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6080" windowHeight="6075" tabRatio="748" firstSheet="19" activeTab="24"/>
  </bookViews>
  <sheets>
    <sheet name="Indexing" sheetId="20" r:id="rId1"/>
    <sheet name="Vclas_TestCases" sheetId="25" r:id="rId2"/>
    <sheet name="Login_Page" sheetId="1" r:id="rId3"/>
    <sheet name="V90_Pages" sheetId="14" r:id="rId4"/>
    <sheet name="Admin_ControlParameter" sheetId="11" r:id="rId5"/>
    <sheet name="MASWEB_Home" sheetId="2" r:id="rId6"/>
    <sheet name="Production_ControlCodes" sheetId="15" r:id="rId7"/>
    <sheet name="BlueBox" sheetId="12" r:id="rId8"/>
    <sheet name="Production_Plockan" sheetId="16" r:id="rId9"/>
    <sheet name="Production_LocationCodes" sheetId="17" r:id="rId10"/>
    <sheet name="Production_Consumption" sheetId="18" r:id="rId11"/>
    <sheet name="AGV_RackChanger" sheetId="3" r:id="rId12"/>
    <sheet name="AGV_MachineIDScan" sheetId="4" r:id="rId13"/>
    <sheet name="Vclas_Assignments" sheetId="6" r:id="rId14"/>
    <sheet name="LDJIT" sheetId="21" r:id="rId15"/>
    <sheet name="Vclas_tasks" sheetId="5" r:id="rId16"/>
    <sheet name="MASWEB_Other_Functionalities" sheetId="23" r:id="rId17"/>
    <sheet name="vclas_sekadm" sheetId="13" r:id="rId18"/>
    <sheet name="Admin_Simulator" sheetId="19" r:id="rId19"/>
    <sheet name="Admin_ScannedGoods" sheetId="7" r:id="rId20"/>
    <sheet name="Admin_TestPrinter" sheetId="10" r:id="rId21"/>
    <sheet name="Admin_ManageAlarms" sheetId="8" r:id="rId22"/>
    <sheet name="Admin_ShowTask" sheetId="9" r:id="rId23"/>
    <sheet name="MASWEB_LDJIT" sheetId="22" r:id="rId24"/>
    <sheet name="Elanders" sheetId="27" r:id="rId25"/>
    <sheet name="V432" sheetId="26" r:id="rId26"/>
  </sheets>
  <externalReferences>
    <externalReference r:id="rId27"/>
  </externalReferences>
  <calcPr calcId="152511"/>
</workbook>
</file>

<file path=xl/calcChain.xml><?xml version="1.0" encoding="utf-8"?>
<calcChain xmlns="http://schemas.openxmlformats.org/spreadsheetml/2006/main">
  <c r="D25" i="20" l="1"/>
  <c r="C25" i="20"/>
  <c r="D24" i="20"/>
  <c r="C24" i="20"/>
  <c r="D23" i="20"/>
  <c r="C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H20" i="20"/>
  <c r="G20" i="20"/>
  <c r="F20" i="20"/>
  <c r="E20" i="20"/>
  <c r="D20" i="20"/>
  <c r="C20" i="20"/>
  <c r="H19" i="20"/>
  <c r="G19" i="20"/>
  <c r="F19" i="20"/>
  <c r="E19" i="20"/>
  <c r="D19" i="20"/>
  <c r="C19" i="20"/>
  <c r="H18" i="20"/>
  <c r="G18" i="20"/>
  <c r="F18" i="20"/>
  <c r="E18" i="20"/>
  <c r="D18" i="20"/>
  <c r="C18" i="20"/>
  <c r="E17" i="20"/>
  <c r="D17" i="20"/>
  <c r="C17" i="20"/>
  <c r="E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H10" i="20"/>
  <c r="G10" i="20"/>
  <c r="F10" i="20"/>
  <c r="E10" i="20"/>
  <c r="D10" i="20"/>
  <c r="C10" i="20"/>
  <c r="H9" i="20"/>
  <c r="G9" i="20"/>
  <c r="F9" i="20"/>
  <c r="E9" i="20"/>
  <c r="D9" i="20"/>
  <c r="C9" i="20"/>
  <c r="E8" i="20"/>
  <c r="D8" i="20"/>
  <c r="C8" i="20"/>
  <c r="E7" i="20"/>
  <c r="D7" i="20"/>
  <c r="C7" i="20"/>
  <c r="E6" i="20"/>
  <c r="D6" i="20"/>
  <c r="C6" i="20"/>
  <c r="E5" i="20"/>
  <c r="D5" i="20"/>
  <c r="C5" i="20"/>
  <c r="E4" i="20"/>
  <c r="D4" i="20"/>
  <c r="C4" i="20"/>
  <c r="E3" i="20"/>
  <c r="D3" i="20"/>
  <c r="C3" i="20"/>
  <c r="H2" i="20"/>
  <c r="G2" i="20"/>
  <c r="F2" i="20"/>
  <c r="E2" i="20"/>
  <c r="D2" i="20"/>
  <c r="C2" i="20"/>
</calcChain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 xml:space="preserve">Green color  </t>
        </r>
        <r>
          <rPr>
            <b/>
            <sz val="9"/>
            <color indexed="81"/>
            <rFont val="Tahoma"/>
            <family val="2"/>
          </rPr>
          <t>background-color:rgb(205,255,205);</t>
        </r>
        <r>
          <rPr>
            <sz val="9"/>
            <color indexed="81"/>
            <rFont val="Tahoma"/>
            <family val="2"/>
          </rPr>
          <t xml:space="preserve">
Orange color </t>
        </r>
        <r>
          <rPr>
            <b/>
            <sz val="9"/>
            <color indexed="81"/>
            <rFont val="Tahoma"/>
            <family val="2"/>
          </rPr>
          <t>background-color:rgb(255,194,153);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Green color  </t>
        </r>
        <r>
          <rPr>
            <b/>
            <sz val="9"/>
            <color indexed="81"/>
            <rFont val="Tahoma"/>
            <family val="2"/>
          </rPr>
          <t>background-color:rgb(205,255,205);</t>
        </r>
        <r>
          <rPr>
            <sz val="9"/>
            <color indexed="81"/>
            <rFont val="Tahoma"/>
            <family val="2"/>
          </rPr>
          <t xml:space="preserve">
Orange color </t>
        </r>
        <r>
          <rPr>
            <b/>
            <sz val="9"/>
            <color indexed="81"/>
            <rFont val="Tahoma"/>
            <family val="2"/>
          </rPr>
          <t>background-color:rgb(255,194,153);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Factory options
</t>
        </r>
        <r>
          <rPr>
            <sz val="9"/>
            <color indexed="81"/>
            <rFont val="Tahoma"/>
            <family val="2"/>
          </rPr>
          <t>alla - All
a - A
b - B and V
c - C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Flow_Type:
</t>
        </r>
        <r>
          <rPr>
            <sz val="9"/>
            <color indexed="81"/>
            <rFont val="Tahoma"/>
            <family val="2"/>
          </rPr>
          <t>alla - All
tbknapp - Button,TB/TC
rc - RC
pas - PAS
rcpas - RC and PAS
trailer - Trailer
V60 - V60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Task Type:
</t>
        </r>
        <r>
          <rPr>
            <sz val="9"/>
            <color indexed="81"/>
            <rFont val="Tahoma"/>
            <family val="2"/>
          </rPr>
          <t>alla - All
aktiva - Active
inaktiva - Inactive</t>
        </r>
      </text>
    </comment>
  </commentList>
</comments>
</file>

<file path=xl/sharedStrings.xml><?xml version="1.0" encoding="utf-8"?>
<sst xmlns="http://schemas.openxmlformats.org/spreadsheetml/2006/main" count="1183" uniqueCount="402">
  <si>
    <t>Test_Case_Description</t>
  </si>
  <si>
    <t>To_Be_Executed</t>
  </si>
  <si>
    <t>User_Details</t>
  </si>
  <si>
    <t>Input_Parameter</t>
    <phoneticPr fontId="0" type="noConversion"/>
  </si>
  <si>
    <t>Expected_Value</t>
  </si>
  <si>
    <t>Scenario_ID</t>
  </si>
  <si>
    <t>Y</t>
  </si>
  <si>
    <t>Test_Case_Mapping</t>
  </si>
  <si>
    <t>Application_Navigation</t>
  </si>
  <si>
    <t>VCT MAS Menu</t>
  </si>
  <si>
    <t>AGV.RackChanger</t>
  </si>
  <si>
    <t>MASweb - RC Lista</t>
  </si>
  <si>
    <t>Login to Mas Web application</t>
  </si>
  <si>
    <t>Navigate to the AGV_RackChanger</t>
  </si>
  <si>
    <t>Pick the Machine ID</t>
  </si>
  <si>
    <t>Machine_ID</t>
  </si>
  <si>
    <t>Scan the machine id and send to the process.</t>
  </si>
  <si>
    <t>Change_Color</t>
  </si>
  <si>
    <t>AGV_Scenario_01</t>
  </si>
  <si>
    <t>Plant</t>
  </si>
  <si>
    <t>FID</t>
  </si>
  <si>
    <t>Actor</t>
  </si>
  <si>
    <t>Login_Supervisor1</t>
  </si>
  <si>
    <t xml:space="preserve">Search in Vclas tasks </t>
  </si>
  <si>
    <t>TaskID</t>
  </si>
  <si>
    <t>Object</t>
  </si>
  <si>
    <t>Fpos</t>
  </si>
  <si>
    <t>Tpos</t>
  </si>
  <si>
    <t>PartNumber</t>
  </si>
  <si>
    <t>Factory</t>
  </si>
  <si>
    <t>Flow_Type</t>
  </si>
  <si>
    <t>Task_Type</t>
  </si>
  <si>
    <t>Created_From_Date</t>
  </si>
  <si>
    <t>Created_To_Date</t>
  </si>
  <si>
    <t>Show_Entries</t>
  </si>
  <si>
    <t>alla</t>
  </si>
  <si>
    <t>aktiva</t>
  </si>
  <si>
    <t>rcpas</t>
  </si>
  <si>
    <t>background-color:rgb(205,255,205);</t>
  </si>
  <si>
    <t>Vclas select work area</t>
  </si>
  <si>
    <t>Select_Work_Area_Room</t>
  </si>
  <si>
    <t>Select_Work_Area_Zones</t>
  </si>
  <si>
    <t>TA FABRIK:AGV_Forklift,TA FABRIK:AGV_AGV</t>
  </si>
  <si>
    <t>AGVFKOLL,AGVEKOLL</t>
  </si>
  <si>
    <t>Shortage_Type_Expected</t>
  </si>
  <si>
    <t>IN1</t>
  </si>
  <si>
    <t>IN3</t>
  </si>
  <si>
    <t>IN2</t>
  </si>
  <si>
    <t>Control_Parameter</t>
  </si>
  <si>
    <t>Create_Control_Parameter</t>
  </si>
  <si>
    <t>Value</t>
  </si>
  <si>
    <t>Admin_ShowTask</t>
  </si>
  <si>
    <t>ControlParameters</t>
  </si>
  <si>
    <t>Admin_TestPrinter</t>
  </si>
  <si>
    <t>Admin_ManageAlarms</t>
  </si>
  <si>
    <t xml:space="preserve">MASWeb - Edit control parameters </t>
  </si>
  <si>
    <t>Admin.ScannedGood</t>
  </si>
  <si>
    <t>Admin.ControlParameters</t>
  </si>
  <si>
    <t>Admin.TestPrinter</t>
  </si>
  <si>
    <t>Admin.ManageAlarms</t>
  </si>
  <si>
    <t>Admin.ShowTask</t>
  </si>
  <si>
    <t>Admin_ScannedGoods</t>
  </si>
  <si>
    <t>Admin_ControlParameter</t>
  </si>
  <si>
    <t>NewValue</t>
  </si>
  <si>
    <t>Return_Expected_value</t>
  </si>
  <si>
    <t xml:space="preserve"> MASWeb - Edit control parameters</t>
  </si>
  <si>
    <t>Bluebox1</t>
  </si>
  <si>
    <t>BlueBox1</t>
  </si>
  <si>
    <t>BEST</t>
  </si>
  <si>
    <t>AreaCode</t>
  </si>
  <si>
    <t>Input</t>
  </si>
  <si>
    <t>FlowNum</t>
  </si>
  <si>
    <t>background-color: lightgreen;</t>
  </si>
  <si>
    <t>vclass_01</t>
  </si>
  <si>
    <t>Racksnr</t>
  </si>
  <si>
    <t>MASweb - Create/Edit Rack</t>
  </si>
  <si>
    <t>Sequence</t>
  </si>
  <si>
    <t>Num_racks</t>
  </si>
  <si>
    <t>Reason</t>
  </si>
  <si>
    <t>Body_Id</t>
  </si>
  <si>
    <t>Trailer_Id</t>
  </si>
  <si>
    <t>V90PackagingNotes_TrailerId</t>
  </si>
  <si>
    <t>V90_Scenario_01</t>
  </si>
  <si>
    <t>Deliver V90 tasks</t>
  </si>
  <si>
    <t>Navigate to the v90  Tab</t>
  </si>
  <si>
    <t>Navigate to the Admin_ScannedGood  Tab</t>
  </si>
  <si>
    <t>Navigate to the Admin_ControlParameter  Tab</t>
  </si>
  <si>
    <t>Navigate to the Admin_ManageAlarms Tab</t>
  </si>
  <si>
    <t>Navigate to the BlueBox  Tab</t>
  </si>
  <si>
    <t>Navigate to the Admin_TestPrinter Tab</t>
  </si>
  <si>
    <t>Navigate to the Admin_ShowTask  Tab</t>
  </si>
  <si>
    <t>Production_ControlCodes</t>
  </si>
  <si>
    <t>Production_Plockan</t>
  </si>
  <si>
    <t>Production_Consumption</t>
  </si>
  <si>
    <t>Production_LocationCodes</t>
  </si>
  <si>
    <t>Navigate to Production_controlcodes</t>
  </si>
  <si>
    <t>Navigate to the Production_ControlCodes</t>
  </si>
  <si>
    <t>Production.ControlCodes</t>
  </si>
  <si>
    <t>Navigate to the Production_Plockan</t>
  </si>
  <si>
    <t>Production.Plockan</t>
  </si>
  <si>
    <t>Navigate to Production_Consumption</t>
  </si>
  <si>
    <t>Production.Consumption</t>
  </si>
  <si>
    <t>Production.LocationCodes</t>
  </si>
  <si>
    <t>Partnumber</t>
  </si>
  <si>
    <t>Location code</t>
  </si>
  <si>
    <t>Location</t>
  </si>
  <si>
    <t>AGV</t>
  </si>
  <si>
    <t>PartNo</t>
  </si>
  <si>
    <t>New Plockan</t>
  </si>
  <si>
    <t>Control code</t>
  </si>
  <si>
    <t>MASweb - Sekadm</t>
  </si>
  <si>
    <t>TUGGER:TV-dragare,TUGGER:TC14/TB1-dragare</t>
  </si>
  <si>
    <t>Full_Rack,Empty_Rack</t>
  </si>
  <si>
    <t>2</t>
  </si>
  <si>
    <t>Full_Task_1</t>
  </si>
  <si>
    <t>Empty_Task_1</t>
  </si>
  <si>
    <t>Full_Task_2</t>
  </si>
  <si>
    <t>Empty_Task_2</t>
  </si>
  <si>
    <t>Full_Task_3</t>
  </si>
  <si>
    <t>Empty_Task_3</t>
  </si>
  <si>
    <t>Lopnr</t>
  </si>
  <si>
    <t>No_of_Racks</t>
  </si>
  <si>
    <t>Line_movement</t>
  </si>
  <si>
    <t>Sequence_Type</t>
  </si>
  <si>
    <t>NewTime</t>
  </si>
  <si>
    <t>tugger</t>
  </si>
  <si>
    <t>3423811</t>
  </si>
  <si>
    <t>The Rack information has been added in Mas!</t>
  </si>
  <si>
    <t>Message</t>
  </si>
  <si>
    <t>Threshold_Value</t>
  </si>
  <si>
    <t>Tugger Flow Submission</t>
  </si>
  <si>
    <t>Verify the Vclas tasks created for Tugger</t>
  </si>
  <si>
    <t>Change_Trailer_Id</t>
  </si>
  <si>
    <t>Add_Body_Id</t>
  </si>
  <si>
    <t>Delivery_Note_Id</t>
  </si>
  <si>
    <t>T1</t>
  </si>
  <si>
    <t>Scenario_Name</t>
  </si>
  <si>
    <t>Screen_1</t>
  </si>
  <si>
    <t>Screen_2</t>
  </si>
  <si>
    <t>Screen_3</t>
  </si>
  <si>
    <t>Screen_4</t>
  </si>
  <si>
    <t>Screen_5</t>
  </si>
  <si>
    <t>Screen_6</t>
  </si>
  <si>
    <t>Sl No</t>
  </si>
  <si>
    <t>1693746289</t>
  </si>
  <si>
    <t>1</t>
  </si>
  <si>
    <t>B</t>
  </si>
  <si>
    <t>pick the different plant,FID,Actor</t>
  </si>
  <si>
    <t>PAS</t>
  </si>
  <si>
    <t>Vclas Shortage delivery</t>
  </si>
  <si>
    <t>TA FABRIK:AGV_Forklift</t>
  </si>
  <si>
    <t>MASWEB_HOME</t>
  </si>
  <si>
    <t>Vcals AL and SS Delivery</t>
  </si>
  <si>
    <t>JISJIT_Scenario_01</t>
  </si>
  <si>
    <t>JISJIT Tugger Flow Submission</t>
  </si>
  <si>
    <t>DOL</t>
  </si>
  <si>
    <t>test</t>
  </si>
  <si>
    <t>Kamera_Id</t>
  </si>
  <si>
    <t>3424405</t>
  </si>
  <si>
    <t>BOPLOP_Range</t>
  </si>
  <si>
    <t>SPA</t>
  </si>
  <si>
    <t>685561</t>
  </si>
  <si>
    <t>685560</t>
  </si>
  <si>
    <t>685563</t>
  </si>
  <si>
    <t>685562</t>
  </si>
  <si>
    <t>695518</t>
  </si>
  <si>
    <t>695517</t>
  </si>
  <si>
    <t>Trailer_ID</t>
  </si>
  <si>
    <t>Flow</t>
  </si>
  <si>
    <t xml:space="preserve"> </t>
  </si>
  <si>
    <t xml:space="preserve">   </t>
  </si>
  <si>
    <t>trailer</t>
  </si>
  <si>
    <t>Trailer_Scenario_01</t>
  </si>
  <si>
    <t>TRL_FULL,TRL_EMPTY</t>
  </si>
  <si>
    <t>fsnr</t>
  </si>
  <si>
    <t>Beolopnr</t>
  </si>
  <si>
    <t>Article_Count</t>
  </si>
  <si>
    <t>8260416082604171</t>
  </si>
  <si>
    <t>794337</t>
  </si>
  <si>
    <t>794336</t>
  </si>
  <si>
    <t>794339</t>
  </si>
  <si>
    <t>794338</t>
  </si>
  <si>
    <t>MFH</t>
  </si>
  <si>
    <t>toPos</t>
  </si>
  <si>
    <t xml:space="preserve">1014V174      </t>
  </si>
  <si>
    <t xml:space="preserve">1DL1Ö183      </t>
  </si>
  <si>
    <t>Full Trailer Assignment is created.</t>
  </si>
  <si>
    <t>ASN_Num</t>
  </si>
  <si>
    <t>Full_Trailer_Message</t>
  </si>
  <si>
    <t>Reserved_Type</t>
  </si>
  <si>
    <t>JISJIT:LDJIS_YARD</t>
  </si>
  <si>
    <t>Full reserved, Empty reserved</t>
  </si>
  <si>
    <t>Trailer Status updated as Empty.</t>
  </si>
  <si>
    <t>Update_Empty_Message</t>
  </si>
  <si>
    <t>Empty Trailer Assignment is created.</t>
  </si>
  <si>
    <t>Empty_Trailer_Message</t>
  </si>
  <si>
    <t>Trailer information created successfully</t>
  </si>
  <si>
    <t>AGV_Invalid_Input_Scenario_TestCase ID:2881</t>
  </si>
  <si>
    <t>AGV_Shortage_Delivery_TestCase2887</t>
  </si>
  <si>
    <t>AGV_Inprogress_Delivery_Testcase2888</t>
  </si>
  <si>
    <t>AGV_InativeMID_OrderCreation_Testcase ID:2882</t>
  </si>
  <si>
    <t>AGV_ReserveMID_OrderCreation_Testcase ID:2883</t>
  </si>
  <si>
    <t>AGV_planningStatus_Aldelivery_Testcase ID:2885</t>
  </si>
  <si>
    <t>Vclas_TestCases</t>
  </si>
  <si>
    <t>Login to Vclas application</t>
  </si>
  <si>
    <t>FavouritesTab</t>
  </si>
  <si>
    <t>MASWEB_Other_Functionalities</t>
  </si>
  <si>
    <t>600026</t>
  </si>
  <si>
    <t>797433</t>
  </si>
  <si>
    <t>797432</t>
  </si>
  <si>
    <t>6809564</t>
  </si>
  <si>
    <t>795783</t>
  </si>
  <si>
    <t>795782</t>
  </si>
  <si>
    <t>31672874</t>
  </si>
  <si>
    <t>795047</t>
  </si>
  <si>
    <t>795046</t>
  </si>
  <si>
    <t>31386911</t>
  </si>
  <si>
    <t>796372</t>
  </si>
  <si>
    <t>796371</t>
  </si>
  <si>
    <t>31468257</t>
  </si>
  <si>
    <t>Please enter/scan the required fields. Error-Scanned place does not match,Please enter/scan the required fields. Error-Package nr doesn't matchError-Scanned place does not match,Please enter/scan the required fields. Error-Scanned value was incorrect.</t>
  </si>
  <si>
    <t>Error_Message</t>
  </si>
  <si>
    <t>Allt utfört samtidigt</t>
  </si>
  <si>
    <t>600001</t>
  </si>
  <si>
    <t>600054</t>
  </si>
  <si>
    <t>600039</t>
  </si>
  <si>
    <t>600062</t>
  </si>
  <si>
    <t>Status</t>
  </si>
  <si>
    <t>DropDown_Search</t>
  </si>
  <si>
    <t>SearchReport</t>
  </si>
  <si>
    <t>Control_Number</t>
  </si>
  <si>
    <t>Fsnr</t>
  </si>
  <si>
    <t>Scanned_Goods</t>
  </si>
  <si>
    <t>TestPrinter_ExpectedValue</t>
  </si>
  <si>
    <t>Type</t>
  </si>
  <si>
    <t>To_Position</t>
  </si>
  <si>
    <t>Host_Name</t>
  </si>
  <si>
    <t>Queue</t>
  </si>
  <si>
    <t>Navigate to the Test Printer</t>
  </si>
  <si>
    <t>EDIKETT</t>
  </si>
  <si>
    <t>host</t>
  </si>
  <si>
    <t>ManageAlarms_Plant</t>
  </si>
  <si>
    <t>From_Date</t>
  </si>
  <si>
    <t>From_Time</t>
  </si>
  <si>
    <t>To_Date</t>
  </si>
  <si>
    <t>To_Time</t>
  </si>
  <si>
    <t>ManageAlarmID_Status</t>
  </si>
  <si>
    <t>Messages</t>
  </si>
  <si>
    <t xml:space="preserve">  Manage_Alarms</t>
  </si>
  <si>
    <t>A</t>
  </si>
  <si>
    <t>&lt;Date-60&gt;</t>
  </si>
  <si>
    <t>&lt;Time-2&gt;</t>
  </si>
  <si>
    <t>&lt;Date+30&gt;</t>
  </si>
  <si>
    <t>&lt;Time+4&gt;</t>
  </si>
  <si>
    <t>INFORMATION</t>
  </si>
  <si>
    <t>Selenium</t>
  </si>
  <si>
    <t>TaskID_ShowTask</t>
  </si>
  <si>
    <t>Package_Number</t>
  </si>
  <si>
    <t>Navigate to Admin Show Task</t>
  </si>
  <si>
    <t>MASWEB_LDJIT</t>
  </si>
  <si>
    <t>Supplier</t>
  </si>
  <si>
    <t>AEBLU</t>
  </si>
  <si>
    <t>Zone</t>
  </si>
  <si>
    <t>ZONE TEST</t>
  </si>
  <si>
    <t>Name</t>
  </si>
  <si>
    <t>To_position</t>
  </si>
  <si>
    <t>Transport_Section_Messages</t>
  </si>
  <si>
    <t>Nodes Type Screen functionality</t>
  </si>
  <si>
    <t>AGV förråd to In2</t>
  </si>
  <si>
    <t>In2</t>
  </si>
  <si>
    <t xml:space="preserve">Saved: Transport Section,Created: </t>
  </si>
  <si>
    <t>Trailer_Scenario_02</t>
  </si>
  <si>
    <t>JISJIT:LDJIS D-PAN REPLANIS,JISJIT:LDJIS_YARD</t>
  </si>
  <si>
    <t>HROM7194</t>
  </si>
  <si>
    <t>3546895</t>
  </si>
  <si>
    <t>7548</t>
  </si>
  <si>
    <t>Warning_Window_Message</t>
  </si>
  <si>
    <t>Previous rack is not delivered yet !</t>
  </si>
  <si>
    <t>Invalid_Input_Error</t>
  </si>
  <si>
    <t>Error-Scanned value was incorrect.</t>
  </si>
  <si>
    <t>TUGGER:TV1-dragare</t>
  </si>
  <si>
    <t>Invalid_Input_Error_Msg</t>
  </si>
  <si>
    <t>Error-Incorrect length of PackageId</t>
  </si>
  <si>
    <t>95</t>
  </si>
  <si>
    <t>Invalid_PackageNr_Error</t>
  </si>
  <si>
    <t>Error-Package nr doesn't match</t>
  </si>
  <si>
    <t>-2</t>
  </si>
  <si>
    <t>3431786</t>
  </si>
  <si>
    <t>Tugger_Al_OtherUser_Delivery_02</t>
  </si>
  <si>
    <t>Login_Supervisor2</t>
  </si>
  <si>
    <t>3522804</t>
  </si>
  <si>
    <t>10</t>
  </si>
  <si>
    <t>48</t>
  </si>
  <si>
    <t>5802</t>
  </si>
  <si>
    <t>JISJIT:LDJIS D-PAN L</t>
  </si>
  <si>
    <t>HROM7243</t>
  </si>
  <si>
    <t>799094</t>
  </si>
  <si>
    <t>799095</t>
  </si>
  <si>
    <t>13</t>
  </si>
  <si>
    <t>3444438</t>
  </si>
  <si>
    <t>Invalid _Parts_Number</t>
  </si>
  <si>
    <t>Parts_Number</t>
  </si>
  <si>
    <t>ROL</t>
  </si>
  <si>
    <t>V432_EndToEnd_Flow</t>
  </si>
  <si>
    <t>V432_Masweb_PositiveCases</t>
  </si>
  <si>
    <t>9563009,9563011,9563012,9563013</t>
  </si>
  <si>
    <t>V60</t>
  </si>
  <si>
    <t>Role</t>
  </si>
  <si>
    <t>Description</t>
  </si>
  <si>
    <t>Href</t>
  </si>
  <si>
    <t>Catogori</t>
  </si>
  <si>
    <t>Term</t>
  </si>
  <si>
    <t>Test</t>
  </si>
  <si>
    <t>Sample Role</t>
  </si>
  <si>
    <t>INFO</t>
  </si>
  <si>
    <t>ParkingPlace</t>
  </si>
  <si>
    <t>ParkingPlaceCheckCode</t>
  </si>
  <si>
    <t>Place</t>
  </si>
  <si>
    <t>Place_Active_Assignment</t>
  </si>
  <si>
    <t>Flow_Active_Assignment</t>
  </si>
  <si>
    <t>Flow_LoadEmptyTrailer</t>
  </si>
  <si>
    <t>RackNr</t>
  </si>
  <si>
    <t>TrailerId</t>
  </si>
  <si>
    <t>NewPosition</t>
  </si>
  <si>
    <t>PartFamilySeq</t>
  </si>
  <si>
    <t>ExchangeEmpty_Flow</t>
  </si>
  <si>
    <t>ExchangeEmpty_Place</t>
  </si>
  <si>
    <t>Rack_Newposition</t>
  </si>
  <si>
    <t>AEA</t>
  </si>
  <si>
    <t>GM-TVN</t>
  </si>
  <si>
    <t>GM-TVS12</t>
  </si>
  <si>
    <t>AEB</t>
  </si>
  <si>
    <t>AEB3637</t>
  </si>
  <si>
    <t>HROKM725</t>
  </si>
  <si>
    <t>YARD ZONE DF</t>
  </si>
  <si>
    <t>AEA4129</t>
  </si>
  <si>
    <t>RFID</t>
  </si>
  <si>
    <t>BodyId</t>
  </si>
  <si>
    <t>TaskId_1</t>
  </si>
  <si>
    <t>TaskId_2</t>
  </si>
  <si>
    <t>TaskId_3</t>
  </si>
  <si>
    <t>TaskId_4</t>
  </si>
  <si>
    <t>Shortage_Status</t>
  </si>
  <si>
    <t>DeliveryNoteId</t>
  </si>
  <si>
    <t>TrailerIdName</t>
  </si>
  <si>
    <t>Edit_TrailerId_Name</t>
  </si>
  <si>
    <t>Normal_Station</t>
  </si>
  <si>
    <t>Normal_Fpos</t>
  </si>
  <si>
    <t>Normal_Printer</t>
  </si>
  <si>
    <t>Normal_Label</t>
  </si>
  <si>
    <t>Topos</t>
  </si>
  <si>
    <t>Repair_Station</t>
  </si>
  <si>
    <t>Repair_Fpos</t>
  </si>
  <si>
    <t>Repair_Printer</t>
  </si>
  <si>
    <t>Repair_Label</t>
  </si>
  <si>
    <t>Current_Date</t>
  </si>
  <si>
    <t>RFID_NotRegistered</t>
  </si>
  <si>
    <t>From_Date_Screen</t>
  </si>
  <si>
    <t>To_Date_Screen</t>
  </si>
  <si>
    <t>956150</t>
  </si>
  <si>
    <t>956151</t>
  </si>
  <si>
    <t>956152</t>
  </si>
  <si>
    <t>956153</t>
  </si>
  <si>
    <t>V432</t>
  </si>
  <si>
    <t>Planned</t>
  </si>
  <si>
    <t>0000003818</t>
  </si>
  <si>
    <t>TEST</t>
  </si>
  <si>
    <t>TEST1</t>
  </si>
  <si>
    <t>V60:1. LOAD_TA_TRAILER</t>
  </si>
  <si>
    <t>0000003823</t>
  </si>
  <si>
    <t>Normal STN</t>
  </si>
  <si>
    <t>STN1-98</t>
  </si>
  <si>
    <t>02</t>
  </si>
  <si>
    <t>TRL_YARD</t>
  </si>
  <si>
    <t>Repair</t>
  </si>
  <si>
    <t>REP_STN</t>
  </si>
  <si>
    <t>04</t>
  </si>
  <si>
    <t>3</t>
  </si>
  <si>
    <t>&lt;Date-1&gt;</t>
  </si>
  <si>
    <t>&lt;Time&gt;</t>
  </si>
  <si>
    <t>&lt;Date-2&gt;</t>
  </si>
  <si>
    <t>&lt;Date&gt;</t>
  </si>
  <si>
    <t>&lt;Date-13&gt;</t>
  </si>
  <si>
    <t>&lt;Date+2&gt;</t>
  </si>
  <si>
    <t>961459</t>
  </si>
  <si>
    <t>961460</t>
  </si>
  <si>
    <t>961461</t>
  </si>
  <si>
    <t>961462</t>
  </si>
  <si>
    <t>1000003,1000005,1000006,1000007,1000012</t>
  </si>
  <si>
    <t>9563009,9563011,9563012,9563013,9563016</t>
  </si>
  <si>
    <t>V432_Vclas_PositiveCases</t>
  </si>
  <si>
    <t>Elanders_TrailerInfo_Scenario</t>
  </si>
  <si>
    <t>Elanders_MoveJisjit_Scenario</t>
  </si>
  <si>
    <t>Trailer_Error_Message</t>
  </si>
  <si>
    <t>Invalid_Trailer_Error</t>
  </si>
  <si>
    <t>Invalid_Asn_Error</t>
  </si>
  <si>
    <t>No record found for Trailer ID, Search for ASN Number.</t>
  </si>
  <si>
    <t>MASweb - Trailers Information</t>
  </si>
  <si>
    <t>No record found for ASN Number, Create Dummy ASN Number.</t>
  </si>
  <si>
    <t>Trailer Id is required.</t>
  </si>
  <si>
    <t>No details found for this Trailer.</t>
  </si>
  <si>
    <t>MASweb - Move JISJIT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</si>
</sst>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Calibri"/>
      <family val="2"/>
    </font>
    <font>
      <sz val="9"/>
      <color rgb="FF222222"/>
      <name val="Consolas"/>
      <family val="3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rgb="FF222222"/>
      <name val="Verdana"/>
      <family val="2"/>
    </font>
    <font>
      <b/>
      <sz val="11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7" fillId="0" borderId="0" xfId="0" applyFont="1"/>
    <xf numFmtId="0" fontId="6" fillId="0" borderId="1" xfId="0" applyFont="1" applyBorder="1"/>
    <xf numFmtId="0" fontId="9" fillId="0" borderId="0" xfId="0" applyFont="1"/>
    <xf numFmtId="0" fontId="1" fillId="2" borderId="3" xfId="0" applyFont="1" applyFill="1" applyBorder="1" applyAlignment="1">
      <alignment horizontal="center"/>
    </xf>
    <xf numFmtId="0" fontId="8" fillId="0" borderId="1" xfId="0" applyFont="1" applyBorder="1"/>
    <xf numFmtId="0" fontId="0" fillId="0" borderId="0" xfId="0" applyBorder="1"/>
    <xf numFmtId="0" fontId="8" fillId="0" borderId="0" xfId="0" applyFont="1"/>
    <xf numFmtId="0" fontId="10" fillId="0" borderId="1" xfId="0" applyFont="1" applyBorder="1"/>
    <xf numFmtId="0" fontId="10" fillId="0" borderId="4" xfId="0" applyFont="1" applyBorder="1"/>
    <xf numFmtId="0" fontId="10" fillId="0" borderId="5" xfId="0" applyFont="1" applyBorder="1"/>
    <xf numFmtId="0" fontId="6" fillId="0" borderId="0" xfId="0" applyFont="1"/>
    <xf numFmtId="2" fontId="0" fillId="0" borderId="1" xfId="0" applyNumberFormat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5" fillId="5" borderId="1" xfId="0" applyFont="1" applyFill="1" applyBorder="1"/>
    <xf numFmtId="0" fontId="0" fillId="0" borderId="6" xfId="0" applyBorder="1"/>
    <xf numFmtId="0" fontId="5" fillId="2" borderId="1" xfId="0" applyFont="1" applyFill="1" applyBorder="1"/>
    <xf numFmtId="0" fontId="1" fillId="5" borderId="6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0" fontId="5" fillId="7" borderId="1" xfId="0" applyFont="1" applyFill="1" applyBorder="1" applyAlignment="1">
      <alignment horizontal="center"/>
    </xf>
    <xf numFmtId="0" fontId="11" fillId="0" borderId="0" xfId="1" applyAlignment="1">
      <alignment horizontal="center"/>
    </xf>
    <xf numFmtId="0" fontId="11" fillId="2" borderId="1" xfId="1" applyFill="1" applyBorder="1" applyAlignment="1">
      <alignment horizontal="center"/>
    </xf>
    <xf numFmtId="0" fontId="11" fillId="0" borderId="1" xfId="1" applyBorder="1" applyAlignment="1">
      <alignment horizontal="center"/>
    </xf>
    <xf numFmtId="0" fontId="0" fillId="0" borderId="0" xfId="0" applyAlignment="1">
      <alignment horizontal="left"/>
    </xf>
    <xf numFmtId="49" fontId="11" fillId="2" borderId="1" xfId="1" applyNumberFormat="1" applyFill="1" applyBorder="1" applyAlignment="1">
      <alignment horizontal="center"/>
    </xf>
    <xf numFmtId="0" fontId="11" fillId="5" borderId="2" xfId="1" applyFill="1" applyBorder="1" applyAlignment="1">
      <alignment horizontal="center"/>
    </xf>
    <xf numFmtId="49" fontId="9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3" xfId="0" applyFill="1" applyBorder="1"/>
    <xf numFmtId="49" fontId="9" fillId="0" borderId="0" xfId="0" applyNumberFormat="1" applyFont="1"/>
    <xf numFmtId="0" fontId="2" fillId="4" borderId="3" xfId="0" applyFont="1" applyFill="1" applyBorder="1" applyAlignment="1">
      <alignment horizontal="center" vertical="center"/>
    </xf>
    <xf numFmtId="0" fontId="5" fillId="5" borderId="0" xfId="0" applyFont="1" applyFill="1"/>
    <xf numFmtId="0" fontId="1" fillId="2" borderId="0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Border="1"/>
    <xf numFmtId="0" fontId="11" fillId="0" borderId="0" xfId="1"/>
    <xf numFmtId="0" fontId="0" fillId="0" borderId="0" xfId="0" applyNumberFormat="1"/>
    <xf numFmtId="0" fontId="11" fillId="5" borderId="1" xfId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2" fillId="0" borderId="1" xfId="0" applyFont="1" applyBorder="1"/>
    <xf numFmtId="0" fontId="2" fillId="4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2" fillId="6" borderId="1" xfId="0" applyNumberFormat="1" applyFont="1" applyFill="1" applyBorder="1" applyAlignment="1">
      <alignment horizontal="center" vertical="center"/>
    </xf>
    <xf numFmtId="49" fontId="8" fillId="0" borderId="0" xfId="0" applyNumberFormat="1" applyFont="1"/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2" fillId="6" borderId="0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4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2" fillId="3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workspace/.metadata/.plugins/org.eclipse.team.svn.core/.tmp1542366794011/getfile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ing"/>
      <sheetName val="Vclas_TestCases"/>
      <sheetName val="Login_Page"/>
      <sheetName val="V90_Pages"/>
      <sheetName val="Admin_ControlParameter"/>
      <sheetName val="MASWEB_Home"/>
      <sheetName val="Production_ControlCodes"/>
      <sheetName val="BlueBox"/>
      <sheetName val="Production_Plockan"/>
      <sheetName val="Production_LocationCodes"/>
      <sheetName val="Production_Consumption"/>
      <sheetName val="AGV_RackChanger"/>
      <sheetName val="AGV_MachineIDScan"/>
      <sheetName val="Vclas_Assignments"/>
      <sheetName val="LDJIT"/>
      <sheetName val="Vclas_tasks"/>
      <sheetName val="MASWEB_Other_Functionalities"/>
      <sheetName val="vclas_sekadm"/>
      <sheetName val="Admin_Simulator"/>
      <sheetName val="Admin_ScannedGoods"/>
      <sheetName val="Admin_TestPrinter"/>
      <sheetName val="Admin_ManageAlarms"/>
      <sheetName val="Admin_ShowTask"/>
      <sheetName val="MASWEB_LDJIT"/>
    </sheetNames>
    <sheetDataSet>
      <sheetData sheetId="0"/>
      <sheetData sheetId="1">
        <row r="1">
          <cell r="A1" t="str">
            <v>Scenario_ID</v>
          </cell>
        </row>
        <row r="2">
          <cell r="A2" t="str">
            <v>Vclas_TestCases</v>
          </cell>
        </row>
      </sheetData>
      <sheetData sheetId="2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Admin_ScannedGoods</v>
          </cell>
        </row>
        <row r="4">
          <cell r="A4" t="str">
            <v>Admin_ControlParameter</v>
          </cell>
        </row>
        <row r="5">
          <cell r="A5" t="str">
            <v>Admin_TestPrinter</v>
          </cell>
        </row>
        <row r="6">
          <cell r="A6" t="str">
            <v>Admin_ManageAlarms</v>
          </cell>
        </row>
        <row r="7">
          <cell r="A7" t="str">
            <v>Admin_ShowTask</v>
          </cell>
        </row>
        <row r="8">
          <cell r="A8" t="str">
            <v>Bluebox1</v>
          </cell>
        </row>
        <row r="9">
          <cell r="A9" t="str">
            <v>vclass_01</v>
          </cell>
        </row>
        <row r="10">
          <cell r="A10" t="str">
            <v>V90_Scenario_01</v>
          </cell>
        </row>
        <row r="11">
          <cell r="A11" t="str">
            <v>Production_ControlCodes</v>
          </cell>
        </row>
        <row r="12">
          <cell r="A12" t="str">
            <v>Production_Plockan</v>
          </cell>
        </row>
        <row r="13">
          <cell r="A13" t="str">
            <v>Production_Consumption</v>
          </cell>
        </row>
        <row r="14">
          <cell r="A14" t="str">
            <v>Production_LocationCodes</v>
          </cell>
        </row>
        <row r="15">
          <cell r="A15" t="str">
            <v>JISJIT_Scenario_01</v>
          </cell>
        </row>
        <row r="16">
          <cell r="A16" t="str">
            <v>Trailer_Scenario_01</v>
          </cell>
        </row>
        <row r="17">
          <cell r="A17" t="str">
            <v>AGV_Invalid_Input_Scenario_TestCase ID:2881</v>
          </cell>
        </row>
        <row r="18">
          <cell r="A18" t="str">
            <v>AGV_Shortage_Delivery_TestCase2887</v>
          </cell>
        </row>
        <row r="19">
          <cell r="A19" t="str">
            <v>AGV_Inprogress_Delivery_Testcase2888</v>
          </cell>
        </row>
        <row r="20">
          <cell r="A20" t="str">
            <v>AGV_InativeMID_OrderCreation_Testcase ID:2882</v>
          </cell>
        </row>
        <row r="21">
          <cell r="A21" t="str">
            <v>AGV_ReserveMID_OrderCreation_Testcase ID:2883</v>
          </cell>
        </row>
        <row r="22">
          <cell r="A22" t="str">
            <v>AGV_planningStatus_Aldelivery_Testcase ID:2885</v>
          </cell>
        </row>
        <row r="23">
          <cell r="A23" t="str">
            <v>Vclas_TestCases</v>
          </cell>
        </row>
        <row r="24">
          <cell r="A24" t="str">
            <v>FavouritesTab</v>
          </cell>
        </row>
        <row r="25">
          <cell r="A25" t="str">
            <v>MASWEB_Other_Functionalities</v>
          </cell>
        </row>
        <row r="26">
          <cell r="A26" t="str">
            <v>MASWEB_LDJIT</v>
          </cell>
        </row>
        <row r="27">
          <cell r="A27" t="str">
            <v>Trailer_Scenario_02</v>
          </cell>
        </row>
      </sheetData>
      <sheetData sheetId="3">
        <row r="1">
          <cell r="A1" t="str">
            <v>Scenario_ID</v>
          </cell>
        </row>
        <row r="2">
          <cell r="A2" t="str">
            <v>V90_Scenario_01</v>
          </cell>
        </row>
      </sheetData>
      <sheetData sheetId="4">
        <row r="1">
          <cell r="A1" t="str">
            <v>Scenario_ID</v>
          </cell>
        </row>
        <row r="2">
          <cell r="A2" t="str">
            <v>Admin_ControlParameter</v>
          </cell>
        </row>
      </sheetData>
      <sheetData sheetId="5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Admin_ScannedGoods</v>
          </cell>
        </row>
        <row r="4">
          <cell r="A4" t="str">
            <v>Admin_ControlParameter</v>
          </cell>
        </row>
        <row r="5">
          <cell r="A5" t="str">
            <v>Admin_TestPrinter</v>
          </cell>
        </row>
        <row r="6">
          <cell r="A6" t="str">
            <v>Admin_ManageAlarms</v>
          </cell>
        </row>
        <row r="7">
          <cell r="A7" t="str">
            <v>Admin_ShowTask</v>
          </cell>
        </row>
        <row r="8">
          <cell r="A8" t="str">
            <v>BlueBox1</v>
          </cell>
        </row>
        <row r="9">
          <cell r="A9" t="str">
            <v>vclass_01</v>
          </cell>
        </row>
        <row r="10">
          <cell r="A10" t="str">
            <v>V90_Scenario_01</v>
          </cell>
        </row>
        <row r="11">
          <cell r="A11" t="str">
            <v>Production_ControlCodes</v>
          </cell>
        </row>
        <row r="12">
          <cell r="A12" t="str">
            <v>Production_Plockan</v>
          </cell>
        </row>
        <row r="13">
          <cell r="A13" t="str">
            <v>Production_Consumption</v>
          </cell>
        </row>
        <row r="14">
          <cell r="A14" t="str">
            <v>Production_LocationCodes</v>
          </cell>
        </row>
        <row r="15">
          <cell r="A15" t="str">
            <v>JISJIT_Scenario_01</v>
          </cell>
        </row>
        <row r="16">
          <cell r="A16" t="str">
            <v>Trailer_Scenario_01</v>
          </cell>
        </row>
        <row r="17">
          <cell r="A17" t="str">
            <v>AGV_Invalid_Input_Scenario_TestCase ID:2881</v>
          </cell>
        </row>
        <row r="18">
          <cell r="A18" t="str">
            <v>AGV_Shortage_Delivery_TestCase2887</v>
          </cell>
        </row>
        <row r="19">
          <cell r="A19" t="str">
            <v>AGV_Inprogress_Delivery_Testcase2888</v>
          </cell>
        </row>
        <row r="20">
          <cell r="A20" t="str">
            <v>AGV_InativeMID_OrderCreation_Testcase ID:2882</v>
          </cell>
        </row>
        <row r="21">
          <cell r="A21" t="str">
            <v>AGV_ReserveMID_OrderCreation_Testcase ID:2883</v>
          </cell>
        </row>
        <row r="22">
          <cell r="A22" t="str">
            <v>AGV_planningStatus_Aldelivery_Testcase ID:2885</v>
          </cell>
        </row>
        <row r="23">
          <cell r="A23" t="str">
            <v>MASWEB_Other_Functionalities</v>
          </cell>
        </row>
        <row r="24">
          <cell r="A24" t="str">
            <v>MASWEB_LDJIT</v>
          </cell>
        </row>
      </sheetData>
      <sheetData sheetId="6">
        <row r="1">
          <cell r="A1" t="str">
            <v>Scenario_ID</v>
          </cell>
        </row>
        <row r="2">
          <cell r="A2" t="str">
            <v>Production_ControlCodes</v>
          </cell>
        </row>
      </sheetData>
      <sheetData sheetId="7">
        <row r="1">
          <cell r="A1" t="str">
            <v>Scenario_ID</v>
          </cell>
        </row>
        <row r="2">
          <cell r="A2" t="str">
            <v>Bluebox1</v>
          </cell>
        </row>
      </sheetData>
      <sheetData sheetId="8">
        <row r="1">
          <cell r="A1" t="str">
            <v>Scenario_ID</v>
          </cell>
        </row>
        <row r="2">
          <cell r="A2" t="str">
            <v>Production_Plockan</v>
          </cell>
        </row>
      </sheetData>
      <sheetData sheetId="9">
        <row r="1">
          <cell r="A1" t="str">
            <v>Scenario_ID</v>
          </cell>
        </row>
        <row r="2">
          <cell r="A2" t="str">
            <v>Production_LocationCodes</v>
          </cell>
        </row>
      </sheetData>
      <sheetData sheetId="10">
        <row r="1">
          <cell r="A1" t="str">
            <v>Scenario_ID</v>
          </cell>
        </row>
        <row r="2">
          <cell r="A2" t="str">
            <v>Production_Consumption</v>
          </cell>
        </row>
      </sheetData>
      <sheetData sheetId="11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AGV_Invalid_Input_Scenario_TestCase ID:2881</v>
          </cell>
        </row>
        <row r="4">
          <cell r="A4" t="str">
            <v>AGV_Shortage_Delivery_TestCase2887</v>
          </cell>
        </row>
        <row r="5">
          <cell r="A5" t="str">
            <v>AGV_Inprogress_Delivery_Testcase2888</v>
          </cell>
        </row>
        <row r="6">
          <cell r="A6" t="str">
            <v>AGV_InativeMID_OrderCreation_Testcase ID:2882</v>
          </cell>
        </row>
        <row r="7">
          <cell r="A7" t="str">
            <v>AGV_ReserveMID_OrderCreation_Testcase ID:2883</v>
          </cell>
        </row>
        <row r="8">
          <cell r="A8" t="str">
            <v>AGV_planningStatus_Aldelivery_Testcase ID:2885</v>
          </cell>
        </row>
      </sheetData>
      <sheetData sheetId="12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AGV_Shortage_Delivery_TestCase2887</v>
          </cell>
        </row>
        <row r="4">
          <cell r="A4" t="str">
            <v>AGV_Inprogress_Delivery_Testcase2888</v>
          </cell>
        </row>
        <row r="5">
          <cell r="A5" t="str">
            <v>AGV_InativeMID_OrderCreation_Testcase ID:2882</v>
          </cell>
        </row>
        <row r="6">
          <cell r="A6" t="str">
            <v>AGV_ReserveMID_OrderCreation_Testcase ID:2883</v>
          </cell>
        </row>
        <row r="7">
          <cell r="A7" t="str">
            <v>AGV_planningStatus_Aldelivery_Testcase ID:2885</v>
          </cell>
        </row>
      </sheetData>
      <sheetData sheetId="13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vclass_01</v>
          </cell>
        </row>
        <row r="4">
          <cell r="A4" t="str">
            <v>JISJIT_Scenario_01</v>
          </cell>
        </row>
        <row r="5">
          <cell r="A5" t="str">
            <v>Trailer_Scenario_01</v>
          </cell>
        </row>
        <row r="6">
          <cell r="A6" t="str">
            <v>AGV_Shortage_Delivery_TestCase2887</v>
          </cell>
        </row>
        <row r="7">
          <cell r="A7" t="str">
            <v>AGV_Inprogress_Delivery_Testcase2888</v>
          </cell>
        </row>
        <row r="8">
          <cell r="A8" t="str">
            <v>AGV_ReserveMID_OrderCreation_Testcase ID:2883</v>
          </cell>
        </row>
        <row r="9">
          <cell r="A9" t="str">
            <v>AGV_planningStatus_Aldelivery_Testcase ID:2885</v>
          </cell>
        </row>
      </sheetData>
      <sheetData sheetId="14">
        <row r="1">
          <cell r="A1" t="str">
            <v>Scenario_ID</v>
          </cell>
        </row>
        <row r="2">
          <cell r="A2" t="str">
            <v>vclass_01</v>
          </cell>
        </row>
        <row r="3">
          <cell r="A3" t="str">
            <v>Trailer_Scenario_01</v>
          </cell>
        </row>
      </sheetData>
      <sheetData sheetId="15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vclass_01</v>
          </cell>
        </row>
        <row r="4">
          <cell r="A4" t="str">
            <v>JISJIT_Scenario_01</v>
          </cell>
        </row>
        <row r="5">
          <cell r="A5" t="str">
            <v>Trailer_Scenario_01</v>
          </cell>
        </row>
        <row r="6">
          <cell r="A6" t="str">
            <v>AGV_Shortage_Delivery_TestCase2887</v>
          </cell>
        </row>
        <row r="7">
          <cell r="A7" t="str">
            <v>AGV_Inprogress_Delivery_Testcase2888</v>
          </cell>
        </row>
        <row r="8">
          <cell r="A8" t="str">
            <v>AGV_InativeMID_OrderCreation_Testcase ID:2882</v>
          </cell>
        </row>
        <row r="9">
          <cell r="A9" t="str">
            <v>AGV_ReserveMID_OrderCreation_Testcase ID:2883</v>
          </cell>
        </row>
        <row r="10">
          <cell r="A10" t="str">
            <v>AGV_planningStatus_Aldelivery_Testcase ID:2885</v>
          </cell>
        </row>
      </sheetData>
      <sheetData sheetId="16">
        <row r="1">
          <cell r="A1" t="str">
            <v>Scenario_ID</v>
          </cell>
        </row>
        <row r="2">
          <cell r="A2" t="str">
            <v>MASWEB_Other_Functionalities</v>
          </cell>
        </row>
      </sheetData>
      <sheetData sheetId="17">
        <row r="1">
          <cell r="A1" t="str">
            <v>Scenario_ID</v>
          </cell>
        </row>
        <row r="2">
          <cell r="A2" t="str">
            <v>vclass_01</v>
          </cell>
        </row>
        <row r="3">
          <cell r="A3" t="str">
            <v>JISJIT_Scenario_01</v>
          </cell>
        </row>
      </sheetData>
      <sheetData sheetId="18">
        <row r="1">
          <cell r="A1" t="str">
            <v>Scenario_ID</v>
          </cell>
        </row>
        <row r="2">
          <cell r="A2" t="str">
            <v>vclass_01</v>
          </cell>
        </row>
        <row r="3">
          <cell r="A3" t="str">
            <v>JISJIT_Scenario_01</v>
          </cell>
        </row>
      </sheetData>
      <sheetData sheetId="19">
        <row r="1">
          <cell r="A1" t="str">
            <v>Scenario_ID</v>
          </cell>
        </row>
        <row r="2">
          <cell r="A2" t="str">
            <v>Admin_ScannedGoods</v>
          </cell>
        </row>
      </sheetData>
      <sheetData sheetId="20">
        <row r="1">
          <cell r="A1" t="str">
            <v>Scenario_ID</v>
          </cell>
        </row>
        <row r="2">
          <cell r="A2" t="str">
            <v>Admin_TestPrinter</v>
          </cell>
        </row>
      </sheetData>
      <sheetData sheetId="21">
        <row r="1">
          <cell r="A1" t="str">
            <v>Scenario_ID</v>
          </cell>
        </row>
        <row r="2">
          <cell r="A2" t="str">
            <v>Admin_ManageAlarms</v>
          </cell>
        </row>
      </sheetData>
      <sheetData sheetId="22">
        <row r="1">
          <cell r="A1" t="str">
            <v>Scenario_ID</v>
          </cell>
        </row>
        <row r="2">
          <cell r="A2" t="str">
            <v>Admin_ShowTask</v>
          </cell>
        </row>
      </sheetData>
      <sheetData sheetId="23">
        <row r="1">
          <cell r="A1" t="str">
            <v>Scenario_ID</v>
          </cell>
        </row>
        <row r="2">
          <cell r="A2" t="str">
            <v>MASWEB_LDJIT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"/>
  <sheetViews>
    <sheetView workbookViewId="0">
      <pane ySplit="1" topLeftCell="A11" activePane="bottomLeft" state="frozen"/>
      <selection pane="bottomLeft" sqref="A1:XFD1048576"/>
    </sheetView>
  </sheetViews>
  <sheetFormatPr defaultRowHeight="15" x14ac:dyDescent="0.25"/>
  <cols>
    <col min="2" max="2" width="47" bestFit="1" customWidth="1" collapsed="1"/>
    <col min="3" max="3" width="24.7109375" style="12" customWidth="1" collapsed="1"/>
    <col min="4" max="4" width="30" style="12" bestFit="1" customWidth="1" collapsed="1"/>
    <col min="5" max="5" width="31" style="12" customWidth="1" collapsed="1"/>
    <col min="6" max="6" width="20.5703125" style="12" customWidth="1" collapsed="1"/>
    <col min="7" max="7" width="20.85546875" style="12" customWidth="1" collapsed="1"/>
    <col min="8" max="8" width="18.5703125" style="12" customWidth="1" collapsed="1"/>
    <col min="12" max="12" width="14.7109375" customWidth="1" collapsed="1"/>
  </cols>
  <sheetData>
    <row r="1" spans="1:12" x14ac:dyDescent="0.25">
      <c r="A1" s="38" t="s">
        <v>143</v>
      </c>
      <c r="B1" s="38" t="s">
        <v>136</v>
      </c>
      <c r="C1" s="38" t="s">
        <v>137</v>
      </c>
      <c r="D1" s="38" t="s">
        <v>138</v>
      </c>
      <c r="E1" s="38" t="s">
        <v>139</v>
      </c>
      <c r="F1" s="38" t="s">
        <v>140</v>
      </c>
      <c r="G1" s="38" t="s">
        <v>141</v>
      </c>
      <c r="H1" s="38" t="s">
        <v>142</v>
      </c>
    </row>
    <row r="2" spans="1:12" x14ac:dyDescent="0.25">
      <c r="A2" s="4">
        <v>1</v>
      </c>
      <c r="B2" s="4" t="s">
        <v>18</v>
      </c>
      <c r="C2" s="41" t="str">
        <f>HYPERLINK("#Login_Page!A"&amp;MATCH($B2,[1]Login_Page!$A:$A,0),"Login_Page")</f>
        <v>Login_Page</v>
      </c>
      <c r="D2" s="39" t="str">
        <f>HYPERLINK("#MASWEB_HOME!A"&amp;MATCH($B2,[1]MASWEB_Home!$A:$A,0),"MASWEB_HOME")</f>
        <v>MASWEB_HOME</v>
      </c>
      <c r="E2" s="39" t="str">
        <f>HYPERLINK("#AGV_RackChanger!A"&amp;MATCH($B2,[1]AGV_RackChanger!$A:$A,0),"AGV_RackChanger")</f>
        <v>AGV_RackChanger</v>
      </c>
      <c r="F2" s="39" t="str">
        <f>HYPERLINK("#AGV_MachineIDScan!A"&amp;MATCH($B2,[1]AGV_MachineIDScan!$A:$A,0),"AGV_MachineIDScan")</f>
        <v>AGV_MachineIDScan</v>
      </c>
      <c r="G2" s="39" t="str">
        <f>HYPERLINK("#Vclas_Assignments!A"&amp;MATCH($B2,[1]Vclas_Assignments!$A:$A,0),"Vclas_Assignments")</f>
        <v>Vclas_Assignments</v>
      </c>
      <c r="H2" s="39" t="str">
        <f>HYPERLINK("#Vclas_tasks!A"&amp;MATCH($B2,[1]Vclas_tasks!$A:$A,0),"Vclas_tasks")</f>
        <v>Vclas_tasks</v>
      </c>
      <c r="L2" s="39"/>
    </row>
    <row r="3" spans="1:12" x14ac:dyDescent="0.25">
      <c r="A3" s="4">
        <v>2</v>
      </c>
      <c r="B3" s="14" t="s">
        <v>61</v>
      </c>
      <c r="C3" s="41" t="str">
        <f>HYPERLINK("#Login_Page!A"&amp;MATCH($B3,[1]Login_Page!$A:$A,0),"Login_Page")</f>
        <v>Login_Page</v>
      </c>
      <c r="D3" s="39" t="str">
        <f>HYPERLINK("#MASWEB_HOME!A"&amp;MATCH($B3,[1]MASWEB_Home!$A:$A,0),"MASWEB_HOME")</f>
        <v>MASWEB_HOME</v>
      </c>
      <c r="E3" s="39" t="str">
        <f>HYPERLINK("#Admin_ScannedGoods!A"&amp;MATCH($B3,[1]Admin_ScannedGoods!$A:$A,0),"Admin_ScannedGoods")</f>
        <v>Admin_ScannedGoods</v>
      </c>
      <c r="L3" s="39"/>
    </row>
    <row r="4" spans="1:12" x14ac:dyDescent="0.25">
      <c r="A4" s="4">
        <v>3</v>
      </c>
      <c r="B4" s="14" t="s">
        <v>62</v>
      </c>
      <c r="C4" s="41" t="str">
        <f>HYPERLINK("#Login_Page!A"&amp;MATCH($B4,[1]Login_Page!$A:$A,0),"Login_Page")</f>
        <v>Login_Page</v>
      </c>
      <c r="D4" s="39" t="str">
        <f>HYPERLINK("#MASWEB_HOME!A"&amp;MATCH($B4,[1]MASWEB_Home!$A:$A,0),"MASWEB_HOME")</f>
        <v>MASWEB_HOME</v>
      </c>
      <c r="E4" s="39" t="str">
        <f>HYPERLINK("#Admin_ControlParameter!A"&amp;MATCH($B4,[1]Admin_ControlParameter!$A:$A,0),"Admin_ControlParameter")</f>
        <v>Admin_ControlParameter</v>
      </c>
    </row>
    <row r="5" spans="1:12" x14ac:dyDescent="0.25">
      <c r="A5" s="4">
        <v>4</v>
      </c>
      <c r="B5" s="4" t="s">
        <v>53</v>
      </c>
      <c r="C5" s="41" t="str">
        <f>HYPERLINK("#Login_Page!A"&amp;MATCH($B5,[1]Login_Page!$A:$A,0),"Login_Page")</f>
        <v>Login_Page</v>
      </c>
      <c r="D5" s="39" t="str">
        <f>HYPERLINK("#MASWEB_HOME!A"&amp;MATCH($B5,[1]MASWEB_Home!$A:$A,0),"MASWEB_HOME")</f>
        <v>MASWEB_HOME</v>
      </c>
      <c r="E5" s="39" t="str">
        <f>HYPERLINK("#Admin_TestPrinter!A"&amp;MATCH($B5,[1]Admin_TestPrinter!$A:$A,0),"Admin_TestPrinter")</f>
        <v>Admin_TestPrinter</v>
      </c>
    </row>
    <row r="6" spans="1:12" x14ac:dyDescent="0.25">
      <c r="A6" s="4">
        <v>5</v>
      </c>
      <c r="B6" s="4" t="s">
        <v>54</v>
      </c>
      <c r="C6" s="41" t="str">
        <f>HYPERLINK("#Login_Page!A"&amp;MATCH($B6,[1]Login_Page!$A:$A,0),"Login_Page")</f>
        <v>Login_Page</v>
      </c>
      <c r="D6" s="39" t="str">
        <f>HYPERLINK("#MASWEB_HOME!A"&amp;MATCH($B6,[1]MASWEB_Home!$A:$A,0),"MASWEB_HOME")</f>
        <v>MASWEB_HOME</v>
      </c>
      <c r="E6" s="39" t="str">
        <f>HYPERLINK("#Admin_ManageAlarms!A"&amp;MATCH($B6,[1]Admin_ManageAlarms!$A:$A,0),"Admin_ManageAlarms")</f>
        <v>Admin_ManageAlarms</v>
      </c>
    </row>
    <row r="7" spans="1:12" x14ac:dyDescent="0.25">
      <c r="A7" s="4">
        <v>6</v>
      </c>
      <c r="B7" s="4" t="s">
        <v>51</v>
      </c>
      <c r="C7" s="41" t="str">
        <f>HYPERLINK("#Login_Page!A"&amp;MATCH($B7,[1]Login_Page!$A:$A,0),"Login_Page")</f>
        <v>Login_Page</v>
      </c>
      <c r="D7" s="39" t="str">
        <f>HYPERLINK("#MASWEB_HOME!A"&amp;MATCH($B7,[1]MASWEB_Home!$A:$A,0),"MASWEB_HOME")</f>
        <v>MASWEB_HOME</v>
      </c>
      <c r="E7" s="39" t="str">
        <f>HYPERLINK("#Admin_ShowTask!A"&amp;MATCH($B7,[1]Admin_ShowTask!$A:$A,0),"Admin_ShowTask")</f>
        <v>Admin_ShowTask</v>
      </c>
    </row>
    <row r="8" spans="1:12" x14ac:dyDescent="0.25">
      <c r="A8" s="4">
        <v>7</v>
      </c>
      <c r="B8" s="4" t="s">
        <v>66</v>
      </c>
      <c r="C8" s="41" t="str">
        <f>HYPERLINK("#Login_Page!A"&amp;MATCH($B8,[1]Login_Page!$A:$A,0),"Login_Page")</f>
        <v>Login_Page</v>
      </c>
      <c r="D8" s="39" t="str">
        <f>HYPERLINK("#MASWEB_HOME!A"&amp;MATCH($B8,[1]MASWEB_Home!$A:$A,0),"MASWEB_HOME")</f>
        <v>MASWEB_HOME</v>
      </c>
      <c r="E8" s="39" t="str">
        <f>HYPERLINK("#BlueBox!A"&amp;MATCH($B8,[1]BlueBox!$A:$A,0),"BlueBox")</f>
        <v>BlueBox</v>
      </c>
    </row>
    <row r="9" spans="1:12" x14ac:dyDescent="0.25">
      <c r="A9" s="4">
        <v>8</v>
      </c>
      <c r="B9" s="13" t="s">
        <v>73</v>
      </c>
      <c r="C9" s="41" t="str">
        <f>HYPERLINK("#Login_Page!A"&amp;MATCH($B9,[1]Login_Page!$A:$A,0),"Login_Page")</f>
        <v>Login_Page</v>
      </c>
      <c r="D9" s="39" t="str">
        <f>HYPERLINK("#MASWEB_HOME!A"&amp;MATCH($B9,[1]MASWEB_Home!$A:$A,0),"MASWEB_HOME")</f>
        <v>MASWEB_HOME</v>
      </c>
      <c r="E9" s="39" t="str">
        <f>HYPERLINK("#vclas_sekadm!A"&amp;MATCH($B9,[1]vclas_sekadm!$A:$A,0),"vclas_sekadm")</f>
        <v>vclas_sekadm</v>
      </c>
      <c r="F9" s="39" t="str">
        <f>HYPERLINK("#Vclas_tasks!A"&amp;MATCH($B9,[1]Vclas_tasks!$A:$A,0),"Vclas_tasks")</f>
        <v>Vclas_tasks</v>
      </c>
      <c r="G9" s="39" t="str">
        <f>HYPERLINK("#Vclas_Assignments!A"&amp;MATCH($B9,[1]Vclas_Assignments!$A:$A,0),"Vclas_Assignments")</f>
        <v>Vclas_Assignments</v>
      </c>
      <c r="H9" s="39" t="str">
        <f>HYPERLINK("#Admin_Simulator!A"&amp;MATCH($B9,[1]Admin_Simulator!$A:$A,0),"Admin_Simulator")</f>
        <v>Admin_Simulator</v>
      </c>
    </row>
    <row r="10" spans="1:12" x14ac:dyDescent="0.25">
      <c r="A10" s="4">
        <v>9</v>
      </c>
      <c r="B10" t="s">
        <v>153</v>
      </c>
      <c r="C10" s="41" t="str">
        <f>HYPERLINK("#Login_Page!A"&amp;MATCH($B10,[1]Login_Page!$A:$A,0),"Login_Page")</f>
        <v>Login_Page</v>
      </c>
      <c r="D10" s="39" t="str">
        <f>HYPERLINK("#MASWEB_HOME!A"&amp;MATCH($B10,[1]MASWEB_Home!$A:$A,0),"MASWEB_HOME")</f>
        <v>MASWEB_HOME</v>
      </c>
      <c r="E10" s="39" t="str">
        <f>HYPERLINK("#vclas_sekadm!A"&amp;MATCH($B10,[1]vclas_sekadm!$A:$A,0),"vclas_sekadm")</f>
        <v>vclas_sekadm</v>
      </c>
      <c r="F10" s="39" t="str">
        <f>HYPERLINK("#Vclas_tasks!A"&amp;MATCH($B10,[1]Vclas_tasks!$A:$A,0),"Vclas_tasks")</f>
        <v>Vclas_tasks</v>
      </c>
      <c r="G10" s="39" t="str">
        <f>HYPERLINK("#Vclas_Assignments!A"&amp;MATCH($B10,[1]Vclas_Assignments!$A:$A,0),"Vclas_Assignments")</f>
        <v>Vclas_Assignments</v>
      </c>
      <c r="H10" s="39" t="str">
        <f>HYPERLINK("#Admin_Simulator!A"&amp;MATCH($B10,[1]Admin_Simulator!$A:$A,0),"Admin_Simulator")</f>
        <v>Admin_Simulator</v>
      </c>
    </row>
    <row r="11" spans="1:12" x14ac:dyDescent="0.25">
      <c r="A11" s="47">
        <v>10</v>
      </c>
      <c r="B11" s="4" t="s">
        <v>82</v>
      </c>
      <c r="C11" s="41" t="str">
        <f>HYPERLINK("#Login_Page!A"&amp;MATCH($B11,[1]Login_Page!$A:$A,0),"Login_Page")</f>
        <v>Login_Page</v>
      </c>
      <c r="D11" s="39" t="str">
        <f>HYPERLINK("#MASWEB_HOME!A"&amp;MATCH($B11,[1]MASWEB_Home!$A:$A,0),"MASWEB_HOME")</f>
        <v>MASWEB_HOME</v>
      </c>
      <c r="E11" s="39" t="str">
        <f>HYPERLINK("#V90_Pages!A"&amp;MATCH($B11,[1]V90_Pages!$A:$A,0),"V90_Pages")</f>
        <v>V90_Pages</v>
      </c>
    </row>
    <row r="12" spans="1:12" x14ac:dyDescent="0.25">
      <c r="A12" s="47">
        <v>11</v>
      </c>
      <c r="B12" s="4" t="s">
        <v>91</v>
      </c>
      <c r="C12" s="41" t="str">
        <f>HYPERLINK("#Login_Page!A"&amp;MATCH($B12,[1]Login_Page!$A:$A,0),"Login_Page")</f>
        <v>Login_Page</v>
      </c>
      <c r="D12" s="39" t="str">
        <f>HYPERLINK("#MASWEB_HOME!A"&amp;MATCH($B12,[1]MASWEB_Home!$A:$A,0),"MASWEB_HOME")</f>
        <v>MASWEB_HOME</v>
      </c>
      <c r="E12" s="39" t="str">
        <f>HYPERLINK("#Production_ControlCodes!A"&amp;MATCH($B12,[1]Production_ControlCodes!$A:$A,0),"Production_ControlCodes")</f>
        <v>Production_ControlCodes</v>
      </c>
    </row>
    <row r="13" spans="1:12" x14ac:dyDescent="0.25">
      <c r="A13" s="47">
        <v>12</v>
      </c>
      <c r="B13" s="4" t="s">
        <v>92</v>
      </c>
      <c r="C13" s="41" t="str">
        <f>HYPERLINK("#Login_Page!A"&amp;MATCH($B13,[1]Login_Page!$A:$A,0),"Login_Page")</f>
        <v>Login_Page</v>
      </c>
      <c r="D13" s="39" t="str">
        <f>HYPERLINK("#MASWEB_HOME!A"&amp;MATCH($B13,[1]MASWEB_Home!$A:$A,0),"MASWEB_HOME")</f>
        <v>MASWEB_HOME</v>
      </c>
      <c r="E13" s="39" t="str">
        <f>HYPERLINK("#Production_Plockan!A"&amp;MATCH($B13,[1]Production_Plockan!$A:$A,0),"Production_Plockan")</f>
        <v>Production_Plockan</v>
      </c>
    </row>
    <row r="14" spans="1:12" x14ac:dyDescent="0.25">
      <c r="A14" s="55">
        <v>13</v>
      </c>
      <c r="B14" s="4" t="s">
        <v>93</v>
      </c>
      <c r="C14" s="41" t="str">
        <f>HYPERLINK("#Login_Page!A"&amp;MATCH($B14,[1]Login_Page!$A:$A,0),"Login_Page")</f>
        <v>Login_Page</v>
      </c>
      <c r="D14" s="39" t="str">
        <f>HYPERLINK("#MASWEB_HOME!A"&amp;MATCH($B14,[1]MASWEB_Home!$A:$A,0),"MASWEB_HOME")</f>
        <v>MASWEB_HOME</v>
      </c>
      <c r="E14" s="39" t="str">
        <f>HYPERLINK("#Production_Consumption!A"&amp;MATCH($B14,[1]Production_Consumption!$A:$A,0),"Production_Consumption")</f>
        <v>Production_Consumption</v>
      </c>
    </row>
    <row r="15" spans="1:12" x14ac:dyDescent="0.25">
      <c r="A15" s="55">
        <v>14</v>
      </c>
      <c r="B15" s="4" t="s">
        <v>94</v>
      </c>
      <c r="C15" s="41" t="str">
        <f>HYPERLINK("#Login_Page!A"&amp;MATCH($B15,[1]Login_Page!$A:$A,0),"Login_Page")</f>
        <v>Login_Page</v>
      </c>
      <c r="D15" s="39" t="str">
        <f>HYPERLINK("#MASWEB_HOME!A"&amp;MATCH($B15,[1]MASWEB_Home!$A:$A,0),"MASWEB_HOME")</f>
        <v>MASWEB_HOME</v>
      </c>
      <c r="E15" s="39" t="str">
        <f>HYPERLINK("#Production_LocationCodes!A"&amp;MATCH($B15,[1]Production_LocationCodes!$A:$A,0),"Production_LocationCodes")</f>
        <v>Production_LocationCodes</v>
      </c>
    </row>
    <row r="16" spans="1:12" x14ac:dyDescent="0.25">
      <c r="A16" s="52">
        <v>15</v>
      </c>
      <c r="B16" s="4" t="s">
        <v>172</v>
      </c>
      <c r="C16" s="41" t="str">
        <f>HYPERLINK("#Login_Page!A"&amp;MATCH($B16,[1]Login_Page!$A:$A,0),"Login_Page")</f>
        <v>Login_Page</v>
      </c>
      <c r="D16" s="39" t="s">
        <v>151</v>
      </c>
      <c r="E16" s="39" t="str">
        <f>HYPERLINK("#LDJIT!A"&amp;MATCH($B16,[1]LDJIT!$A:$A,0),"LDJIT")</f>
        <v>LDJIT</v>
      </c>
    </row>
    <row r="17" spans="1:8" x14ac:dyDescent="0.25">
      <c r="A17" s="52">
        <v>16</v>
      </c>
      <c r="B17" s="4" t="s">
        <v>197</v>
      </c>
      <c r="C17" s="41" t="str">
        <f>HYPERLINK("#Login_Page!A"&amp;MATCH($B17,[1]Login_Page!$A:$A,0),"Login_Page")</f>
        <v>Login_Page</v>
      </c>
      <c r="D17" s="39" t="str">
        <f>HYPERLINK("#MASWEB_HOME!A"&amp;MATCH($B17,[1]MASWEB_Home!$A:$A,0),"MASWEB_HOME")</f>
        <v>MASWEB_HOME</v>
      </c>
      <c r="E17" s="39" t="str">
        <f>HYPERLINK("#AGV_RackChanger!A"&amp;MATCH($B17,[1]AGV_RackChanger!$A:$A,0),"AGV_RackChanger")</f>
        <v>AGV_RackChanger</v>
      </c>
    </row>
    <row r="18" spans="1:8" x14ac:dyDescent="0.25">
      <c r="A18" s="52">
        <v>17</v>
      </c>
      <c r="B18" s="4" t="s">
        <v>198</v>
      </c>
      <c r="C18" s="41" t="str">
        <f>HYPERLINK("#Login_Page!A"&amp;MATCH($B18,[1]Login_Page!$A:$A,0),"Login_Page")</f>
        <v>Login_Page</v>
      </c>
      <c r="D18" s="39" t="str">
        <f>HYPERLINK("#MASWEB_HOME!A"&amp;MATCH($B18,[1]MASWEB_Home!$A:$A,0),"MASWEB_HOME")</f>
        <v>MASWEB_HOME</v>
      </c>
      <c r="E18" s="39" t="str">
        <f>HYPERLINK("#AGV_RackChanger!A"&amp;MATCH($B18,[1]AGV_RackChanger!$A:$A,0),"AGV_RackChanger")</f>
        <v>AGV_RackChanger</v>
      </c>
      <c r="F18" s="39" t="str">
        <f>HYPERLINK("#AGV_MachineIDScan!A"&amp;MATCH($B18,[1]AGV_MachineIDScan!$A:$A,0),"AGV_MachineIDScan")</f>
        <v>AGV_MachineIDScan</v>
      </c>
      <c r="G18" s="39" t="str">
        <f>HYPERLINK("#Vclas_Assignments!A"&amp;MATCH($B18,[1]Vclas_Assignments!$A:$A,0),"Vclas_Assignments")</f>
        <v>Vclas_Assignments</v>
      </c>
      <c r="H18" s="39" t="str">
        <f>HYPERLINK("#Vclas_tasks!A"&amp;MATCH($B18,[1]Vclas_tasks!$A:$A,0),"Vclas_tasks")</f>
        <v>Vclas_tasks</v>
      </c>
    </row>
    <row r="19" spans="1:8" x14ac:dyDescent="0.25">
      <c r="A19" s="52">
        <v>18</v>
      </c>
      <c r="B19" s="47" t="s">
        <v>199</v>
      </c>
      <c r="C19" s="41" t="str">
        <f>HYPERLINK("#Login_Page!A"&amp;MATCH($B19,[1]Login_Page!$A:$A,0),"Login_Page")</f>
        <v>Login_Page</v>
      </c>
      <c r="D19" s="39" t="str">
        <f>HYPERLINK("#MASWEB_HOME!A"&amp;MATCH($B19,[1]MASWEB_Home!$A:$A,0),"MASWEB_HOME")</f>
        <v>MASWEB_HOME</v>
      </c>
      <c r="E19" s="39" t="str">
        <f>HYPERLINK("#AGV_RackChanger!A"&amp;MATCH($B19,[1]AGV_RackChanger!$A:$A,0),"AGV_RackChanger")</f>
        <v>AGV_RackChanger</v>
      </c>
      <c r="F19" s="39" t="str">
        <f>HYPERLINK("#AGV_MachineIDScan!A"&amp;MATCH($B19,[1]AGV_MachineIDScan!$A:$A,0),"AGV_MachineIDScan")</f>
        <v>AGV_MachineIDScan</v>
      </c>
      <c r="G19" s="39" t="str">
        <f>HYPERLINK("#Vclas_Assignments!A"&amp;MATCH($B19,[1]Vclas_Assignments!$A:$A,0),"Vclas_Assignments")</f>
        <v>Vclas_Assignments</v>
      </c>
      <c r="H19" s="39" t="str">
        <f>HYPERLINK("#Vclas_tasks!A"&amp;MATCH($B19,[1]Vclas_tasks!$A:$A,0),"Vclas_tasks")</f>
        <v>Vclas_tasks</v>
      </c>
    </row>
    <row r="20" spans="1:8" x14ac:dyDescent="0.25">
      <c r="A20">
        <v>19</v>
      </c>
      <c r="B20" s="47" t="s">
        <v>200</v>
      </c>
      <c r="C20" s="41" t="str">
        <f>HYPERLINK("#Login_Page!A"&amp;MATCH($B20,[1]Login_Page!$A:$A,0),"Login_Page")</f>
        <v>Login_Page</v>
      </c>
      <c r="D20" s="39" t="str">
        <f>HYPERLINK("#MASWEB_HOME!A"&amp;MATCH($B20,[1]MASWEB_Home!$A:$A,0),"MASWEB_HOME")</f>
        <v>MASWEB_HOME</v>
      </c>
      <c r="E20" s="39" t="str">
        <f>HYPERLINK("#AGV_RackChanger!A"&amp;MATCH($B20,[1]AGV_RackChanger!$A:$A,0),"AGV_RackChanger")</f>
        <v>AGV_RackChanger</v>
      </c>
      <c r="F20" s="39" t="str">
        <f>HYPERLINK("#AGV_MachineIDScan!A"&amp;MATCH($B20,[1]AGV_MachineIDScan!$A:$A,0),"AGV_MachineIDScan")</f>
        <v>AGV_MachineIDScan</v>
      </c>
      <c r="G20" s="39" t="e">
        <f>HYPERLINK("#Vclas_Assignments!A"&amp;MATCH($B20,[1]Vclas_Assignments!$A:$A,0),"Vclas_Assignments")</f>
        <v>#N/A</v>
      </c>
      <c r="H20" s="39" t="str">
        <f>HYPERLINK("#Vclas_tasks!A"&amp;MATCH($B20,[1]Vclas_tasks!$A:$A,0),"Vclas_tasks")</f>
        <v>Vclas_tasks</v>
      </c>
    </row>
    <row r="21" spans="1:8" x14ac:dyDescent="0.25">
      <c r="A21">
        <v>20</v>
      </c>
      <c r="B21" s="42" t="s">
        <v>201</v>
      </c>
      <c r="C21" s="41" t="str">
        <f>HYPERLINK("#Login_Page!A"&amp;MATCH($B21,[1]Login_Page!$A:$A,0),"Login_Page")</f>
        <v>Login_Page</v>
      </c>
      <c r="D21" s="39" t="str">
        <f>HYPERLINK("#MASWEB_HOME!A"&amp;MATCH($B21,[1]MASWEB_Home!$A:$A,0),"MASWEB_HOME")</f>
        <v>MASWEB_HOME</v>
      </c>
      <c r="E21" s="39" t="str">
        <f>HYPERLINK("#AGV_RackChanger!A"&amp;MATCH($B21,[1]AGV_RackChanger!$A:$A,0),"AGV_RackChanger")</f>
        <v>AGV_RackChanger</v>
      </c>
      <c r="F21" s="39" t="str">
        <f>HYPERLINK("#AGV_MachineIDScan!A"&amp;MATCH($B21,[1]AGV_MachineIDScan!$A:$A,0),"AGV_MachineIDScan")</f>
        <v>AGV_MachineIDScan</v>
      </c>
      <c r="G21" s="39" t="str">
        <f>HYPERLINK("#Vclas_Assignments!A"&amp;MATCH($B21,[1]Vclas_Assignments!$A:$A,0),"Vclas_Assignments")</f>
        <v>Vclas_Assignments</v>
      </c>
      <c r="H21" s="39" t="str">
        <f>HYPERLINK("#Vclas_tasks!A"&amp;MATCH($B21,[1]Vclas_tasks!$A:$A,0),"Vclas_tasks")</f>
        <v>Vclas_tasks</v>
      </c>
    </row>
    <row r="22" spans="1:8" x14ac:dyDescent="0.25">
      <c r="A22">
        <v>21</v>
      </c>
      <c r="B22" s="4" t="s">
        <v>202</v>
      </c>
      <c r="C22" s="41" t="str">
        <f>HYPERLINK("#Login_Page!A"&amp;MATCH($B22,[1]Login_Page!$A:$A,0),"Login_Page")</f>
        <v>Login_Page</v>
      </c>
      <c r="D22" s="39" t="str">
        <f>HYPERLINK("#MASWEB_HOME!A"&amp;MATCH($B22,[1]MASWEB_Home!$A:$A,0),"MASWEB_HOME")</f>
        <v>MASWEB_HOME</v>
      </c>
      <c r="E22" s="39" t="str">
        <f>HYPERLINK("#AGV_RackChanger!A"&amp;MATCH($B22,[1]AGV_RackChanger!$A:$A,0),"AGV_RackChanger")</f>
        <v>AGV_RackChanger</v>
      </c>
      <c r="F22" s="39" t="str">
        <f>HYPERLINK("#AGV_MachineIDScan!A"&amp;MATCH($B22,[1]AGV_MachineIDScan!$A:$A,0),"AGV_MachineIDScan")</f>
        <v>AGV_MachineIDScan</v>
      </c>
      <c r="G22" s="39" t="str">
        <f>HYPERLINK("#Vclas_Assignments!A"&amp;MATCH($B22,[1]Vclas_Assignments!$A:$A,0),"Vclas_Assignments")</f>
        <v>Vclas_Assignments</v>
      </c>
      <c r="H22" s="39" t="str">
        <f>HYPERLINK("#Vclas_tasks!A"&amp;MATCH($B22,[1]Vclas_tasks!$A:$A,0),"Vclas_tasks")</f>
        <v>Vclas_tasks</v>
      </c>
    </row>
    <row r="23" spans="1:8" x14ac:dyDescent="0.25">
      <c r="A23">
        <v>22</v>
      </c>
      <c r="B23" t="s">
        <v>203</v>
      </c>
      <c r="C23" s="41" t="str">
        <f>HYPERLINK("#Login_Page!A"&amp;MATCH($B23,[1]Login_Page!$A:$A,0),"Login_Page")</f>
        <v>Login_Page</v>
      </c>
      <c r="D23" s="54" t="str">
        <f>HYPERLINK("#Vclas_TestCases!A"&amp;MATCH($B23,[1]Vclas_TestCases!$A:$A,0),"Vclas_TestCases")</f>
        <v>Vclas_TestCases</v>
      </c>
    </row>
    <row r="24" spans="1:8" x14ac:dyDescent="0.25">
      <c r="A24">
        <v>23</v>
      </c>
      <c r="B24" t="s">
        <v>259</v>
      </c>
      <c r="C24" s="41" t="str">
        <f>HYPERLINK("#Login_Page!A"&amp;MATCH($B24,[1]Login_Page!$A:$A,0),"Login_Page")</f>
        <v>Login_Page</v>
      </c>
      <c r="D24" s="41" t="str">
        <f>HYPERLINK("#MASWEB_LDJIT!A"&amp;MATCH($B24,[1]MASWEB_LDJIT!$A:$A,0),"MASWEB_LDJIT")</f>
        <v>MASWEB_LDJIT</v>
      </c>
    </row>
    <row r="25" spans="1:8" x14ac:dyDescent="0.25">
      <c r="A25">
        <v>24</v>
      </c>
      <c r="B25" s="52" t="s">
        <v>206</v>
      </c>
      <c r="C25" s="41" t="str">
        <f>HYPERLINK("#Login_Page!A"&amp;MATCH($B25,[1]Login_Page!$A:$A,0),"Login_Page")</f>
        <v>Login_Page</v>
      </c>
      <c r="D25" s="41" t="str">
        <f>HYPERLINK("#MASWEB_Other_Functionalities!A"&amp;MATCH($B25,[1]MASWEB_Other_Functionalities!$A:$A,0),"MASWEB_Other_Functionalities")</f>
        <v>MASWEB_Other_Functionalities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"/>
  <sheetViews>
    <sheetView workbookViewId="0"/>
  </sheetViews>
  <sheetFormatPr defaultRowHeight="15" x14ac:dyDescent="0.25"/>
  <cols>
    <col min="1" max="1" width="29.140625" customWidth="1" collapsed="1"/>
    <col min="2" max="2" width="36.5703125" customWidth="1" collapsed="1"/>
    <col min="3" max="3" width="20.28515625" customWidth="1" collapsed="1"/>
    <col min="4" max="4" width="20.42578125" customWidth="1" collapsed="1"/>
    <col min="5" max="5" width="20.140625" customWidth="1" collapsed="1"/>
    <col min="6" max="6" width="17.42578125" customWidth="1" collapsed="1"/>
    <col min="7" max="7" width="21.7109375" customWidth="1" collapsed="1"/>
  </cols>
  <sheetData>
    <row r="1" spans="1:8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22" t="s">
        <v>104</v>
      </c>
      <c r="F1" s="23" t="s">
        <v>105</v>
      </c>
      <c r="G1" s="3" t="s">
        <v>7</v>
      </c>
      <c r="H1" s="3"/>
    </row>
    <row r="2" spans="1:8" ht="15.75" x14ac:dyDescent="0.25">
      <c r="A2" s="4" t="s">
        <v>94</v>
      </c>
      <c r="B2" s="4" t="s">
        <v>95</v>
      </c>
      <c r="C2" s="1" t="s">
        <v>6</v>
      </c>
      <c r="D2" s="2" t="s">
        <v>22</v>
      </c>
      <c r="E2" s="4"/>
      <c r="F2" s="4" t="s">
        <v>106</v>
      </c>
      <c r="G2" s="4"/>
      <c r="H2" s="4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"/>
  <sheetViews>
    <sheetView workbookViewId="0"/>
  </sheetViews>
  <sheetFormatPr defaultRowHeight="15" x14ac:dyDescent="0.25"/>
  <cols>
    <col min="1" max="1" width="26" customWidth="1" collapsed="1"/>
    <col min="2" max="2" width="35.5703125" customWidth="1" collapsed="1"/>
    <col min="3" max="3" width="23.7109375" customWidth="1" collapsed="1"/>
    <col min="4" max="4" width="21.5703125" customWidth="1" collapsed="1"/>
    <col min="5" max="5" width="17.7109375" customWidth="1" collapsed="1"/>
    <col min="6" max="6" width="21.85546875" customWidth="1" collapsed="1"/>
  </cols>
  <sheetData>
    <row r="1" spans="1: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22" t="s">
        <v>103</v>
      </c>
      <c r="F1" s="3" t="s">
        <v>7</v>
      </c>
      <c r="G1" s="3"/>
    </row>
    <row r="2" spans="1:7" ht="15.75" x14ac:dyDescent="0.25">
      <c r="A2" s="4" t="s">
        <v>93</v>
      </c>
      <c r="B2" s="4" t="s">
        <v>100</v>
      </c>
      <c r="C2" s="1" t="s">
        <v>6</v>
      </c>
      <c r="D2" s="2" t="s">
        <v>22</v>
      </c>
      <c r="E2" s="4">
        <v>31277225</v>
      </c>
      <c r="F2" s="4"/>
      <c r="G2" s="4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8"/>
  <sheetViews>
    <sheetView workbookViewId="0"/>
  </sheetViews>
  <sheetFormatPr defaultRowHeight="15" x14ac:dyDescent="0.25"/>
  <cols>
    <col min="1" max="1" width="47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7" width="25.85546875" customWidth="1" collapsed="1"/>
    <col min="8" max="8" width="21.42578125" bestFit="1" customWidth="1" collapsed="1"/>
  </cols>
  <sheetData>
    <row r="1" spans="1:8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  <c r="G1" s="3" t="s">
        <v>21</v>
      </c>
      <c r="H1" s="3" t="s">
        <v>7</v>
      </c>
    </row>
    <row r="2" spans="1:8" ht="15.75" x14ac:dyDescent="0.25">
      <c r="A2" s="4" t="s">
        <v>18</v>
      </c>
      <c r="B2" s="4" t="s">
        <v>14</v>
      </c>
      <c r="C2" s="1" t="s">
        <v>6</v>
      </c>
      <c r="D2" s="2" t="s">
        <v>22</v>
      </c>
      <c r="E2" s="4"/>
      <c r="F2" s="17">
        <v>600053</v>
      </c>
      <c r="G2" s="4"/>
      <c r="H2" s="4"/>
    </row>
    <row r="3" spans="1:8" ht="15.75" x14ac:dyDescent="0.25">
      <c r="A3" s="4" t="s">
        <v>197</v>
      </c>
      <c r="B3" s="4" t="s">
        <v>147</v>
      </c>
      <c r="C3" s="1" t="s">
        <v>6</v>
      </c>
      <c r="D3" s="2" t="s">
        <v>22</v>
      </c>
      <c r="E3" s="4" t="s">
        <v>146</v>
      </c>
      <c r="F3" s="6">
        <v>654738</v>
      </c>
      <c r="G3" s="4" t="s">
        <v>148</v>
      </c>
      <c r="H3" s="4">
        <v>2881</v>
      </c>
    </row>
    <row r="4" spans="1:8" ht="15.75" x14ac:dyDescent="0.25">
      <c r="A4" s="4" t="s">
        <v>198</v>
      </c>
      <c r="B4" s="4" t="s">
        <v>14</v>
      </c>
      <c r="C4" s="1" t="s">
        <v>6</v>
      </c>
      <c r="D4" s="2" t="s">
        <v>22</v>
      </c>
      <c r="E4" s="4"/>
      <c r="F4" s="48" t="s">
        <v>207</v>
      </c>
      <c r="G4" s="4"/>
      <c r="H4" s="4">
        <v>2887</v>
      </c>
    </row>
    <row r="5" spans="1:8" ht="15.75" x14ac:dyDescent="0.25">
      <c r="A5" s="47" t="s">
        <v>199</v>
      </c>
      <c r="B5" s="4" t="s">
        <v>14</v>
      </c>
      <c r="C5" s="1" t="s">
        <v>6</v>
      </c>
      <c r="D5" s="2" t="s">
        <v>22</v>
      </c>
      <c r="E5" s="4"/>
      <c r="F5" s="34">
        <v>600001</v>
      </c>
      <c r="G5" s="4"/>
      <c r="H5" s="4">
        <v>2888</v>
      </c>
    </row>
    <row r="6" spans="1:8" ht="15.75" x14ac:dyDescent="0.25">
      <c r="A6" t="s">
        <v>200</v>
      </c>
      <c r="B6" s="4" t="s">
        <v>14</v>
      </c>
      <c r="C6" s="1" t="s">
        <v>6</v>
      </c>
      <c r="D6" s="2" t="s">
        <v>22</v>
      </c>
      <c r="E6" s="4"/>
      <c r="F6" s="4">
        <v>600054</v>
      </c>
      <c r="G6" s="4"/>
      <c r="H6" s="4">
        <v>2882</v>
      </c>
    </row>
    <row r="7" spans="1:8" ht="15.75" x14ac:dyDescent="0.25">
      <c r="A7" s="4" t="s">
        <v>201</v>
      </c>
      <c r="B7" s="4" t="s">
        <v>14</v>
      </c>
      <c r="C7" s="1" t="s">
        <v>6</v>
      </c>
      <c r="D7" s="2" t="s">
        <v>22</v>
      </c>
      <c r="E7" s="4"/>
      <c r="F7" s="4">
        <v>600039</v>
      </c>
      <c r="G7" s="4"/>
      <c r="H7" s="4">
        <v>2883</v>
      </c>
    </row>
    <row r="8" spans="1:8" ht="15.75" x14ac:dyDescent="0.25">
      <c r="A8" s="4" t="s">
        <v>202</v>
      </c>
      <c r="B8" s="4" t="s">
        <v>14</v>
      </c>
      <c r="C8" s="1" t="s">
        <v>6</v>
      </c>
      <c r="D8" s="2" t="s">
        <v>22</v>
      </c>
      <c r="E8" s="4"/>
      <c r="F8" s="17">
        <v>600062</v>
      </c>
      <c r="G8" s="4"/>
      <c r="H8" s="4">
        <v>2885</v>
      </c>
    </row>
  </sheetData>
  <dataValidations count="3">
    <dataValidation type="list" allowBlank="1" showInputMessage="1" showErrorMessage="1" sqref="D2:D8">
      <formula1>"Login_Supervisor1,Login_Supervisor2"</formula1>
    </dataValidation>
    <dataValidation type="list" allowBlank="1" showInputMessage="1" showErrorMessage="1" sqref="E2:E8">
      <formula1>"A,B,C,"</formula1>
    </dataValidation>
    <dataValidation type="list" allowBlank="1" showInputMessage="1" showErrorMessage="1" sqref="G2:G8">
      <formula1>"RC,PAS,"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autoPageBreaks="0"/>
  </sheetPr>
  <dimension ref="A1:G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2.85546875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6" width="34.140625" bestFit="1" customWidth="1" collapsed="1"/>
    <col min="7" max="7" width="21.42578125" bestFit="1" customWidth="1" collapsed="1"/>
  </cols>
  <sheetData>
    <row r="1" spans="1: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15</v>
      </c>
      <c r="F1" s="3" t="s">
        <v>17</v>
      </c>
      <c r="G1" s="3" t="s">
        <v>7</v>
      </c>
    </row>
    <row r="2" spans="1:7" ht="15.75" x14ac:dyDescent="0.25">
      <c r="A2" s="4" t="s">
        <v>18</v>
      </c>
      <c r="B2" s="4" t="s">
        <v>16</v>
      </c>
      <c r="C2" s="1" t="s">
        <v>6</v>
      </c>
      <c r="D2" s="2" t="s">
        <v>22</v>
      </c>
      <c r="E2" s="4"/>
      <c r="F2" s="4" t="s">
        <v>38</v>
      </c>
      <c r="G2" s="4"/>
    </row>
    <row r="3" spans="1:7" ht="15.75" x14ac:dyDescent="0.25">
      <c r="A3" s="4" t="s">
        <v>198</v>
      </c>
      <c r="B3" s="4" t="s">
        <v>16</v>
      </c>
      <c r="C3" s="1" t="s">
        <v>6</v>
      </c>
      <c r="D3" s="2" t="s">
        <v>22</v>
      </c>
      <c r="E3" s="4"/>
      <c r="F3" s="4" t="s">
        <v>38</v>
      </c>
      <c r="G3" s="4">
        <v>2887</v>
      </c>
    </row>
    <row r="4" spans="1:7" ht="15.75" x14ac:dyDescent="0.25">
      <c r="A4" s="47" t="s">
        <v>199</v>
      </c>
      <c r="B4" s="4" t="s">
        <v>16</v>
      </c>
      <c r="C4" s="1" t="s">
        <v>6</v>
      </c>
      <c r="D4" s="2" t="s">
        <v>22</v>
      </c>
      <c r="E4" s="4"/>
      <c r="F4" s="4" t="s">
        <v>38</v>
      </c>
      <c r="G4" s="4">
        <v>2888</v>
      </c>
    </row>
    <row r="5" spans="1:7" ht="15.75" x14ac:dyDescent="0.25">
      <c r="A5" t="s">
        <v>200</v>
      </c>
      <c r="B5" s="4" t="s">
        <v>16</v>
      </c>
      <c r="C5" s="1" t="s">
        <v>6</v>
      </c>
      <c r="D5" s="2" t="s">
        <v>22</v>
      </c>
      <c r="E5" s="4"/>
      <c r="F5" s="4" t="s">
        <v>38</v>
      </c>
      <c r="G5" s="4">
        <v>2882</v>
      </c>
    </row>
    <row r="6" spans="1:7" ht="15.75" x14ac:dyDescent="0.25">
      <c r="A6" s="4" t="s">
        <v>201</v>
      </c>
      <c r="B6" s="4" t="s">
        <v>16</v>
      </c>
      <c r="C6" s="1" t="s">
        <v>6</v>
      </c>
      <c r="D6" s="2" t="s">
        <v>22</v>
      </c>
      <c r="E6" s="4"/>
      <c r="F6" s="4" t="s">
        <v>38</v>
      </c>
      <c r="G6" s="4">
        <v>2883</v>
      </c>
    </row>
    <row r="7" spans="1:7" ht="15.75" x14ac:dyDescent="0.25">
      <c r="A7" s="4" t="s">
        <v>202</v>
      </c>
      <c r="B7" s="4" t="s">
        <v>16</v>
      </c>
      <c r="C7" s="1" t="s">
        <v>6</v>
      </c>
      <c r="D7" s="2" t="s">
        <v>22</v>
      </c>
      <c r="E7" s="4"/>
      <c r="F7" s="4" t="s">
        <v>38</v>
      </c>
      <c r="G7" s="4">
        <v>2885</v>
      </c>
    </row>
    <row r="8" spans="1:7" ht="15.75" x14ac:dyDescent="0.25">
      <c r="A8" s="4"/>
      <c r="B8" s="4"/>
      <c r="C8" s="1"/>
      <c r="D8" s="2"/>
      <c r="E8" s="4"/>
      <c r="F8" s="4"/>
      <c r="G8" s="4"/>
    </row>
  </sheetData>
  <dataValidations count="2">
    <dataValidation type="list" allowBlank="1" showInputMessage="1" showErrorMessage="1" sqref="D2:D7">
      <formula1>"Login_Supervisor1,Login_Supervisor2"</formula1>
    </dataValidation>
    <dataValidation type="list" allowBlank="1" showInputMessage="1" showErrorMessage="1" sqref="D8">
      <formula1>"Demo,Vanilla,EC.Member,InvalidUser,EC.Member1,BookRef1"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autoPageBreaks="0"/>
  </sheetPr>
  <dimension ref="A1:AH11"/>
  <sheetViews>
    <sheetView topLeftCell="A10" zoomScaleNormal="100" workbookViewId="0">
      <selection activeCell="E4" sqref="E4"/>
    </sheetView>
  </sheetViews>
  <sheetFormatPr defaultRowHeight="15" x14ac:dyDescent="0.25"/>
  <cols>
    <col min="1" max="1" width="47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9.28515625" customWidth="1" collapsed="1"/>
    <col min="6" max="13" width="28.7109375" customWidth="1" collapsed="1"/>
    <col min="14" max="14" width="21.42578125" bestFit="1" customWidth="1" collapsed="1"/>
    <col min="15" max="15" width="18.5703125" customWidth="1" collapsed="1"/>
    <col min="16" max="16" width="18.85546875" customWidth="1" collapsed="1"/>
    <col min="17" max="17" width="18.28515625" customWidth="1" collapsed="1"/>
    <col min="18" max="19" width="18.85546875" customWidth="1" collapsed="1"/>
    <col min="20" max="20" width="17.7109375" customWidth="1" collapsed="1"/>
    <col min="21" max="21" width="17.85546875" customWidth="1" collapsed="1"/>
    <col min="22" max="22" width="17.28515625" customWidth="1" collapsed="1"/>
    <col min="23" max="24" width="15.5703125" customWidth="1" collapsed="1"/>
    <col min="25" max="25" width="32.7109375" customWidth="1" collapsed="1"/>
    <col min="26" max="27" width="14.140625" customWidth="1" collapsed="1"/>
    <col min="28" max="28" width="26.85546875" customWidth="1" collapsed="1"/>
    <col min="29" max="31" width="24" customWidth="1" collapsed="1"/>
    <col min="32" max="32" width="20.140625" customWidth="1" collapsed="1"/>
    <col min="33" max="33" width="21.42578125" bestFit="1" customWidth="1" collapsed="1"/>
    <col min="34" max="34" width="26" customWidth="1" collapsed="1"/>
  </cols>
  <sheetData>
    <row r="1" spans="1:34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40</v>
      </c>
      <c r="F1" s="3" t="s">
        <v>41</v>
      </c>
      <c r="G1" s="3" t="s">
        <v>44</v>
      </c>
      <c r="H1" s="3" t="s">
        <v>45</v>
      </c>
      <c r="I1" s="3" t="s">
        <v>47</v>
      </c>
      <c r="J1" s="3" t="s">
        <v>46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25</v>
      </c>
      <c r="R1" s="3" t="s">
        <v>120</v>
      </c>
      <c r="S1" s="3" t="s">
        <v>183</v>
      </c>
      <c r="T1" s="3" t="s">
        <v>121</v>
      </c>
      <c r="U1" s="3" t="s">
        <v>122</v>
      </c>
      <c r="V1" s="27" t="s">
        <v>123</v>
      </c>
      <c r="W1" s="28" t="s">
        <v>129</v>
      </c>
      <c r="X1" s="28" t="s">
        <v>176</v>
      </c>
      <c r="Y1" s="28" t="s">
        <v>221</v>
      </c>
      <c r="Z1" s="28" t="s">
        <v>124</v>
      </c>
      <c r="AA1" s="28" t="s">
        <v>80</v>
      </c>
      <c r="AB1" s="28" t="s">
        <v>276</v>
      </c>
      <c r="AC1" s="28" t="s">
        <v>278</v>
      </c>
      <c r="AD1" s="28" t="s">
        <v>281</v>
      </c>
      <c r="AE1" s="28" t="s">
        <v>284</v>
      </c>
      <c r="AF1" s="28" t="s">
        <v>159</v>
      </c>
      <c r="AG1" s="3" t="s">
        <v>7</v>
      </c>
    </row>
    <row r="2" spans="1:34" ht="30" x14ac:dyDescent="0.25">
      <c r="A2" s="4" t="s">
        <v>18</v>
      </c>
      <c r="B2" s="4" t="s">
        <v>39</v>
      </c>
      <c r="C2" s="1" t="s">
        <v>6</v>
      </c>
      <c r="D2" s="2" t="s">
        <v>22</v>
      </c>
      <c r="E2" s="5" t="s">
        <v>42</v>
      </c>
      <c r="F2" s="4"/>
      <c r="G2" s="4" t="s">
        <v>43</v>
      </c>
      <c r="H2" s="6">
        <v>1374385916</v>
      </c>
      <c r="I2" s="6">
        <v>2075482382</v>
      </c>
      <c r="J2" s="6" t="s">
        <v>144</v>
      </c>
      <c r="K2" s="46">
        <v>686020</v>
      </c>
      <c r="L2" s="46">
        <v>686019</v>
      </c>
      <c r="M2" s="29"/>
      <c r="N2" s="4"/>
      <c r="O2" s="4"/>
      <c r="P2" s="4"/>
      <c r="Q2" s="17">
        <v>31463022</v>
      </c>
      <c r="R2" s="4"/>
      <c r="S2" s="4"/>
      <c r="T2" s="6" t="s">
        <v>145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4" ht="45" x14ac:dyDescent="0.25">
      <c r="A3" s="4" t="s">
        <v>73</v>
      </c>
      <c r="B3" s="4" t="s">
        <v>130</v>
      </c>
      <c r="C3" s="1" t="s">
        <v>6</v>
      </c>
      <c r="D3" s="2" t="s">
        <v>22</v>
      </c>
      <c r="E3" s="5" t="s">
        <v>280</v>
      </c>
      <c r="F3" s="26" t="s">
        <v>111</v>
      </c>
      <c r="G3" s="4" t="s">
        <v>112</v>
      </c>
      <c r="H3" s="4"/>
      <c r="I3" s="4"/>
      <c r="J3" s="4"/>
      <c r="K3" t="s">
        <v>161</v>
      </c>
      <c r="L3" t="s">
        <v>162</v>
      </c>
      <c r="M3" t="s">
        <v>163</v>
      </c>
      <c r="N3" t="s">
        <v>164</v>
      </c>
      <c r="O3" s="4"/>
      <c r="P3" s="4"/>
      <c r="Q3" t="s">
        <v>292</v>
      </c>
      <c r="R3" t="s">
        <v>299</v>
      </c>
      <c r="S3" t="s">
        <v>184</v>
      </c>
      <c r="T3" t="s">
        <v>113</v>
      </c>
      <c r="U3" s="4">
        <v>20</v>
      </c>
      <c r="V3" t="s">
        <v>182</v>
      </c>
      <c r="W3" s="4">
        <v>0</v>
      </c>
      <c r="X3" s="20"/>
      <c r="Y3" s="20"/>
      <c r="Z3" t="s">
        <v>291</v>
      </c>
      <c r="AB3" s="65" t="s">
        <v>277</v>
      </c>
      <c r="AC3" s="66" t="s">
        <v>279</v>
      </c>
      <c r="AD3" s="66" t="s">
        <v>282</v>
      </c>
      <c r="AE3" s="66" t="s">
        <v>285</v>
      </c>
      <c r="AG3" s="4"/>
    </row>
    <row r="4" spans="1:34" ht="30" x14ac:dyDescent="0.25">
      <c r="A4" s="4" t="s">
        <v>153</v>
      </c>
      <c r="B4" s="4" t="s">
        <v>154</v>
      </c>
      <c r="C4" s="1" t="s">
        <v>6</v>
      </c>
      <c r="D4" s="2" t="s">
        <v>22</v>
      </c>
      <c r="E4" s="5" t="s">
        <v>294</v>
      </c>
      <c r="F4" s="4"/>
      <c r="G4" s="4" t="s">
        <v>112</v>
      </c>
      <c r="H4" s="4"/>
      <c r="I4" s="4"/>
      <c r="J4" s="4"/>
      <c r="K4" t="s">
        <v>178</v>
      </c>
      <c r="L4" t="s">
        <v>179</v>
      </c>
      <c r="M4" t="s">
        <v>180</v>
      </c>
      <c r="N4" t="s">
        <v>181</v>
      </c>
      <c r="O4" t="s">
        <v>165</v>
      </c>
      <c r="P4" t="s">
        <v>166</v>
      </c>
      <c r="Q4" t="s">
        <v>293</v>
      </c>
      <c r="R4" t="s">
        <v>290</v>
      </c>
      <c r="S4" t="s">
        <v>185</v>
      </c>
      <c r="T4" t="s">
        <v>113</v>
      </c>
      <c r="U4" s="4"/>
      <c r="V4" t="s">
        <v>155</v>
      </c>
      <c r="W4" s="4">
        <v>-1</v>
      </c>
      <c r="X4" t="s">
        <v>298</v>
      </c>
      <c r="Z4" t="s">
        <v>113</v>
      </c>
      <c r="AB4" s="65" t="s">
        <v>277</v>
      </c>
      <c r="AC4" s="66" t="s">
        <v>279</v>
      </c>
      <c r="AD4" s="66" t="s">
        <v>282</v>
      </c>
      <c r="AE4" s="66" t="s">
        <v>285</v>
      </c>
      <c r="AF4" t="s">
        <v>177</v>
      </c>
      <c r="AG4" s="4"/>
    </row>
    <row r="5" spans="1:34" ht="15.75" x14ac:dyDescent="0.25">
      <c r="A5" s="4" t="s">
        <v>172</v>
      </c>
      <c r="B5" s="4"/>
      <c r="C5" s="1" t="s">
        <v>6</v>
      </c>
      <c r="D5" s="2" t="s">
        <v>22</v>
      </c>
      <c r="E5" s="5" t="s">
        <v>190</v>
      </c>
      <c r="F5" s="4"/>
      <c r="G5" s="4" t="s">
        <v>173</v>
      </c>
      <c r="H5" s="4"/>
      <c r="I5" s="4"/>
      <c r="J5" s="4"/>
      <c r="K5" t="s">
        <v>296</v>
      </c>
      <c r="L5" t="s">
        <v>297</v>
      </c>
      <c r="M5" s="2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3"/>
      <c r="Z5" s="53"/>
      <c r="AA5" t="s">
        <v>295</v>
      </c>
      <c r="AF5" s="53"/>
      <c r="AG5" s="53"/>
    </row>
    <row r="6" spans="1:34" ht="15.75" x14ac:dyDescent="0.25">
      <c r="A6" s="4" t="s">
        <v>198</v>
      </c>
      <c r="B6" s="4" t="s">
        <v>149</v>
      </c>
      <c r="C6" s="1" t="s">
        <v>6</v>
      </c>
      <c r="D6" s="2" t="s">
        <v>22</v>
      </c>
      <c r="E6" s="4" t="s">
        <v>150</v>
      </c>
      <c r="F6" s="4"/>
      <c r="G6" s="4" t="s">
        <v>43</v>
      </c>
      <c r="H6" s="6">
        <v>1374385916</v>
      </c>
      <c r="I6" s="6">
        <v>2075482382</v>
      </c>
      <c r="J6" s="6" t="s">
        <v>144</v>
      </c>
      <c r="K6" t="s">
        <v>208</v>
      </c>
      <c r="L6" t="s">
        <v>209</v>
      </c>
      <c r="M6" s="29"/>
      <c r="N6" s="4"/>
      <c r="O6" s="4"/>
      <c r="P6" s="4"/>
      <c r="Q6" t="s">
        <v>210</v>
      </c>
      <c r="R6" s="4"/>
      <c r="S6" s="6">
        <v>1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2887</v>
      </c>
    </row>
    <row r="7" spans="1:34" ht="30" x14ac:dyDescent="0.25">
      <c r="A7" s="47" t="s">
        <v>199</v>
      </c>
      <c r="B7" s="4" t="s">
        <v>152</v>
      </c>
      <c r="C7" s="1" t="s">
        <v>6</v>
      </c>
      <c r="D7" s="2" t="s">
        <v>22</v>
      </c>
      <c r="E7" s="5" t="s">
        <v>42</v>
      </c>
      <c r="F7" s="4"/>
      <c r="G7" s="4" t="s">
        <v>43</v>
      </c>
      <c r="H7" s="6">
        <v>1374385916</v>
      </c>
      <c r="I7" s="6">
        <v>2075482382</v>
      </c>
      <c r="J7" s="6" t="s">
        <v>144</v>
      </c>
      <c r="K7" t="s">
        <v>211</v>
      </c>
      <c r="L7" t="s">
        <v>212</v>
      </c>
      <c r="M7" s="29"/>
      <c r="N7" s="4"/>
      <c r="O7" s="4"/>
      <c r="P7" s="4"/>
      <c r="Q7" t="s">
        <v>213</v>
      </c>
      <c r="R7" s="4"/>
      <c r="S7" s="6">
        <v>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>
        <v>2888</v>
      </c>
    </row>
    <row r="8" spans="1:34" ht="30" x14ac:dyDescent="0.25">
      <c r="A8" s="4" t="s">
        <v>201</v>
      </c>
      <c r="B8" s="4"/>
      <c r="C8" s="1" t="s">
        <v>6</v>
      </c>
      <c r="D8" s="2" t="s">
        <v>22</v>
      </c>
      <c r="E8" s="5" t="s">
        <v>42</v>
      </c>
      <c r="F8" s="4"/>
      <c r="G8" s="4" t="s">
        <v>43</v>
      </c>
      <c r="H8" s="6">
        <v>1374385916</v>
      </c>
      <c r="I8" s="6">
        <v>2075482382</v>
      </c>
      <c r="J8" s="6" t="s">
        <v>144</v>
      </c>
      <c r="K8" t="s">
        <v>214</v>
      </c>
      <c r="L8" t="s">
        <v>215</v>
      </c>
      <c r="M8" s="29"/>
      <c r="N8" s="4"/>
      <c r="O8" s="4"/>
      <c r="P8" s="4"/>
      <c r="Q8" t="s">
        <v>216</v>
      </c>
      <c r="R8" s="4"/>
      <c r="S8" s="6">
        <v>1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2883</v>
      </c>
    </row>
    <row r="9" spans="1:34" ht="120" x14ac:dyDescent="0.25">
      <c r="A9" s="4" t="s">
        <v>202</v>
      </c>
      <c r="B9" s="4" t="s">
        <v>39</v>
      </c>
      <c r="C9" s="1" t="s">
        <v>6</v>
      </c>
      <c r="D9" s="2" t="s">
        <v>22</v>
      </c>
      <c r="E9" s="5" t="s">
        <v>42</v>
      </c>
      <c r="F9" s="4"/>
      <c r="G9" s="4" t="s">
        <v>43</v>
      </c>
      <c r="H9" s="6">
        <v>1374385916</v>
      </c>
      <c r="I9" s="6">
        <v>2075482382</v>
      </c>
      <c r="J9" s="6" t="s">
        <v>144</v>
      </c>
      <c r="K9" t="s">
        <v>217</v>
      </c>
      <c r="L9" t="s">
        <v>218</v>
      </c>
      <c r="M9" s="29"/>
      <c r="N9" s="4"/>
      <c r="O9" s="4"/>
      <c r="P9" s="4"/>
      <c r="Q9" t="s">
        <v>219</v>
      </c>
      <c r="R9" s="4"/>
      <c r="S9" s="6" t="s">
        <v>145</v>
      </c>
      <c r="T9" s="4"/>
      <c r="U9" s="4"/>
      <c r="V9" s="4"/>
      <c r="W9" s="4"/>
      <c r="Y9" s="5" t="s">
        <v>220</v>
      </c>
      <c r="Z9" s="4"/>
      <c r="AA9" s="4"/>
      <c r="AB9" s="4"/>
      <c r="AC9" s="4"/>
      <c r="AD9" s="4"/>
      <c r="AE9" s="4"/>
      <c r="AF9" s="4"/>
      <c r="AG9" s="4">
        <v>2885</v>
      </c>
    </row>
    <row r="10" spans="1:34" ht="30" x14ac:dyDescent="0.25">
      <c r="A10" s="4" t="s">
        <v>271</v>
      </c>
      <c r="B10" s="4"/>
      <c r="C10" s="1" t="s">
        <v>6</v>
      </c>
      <c r="D10" s="2" t="s">
        <v>22</v>
      </c>
      <c r="E10" s="5" t="s">
        <v>272</v>
      </c>
      <c r="F10" s="4"/>
      <c r="G10" s="4" t="s">
        <v>112</v>
      </c>
      <c r="H10" s="4"/>
      <c r="I10" s="4"/>
      <c r="J10" s="4"/>
      <c r="K10" s="4"/>
      <c r="L10" s="4"/>
      <c r="M10" s="29"/>
      <c r="N10" s="4"/>
      <c r="O10" s="4"/>
      <c r="P10" s="4"/>
      <c r="Q10" t="s">
        <v>275</v>
      </c>
      <c r="R10" t="s">
        <v>274</v>
      </c>
      <c r="S10" t="s">
        <v>185</v>
      </c>
      <c r="T10" t="s">
        <v>113</v>
      </c>
      <c r="U10" s="4"/>
      <c r="V10" t="s">
        <v>155</v>
      </c>
      <c r="W10" s="4"/>
      <c r="X10" s="4"/>
      <c r="Y10" s="4"/>
      <c r="Z10" s="4"/>
      <c r="AA10" t="s">
        <v>273</v>
      </c>
      <c r="AG10" s="4"/>
      <c r="AH10" s="4"/>
    </row>
    <row r="11" spans="1:34" ht="45" x14ac:dyDescent="0.25">
      <c r="A11" s="52" t="s">
        <v>288</v>
      </c>
      <c r="B11" s="4" t="s">
        <v>130</v>
      </c>
      <c r="C11" s="1" t="s">
        <v>6</v>
      </c>
      <c r="D11" s="2" t="s">
        <v>289</v>
      </c>
      <c r="E11" s="5" t="s">
        <v>280</v>
      </c>
      <c r="F11" s="26" t="s">
        <v>111</v>
      </c>
      <c r="G11" s="4" t="s">
        <v>112</v>
      </c>
      <c r="Q11" t="s">
        <v>283</v>
      </c>
      <c r="R11" t="s">
        <v>287</v>
      </c>
      <c r="S11" t="s">
        <v>184</v>
      </c>
      <c r="T11" t="s">
        <v>113</v>
      </c>
      <c r="U11" s="4">
        <v>20</v>
      </c>
      <c r="V11" t="s">
        <v>182</v>
      </c>
      <c r="W11" s="4">
        <v>0</v>
      </c>
      <c r="X11" s="20"/>
      <c r="Y11" s="20"/>
      <c r="Z11" t="s">
        <v>286</v>
      </c>
      <c r="AB11" s="65"/>
      <c r="AC11" s="66"/>
      <c r="AD11" s="66"/>
      <c r="AE11" s="66"/>
      <c r="AG11" s="4"/>
    </row>
  </sheetData>
  <dataValidations count="1">
    <dataValidation type="list" allowBlank="1" showInputMessage="1" showErrorMessage="1" sqref="D2:D11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4" sqref="A4"/>
    </sheetView>
  </sheetViews>
  <sheetFormatPr defaultRowHeight="15" x14ac:dyDescent="0.25"/>
  <cols>
    <col min="1" max="1" width="21.140625" customWidth="1" collapsed="1"/>
    <col min="2" max="2" width="29.42578125" customWidth="1" collapsed="1"/>
    <col min="3" max="3" width="27.85546875" customWidth="1" collapsed="1"/>
    <col min="4" max="4" width="27" customWidth="1" collapsed="1"/>
    <col min="5" max="6" width="17.7109375" customWidth="1" collapsed="1"/>
    <col min="7" max="7" width="36.5703125" customWidth="1" collapsed="1"/>
    <col min="8" max="8" width="38.7109375" customWidth="1" collapsed="1"/>
    <col min="9" max="9" width="15.85546875" customWidth="1" collapsed="1"/>
    <col min="10" max="10" width="23" customWidth="1" collapsed="1"/>
    <col min="11" max="11" width="29.140625" customWidth="1" collapsed="1"/>
    <col min="12" max="12" width="31.7109375" customWidth="1" collapsed="1"/>
    <col min="13" max="13" width="35.42578125" customWidth="1" collapsed="1"/>
    <col min="14" max="14" width="33.85546875" customWidth="1" collapsed="1"/>
    <col min="15" max="15" width="10.28515625" customWidth="1" collapsed="1"/>
    <col min="16" max="16" width="12.140625" customWidth="1" collapsed="1"/>
    <col min="17" max="17" width="11.140625" customWidth="1" collapsed="1"/>
  </cols>
  <sheetData>
    <row r="1" spans="1:12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80</v>
      </c>
      <c r="F1" s="51" t="s">
        <v>187</v>
      </c>
      <c r="G1" s="50" t="s">
        <v>128</v>
      </c>
      <c r="H1" s="50" t="s">
        <v>188</v>
      </c>
      <c r="I1" s="18" t="s">
        <v>168</v>
      </c>
      <c r="J1" s="51" t="s">
        <v>189</v>
      </c>
      <c r="K1" s="51" t="s">
        <v>193</v>
      </c>
      <c r="L1" s="50" t="s">
        <v>195</v>
      </c>
    </row>
    <row r="2" spans="1:12" ht="15.75" x14ac:dyDescent="0.25">
      <c r="A2" s="4" t="s">
        <v>73</v>
      </c>
      <c r="B2" s="4"/>
      <c r="C2" s="1" t="s">
        <v>6</v>
      </c>
      <c r="D2" s="2" t="s">
        <v>22</v>
      </c>
      <c r="E2" s="4" t="s">
        <v>160</v>
      </c>
      <c r="F2" s="20"/>
    </row>
    <row r="3" spans="1:12" ht="15.75" x14ac:dyDescent="0.25">
      <c r="A3" s="4" t="s">
        <v>172</v>
      </c>
      <c r="B3" s="4"/>
      <c r="C3" s="1" t="s">
        <v>6</v>
      </c>
      <c r="D3" s="2" t="s">
        <v>22</v>
      </c>
      <c r="E3" t="s">
        <v>295</v>
      </c>
      <c r="F3">
        <v>1001017</v>
      </c>
      <c r="G3" t="s">
        <v>196</v>
      </c>
      <c r="H3" t="s">
        <v>186</v>
      </c>
      <c r="I3" t="s">
        <v>155</v>
      </c>
      <c r="J3" t="s">
        <v>191</v>
      </c>
      <c r="K3" t="s">
        <v>192</v>
      </c>
      <c r="L3" t="s">
        <v>194</v>
      </c>
    </row>
    <row r="4" spans="1:12" ht="15.75" x14ac:dyDescent="0.25">
      <c r="A4" s="4" t="s">
        <v>271</v>
      </c>
      <c r="B4" s="4"/>
      <c r="C4" s="1" t="s">
        <v>6</v>
      </c>
      <c r="D4" s="2" t="s">
        <v>22</v>
      </c>
      <c r="E4" t="s">
        <v>273</v>
      </c>
      <c r="F4">
        <v>1001102</v>
      </c>
      <c r="G4" t="s">
        <v>196</v>
      </c>
      <c r="H4" t="s">
        <v>186</v>
      </c>
      <c r="I4" t="s">
        <v>155</v>
      </c>
      <c r="J4" t="s">
        <v>191</v>
      </c>
      <c r="K4" t="s">
        <v>192</v>
      </c>
      <c r="L4" t="s">
        <v>194</v>
      </c>
    </row>
    <row r="5" spans="1:12" ht="15.75" x14ac:dyDescent="0.25">
      <c r="A5" s="4"/>
      <c r="B5" s="4"/>
      <c r="C5" s="1"/>
      <c r="D5" s="2"/>
      <c r="E5" s="4"/>
      <c r="F5" s="20"/>
    </row>
    <row r="6" spans="1:12" ht="15.75" x14ac:dyDescent="0.25">
      <c r="A6" s="4"/>
      <c r="B6" s="4"/>
      <c r="C6" s="1"/>
      <c r="D6" s="2"/>
      <c r="E6" s="4"/>
      <c r="F6" s="20"/>
    </row>
    <row r="7" spans="1:12" ht="15.75" x14ac:dyDescent="0.25">
      <c r="A7" s="4"/>
      <c r="B7" s="4"/>
      <c r="C7" s="1"/>
      <c r="D7" s="2"/>
      <c r="E7" s="4"/>
      <c r="F7" s="20"/>
    </row>
    <row r="8" spans="1:12" ht="15.75" x14ac:dyDescent="0.25">
      <c r="A8" s="4"/>
      <c r="B8" s="4"/>
      <c r="C8" s="1"/>
      <c r="D8" s="2"/>
      <c r="E8" s="4"/>
      <c r="F8" s="20"/>
    </row>
    <row r="18" spans="5:5" x14ac:dyDescent="0.25">
      <c r="E18" t="s">
        <v>170</v>
      </c>
    </row>
    <row r="19" spans="5:5" x14ac:dyDescent="0.25">
      <c r="E19" t="s">
        <v>170</v>
      </c>
    </row>
    <row r="20" spans="5:5" x14ac:dyDescent="0.25">
      <c r="E20" t="s">
        <v>170</v>
      </c>
    </row>
    <row r="21" spans="5:5" x14ac:dyDescent="0.25">
      <c r="E21" t="s">
        <v>169</v>
      </c>
    </row>
  </sheetData>
  <dataValidations count="3">
    <dataValidation type="list" allowBlank="1" showInputMessage="1" showErrorMessage="1" sqref="D5:D8">
      <formula1>"Demo,Vanilla,EC.Member,InvalidUser,EC.Member1,BookRef1"</formula1>
    </dataValidation>
    <dataValidation type="list" allowBlank="1" showInputMessage="1" showErrorMessage="1" sqref="D2:D4">
      <formula1>"Login_Supervisor1,Login_Supervisor2"</formula1>
    </dataValidation>
    <dataValidation type="list" allowBlank="1" showInputMessage="1" showErrorMessage="1" sqref="I2:I4 J2:L2">
      <formula1>"AEA,AEB,BUB,BUF,DOL,DOR"</formula1>
    </dataValidation>
  </dataValidations>
  <hyperlinks>
    <hyperlink ref="A1" location="Indexing!A1" display="Scenario_ID"/>
  </hyperlinks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autoPageBreaks="0"/>
  </sheetPr>
  <dimension ref="A1:U14"/>
  <sheetViews>
    <sheetView workbookViewId="0">
      <pane ySplit="1" topLeftCell="A2" activePane="bottomLeft" state="frozen"/>
      <selection pane="bottomLeft" activeCell="B14" sqref="B14:U14"/>
    </sheetView>
  </sheetViews>
  <sheetFormatPr defaultRowHeight="15" x14ac:dyDescent="0.25"/>
  <cols>
    <col min="1" max="1" width="47.5703125" customWidth="1" collapsed="1"/>
    <col min="2" max="2" width="40.28515625" customWidth="1" collapsed="1"/>
    <col min="3" max="3" width="24.5703125" customWidth="1" collapsed="1"/>
    <col min="4" max="5" width="20" customWidth="1" collapsed="1"/>
    <col min="6" max="7" width="24.140625" customWidth="1" collapsed="1"/>
    <col min="8" max="8" width="31.42578125" bestFit="1" customWidth="1" collapsed="1"/>
    <col min="9" max="17" width="25.85546875" customWidth="1" collapsed="1"/>
    <col min="19" max="19" width="18.7109375" bestFit="1" customWidth="1" collapsed="1"/>
    <col min="20" max="21" width="21.42578125" bestFit="1" customWidth="1" collapsed="1"/>
  </cols>
  <sheetData>
    <row r="1" spans="1:21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20</v>
      </c>
      <c r="F1" s="3" t="s">
        <v>24</v>
      </c>
      <c r="G1" s="3" t="s">
        <v>80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120</v>
      </c>
      <c r="S1" s="30" t="s">
        <v>121</v>
      </c>
      <c r="T1" s="3" t="s">
        <v>227</v>
      </c>
      <c r="U1" s="3" t="s">
        <v>7</v>
      </c>
    </row>
    <row r="2" spans="1:21" ht="15.75" x14ac:dyDescent="0.25">
      <c r="A2" s="4" t="s">
        <v>18</v>
      </c>
      <c r="B2" s="4" t="s">
        <v>23</v>
      </c>
      <c r="C2" s="1" t="s">
        <v>6</v>
      </c>
      <c r="D2" s="2" t="s">
        <v>22</v>
      </c>
      <c r="E2" s="45">
        <v>600014</v>
      </c>
      <c r="F2" s="4"/>
      <c r="G2" s="4"/>
      <c r="H2" s="4"/>
      <c r="I2" s="4"/>
      <c r="J2" s="4"/>
      <c r="K2" s="4"/>
      <c r="L2" s="4" t="s">
        <v>35</v>
      </c>
      <c r="M2" s="4" t="s">
        <v>37</v>
      </c>
      <c r="N2" s="4" t="s">
        <v>36</v>
      </c>
      <c r="O2" s="4"/>
      <c r="P2" s="4"/>
      <c r="Q2" s="4"/>
      <c r="R2" s="4"/>
      <c r="S2" t="s">
        <v>145</v>
      </c>
      <c r="T2" s="4"/>
    </row>
    <row r="3" spans="1:21" ht="15.75" x14ac:dyDescent="0.25">
      <c r="A3" s="4" t="s">
        <v>73</v>
      </c>
      <c r="B3" s="4" t="s">
        <v>131</v>
      </c>
      <c r="C3" s="1" t="s">
        <v>6</v>
      </c>
      <c r="D3" s="2" t="s">
        <v>22</v>
      </c>
      <c r="E3" s="4"/>
      <c r="F3" s="4"/>
      <c r="G3" s="20"/>
      <c r="H3" t="s">
        <v>292</v>
      </c>
      <c r="I3" s="4"/>
      <c r="J3" s="4"/>
      <c r="K3" t="s">
        <v>182</v>
      </c>
      <c r="L3" s="4" t="s">
        <v>35</v>
      </c>
      <c r="M3" s="4" t="s">
        <v>125</v>
      </c>
      <c r="N3" s="4" t="s">
        <v>36</v>
      </c>
      <c r="O3" s="4"/>
      <c r="P3" s="4"/>
      <c r="Q3" s="4"/>
      <c r="R3" s="4" t="s">
        <v>126</v>
      </c>
      <c r="S3" t="s">
        <v>113</v>
      </c>
      <c r="T3" s="4"/>
    </row>
    <row r="4" spans="1:21" ht="15.75" x14ac:dyDescent="0.25">
      <c r="A4" s="4" t="s">
        <v>153</v>
      </c>
      <c r="B4" s="4" t="s">
        <v>131</v>
      </c>
      <c r="C4" s="1" t="s">
        <v>6</v>
      </c>
      <c r="D4" s="2" t="s">
        <v>22</v>
      </c>
      <c r="E4" s="4"/>
      <c r="F4" s="4"/>
      <c r="G4" s="20"/>
      <c r="H4" t="s">
        <v>293</v>
      </c>
      <c r="I4" s="4"/>
      <c r="J4" s="4"/>
      <c r="K4" t="s">
        <v>155</v>
      </c>
      <c r="L4" s="4" t="s">
        <v>35</v>
      </c>
      <c r="M4" s="4" t="s">
        <v>125</v>
      </c>
      <c r="N4" s="4" t="s">
        <v>36</v>
      </c>
      <c r="O4" s="4"/>
      <c r="P4" s="4"/>
      <c r="Q4" s="4"/>
      <c r="R4" t="s">
        <v>158</v>
      </c>
      <c r="S4" t="s">
        <v>113</v>
      </c>
      <c r="T4" s="4"/>
    </row>
    <row r="5" spans="1:21" ht="15.75" x14ac:dyDescent="0.25">
      <c r="A5" s="4" t="s">
        <v>172</v>
      </c>
      <c r="B5" s="4"/>
      <c r="C5" s="1" t="s">
        <v>6</v>
      </c>
      <c r="D5" s="2" t="s">
        <v>22</v>
      </c>
      <c r="E5" s="4"/>
      <c r="F5" s="4"/>
      <c r="G5" t="s">
        <v>295</v>
      </c>
      <c r="H5" s="4"/>
      <c r="I5" s="4"/>
      <c r="J5" s="4"/>
      <c r="K5" t="s">
        <v>155</v>
      </c>
      <c r="L5" s="4" t="s">
        <v>35</v>
      </c>
      <c r="M5" s="4" t="s">
        <v>171</v>
      </c>
      <c r="N5" s="4" t="s">
        <v>36</v>
      </c>
      <c r="O5" s="4"/>
      <c r="P5" s="4"/>
      <c r="Q5" s="4"/>
      <c r="R5" s="4"/>
      <c r="S5" s="4"/>
      <c r="T5" s="4"/>
    </row>
    <row r="6" spans="1:21" ht="15.75" x14ac:dyDescent="0.25">
      <c r="A6" s="4" t="s">
        <v>198</v>
      </c>
      <c r="B6" s="4" t="s">
        <v>23</v>
      </c>
      <c r="C6" s="1" t="s">
        <v>6</v>
      </c>
      <c r="D6" s="2" t="s">
        <v>22</v>
      </c>
      <c r="E6" t="s">
        <v>207</v>
      </c>
      <c r="F6" s="4"/>
      <c r="G6" s="4"/>
      <c r="H6" s="4"/>
      <c r="I6" s="4"/>
      <c r="J6" s="4"/>
      <c r="K6" s="4"/>
      <c r="L6" s="4" t="s">
        <v>35</v>
      </c>
      <c r="M6" s="4" t="s">
        <v>37</v>
      </c>
      <c r="N6" s="4" t="s">
        <v>36</v>
      </c>
      <c r="O6" s="4"/>
      <c r="P6" s="4"/>
      <c r="Q6" s="4"/>
      <c r="R6" s="4"/>
      <c r="S6" s="34">
        <v>1</v>
      </c>
      <c r="T6" s="20" t="s">
        <v>222</v>
      </c>
      <c r="U6" s="4">
        <v>2887</v>
      </c>
    </row>
    <row r="7" spans="1:21" ht="15.75" x14ac:dyDescent="0.25">
      <c r="A7" s="47" t="s">
        <v>199</v>
      </c>
      <c r="B7" s="4" t="s">
        <v>23</v>
      </c>
      <c r="C7" s="1" t="s">
        <v>6</v>
      </c>
      <c r="D7" s="2" t="s">
        <v>22</v>
      </c>
      <c r="E7" t="s">
        <v>223</v>
      </c>
      <c r="F7" s="4"/>
      <c r="G7" s="4"/>
      <c r="H7" s="4"/>
      <c r="I7" s="4"/>
      <c r="J7" s="4"/>
      <c r="K7" s="4"/>
      <c r="L7" s="4" t="s">
        <v>35</v>
      </c>
      <c r="M7" s="4" t="s">
        <v>37</v>
      </c>
      <c r="N7" s="4" t="s">
        <v>36</v>
      </c>
      <c r="O7" s="4"/>
      <c r="P7" s="4"/>
      <c r="Q7" s="4"/>
      <c r="R7" s="4"/>
      <c r="S7" s="34">
        <v>1</v>
      </c>
      <c r="T7" s="20" t="s">
        <v>222</v>
      </c>
      <c r="U7" s="4">
        <v>2888</v>
      </c>
    </row>
    <row r="8" spans="1:21" ht="15.75" x14ac:dyDescent="0.25">
      <c r="A8" t="s">
        <v>200</v>
      </c>
      <c r="B8" s="4" t="s">
        <v>23</v>
      </c>
      <c r="C8" s="1" t="s">
        <v>6</v>
      </c>
      <c r="D8" s="2" t="s">
        <v>22</v>
      </c>
      <c r="E8" t="s">
        <v>224</v>
      </c>
      <c r="F8" s="4"/>
      <c r="G8" s="4"/>
      <c r="H8" s="4"/>
      <c r="I8" s="4"/>
      <c r="J8" s="4"/>
      <c r="K8" s="4"/>
      <c r="L8" s="4" t="s">
        <v>35</v>
      </c>
      <c r="M8" s="4" t="s">
        <v>37</v>
      </c>
      <c r="N8" s="4" t="s">
        <v>36</v>
      </c>
      <c r="O8" s="4"/>
      <c r="P8" s="4"/>
      <c r="Q8" s="4"/>
      <c r="R8" s="4"/>
      <c r="S8" s="34">
        <v>1</v>
      </c>
      <c r="U8" s="4">
        <v>2882</v>
      </c>
    </row>
    <row r="9" spans="1:21" ht="15.75" x14ac:dyDescent="0.25">
      <c r="A9" s="4" t="s">
        <v>201</v>
      </c>
      <c r="B9" s="4" t="s">
        <v>23</v>
      </c>
      <c r="C9" s="1" t="s">
        <v>6</v>
      </c>
      <c r="D9" s="2" t="s">
        <v>22</v>
      </c>
      <c r="E9" t="s">
        <v>225</v>
      </c>
      <c r="F9" s="4"/>
      <c r="G9" s="4"/>
      <c r="H9" s="4"/>
      <c r="I9" s="4"/>
      <c r="J9" s="4"/>
      <c r="K9" s="4"/>
      <c r="L9" s="4" t="s">
        <v>35</v>
      </c>
      <c r="M9" s="4" t="s">
        <v>37</v>
      </c>
      <c r="N9" s="4" t="s">
        <v>36</v>
      </c>
      <c r="O9" s="4"/>
      <c r="P9" s="4"/>
      <c r="Q9" s="4"/>
      <c r="R9" s="4"/>
      <c r="S9" s="34">
        <v>1</v>
      </c>
      <c r="U9" s="4">
        <v>2883</v>
      </c>
    </row>
    <row r="10" spans="1:21" ht="15.75" x14ac:dyDescent="0.25">
      <c r="A10" s="4" t="s">
        <v>202</v>
      </c>
      <c r="B10" s="4" t="s">
        <v>23</v>
      </c>
      <c r="C10" s="1" t="s">
        <v>6</v>
      </c>
      <c r="D10" s="2" t="s">
        <v>22</v>
      </c>
      <c r="E10" t="s">
        <v>226</v>
      </c>
      <c r="F10" s="4"/>
      <c r="G10" s="4"/>
      <c r="H10" s="4"/>
      <c r="I10" s="4"/>
      <c r="J10" s="4"/>
      <c r="K10" s="4"/>
      <c r="L10" s="4" t="s">
        <v>35</v>
      </c>
      <c r="M10" s="4" t="s">
        <v>37</v>
      </c>
      <c r="N10" s="4" t="s">
        <v>36</v>
      </c>
      <c r="O10" s="4"/>
      <c r="P10" s="4"/>
      <c r="Q10" s="4"/>
      <c r="R10" s="4"/>
      <c r="S10" s="34">
        <v>1</v>
      </c>
      <c r="U10" s="4">
        <v>2885</v>
      </c>
    </row>
    <row r="11" spans="1:21" ht="15.75" x14ac:dyDescent="0.25">
      <c r="A11" s="4" t="s">
        <v>271</v>
      </c>
      <c r="C11" s="1" t="s">
        <v>6</v>
      </c>
      <c r="D11" s="2" t="s">
        <v>22</v>
      </c>
      <c r="H11" t="s">
        <v>275</v>
      </c>
      <c r="K11" t="s">
        <v>155</v>
      </c>
      <c r="L11" s="4" t="s">
        <v>35</v>
      </c>
      <c r="M11" s="4" t="s">
        <v>125</v>
      </c>
      <c r="N11" s="4" t="s">
        <v>36</v>
      </c>
      <c r="S11" t="s">
        <v>113</v>
      </c>
    </row>
    <row r="12" spans="1:21" ht="15.75" x14ac:dyDescent="0.25">
      <c r="A12" t="s">
        <v>303</v>
      </c>
      <c r="C12" s="1" t="s">
        <v>6</v>
      </c>
      <c r="D12" s="2" t="s">
        <v>22</v>
      </c>
      <c r="H12" t="s">
        <v>305</v>
      </c>
      <c r="K12" t="s">
        <v>306</v>
      </c>
      <c r="L12" s="4" t="s">
        <v>35</v>
      </c>
      <c r="M12" s="47" t="s">
        <v>306</v>
      </c>
      <c r="N12" s="4" t="s">
        <v>36</v>
      </c>
    </row>
    <row r="13" spans="1:21" ht="15.75" x14ac:dyDescent="0.25">
      <c r="A13" t="s">
        <v>304</v>
      </c>
      <c r="C13" s="1" t="s">
        <v>6</v>
      </c>
      <c r="D13" s="2" t="s">
        <v>22</v>
      </c>
      <c r="H13" t="s">
        <v>305</v>
      </c>
      <c r="K13" t="s">
        <v>306</v>
      </c>
      <c r="L13" s="4" t="s">
        <v>35</v>
      </c>
      <c r="M13" s="47" t="s">
        <v>306</v>
      </c>
      <c r="N13" s="4" t="s">
        <v>36</v>
      </c>
    </row>
    <row r="14" spans="1:21" ht="15.75" x14ac:dyDescent="0.25">
      <c r="A14" t="s">
        <v>390</v>
      </c>
      <c r="C14" s="1" t="s">
        <v>6</v>
      </c>
      <c r="D14" s="2" t="s">
        <v>22</v>
      </c>
      <c r="H14" t="s">
        <v>305</v>
      </c>
      <c r="K14" t="s">
        <v>306</v>
      </c>
      <c r="L14" s="4" t="s">
        <v>35</v>
      </c>
      <c r="M14" s="47" t="s">
        <v>306</v>
      </c>
      <c r="N14" s="4" t="s">
        <v>36</v>
      </c>
    </row>
  </sheetData>
  <dataValidations count="5">
    <dataValidation type="list" allowBlank="1" showInputMessage="1" showErrorMessage="1" sqref="D2:D14">
      <formula1>"Login_Supervisor1,Login_Supervisor2"</formula1>
    </dataValidation>
    <dataValidation type="list" showInputMessage="1" showErrorMessage="1" sqref="L2:L14">
      <formula1>",alla,a,b,c"</formula1>
    </dataValidation>
    <dataValidation type="list" showInputMessage="1" showErrorMessage="1" sqref="M2:M11">
      <formula1>",alla,tbknapp,tugger,rc,pas,rcpas,trailer,V60,"</formula1>
    </dataValidation>
    <dataValidation type="list" allowBlank="1" showInputMessage="1" showErrorMessage="1" sqref="N2:N14">
      <formula1>",aktiva,inaktiva,alla"</formula1>
    </dataValidation>
    <dataValidation type="list" allowBlank="1" showInputMessage="1" showErrorMessage="1" sqref="T6:T7">
      <formula1>"Allt utfört samtidigt, Utfört samt avslutat ,Mottagit, Påbörjat ,   ,Öppnat, Objekc ,"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6" sqref="E6"/>
    </sheetView>
  </sheetViews>
  <sheetFormatPr defaultRowHeight="15" x14ac:dyDescent="0.25"/>
  <cols>
    <col min="1" max="1" width="30" bestFit="1" customWidth="1" collapsed="1"/>
    <col min="2" max="2" width="23.85546875" bestFit="1" customWidth="1" collapsed="1"/>
    <col min="3" max="3" width="17.7109375" bestFit="1" customWidth="1" collapsed="1"/>
    <col min="4" max="4" width="18.140625" bestFit="1" customWidth="1" collapsed="1"/>
    <col min="5" max="5" width="23.7109375" bestFit="1" customWidth="1" collapsed="1"/>
    <col min="6" max="6" width="5.5703125" bestFit="1" customWidth="1" collapsed="1"/>
    <col min="7" max="7" width="12" bestFit="1" customWidth="1" collapsed="1"/>
    <col min="9" max="9" width="9.28515625" bestFit="1" customWidth="1" collapsed="1"/>
  </cols>
  <sheetData>
    <row r="1" spans="1:10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228</v>
      </c>
      <c r="F1" s="18" t="s">
        <v>307</v>
      </c>
      <c r="G1" s="18" t="s">
        <v>308</v>
      </c>
      <c r="H1" s="18" t="s">
        <v>309</v>
      </c>
      <c r="I1" s="18" t="s">
        <v>310</v>
      </c>
      <c r="J1" s="18" t="s">
        <v>311</v>
      </c>
    </row>
    <row r="2" spans="1:10" ht="15.75" x14ac:dyDescent="0.25">
      <c r="A2" s="52" t="s">
        <v>206</v>
      </c>
      <c r="C2" s="1" t="s">
        <v>6</v>
      </c>
      <c r="D2" s="2" t="s">
        <v>22</v>
      </c>
      <c r="E2" t="s">
        <v>229</v>
      </c>
      <c r="F2" t="s">
        <v>312</v>
      </c>
      <c r="G2" t="s">
        <v>313</v>
      </c>
      <c r="H2" t="s">
        <v>135</v>
      </c>
      <c r="I2" t="s">
        <v>314</v>
      </c>
      <c r="J2" t="s">
        <v>312</v>
      </c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8"/>
  <sheetViews>
    <sheetView topLeftCell="B1" workbookViewId="0">
      <selection activeCell="F3" sqref="F3"/>
    </sheetView>
  </sheetViews>
  <sheetFormatPr defaultRowHeight="15" x14ac:dyDescent="0.25"/>
  <cols>
    <col min="1" max="1" width="26.7109375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8" width="25.85546875" customWidth="1" collapsed="1"/>
    <col min="9" max="9" width="21.42578125" bestFit="1" customWidth="1" collapsed="1"/>
    <col min="10" max="10" width="21.42578125" customWidth="1" collapsed="1"/>
    <col min="11" max="11" width="36.42578125" customWidth="1" collapsed="1"/>
    <col min="12" max="12" width="29.140625" customWidth="1" collapsed="1"/>
    <col min="13" max="13" width="42.28515625" customWidth="1" collapsed="1"/>
    <col min="14" max="14" width="21.42578125" bestFit="1" customWidth="1" collapsed="1"/>
  </cols>
  <sheetData>
    <row r="1" spans="1:14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76</v>
      </c>
      <c r="F1" s="3" t="s">
        <v>74</v>
      </c>
      <c r="G1" s="3" t="s">
        <v>175</v>
      </c>
      <c r="H1" s="3" t="s">
        <v>157</v>
      </c>
      <c r="I1" s="3" t="s">
        <v>77</v>
      </c>
      <c r="J1" s="18" t="s">
        <v>174</v>
      </c>
      <c r="K1" s="18" t="s">
        <v>78</v>
      </c>
      <c r="L1" s="31" t="s">
        <v>4</v>
      </c>
      <c r="M1" s="32" t="s">
        <v>128</v>
      </c>
      <c r="N1" s="3" t="s">
        <v>7</v>
      </c>
    </row>
    <row r="2" spans="1:14" ht="15.75" x14ac:dyDescent="0.25">
      <c r="A2" s="4" t="s">
        <v>73</v>
      </c>
      <c r="B2" s="4"/>
      <c r="C2" s="1" t="s">
        <v>6</v>
      </c>
      <c r="D2" s="2" t="s">
        <v>22</v>
      </c>
      <c r="E2" s="4" t="s">
        <v>182</v>
      </c>
      <c r="F2" s="4">
        <v>48</v>
      </c>
      <c r="G2" s="20"/>
      <c r="H2" s="20"/>
      <c r="I2" s="17">
        <v>2</v>
      </c>
      <c r="J2" s="17"/>
      <c r="K2" s="4" t="s">
        <v>156</v>
      </c>
      <c r="L2" s="21" t="s">
        <v>75</v>
      </c>
      <c r="M2" s="4" t="s">
        <v>127</v>
      </c>
      <c r="N2" s="4"/>
    </row>
    <row r="3" spans="1:14" ht="15.75" x14ac:dyDescent="0.25">
      <c r="A3" s="4" t="s">
        <v>153</v>
      </c>
      <c r="B3" s="4"/>
      <c r="C3" s="1" t="s">
        <v>6</v>
      </c>
      <c r="D3" s="2" t="s">
        <v>22</v>
      </c>
      <c r="E3" s="4" t="s">
        <v>155</v>
      </c>
      <c r="F3" s="34" t="s">
        <v>293</v>
      </c>
      <c r="G3">
        <v>3522803</v>
      </c>
      <c r="H3" s="4">
        <v>89</v>
      </c>
      <c r="I3" s="4">
        <v>2</v>
      </c>
      <c r="J3" s="4">
        <v>1001005</v>
      </c>
      <c r="K3" s="4" t="s">
        <v>156</v>
      </c>
      <c r="L3" s="21" t="s">
        <v>75</v>
      </c>
      <c r="M3" s="4" t="s">
        <v>127</v>
      </c>
      <c r="N3" s="4"/>
    </row>
    <row r="4" spans="1:14" ht="15.75" x14ac:dyDescent="0.25">
      <c r="A4" s="4" t="s">
        <v>271</v>
      </c>
      <c r="B4" s="4"/>
      <c r="C4" s="1" t="s">
        <v>6</v>
      </c>
      <c r="D4" s="2" t="s">
        <v>22</v>
      </c>
      <c r="E4" s="4" t="s">
        <v>155</v>
      </c>
      <c r="F4">
        <v>7548</v>
      </c>
      <c r="G4">
        <v>3546894</v>
      </c>
      <c r="H4" s="4">
        <v>89</v>
      </c>
      <c r="I4" s="4">
        <v>2</v>
      </c>
      <c r="J4" s="4">
        <v>1001102</v>
      </c>
      <c r="K4" s="4" t="s">
        <v>156</v>
      </c>
      <c r="L4" s="21" t="s">
        <v>75</v>
      </c>
      <c r="M4" s="4" t="s">
        <v>127</v>
      </c>
      <c r="N4" s="4"/>
    </row>
    <row r="5" spans="1:14" ht="15.75" x14ac:dyDescent="0.25">
      <c r="A5" s="4"/>
      <c r="B5" s="4"/>
      <c r="C5" s="1"/>
      <c r="D5" s="2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.75" x14ac:dyDescent="0.25">
      <c r="A6" s="4"/>
      <c r="B6" s="4"/>
      <c r="C6" s="1"/>
      <c r="D6" s="2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 x14ac:dyDescent="0.25">
      <c r="A7" s="4"/>
      <c r="B7" s="4"/>
      <c r="C7" s="1"/>
      <c r="D7" s="2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.75" x14ac:dyDescent="0.25">
      <c r="A8" s="4"/>
      <c r="B8" s="4"/>
      <c r="C8" s="1"/>
      <c r="D8" s="2"/>
      <c r="E8" s="4"/>
      <c r="F8" s="4"/>
      <c r="G8" s="4"/>
      <c r="H8" s="4"/>
      <c r="I8" s="4"/>
      <c r="J8" s="4"/>
      <c r="K8" s="4"/>
      <c r="L8" s="4"/>
      <c r="M8" s="4"/>
      <c r="N8" s="4"/>
    </row>
  </sheetData>
  <dataValidations count="2">
    <dataValidation type="list" allowBlank="1" showInputMessage="1" showErrorMessage="1" sqref="D2:D4">
      <formula1>"Login_Supervisor1,Login_Supervisor2"</formula1>
    </dataValidation>
    <dataValidation type="list" allowBlank="1" showInputMessage="1" showErrorMessage="1" sqref="D5:D8">
      <formula1>"Demo,Vanilla,EC.Member,InvalidUser,EC.Member1,BookRef1"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7"/>
  <sheetViews>
    <sheetView workbookViewId="0">
      <selection activeCell="C3" sqref="C3"/>
    </sheetView>
  </sheetViews>
  <sheetFormatPr defaultRowHeight="15" x14ac:dyDescent="0.25"/>
  <cols>
    <col min="1" max="1" width="22.42578125" customWidth="1" collapsed="1"/>
    <col min="2" max="2" width="27.5703125" bestFit="1" customWidth="1" collapsed="1"/>
    <col min="3" max="3" width="34.42578125" customWidth="1" collapsed="1"/>
    <col min="4" max="4" width="20.85546875" customWidth="1" collapsed="1"/>
    <col min="5" max="5" width="19.7109375" bestFit="1" customWidth="1" collapsed="1"/>
  </cols>
  <sheetData>
    <row r="1" spans="1:5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76</v>
      </c>
    </row>
    <row r="2" spans="1:5" ht="15.75" x14ac:dyDescent="0.25">
      <c r="A2" s="4" t="s">
        <v>73</v>
      </c>
      <c r="B2" s="4"/>
      <c r="C2" s="1" t="s">
        <v>6</v>
      </c>
      <c r="D2" s="2" t="s">
        <v>22</v>
      </c>
      <c r="E2" t="s">
        <v>182</v>
      </c>
    </row>
    <row r="3" spans="1:5" ht="15.75" x14ac:dyDescent="0.25">
      <c r="A3" s="4" t="s">
        <v>153</v>
      </c>
      <c r="B3" s="4"/>
      <c r="C3" s="1" t="s">
        <v>6</v>
      </c>
      <c r="D3" s="2" t="s">
        <v>22</v>
      </c>
      <c r="E3" t="s">
        <v>155</v>
      </c>
    </row>
    <row r="4" spans="1:5" ht="15.75" x14ac:dyDescent="0.25">
      <c r="A4" s="4" t="s">
        <v>271</v>
      </c>
      <c r="B4" s="4"/>
      <c r="C4" s="1" t="s">
        <v>6</v>
      </c>
      <c r="D4" s="2" t="s">
        <v>22</v>
      </c>
      <c r="E4" t="s">
        <v>155</v>
      </c>
    </row>
    <row r="5" spans="1:5" ht="15.75" x14ac:dyDescent="0.25">
      <c r="A5" s="4"/>
      <c r="B5" s="4"/>
      <c r="C5" s="1"/>
      <c r="D5" s="2"/>
      <c r="E5" s="4"/>
    </row>
    <row r="6" spans="1:5" ht="15.75" x14ac:dyDescent="0.25">
      <c r="A6" s="4"/>
      <c r="B6" s="4"/>
      <c r="C6" s="1"/>
      <c r="D6" s="2"/>
      <c r="E6" s="4"/>
    </row>
    <row r="7" spans="1:5" ht="15.75" x14ac:dyDescent="0.25">
      <c r="A7" s="4"/>
      <c r="B7" s="4"/>
      <c r="C7" s="1"/>
      <c r="D7" s="2"/>
      <c r="E7" s="4"/>
    </row>
  </sheetData>
  <dataValidations count="2">
    <dataValidation type="list" allowBlank="1" showInputMessage="1" showErrorMessage="1" sqref="D2:D4">
      <formula1>"Login_Supervisor1,Login_Supervisor2"</formula1>
    </dataValidation>
    <dataValidation type="list" allowBlank="1" showInputMessage="1" showErrorMessage="1" sqref="D5:D7">
      <formula1>"Demo,Vanilla,EC.Member,InvalidUser,EC.Member1,BookRef1"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I1" workbookViewId="0">
      <selection activeCell="J3" sqref="J3"/>
    </sheetView>
  </sheetViews>
  <sheetFormatPr defaultRowHeight="15" x14ac:dyDescent="0.25"/>
  <cols>
    <col min="1" max="1" width="15.42578125" bestFit="1" customWidth="1" collapsed="1"/>
    <col min="2" max="2" width="30.28515625" bestFit="1" customWidth="1" collapsed="1"/>
    <col min="3" max="3" width="15.7109375" bestFit="1" customWidth="1" collapsed="1"/>
    <col min="4" max="4" width="17.42578125" bestFit="1" customWidth="1" collapsed="1"/>
    <col min="5" max="5" width="16.28515625" bestFit="1" customWidth="1" collapsed="1"/>
    <col min="6" max="6" width="11.42578125" bestFit="1" customWidth="1" collapsed="1"/>
    <col min="7" max="7" width="23.85546875" bestFit="1" customWidth="1" collapsed="1"/>
    <col min="8" max="8" width="32" bestFit="1" customWidth="1" collapsed="1"/>
    <col min="9" max="9" width="18.85546875" bestFit="1" customWidth="1" collapsed="1"/>
    <col min="10" max="10" width="32" bestFit="1" customWidth="1" collapsed="1"/>
    <col min="11" max="11" width="18.85546875" bestFit="1" customWidth="1" collapsed="1"/>
  </cols>
  <sheetData>
    <row r="1" spans="1:11" x14ac:dyDescent="0.25">
      <c r="A1" t="s">
        <v>5</v>
      </c>
      <c r="B1" t="s">
        <v>0</v>
      </c>
      <c r="C1" t="s">
        <v>1</v>
      </c>
      <c r="D1" t="s">
        <v>2</v>
      </c>
      <c r="E1" t="s">
        <v>264</v>
      </c>
      <c r="F1" t="s">
        <v>265</v>
      </c>
      <c r="G1" t="s">
        <v>40</v>
      </c>
      <c r="H1" t="s">
        <v>300</v>
      </c>
      <c r="I1" t="s">
        <v>301</v>
      </c>
      <c r="J1" t="s">
        <v>266</v>
      </c>
      <c r="K1" t="s">
        <v>7</v>
      </c>
    </row>
    <row r="2" spans="1:11" x14ac:dyDescent="0.25">
      <c r="A2" t="s">
        <v>203</v>
      </c>
      <c r="B2" t="s">
        <v>267</v>
      </c>
      <c r="C2" t="s">
        <v>6</v>
      </c>
      <c r="D2" t="s">
        <v>22</v>
      </c>
      <c r="E2" t="s">
        <v>268</v>
      </c>
      <c r="F2" t="s">
        <v>269</v>
      </c>
      <c r="G2" t="s">
        <v>150</v>
      </c>
      <c r="H2" t="s">
        <v>302</v>
      </c>
      <c r="I2" t="s">
        <v>155</v>
      </c>
      <c r="J2" t="s">
        <v>270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workbookViewId="0">
      <selection activeCell="E15" sqref="E15"/>
    </sheetView>
  </sheetViews>
  <sheetFormatPr defaultRowHeight="15" x14ac:dyDescent="0.25"/>
  <cols>
    <col min="1" max="1" width="26.7109375" style="12" customWidth="1" collapsed="1"/>
    <col min="2" max="2" width="40.28515625" style="12" customWidth="1" collapsed="1"/>
    <col min="3" max="3" width="24.5703125" style="12" customWidth="1" collapsed="1"/>
    <col min="4" max="4" width="20" style="12" customWidth="1" collapsed="1"/>
    <col min="5" max="5" width="23.7109375" style="12" customWidth="1" collapsed="1"/>
    <col min="6" max="6" width="31" style="12" customWidth="1" collapsed="1"/>
    <col min="7" max="7" width="34.140625" bestFit="1" customWidth="1" collapsed="1"/>
    <col min="8" max="16384" width="9.140625" style="12" collapsed="1"/>
  </cols>
  <sheetData>
    <row r="1" spans="1:16384" s="9" customFormat="1" ht="15.75" x14ac:dyDescent="0.25">
      <c r="A1" s="56" t="s">
        <v>5</v>
      </c>
      <c r="B1" s="57" t="s">
        <v>0</v>
      </c>
      <c r="C1" s="57" t="s">
        <v>1</v>
      </c>
      <c r="D1" s="57" t="s">
        <v>2</v>
      </c>
      <c r="E1" s="57" t="s">
        <v>230</v>
      </c>
      <c r="F1" s="57" t="s">
        <v>231</v>
      </c>
      <c r="G1" s="3" t="s">
        <v>7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customFormat="1" ht="15.75" x14ac:dyDescent="0.25">
      <c r="A2" s="4" t="s">
        <v>61</v>
      </c>
      <c r="B2" s="4" t="s">
        <v>232</v>
      </c>
      <c r="C2" s="1" t="s">
        <v>6</v>
      </c>
      <c r="D2" s="2" t="s">
        <v>22</v>
      </c>
      <c r="E2" s="4"/>
      <c r="F2" s="4"/>
      <c r="G2" s="4"/>
    </row>
    <row r="3" spans="1:16384" ht="15.75" x14ac:dyDescent="0.25">
      <c r="A3" s="10"/>
      <c r="B3" s="10"/>
      <c r="C3" s="11"/>
      <c r="D3" s="11"/>
      <c r="E3" s="10"/>
      <c r="F3" s="10"/>
      <c r="G3" s="53"/>
    </row>
    <row r="4" spans="1:16384" ht="15.75" x14ac:dyDescent="0.25">
      <c r="A4" s="10"/>
      <c r="B4" s="10"/>
      <c r="C4" s="11"/>
      <c r="D4" s="11"/>
      <c r="E4" s="10"/>
      <c r="F4" s="10"/>
      <c r="G4" s="4"/>
    </row>
    <row r="5" spans="1:16384" ht="15.75" x14ac:dyDescent="0.25">
      <c r="A5" s="10"/>
      <c r="B5" s="10"/>
      <c r="C5" s="11"/>
      <c r="D5" s="11"/>
      <c r="E5" s="10"/>
      <c r="F5" s="10"/>
      <c r="G5" s="4"/>
    </row>
    <row r="6" spans="1:16384" ht="15.75" x14ac:dyDescent="0.25">
      <c r="A6" s="10"/>
      <c r="B6" s="10"/>
      <c r="C6" s="11"/>
      <c r="D6" s="11"/>
      <c r="E6" s="10"/>
      <c r="F6" s="10"/>
      <c r="G6" s="4"/>
    </row>
    <row r="7" spans="1:16384" ht="15.75" x14ac:dyDescent="0.25">
      <c r="A7" s="10"/>
      <c r="B7" s="10"/>
      <c r="C7" s="11"/>
      <c r="D7" s="11"/>
      <c r="E7" s="10"/>
      <c r="F7" s="10"/>
      <c r="G7" s="4"/>
    </row>
    <row r="8" spans="1:16384" ht="15.75" x14ac:dyDescent="0.25">
      <c r="A8" s="10"/>
      <c r="B8" s="10"/>
      <c r="C8" s="11"/>
      <c r="D8" s="11"/>
      <c r="E8" s="10"/>
      <c r="F8" s="10"/>
      <c r="G8" s="4"/>
    </row>
    <row r="9" spans="1:16384" x14ac:dyDescent="0.25">
      <c r="A9" s="10"/>
      <c r="B9" s="10"/>
      <c r="C9" s="10"/>
      <c r="D9" s="10"/>
      <c r="E9" s="10"/>
      <c r="F9" s="10"/>
      <c r="G9" s="4"/>
    </row>
    <row r="10" spans="1:16384" x14ac:dyDescent="0.25">
      <c r="A10" s="10"/>
      <c r="B10" s="10"/>
      <c r="C10" s="10"/>
      <c r="D10" s="10"/>
      <c r="E10" s="10"/>
      <c r="F10" s="10"/>
      <c r="G10" s="4"/>
    </row>
    <row r="11" spans="1:16384" x14ac:dyDescent="0.25">
      <c r="A11" s="10"/>
      <c r="B11" s="10"/>
      <c r="C11" s="10"/>
      <c r="D11" s="10"/>
      <c r="E11" s="10"/>
      <c r="F11" s="10"/>
      <c r="G11" s="4"/>
    </row>
    <row r="12" spans="1:16384" x14ac:dyDescent="0.25">
      <c r="A12" s="10"/>
      <c r="B12" s="10"/>
      <c r="C12" s="10"/>
      <c r="D12" s="10"/>
      <c r="E12" s="10"/>
      <c r="F12" s="10"/>
      <c r="G12" s="4"/>
    </row>
    <row r="13" spans="1:16384" x14ac:dyDescent="0.25">
      <c r="A13" s="10"/>
      <c r="B13" s="10"/>
      <c r="C13" s="10"/>
      <c r="D13" s="10"/>
      <c r="E13" s="10"/>
      <c r="F13" s="10"/>
      <c r="G13" s="4"/>
    </row>
  </sheetData>
  <dataValidations count="2">
    <dataValidation type="list" allowBlank="1" showInputMessage="1" showErrorMessage="1" sqref="D3:D8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RowHeight="15" x14ac:dyDescent="0.25"/>
  <cols>
    <col min="1" max="1" width="23.5703125" customWidth="1" collapsed="1"/>
    <col min="2" max="2" width="26.28515625" customWidth="1" collapsed="1"/>
    <col min="3" max="3" width="17.140625" customWidth="1" collapsed="1"/>
    <col min="4" max="10" width="24.28515625" customWidth="1" collapsed="1"/>
    <col min="11" max="11" width="35.140625" customWidth="1" collapsed="1"/>
    <col min="12" max="12" width="34.140625" bestFit="1" customWidth="1" collapsed="1"/>
  </cols>
  <sheetData>
    <row r="1" spans="1:12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8</v>
      </c>
      <c r="F1" s="8" t="s">
        <v>233</v>
      </c>
      <c r="G1" s="7" t="s">
        <v>234</v>
      </c>
      <c r="H1" s="7" t="s">
        <v>26</v>
      </c>
      <c r="I1" s="8" t="s">
        <v>235</v>
      </c>
      <c r="J1" s="8" t="s">
        <v>236</v>
      </c>
      <c r="K1" s="8" t="s">
        <v>237</v>
      </c>
      <c r="L1" s="3" t="s">
        <v>7</v>
      </c>
    </row>
    <row r="2" spans="1:12" ht="15.75" x14ac:dyDescent="0.25">
      <c r="A2" s="4" t="s">
        <v>53</v>
      </c>
      <c r="B2" s="4" t="s">
        <v>238</v>
      </c>
      <c r="C2" s="1" t="s">
        <v>6</v>
      </c>
      <c r="D2" s="2" t="s">
        <v>22</v>
      </c>
      <c r="E2" s="4"/>
      <c r="F2" s="58"/>
      <c r="G2" s="4" t="s">
        <v>239</v>
      </c>
      <c r="H2" s="4">
        <v>20</v>
      </c>
      <c r="I2" s="4">
        <v>15</v>
      </c>
      <c r="J2" s="4" t="s">
        <v>240</v>
      </c>
      <c r="K2" s="4">
        <v>2</v>
      </c>
      <c r="L2" s="4"/>
    </row>
    <row r="3" spans="1:12" ht="15.75" x14ac:dyDescent="0.25">
      <c r="A3" s="53"/>
      <c r="B3" s="53"/>
      <c r="C3" s="59"/>
      <c r="D3" s="60"/>
      <c r="E3" s="53"/>
      <c r="F3" s="4"/>
      <c r="G3" s="53"/>
      <c r="H3" s="53"/>
      <c r="I3" s="53"/>
      <c r="J3" s="53"/>
      <c r="K3" s="53"/>
      <c r="L3" s="53"/>
    </row>
    <row r="4" spans="1:12" x14ac:dyDescent="0.25">
      <c r="A4" s="4"/>
      <c r="B4" s="4"/>
      <c r="C4" s="61"/>
      <c r="D4" s="62"/>
      <c r="E4" s="4"/>
      <c r="F4" s="4"/>
      <c r="G4" s="4"/>
      <c r="H4" s="4"/>
      <c r="I4" s="4"/>
      <c r="J4" s="4"/>
      <c r="K4" s="4"/>
      <c r="L4" s="4"/>
    </row>
    <row r="5" spans="1:12" ht="15.75" x14ac:dyDescent="0.25">
      <c r="A5" s="4"/>
      <c r="B5" s="4"/>
      <c r="C5" s="1"/>
      <c r="D5" s="2"/>
      <c r="E5" s="4"/>
      <c r="F5" s="4"/>
      <c r="G5" s="4"/>
      <c r="H5" s="4"/>
      <c r="I5" s="4"/>
      <c r="J5" s="4"/>
      <c r="K5" s="4"/>
      <c r="L5" s="4"/>
    </row>
    <row r="6" spans="1:12" ht="15.75" x14ac:dyDescent="0.25">
      <c r="A6" s="4"/>
      <c r="B6" s="4"/>
      <c r="C6" s="1"/>
      <c r="D6" s="2"/>
      <c r="E6" s="4"/>
      <c r="F6" s="4"/>
      <c r="G6" s="4"/>
      <c r="H6" s="4"/>
      <c r="I6" s="4"/>
      <c r="J6" s="4"/>
      <c r="K6" s="4"/>
      <c r="L6" s="4"/>
    </row>
    <row r="7" spans="1:12" ht="15.75" x14ac:dyDescent="0.25">
      <c r="A7" s="4"/>
      <c r="B7" s="4"/>
      <c r="C7" s="1"/>
      <c r="D7" s="2"/>
      <c r="E7" s="4"/>
      <c r="F7" s="4"/>
      <c r="G7" s="4"/>
      <c r="H7" s="4"/>
      <c r="I7" s="4"/>
      <c r="J7" s="4"/>
      <c r="K7" s="4"/>
      <c r="L7" s="4"/>
    </row>
    <row r="8" spans="1:12" ht="15.75" x14ac:dyDescent="0.25">
      <c r="A8" s="4"/>
      <c r="B8" s="4"/>
      <c r="C8" s="1"/>
      <c r="D8" s="2"/>
      <c r="E8" s="4"/>
      <c r="F8" s="4"/>
      <c r="G8" s="4"/>
      <c r="H8" s="4"/>
      <c r="I8" s="4"/>
      <c r="J8" s="4"/>
      <c r="K8" s="4"/>
      <c r="L8" s="4"/>
    </row>
  </sheetData>
  <dataValidations count="3">
    <dataValidation type="list" allowBlank="1" showInputMessage="1" showErrorMessage="1" sqref="D5:D8">
      <formula1>"Demo,Vanilla,EC.Member,InvalidUser,EC.Member1,BookRef1"</formula1>
    </dataValidation>
    <dataValidation type="list" allowBlank="1" showInputMessage="1" showErrorMessage="1" sqref="D3">
      <formula1>"Demo,Vanilla,Login_Supervisor1,EC.Member,InvalidUser,EC.Member1,BookRef1"</formula1>
    </dataValidation>
    <dataValidation type="list" allowBlank="1" showInputMessage="1" showErrorMessage="1" sqref="D2">
      <formula1>"Login_Supervisor1,Demo,Vanilla,EC.Member,InvalidUser,EC.Member1,BookRef1"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 x14ac:dyDescent="0.25"/>
  <cols>
    <col min="1" max="1" width="28.85546875" customWidth="1" collapsed="1"/>
    <col min="2" max="2" width="35.7109375" bestFit="1" customWidth="1" collapsed="1"/>
    <col min="3" max="3" width="17.28515625" customWidth="1" collapsed="1"/>
    <col min="4" max="4" width="24.28515625" customWidth="1" collapsed="1"/>
    <col min="5" max="5" width="27.85546875" customWidth="1" collapsed="1"/>
    <col min="6" max="6" width="11.85546875" bestFit="1" customWidth="1" collapsed="1"/>
    <col min="7" max="7" width="12" bestFit="1" customWidth="1" collapsed="1"/>
    <col min="11" max="11" width="17.140625" customWidth="1" collapsed="1"/>
    <col min="12" max="12" width="25.42578125" customWidth="1" collapsed="1"/>
    <col min="13" max="13" width="21.42578125" bestFit="1" customWidth="1" collapsed="1"/>
  </cols>
  <sheetData>
    <row r="1" spans="1:13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241</v>
      </c>
      <c r="F1" s="3" t="s">
        <v>242</v>
      </c>
      <c r="G1" s="3" t="s">
        <v>243</v>
      </c>
      <c r="H1" s="3" t="s">
        <v>244</v>
      </c>
      <c r="I1" s="3" t="s">
        <v>245</v>
      </c>
      <c r="J1" s="3" t="s">
        <v>227</v>
      </c>
      <c r="K1" s="3" t="s">
        <v>246</v>
      </c>
      <c r="L1" s="3" t="s">
        <v>247</v>
      </c>
      <c r="M1" s="3" t="s">
        <v>7</v>
      </c>
    </row>
    <row r="2" spans="1:13" ht="15.75" x14ac:dyDescent="0.25">
      <c r="A2" s="4" t="s">
        <v>54</v>
      </c>
      <c r="B2" s="4" t="s">
        <v>248</v>
      </c>
      <c r="C2" s="1" t="s">
        <v>6</v>
      </c>
      <c r="D2" s="2" t="s">
        <v>22</v>
      </c>
      <c r="E2" s="10" t="s">
        <v>249</v>
      </c>
      <c r="F2" s="4" t="s">
        <v>250</v>
      </c>
      <c r="G2" s="4" t="s">
        <v>251</v>
      </c>
      <c r="H2" s="4" t="s">
        <v>252</v>
      </c>
      <c r="I2" s="4" t="s">
        <v>253</v>
      </c>
      <c r="J2" s="4" t="s">
        <v>254</v>
      </c>
      <c r="K2" s="4" t="s">
        <v>254</v>
      </c>
      <c r="L2" s="4" t="s">
        <v>255</v>
      </c>
      <c r="M2" s="4"/>
    </row>
    <row r="3" spans="1:13" ht="15.75" x14ac:dyDescent="0.25">
      <c r="A3" s="4"/>
      <c r="B3" s="4"/>
      <c r="C3" s="1"/>
      <c r="D3" s="2"/>
      <c r="E3" s="10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4"/>
      <c r="B4" s="4"/>
      <c r="C4" s="1"/>
      <c r="D4" s="2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4"/>
      <c r="B5" s="4"/>
      <c r="C5" s="1"/>
      <c r="D5" s="2"/>
      <c r="E5" s="4"/>
      <c r="F5" s="4"/>
      <c r="G5" s="4"/>
      <c r="H5" s="4"/>
      <c r="I5" s="4"/>
      <c r="J5" s="4"/>
      <c r="K5" s="4"/>
      <c r="L5" s="4"/>
      <c r="M5" s="4"/>
    </row>
    <row r="6" spans="1:13" ht="15.75" x14ac:dyDescent="0.25">
      <c r="A6" s="4"/>
      <c r="B6" s="4"/>
      <c r="C6" s="1"/>
      <c r="D6" s="2"/>
      <c r="E6" s="4"/>
      <c r="F6" s="4"/>
      <c r="G6" s="4"/>
      <c r="H6" s="4"/>
      <c r="I6" s="4"/>
      <c r="J6" s="4"/>
      <c r="K6" s="4"/>
      <c r="L6" s="4"/>
      <c r="M6" s="4"/>
    </row>
    <row r="7" spans="1:13" ht="15.75" x14ac:dyDescent="0.25">
      <c r="A7" s="4"/>
      <c r="B7" s="4"/>
      <c r="C7" s="1"/>
      <c r="D7" s="2"/>
      <c r="E7" s="4"/>
      <c r="F7" s="4"/>
      <c r="G7" s="4"/>
      <c r="H7" s="4"/>
      <c r="I7" s="4"/>
      <c r="J7" s="4"/>
      <c r="K7" s="4"/>
      <c r="L7" s="4"/>
      <c r="M7" s="4"/>
    </row>
    <row r="8" spans="1:13" ht="15.75" x14ac:dyDescent="0.25">
      <c r="A8" s="4"/>
      <c r="B8" s="4"/>
      <c r="C8" s="1"/>
      <c r="D8" s="2"/>
      <c r="E8" s="4"/>
      <c r="F8" s="4"/>
      <c r="G8" s="4"/>
      <c r="H8" s="4"/>
      <c r="I8" s="4"/>
      <c r="J8" s="4"/>
      <c r="K8" s="4"/>
      <c r="L8" s="4"/>
      <c r="M8" s="4"/>
    </row>
  </sheetData>
  <dataValidations count="2">
    <dataValidation type="list" allowBlank="1" showInputMessage="1" showErrorMessage="1" sqref="D3:D8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2" sqref="D12"/>
    </sheetView>
  </sheetViews>
  <sheetFormatPr defaultRowHeight="15" x14ac:dyDescent="0.25"/>
  <cols>
    <col min="1" max="1" width="22.42578125" customWidth="1" collapsed="1"/>
    <col min="2" max="2" width="27.5703125" bestFit="1" customWidth="1" collapsed="1"/>
    <col min="3" max="3" width="34.42578125" customWidth="1" collapsed="1"/>
    <col min="4" max="4" width="20.85546875" customWidth="1" collapsed="1"/>
    <col min="5" max="5" width="19.7109375" bestFit="1" customWidth="1" collapsed="1"/>
    <col min="6" max="6" width="18.28515625" bestFit="1" customWidth="1" collapsed="1"/>
    <col min="7" max="7" width="21.42578125" bestFit="1" customWidth="1" collapsed="1"/>
  </cols>
  <sheetData>
    <row r="1" spans="1: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256</v>
      </c>
      <c r="F1" s="3" t="s">
        <v>257</v>
      </c>
      <c r="G1" s="3" t="s">
        <v>7</v>
      </c>
    </row>
    <row r="2" spans="1:7" ht="15.75" x14ac:dyDescent="0.25">
      <c r="A2" s="4" t="s">
        <v>51</v>
      </c>
      <c r="B2" s="4" t="s">
        <v>258</v>
      </c>
      <c r="C2" s="1" t="s">
        <v>6</v>
      </c>
      <c r="D2" s="2" t="s">
        <v>22</v>
      </c>
      <c r="E2" s="4"/>
      <c r="F2" s="4"/>
      <c r="G2" s="4"/>
    </row>
    <row r="3" spans="1:7" ht="15.75" x14ac:dyDescent="0.25">
      <c r="A3" s="4"/>
      <c r="B3" s="4"/>
      <c r="C3" s="1"/>
      <c r="D3" s="2"/>
      <c r="E3" s="4"/>
      <c r="F3" s="4"/>
      <c r="G3" s="4"/>
    </row>
    <row r="4" spans="1:7" ht="15.75" x14ac:dyDescent="0.25">
      <c r="A4" s="4"/>
      <c r="B4" s="4"/>
      <c r="C4" s="1"/>
      <c r="D4" s="2"/>
      <c r="E4" s="4"/>
      <c r="F4" s="4"/>
      <c r="G4" s="4"/>
    </row>
    <row r="5" spans="1:7" ht="15.75" x14ac:dyDescent="0.25">
      <c r="A5" s="4"/>
      <c r="B5" s="4"/>
      <c r="C5" s="1"/>
      <c r="D5" s="2"/>
      <c r="E5" s="4"/>
      <c r="F5" s="4"/>
      <c r="G5" s="4"/>
    </row>
    <row r="6" spans="1:7" ht="15.75" x14ac:dyDescent="0.25">
      <c r="A6" s="4"/>
      <c r="B6" s="4"/>
      <c r="C6" s="1"/>
      <c r="D6" s="2"/>
      <c r="E6" s="4"/>
      <c r="F6" s="4"/>
      <c r="G6" s="4"/>
    </row>
    <row r="7" spans="1:7" ht="15.75" x14ac:dyDescent="0.25">
      <c r="A7" s="4"/>
      <c r="B7" s="4"/>
      <c r="C7" s="1"/>
      <c r="D7" s="2"/>
      <c r="E7" s="4"/>
      <c r="F7" s="4"/>
      <c r="G7" s="4"/>
    </row>
  </sheetData>
  <dataValidations count="2">
    <dataValidation type="list" allowBlank="1" showInputMessage="1" showErrorMessage="1" sqref="D3:D7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opLeftCell="T1" workbookViewId="0">
      <selection activeCell="Z1" sqref="Z1:Z1048576"/>
    </sheetView>
  </sheetViews>
  <sheetFormatPr defaultRowHeight="15" x14ac:dyDescent="0.25"/>
  <cols>
    <col min="1" max="1" width="28.85546875" customWidth="1" collapsed="1"/>
    <col min="2" max="2" width="35.7109375" bestFit="1" customWidth="1" collapsed="1"/>
    <col min="3" max="3" width="17.28515625" customWidth="1" collapsed="1"/>
    <col min="4" max="6" width="24.28515625" customWidth="1" collapsed="1"/>
    <col min="7" max="7" width="27.85546875" customWidth="1" collapsed="1"/>
    <col min="8" max="8" width="12" bestFit="1" customWidth="1" collapsed="1"/>
    <col min="9" max="9" width="25.140625" bestFit="1" customWidth="1" collapsed="1"/>
    <col min="13" max="13" width="26.28515625" bestFit="1" customWidth="1" collapsed="1"/>
    <col min="14" max="14" width="25.42578125" customWidth="1" collapsed="1"/>
    <col min="15" max="15" width="24.5703125" bestFit="1" customWidth="1" collapsed="1"/>
    <col min="16" max="16" width="8.7109375" bestFit="1" customWidth="1"/>
    <col min="17" max="17" width="9.5703125" bestFit="1" customWidth="1"/>
    <col min="18" max="18" width="13.140625" bestFit="1" customWidth="1"/>
    <col min="19" max="19" width="15.140625" bestFit="1" customWidth="1"/>
    <col min="20" max="20" width="22.42578125" bestFit="1" customWidth="1"/>
    <col min="21" max="21" width="23.140625" bestFit="1" customWidth="1"/>
    <col min="22" max="22" width="19.28515625" bestFit="1" customWidth="1"/>
    <col min="23" max="26" width="24.28515625" customWidth="1"/>
    <col min="27" max="27" width="21.42578125" bestFit="1" customWidth="1"/>
  </cols>
  <sheetData>
    <row r="1" spans="1:2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260</v>
      </c>
      <c r="F1" s="3" t="s">
        <v>227</v>
      </c>
      <c r="G1" s="3" t="s">
        <v>315</v>
      </c>
      <c r="H1" s="3" t="s">
        <v>308</v>
      </c>
      <c r="I1" s="3" t="s">
        <v>316</v>
      </c>
      <c r="J1" s="3" t="s">
        <v>262</v>
      </c>
      <c r="K1" s="3" t="s">
        <v>168</v>
      </c>
      <c r="L1" s="3" t="s">
        <v>317</v>
      </c>
      <c r="M1" s="3" t="s">
        <v>318</v>
      </c>
      <c r="N1" s="3" t="s">
        <v>319</v>
      </c>
      <c r="O1" s="3" t="s">
        <v>320</v>
      </c>
      <c r="P1" s="3" t="s">
        <v>321</v>
      </c>
      <c r="Q1" s="3" t="s">
        <v>322</v>
      </c>
      <c r="R1" s="3" t="s">
        <v>323</v>
      </c>
      <c r="S1" s="3" t="s">
        <v>324</v>
      </c>
      <c r="T1" s="3" t="s">
        <v>325</v>
      </c>
      <c r="U1" s="3" t="s">
        <v>326</v>
      </c>
      <c r="V1" s="3" t="s">
        <v>327</v>
      </c>
      <c r="W1" s="3" t="s">
        <v>242</v>
      </c>
      <c r="X1" s="3" t="s">
        <v>244</v>
      </c>
      <c r="Y1" s="3" t="s">
        <v>243</v>
      </c>
      <c r="Z1" s="3" t="s">
        <v>245</v>
      </c>
      <c r="AA1" s="3" t="s">
        <v>7</v>
      </c>
    </row>
    <row r="2" spans="1:27" ht="15.75" x14ac:dyDescent="0.25">
      <c r="A2" s="4" t="s">
        <v>259</v>
      </c>
      <c r="B2" s="4"/>
      <c r="C2" s="1" t="s">
        <v>6</v>
      </c>
      <c r="D2" s="2" t="s">
        <v>22</v>
      </c>
      <c r="E2" s="63" t="s">
        <v>261</v>
      </c>
      <c r="F2" s="2" t="s">
        <v>249</v>
      </c>
      <c r="G2" s="67" t="s">
        <v>312</v>
      </c>
      <c r="H2" s="67" t="s">
        <v>312</v>
      </c>
      <c r="I2" s="67">
        <v>123</v>
      </c>
      <c r="J2" s="64" t="s">
        <v>263</v>
      </c>
      <c r="K2" s="64" t="s">
        <v>328</v>
      </c>
      <c r="L2" s="21" t="s">
        <v>329</v>
      </c>
      <c r="M2" s="21" t="s">
        <v>330</v>
      </c>
      <c r="N2" s="21" t="s">
        <v>155</v>
      </c>
      <c r="O2" s="21" t="s">
        <v>331</v>
      </c>
      <c r="P2" s="64" t="s">
        <v>332</v>
      </c>
      <c r="Q2" s="21" t="s">
        <v>333</v>
      </c>
      <c r="R2" s="21" t="s">
        <v>334</v>
      </c>
      <c r="S2" s="21" t="s">
        <v>335</v>
      </c>
      <c r="T2" s="21"/>
      <c r="U2" s="21"/>
      <c r="V2" s="21" t="s">
        <v>334</v>
      </c>
      <c r="W2" s="4" t="s">
        <v>250</v>
      </c>
      <c r="X2" s="4" t="s">
        <v>252</v>
      </c>
      <c r="Y2" s="4" t="s">
        <v>251</v>
      </c>
      <c r="Z2" s="4" t="s">
        <v>253</v>
      </c>
      <c r="AA2" s="4"/>
    </row>
    <row r="3" spans="1:27" ht="15.75" x14ac:dyDescent="0.25">
      <c r="A3" s="4"/>
      <c r="B3" s="4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4"/>
    </row>
    <row r="4" spans="1:27" ht="15.75" x14ac:dyDescent="0.25">
      <c r="A4" s="4"/>
      <c r="B4" s="4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4"/>
    </row>
    <row r="5" spans="1:27" ht="15.75" x14ac:dyDescent="0.25">
      <c r="A5" s="4"/>
      <c r="B5" s="4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4"/>
    </row>
    <row r="6" spans="1:27" ht="15.75" x14ac:dyDescent="0.25">
      <c r="A6" s="4"/>
      <c r="B6" s="4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4"/>
    </row>
    <row r="7" spans="1:27" ht="15.75" x14ac:dyDescent="0.25">
      <c r="A7" s="4"/>
      <c r="B7" s="4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4"/>
    </row>
    <row r="8" spans="1:27" ht="15.75" x14ac:dyDescent="0.25">
      <c r="A8" s="4"/>
      <c r="B8" s="4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4"/>
    </row>
  </sheetData>
  <dataValidations count="3">
    <dataValidation type="list" allowBlank="1" showInputMessage="1" showErrorMessage="1" sqref="D2">
      <formula1>"Login_Supervisor1,Login_Supervisor2"</formula1>
    </dataValidation>
    <dataValidation type="list" allowBlank="1" showInputMessage="1" showErrorMessage="1" sqref="D3:Z8">
      <formula1>"Demo,Vanilla,EC.Member,InvalidUser,EC.Member1,BookRef1"</formula1>
    </dataValidation>
    <dataValidation type="list" allowBlank="1" showInputMessage="1" showErrorMessage="1" sqref="F2">
      <formula1>"A,I"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D1" workbookViewId="0">
      <selection activeCell="C12" sqref="C12"/>
    </sheetView>
  </sheetViews>
  <sheetFormatPr defaultRowHeight="15" x14ac:dyDescent="0.25"/>
  <cols>
    <col min="1" max="1" width="28" bestFit="1" customWidth="1"/>
    <col min="2" max="2" width="23.85546875" bestFit="1" customWidth="1"/>
    <col min="3" max="3" width="17.7109375" bestFit="1" customWidth="1"/>
    <col min="4" max="4" width="18.140625" bestFit="1" customWidth="1"/>
    <col min="5" max="5" width="8.85546875" bestFit="1" customWidth="1"/>
    <col min="6" max="6" width="24.28515625" bestFit="1" customWidth="1"/>
    <col min="7" max="7" width="13.140625" bestFit="1" customWidth="1"/>
    <col min="8" max="8" width="13.140625" customWidth="1"/>
    <col min="9" max="9" width="30.7109375" bestFit="1" customWidth="1"/>
    <col min="10" max="10" width="30.7109375" customWidth="1"/>
    <col min="11" max="12" width="21.42578125" bestFit="1" customWidth="1"/>
  </cols>
  <sheetData>
    <row r="1" spans="1:12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260</v>
      </c>
      <c r="F1" s="3" t="s">
        <v>393</v>
      </c>
      <c r="G1" s="3" t="s">
        <v>323</v>
      </c>
      <c r="H1" s="68" t="s">
        <v>317</v>
      </c>
      <c r="I1" s="68" t="s">
        <v>394</v>
      </c>
      <c r="J1" s="3" t="s">
        <v>4</v>
      </c>
      <c r="K1" s="3" t="s">
        <v>395</v>
      </c>
      <c r="L1" s="3" t="s">
        <v>7</v>
      </c>
    </row>
    <row r="2" spans="1:12" ht="57.75" x14ac:dyDescent="0.25">
      <c r="A2" s="4" t="s">
        <v>391</v>
      </c>
      <c r="B2" s="4"/>
      <c r="C2" s="1" t="s">
        <v>6</v>
      </c>
      <c r="D2" s="2" t="s">
        <v>22</v>
      </c>
      <c r="E2" s="63" t="s">
        <v>261</v>
      </c>
      <c r="F2" s="63"/>
      <c r="G2" s="21" t="s">
        <v>334</v>
      </c>
      <c r="H2" s="21"/>
      <c r="I2" s="69" t="s">
        <v>396</v>
      </c>
      <c r="J2" s="21" t="s">
        <v>397</v>
      </c>
      <c r="K2" s="69" t="s">
        <v>398</v>
      </c>
      <c r="L2" s="4"/>
    </row>
    <row r="3" spans="1:12" ht="29.25" x14ac:dyDescent="0.25">
      <c r="A3" s="4" t="s">
        <v>392</v>
      </c>
      <c r="B3" s="4"/>
      <c r="C3" s="1" t="s">
        <v>6</v>
      </c>
      <c r="D3" s="2" t="s">
        <v>22</v>
      </c>
      <c r="E3" s="2"/>
      <c r="F3" s="21" t="s">
        <v>399</v>
      </c>
      <c r="G3" s="2"/>
      <c r="H3" s="70"/>
      <c r="I3" s="69" t="s">
        <v>400</v>
      </c>
      <c r="J3" s="25" t="s">
        <v>401</v>
      </c>
      <c r="K3" s="5"/>
      <c r="L3" s="4"/>
    </row>
    <row r="4" spans="1:12" ht="15.75" x14ac:dyDescent="0.25">
      <c r="B4" s="4"/>
      <c r="C4" s="1"/>
      <c r="D4" s="2"/>
      <c r="E4" s="2"/>
      <c r="F4" s="70"/>
      <c r="G4" s="2"/>
      <c r="H4" s="71"/>
      <c r="I4" s="70"/>
      <c r="J4" s="5"/>
      <c r="K4" s="5"/>
      <c r="L4" s="4"/>
    </row>
    <row r="5" spans="1:12" ht="15.75" x14ac:dyDescent="0.25">
      <c r="A5" s="4"/>
      <c r="B5" s="4"/>
      <c r="C5" s="1"/>
      <c r="D5" s="2"/>
      <c r="E5" s="2"/>
      <c r="F5" s="70"/>
      <c r="G5" s="2"/>
      <c r="H5" s="71"/>
      <c r="I5" s="70"/>
      <c r="J5" s="5"/>
      <c r="K5" s="5"/>
      <c r="L5" s="4"/>
    </row>
    <row r="6" spans="1:12" ht="15.75" x14ac:dyDescent="0.25">
      <c r="A6" s="4"/>
      <c r="B6" s="4"/>
      <c r="C6" s="1"/>
      <c r="D6" s="2"/>
      <c r="E6" s="2"/>
      <c r="F6" s="70"/>
      <c r="G6" s="2"/>
      <c r="H6" s="71"/>
      <c r="I6" s="70"/>
      <c r="J6" s="5"/>
      <c r="K6" s="5"/>
      <c r="L6" s="4"/>
    </row>
    <row r="7" spans="1:12" ht="15.75" x14ac:dyDescent="0.25">
      <c r="A7" s="4"/>
      <c r="B7" s="4"/>
      <c r="C7" s="1"/>
      <c r="D7" s="2"/>
      <c r="E7" s="2"/>
      <c r="F7" s="70"/>
      <c r="G7" s="2"/>
      <c r="H7" s="71"/>
      <c r="I7" s="70"/>
      <c r="J7" s="5"/>
      <c r="K7" s="5"/>
      <c r="L7" s="4"/>
    </row>
    <row r="8" spans="1:12" ht="15.75" x14ac:dyDescent="0.25">
      <c r="A8" s="4"/>
      <c r="B8" s="4"/>
      <c r="C8" s="1"/>
      <c r="D8" s="2"/>
      <c r="E8" s="2"/>
      <c r="F8" s="70"/>
      <c r="G8" s="2"/>
      <c r="H8" s="71"/>
      <c r="I8" s="70"/>
      <c r="J8" s="4"/>
      <c r="K8" s="4"/>
      <c r="L8" s="4"/>
    </row>
  </sheetData>
  <dataValidations count="2">
    <dataValidation type="list" allowBlank="1" showInputMessage="1" showErrorMessage="1" sqref="D2:D3">
      <formula1>"Login_Supervisor1,Login_Supervisor2"</formula1>
    </dataValidation>
    <dataValidation type="list" allowBlank="1" showInputMessage="1" showErrorMessage="1" sqref="D4:D8 E3:E8 G3:G8 H4:H8">
      <formula1>"Demo,Vanilla,EC.Member,InvalidUser,EC.Member1,BookRef1"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P4" sqref="P4"/>
    </sheetView>
  </sheetViews>
  <sheetFormatPr defaultRowHeight="15" x14ac:dyDescent="0.25"/>
  <cols>
    <col min="1" max="2" width="27.42578125" bestFit="1" customWidth="1" collapsed="1"/>
    <col min="3" max="3" width="17.7109375" bestFit="1" customWidth="1" collapsed="1"/>
    <col min="4" max="4" width="18.140625" bestFit="1" customWidth="1" collapsed="1"/>
    <col min="5" max="6" width="39.28515625" bestFit="1" customWidth="1" collapsed="1"/>
    <col min="7" max="10" width="10.140625" bestFit="1" customWidth="1" collapsed="1"/>
    <col min="11" max="11" width="23.7109375" bestFit="1" customWidth="1" collapsed="1"/>
    <col min="12" max="12" width="15.42578125" bestFit="1" customWidth="1" collapsed="1"/>
    <col min="13" max="13" width="14.7109375" bestFit="1" customWidth="1" collapsed="1"/>
    <col min="14" max="14" width="13.85546875" bestFit="1" customWidth="1" collapsed="1"/>
    <col min="15" max="15" width="19.42578125" bestFit="1" customWidth="1" collapsed="1"/>
    <col min="16" max="16" width="23.85546875" bestFit="1" customWidth="1" collapsed="1"/>
    <col min="17" max="17" width="15" bestFit="1" customWidth="1" collapsed="1"/>
    <col min="18" max="18" width="12.7109375" bestFit="1" customWidth="1" collapsed="1"/>
    <col min="19" max="19" width="14.85546875" bestFit="1" customWidth="1" collapsed="1"/>
    <col min="20" max="20" width="13.42578125" bestFit="1" customWidth="1" collapsed="1"/>
    <col min="21" max="21" width="9.7109375" bestFit="1" customWidth="1" collapsed="1"/>
    <col min="22" max="22" width="14.140625" bestFit="1" customWidth="1" collapsed="1"/>
    <col min="23" max="23" width="11.85546875" bestFit="1" customWidth="1" collapsed="1"/>
    <col min="24" max="24" width="14" bestFit="1" customWidth="1" collapsed="1"/>
    <col min="25" max="25" width="12.42578125" bestFit="1" customWidth="1" collapsed="1"/>
    <col min="26" max="26" width="10.7109375" bestFit="1" customWidth="1" collapsed="1"/>
    <col min="27" max="27" width="11" bestFit="1" customWidth="1" collapsed="1"/>
    <col min="28" max="28" width="8.85546875" bestFit="1" customWidth="1" collapsed="1"/>
    <col min="29" max="29" width="8.5703125" bestFit="1" customWidth="1" collapsed="1"/>
    <col min="30" max="30" width="12.85546875" bestFit="1" customWidth="1" collapsed="1"/>
    <col min="31" max="31" width="19.140625" bestFit="1" customWidth="1" collapsed="1"/>
    <col min="32" max="32" width="18" bestFit="1" customWidth="1" collapsed="1"/>
    <col min="33" max="33" width="15.42578125" bestFit="1" customWidth="1" collapsed="1"/>
  </cols>
  <sheetData>
    <row r="1" spans="1:33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18" t="s">
        <v>336</v>
      </c>
      <c r="F1" s="18" t="s">
        <v>337</v>
      </c>
      <c r="G1" s="18" t="s">
        <v>338</v>
      </c>
      <c r="H1" s="18" t="s">
        <v>339</v>
      </c>
      <c r="I1" s="18" t="s">
        <v>340</v>
      </c>
      <c r="J1" s="18" t="s">
        <v>341</v>
      </c>
      <c r="K1" t="s">
        <v>44</v>
      </c>
      <c r="L1" t="s">
        <v>342</v>
      </c>
      <c r="M1" t="s">
        <v>343</v>
      </c>
      <c r="N1" t="s">
        <v>344</v>
      </c>
      <c r="O1" t="s">
        <v>345</v>
      </c>
      <c r="P1" t="s">
        <v>40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242</v>
      </c>
      <c r="AA1" t="s">
        <v>243</v>
      </c>
      <c r="AB1" t="s">
        <v>244</v>
      </c>
      <c r="AC1" t="s">
        <v>245</v>
      </c>
      <c r="AD1" t="s">
        <v>355</v>
      </c>
      <c r="AE1" t="s">
        <v>356</v>
      </c>
      <c r="AF1" t="s">
        <v>357</v>
      </c>
      <c r="AG1" t="s">
        <v>358</v>
      </c>
    </row>
    <row r="2" spans="1:33" ht="15.75" x14ac:dyDescent="0.25">
      <c r="A2" s="52" t="s">
        <v>303</v>
      </c>
      <c r="B2" s="4" t="s">
        <v>12</v>
      </c>
      <c r="C2" s="1" t="s">
        <v>6</v>
      </c>
      <c r="D2" s="2" t="s">
        <v>22</v>
      </c>
      <c r="E2" t="s">
        <v>388</v>
      </c>
      <c r="F2" t="s">
        <v>389</v>
      </c>
      <c r="G2" t="s">
        <v>384</v>
      </c>
      <c r="H2" t="s">
        <v>385</v>
      </c>
      <c r="I2" t="s">
        <v>386</v>
      </c>
      <c r="J2" t="s">
        <v>387</v>
      </c>
      <c r="K2" t="s">
        <v>363</v>
      </c>
      <c r="L2" t="s">
        <v>364</v>
      </c>
      <c r="M2" t="s">
        <v>365</v>
      </c>
      <c r="N2" t="s">
        <v>366</v>
      </c>
      <c r="O2" t="s">
        <v>367</v>
      </c>
      <c r="P2" t="s">
        <v>368</v>
      </c>
    </row>
    <row r="3" spans="1:33" ht="15.75" x14ac:dyDescent="0.25">
      <c r="A3" t="s">
        <v>304</v>
      </c>
      <c r="B3" s="4" t="s">
        <v>12</v>
      </c>
      <c r="C3" s="1" t="s">
        <v>6</v>
      </c>
      <c r="D3" s="2" t="s">
        <v>22</v>
      </c>
      <c r="E3" t="s">
        <v>388</v>
      </c>
      <c r="F3" t="s">
        <v>389</v>
      </c>
      <c r="G3" t="s">
        <v>359</v>
      </c>
      <c r="H3" t="s">
        <v>360</v>
      </c>
      <c r="I3" t="s">
        <v>361</v>
      </c>
      <c r="J3" t="s">
        <v>362</v>
      </c>
      <c r="K3" t="s">
        <v>363</v>
      </c>
      <c r="L3" t="s">
        <v>364</v>
      </c>
      <c r="M3" t="s">
        <v>369</v>
      </c>
      <c r="N3" t="s">
        <v>366</v>
      </c>
      <c r="O3" t="s">
        <v>367</v>
      </c>
      <c r="P3" t="s">
        <v>368</v>
      </c>
      <c r="Q3" t="s">
        <v>370</v>
      </c>
      <c r="R3" t="s">
        <v>371</v>
      </c>
      <c r="S3" s="34" t="s">
        <v>372</v>
      </c>
      <c r="T3" s="34" t="s">
        <v>113</v>
      </c>
      <c r="U3" t="s">
        <v>373</v>
      </c>
      <c r="V3" t="s">
        <v>374</v>
      </c>
      <c r="W3" t="s">
        <v>375</v>
      </c>
      <c r="X3" s="34" t="s">
        <v>376</v>
      </c>
      <c r="Y3" s="34" t="s">
        <v>377</v>
      </c>
      <c r="Z3" t="s">
        <v>378</v>
      </c>
      <c r="AA3" t="s">
        <v>379</v>
      </c>
      <c r="AB3" t="s">
        <v>380</v>
      </c>
      <c r="AC3" t="s">
        <v>379</v>
      </c>
      <c r="AD3" t="s">
        <v>381</v>
      </c>
      <c r="AE3" s="34">
        <v>1000012</v>
      </c>
      <c r="AF3" t="s">
        <v>382</v>
      </c>
      <c r="AG3" t="s">
        <v>383</v>
      </c>
    </row>
    <row r="4" spans="1:33" ht="15.75" x14ac:dyDescent="0.25">
      <c r="A4" t="s">
        <v>390</v>
      </c>
      <c r="B4" s="4" t="s">
        <v>12</v>
      </c>
      <c r="C4" s="1" t="s">
        <v>6</v>
      </c>
      <c r="D4" s="2" t="s">
        <v>22</v>
      </c>
      <c r="E4" t="s">
        <v>388</v>
      </c>
      <c r="F4" t="s">
        <v>389</v>
      </c>
      <c r="P4" t="s">
        <v>368</v>
      </c>
    </row>
  </sheetData>
  <dataValidations count="1">
    <dataValidation type="list" allowBlank="1" showInputMessage="1" showErrorMessage="1" sqref="D2:D4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G33"/>
  <sheetViews>
    <sheetView topLeftCell="A19" workbookViewId="0">
      <selection activeCell="A32" sqref="A32:G33"/>
    </sheetView>
  </sheetViews>
  <sheetFormatPr defaultRowHeight="15" x14ac:dyDescent="0.25"/>
  <cols>
    <col min="1" max="1" width="45.85546875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6" width="25.85546875" customWidth="1" collapsed="1"/>
    <col min="7" max="7" width="21.42578125" bestFit="1" customWidth="1" collapsed="1"/>
  </cols>
  <sheetData>
    <row r="1" spans="1: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</row>
    <row r="2" spans="1:7" ht="15.75" x14ac:dyDescent="0.25">
      <c r="A2" s="4" t="s">
        <v>18</v>
      </c>
      <c r="B2" s="4" t="s">
        <v>12</v>
      </c>
      <c r="C2" s="1" t="s">
        <v>6</v>
      </c>
      <c r="D2" s="2" t="s">
        <v>22</v>
      </c>
      <c r="E2" s="4"/>
      <c r="F2" s="13" t="s">
        <v>9</v>
      </c>
      <c r="G2" s="4"/>
    </row>
    <row r="3" spans="1:7" ht="15.75" x14ac:dyDescent="0.25">
      <c r="A3" s="14" t="s">
        <v>61</v>
      </c>
      <c r="B3" s="4" t="s">
        <v>12</v>
      </c>
      <c r="C3" s="1" t="s">
        <v>6</v>
      </c>
      <c r="D3" s="2" t="s">
        <v>22</v>
      </c>
      <c r="E3" s="4"/>
      <c r="F3" s="13" t="s">
        <v>9</v>
      </c>
      <c r="G3" s="4"/>
    </row>
    <row r="4" spans="1:7" ht="15.75" x14ac:dyDescent="0.25">
      <c r="A4" s="14" t="s">
        <v>62</v>
      </c>
      <c r="B4" s="4" t="s">
        <v>12</v>
      </c>
      <c r="C4" s="1" t="s">
        <v>6</v>
      </c>
      <c r="D4" s="2" t="s">
        <v>22</v>
      </c>
      <c r="E4" s="4"/>
      <c r="F4" s="13" t="s">
        <v>9</v>
      </c>
      <c r="G4" s="4"/>
    </row>
    <row r="5" spans="1:7" ht="15.75" x14ac:dyDescent="0.25">
      <c r="A5" s="4" t="s">
        <v>53</v>
      </c>
      <c r="B5" s="4" t="s">
        <v>12</v>
      </c>
      <c r="C5" s="1" t="s">
        <v>6</v>
      </c>
      <c r="D5" s="2" t="s">
        <v>22</v>
      </c>
      <c r="E5" s="4"/>
      <c r="F5" s="13" t="s">
        <v>9</v>
      </c>
      <c r="G5" s="4"/>
    </row>
    <row r="6" spans="1:7" ht="15.75" x14ac:dyDescent="0.25">
      <c r="A6" s="4" t="s">
        <v>54</v>
      </c>
      <c r="B6" s="4" t="s">
        <v>12</v>
      </c>
      <c r="C6" s="1" t="s">
        <v>6</v>
      </c>
      <c r="D6" s="2" t="s">
        <v>22</v>
      </c>
      <c r="E6" s="4"/>
      <c r="F6" s="13" t="s">
        <v>9</v>
      </c>
      <c r="G6" s="4"/>
    </row>
    <row r="7" spans="1:7" ht="15.75" x14ac:dyDescent="0.25">
      <c r="A7" s="4" t="s">
        <v>51</v>
      </c>
      <c r="B7" s="4" t="s">
        <v>12</v>
      </c>
      <c r="C7" s="1" t="s">
        <v>6</v>
      </c>
      <c r="D7" s="2" t="s">
        <v>22</v>
      </c>
      <c r="E7" s="4"/>
      <c r="F7" s="13" t="s">
        <v>9</v>
      </c>
      <c r="G7" s="4"/>
    </row>
    <row r="8" spans="1:7" ht="15.75" x14ac:dyDescent="0.25">
      <c r="A8" s="4" t="s">
        <v>66</v>
      </c>
      <c r="B8" s="4" t="s">
        <v>12</v>
      </c>
      <c r="C8" s="1" t="s">
        <v>6</v>
      </c>
      <c r="D8" s="2" t="s">
        <v>22</v>
      </c>
      <c r="E8" s="4"/>
      <c r="F8" s="4" t="s">
        <v>9</v>
      </c>
      <c r="G8" s="4"/>
    </row>
    <row r="9" spans="1:7" ht="15.75" x14ac:dyDescent="0.25">
      <c r="A9" s="13" t="s">
        <v>73</v>
      </c>
      <c r="B9" s="4" t="s">
        <v>12</v>
      </c>
      <c r="C9" s="1" t="s">
        <v>6</v>
      </c>
      <c r="D9" s="2" t="s">
        <v>22</v>
      </c>
      <c r="E9" s="4"/>
      <c r="F9" s="4" t="s">
        <v>9</v>
      </c>
      <c r="G9" s="4"/>
    </row>
    <row r="10" spans="1:7" ht="15.75" x14ac:dyDescent="0.25">
      <c r="A10" t="s">
        <v>82</v>
      </c>
      <c r="B10" s="4" t="s">
        <v>12</v>
      </c>
      <c r="C10" s="1" t="s">
        <v>6</v>
      </c>
      <c r="D10" s="2" t="s">
        <v>22</v>
      </c>
      <c r="E10" s="4"/>
      <c r="F10" s="4" t="s">
        <v>9</v>
      </c>
      <c r="G10" s="4"/>
    </row>
    <row r="11" spans="1:7" ht="15.75" x14ac:dyDescent="0.25">
      <c r="A11" s="4" t="s">
        <v>91</v>
      </c>
      <c r="B11" s="4" t="s">
        <v>12</v>
      </c>
      <c r="C11" s="1" t="s">
        <v>6</v>
      </c>
      <c r="D11" s="2" t="s">
        <v>22</v>
      </c>
      <c r="E11" s="4"/>
      <c r="F11" s="4" t="s">
        <v>9</v>
      </c>
      <c r="G11" s="4"/>
    </row>
    <row r="12" spans="1:7" ht="15.75" x14ac:dyDescent="0.25">
      <c r="A12" s="4" t="s">
        <v>92</v>
      </c>
      <c r="B12" s="4" t="s">
        <v>12</v>
      </c>
      <c r="C12" s="1" t="s">
        <v>6</v>
      </c>
      <c r="D12" s="2" t="s">
        <v>22</v>
      </c>
      <c r="E12" s="4"/>
      <c r="F12" s="4" t="s">
        <v>9</v>
      </c>
      <c r="G12" s="4"/>
    </row>
    <row r="13" spans="1:7" ht="15.75" x14ac:dyDescent="0.25">
      <c r="A13" s="4" t="s">
        <v>93</v>
      </c>
      <c r="B13" s="4" t="s">
        <v>12</v>
      </c>
      <c r="C13" s="1" t="s">
        <v>6</v>
      </c>
      <c r="D13" s="2" t="s">
        <v>22</v>
      </c>
      <c r="E13" s="4"/>
      <c r="F13" s="4" t="s">
        <v>9</v>
      </c>
      <c r="G13" s="4"/>
    </row>
    <row r="14" spans="1:7" ht="15.75" x14ac:dyDescent="0.25">
      <c r="A14" s="4" t="s">
        <v>94</v>
      </c>
      <c r="B14" s="4" t="s">
        <v>12</v>
      </c>
      <c r="C14" s="1" t="s">
        <v>6</v>
      </c>
      <c r="D14" s="2" t="s">
        <v>22</v>
      </c>
      <c r="E14" s="4"/>
      <c r="F14" s="4" t="s">
        <v>9</v>
      </c>
      <c r="G14" s="4"/>
    </row>
    <row r="15" spans="1:7" ht="15.75" x14ac:dyDescent="0.25">
      <c r="A15" t="s">
        <v>153</v>
      </c>
      <c r="B15" s="4" t="s">
        <v>12</v>
      </c>
      <c r="C15" s="49" t="s">
        <v>6</v>
      </c>
      <c r="D15" s="2" t="s">
        <v>22</v>
      </c>
      <c r="F15" s="4" t="s">
        <v>9</v>
      </c>
      <c r="G15" s="4"/>
    </row>
    <row r="16" spans="1:7" ht="15.75" x14ac:dyDescent="0.25">
      <c r="A16" s="4" t="s">
        <v>172</v>
      </c>
      <c r="B16" s="4" t="s">
        <v>12</v>
      </c>
      <c r="C16" s="49" t="s">
        <v>6</v>
      </c>
      <c r="D16" s="2" t="s">
        <v>22</v>
      </c>
      <c r="F16" s="4" t="s">
        <v>9</v>
      </c>
      <c r="G16" s="4"/>
    </row>
    <row r="17" spans="1:7" ht="15.75" x14ac:dyDescent="0.25">
      <c r="A17" s="4" t="s">
        <v>197</v>
      </c>
      <c r="B17" s="4" t="s">
        <v>12</v>
      </c>
      <c r="C17" s="1" t="s">
        <v>6</v>
      </c>
      <c r="D17" s="2" t="s">
        <v>22</v>
      </c>
      <c r="E17" s="4"/>
      <c r="F17" s="4" t="s">
        <v>9</v>
      </c>
      <c r="G17" s="4">
        <v>2881</v>
      </c>
    </row>
    <row r="18" spans="1:7" ht="15.75" x14ac:dyDescent="0.25">
      <c r="A18" s="4" t="s">
        <v>198</v>
      </c>
      <c r="B18" s="4" t="s">
        <v>12</v>
      </c>
      <c r="C18" s="1" t="s">
        <v>6</v>
      </c>
      <c r="D18" s="2" t="s">
        <v>22</v>
      </c>
      <c r="E18" s="4"/>
      <c r="F18" s="4" t="s">
        <v>9</v>
      </c>
      <c r="G18" s="4">
        <v>2887</v>
      </c>
    </row>
    <row r="19" spans="1:7" ht="15.75" x14ac:dyDescent="0.25">
      <c r="A19" s="47" t="s">
        <v>199</v>
      </c>
      <c r="B19" s="4" t="s">
        <v>12</v>
      </c>
      <c r="C19" s="1" t="s">
        <v>6</v>
      </c>
      <c r="D19" s="2" t="s">
        <v>22</v>
      </c>
      <c r="E19" s="4"/>
      <c r="F19" s="4" t="s">
        <v>9</v>
      </c>
      <c r="G19" s="4">
        <v>2888</v>
      </c>
    </row>
    <row r="20" spans="1:7" ht="15.75" x14ac:dyDescent="0.25">
      <c r="A20" t="s">
        <v>200</v>
      </c>
      <c r="B20" s="4" t="s">
        <v>12</v>
      </c>
      <c r="C20" s="1" t="s">
        <v>6</v>
      </c>
      <c r="D20" s="2" t="s">
        <v>22</v>
      </c>
      <c r="F20" s="4" t="s">
        <v>9</v>
      </c>
      <c r="G20" s="47">
        <v>2882</v>
      </c>
    </row>
    <row r="21" spans="1:7" ht="15.75" x14ac:dyDescent="0.25">
      <c r="A21" t="s">
        <v>201</v>
      </c>
      <c r="B21" s="4" t="s">
        <v>12</v>
      </c>
      <c r="C21" s="1" t="s">
        <v>6</v>
      </c>
      <c r="D21" s="2" t="s">
        <v>22</v>
      </c>
      <c r="F21" s="4" t="s">
        <v>9</v>
      </c>
      <c r="G21" s="47">
        <v>2883</v>
      </c>
    </row>
    <row r="22" spans="1:7" ht="15.75" x14ac:dyDescent="0.25">
      <c r="A22" s="4" t="s">
        <v>202</v>
      </c>
      <c r="B22" s="4" t="s">
        <v>12</v>
      </c>
      <c r="C22" s="1" t="s">
        <v>6</v>
      </c>
      <c r="D22" s="2" t="s">
        <v>22</v>
      </c>
      <c r="F22" s="4" t="s">
        <v>9</v>
      </c>
      <c r="G22" s="47">
        <v>2885</v>
      </c>
    </row>
    <row r="23" spans="1:7" ht="15.75" x14ac:dyDescent="0.25">
      <c r="A23" t="s">
        <v>203</v>
      </c>
      <c r="B23" s="47" t="s">
        <v>204</v>
      </c>
      <c r="C23" s="1" t="s">
        <v>6</v>
      </c>
      <c r="D23" s="2" t="s">
        <v>22</v>
      </c>
    </row>
    <row r="24" spans="1:7" ht="15.75" x14ac:dyDescent="0.25">
      <c r="A24" s="4" t="s">
        <v>205</v>
      </c>
      <c r="B24" s="4" t="s">
        <v>12</v>
      </c>
      <c r="C24" s="1" t="s">
        <v>6</v>
      </c>
      <c r="D24" s="2" t="s">
        <v>22</v>
      </c>
      <c r="F24" s="4" t="s">
        <v>9</v>
      </c>
    </row>
    <row r="25" spans="1:7" ht="15.75" x14ac:dyDescent="0.25">
      <c r="A25" s="52" t="s">
        <v>206</v>
      </c>
      <c r="B25" s="4" t="s">
        <v>12</v>
      </c>
      <c r="C25" s="1" t="s">
        <v>6</v>
      </c>
      <c r="D25" s="2" t="s">
        <v>22</v>
      </c>
      <c r="F25" s="4" t="s">
        <v>9</v>
      </c>
    </row>
    <row r="26" spans="1:7" ht="15.75" x14ac:dyDescent="0.25">
      <c r="A26" s="52" t="s">
        <v>259</v>
      </c>
      <c r="B26" s="4" t="s">
        <v>12</v>
      </c>
      <c r="C26" s="1" t="s">
        <v>6</v>
      </c>
      <c r="D26" s="2" t="s">
        <v>22</v>
      </c>
      <c r="F26" s="4" t="s">
        <v>9</v>
      </c>
    </row>
    <row r="27" spans="1:7" ht="15.75" x14ac:dyDescent="0.25">
      <c r="A27" s="4" t="s">
        <v>271</v>
      </c>
      <c r="B27" s="4" t="s">
        <v>12</v>
      </c>
      <c r="C27" s="1" t="s">
        <v>6</v>
      </c>
      <c r="D27" s="2" t="s">
        <v>22</v>
      </c>
      <c r="F27" s="4" t="s">
        <v>9</v>
      </c>
    </row>
    <row r="28" spans="1:7" ht="15.75" x14ac:dyDescent="0.25">
      <c r="A28" s="52" t="s">
        <v>288</v>
      </c>
      <c r="B28" s="4" t="s">
        <v>12</v>
      </c>
      <c r="C28" s="1" t="s">
        <v>6</v>
      </c>
      <c r="D28" s="2" t="s">
        <v>289</v>
      </c>
      <c r="F28" s="4" t="s">
        <v>9</v>
      </c>
    </row>
    <row r="29" spans="1:7" ht="15.75" x14ac:dyDescent="0.25">
      <c r="A29" s="52" t="s">
        <v>303</v>
      </c>
      <c r="B29" s="4" t="s">
        <v>12</v>
      </c>
      <c r="C29" s="1" t="s">
        <v>6</v>
      </c>
      <c r="D29" s="2" t="s">
        <v>22</v>
      </c>
      <c r="F29" s="4" t="s">
        <v>9</v>
      </c>
    </row>
    <row r="30" spans="1:7" ht="15.75" x14ac:dyDescent="0.25">
      <c r="A30" t="s">
        <v>304</v>
      </c>
      <c r="B30" s="4" t="s">
        <v>12</v>
      </c>
      <c r="C30" s="1" t="s">
        <v>6</v>
      </c>
      <c r="D30" s="2" t="s">
        <v>22</v>
      </c>
      <c r="F30" s="4" t="s">
        <v>9</v>
      </c>
    </row>
    <row r="31" spans="1:7" ht="15.75" x14ac:dyDescent="0.25">
      <c r="A31" t="s">
        <v>390</v>
      </c>
      <c r="B31" s="4" t="s">
        <v>12</v>
      </c>
      <c r="C31" s="1" t="s">
        <v>6</v>
      </c>
      <c r="D31" s="2" t="s">
        <v>22</v>
      </c>
      <c r="F31" s="4" t="s">
        <v>9</v>
      </c>
    </row>
    <row r="32" spans="1:7" ht="15.75" x14ac:dyDescent="0.25">
      <c r="A32" s="4" t="s">
        <v>391</v>
      </c>
      <c r="B32" s="4" t="s">
        <v>12</v>
      </c>
      <c r="C32" s="1" t="s">
        <v>6</v>
      </c>
      <c r="D32" s="2" t="s">
        <v>22</v>
      </c>
      <c r="F32" s="4" t="s">
        <v>9</v>
      </c>
    </row>
    <row r="33" spans="1:6" ht="15.75" x14ac:dyDescent="0.25">
      <c r="A33" s="4" t="s">
        <v>392</v>
      </c>
      <c r="B33" s="4" t="s">
        <v>12</v>
      </c>
      <c r="C33" s="1" t="s">
        <v>6</v>
      </c>
      <c r="D33" s="2" t="s">
        <v>22</v>
      </c>
      <c r="F33" s="4" t="s">
        <v>9</v>
      </c>
    </row>
  </sheetData>
  <dataValidations count="1">
    <dataValidation type="list" allowBlank="1" showInputMessage="1" showErrorMessage="1" sqref="D2:D33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"/>
  <sheetViews>
    <sheetView workbookViewId="0">
      <selection activeCell="F1" sqref="F1"/>
    </sheetView>
  </sheetViews>
  <sheetFormatPr defaultColWidth="30.28515625" defaultRowHeight="15" x14ac:dyDescent="0.25"/>
  <cols>
    <col min="1" max="16384" width="30.28515625" style="34" collapsed="1"/>
  </cols>
  <sheetData>
    <row r="1" spans="1:11" ht="15.75" x14ac:dyDescent="0.25">
      <c r="A1" s="43" t="s">
        <v>5</v>
      </c>
      <c r="B1" s="33" t="s">
        <v>0</v>
      </c>
      <c r="C1" s="33" t="s">
        <v>1</v>
      </c>
      <c r="D1" s="33" t="s">
        <v>2</v>
      </c>
      <c r="E1" s="33" t="s">
        <v>79</v>
      </c>
      <c r="F1" s="33" t="s">
        <v>167</v>
      </c>
      <c r="G1" s="33" t="s">
        <v>132</v>
      </c>
      <c r="H1" s="33" t="s">
        <v>133</v>
      </c>
      <c r="I1" s="33" t="s">
        <v>134</v>
      </c>
      <c r="J1" s="33" t="s">
        <v>81</v>
      </c>
      <c r="K1" s="33" t="s">
        <v>7</v>
      </c>
    </row>
    <row r="2" spans="1:11" ht="15.75" x14ac:dyDescent="0.25">
      <c r="A2" s="6" t="s">
        <v>82</v>
      </c>
      <c r="B2" s="6" t="s">
        <v>83</v>
      </c>
      <c r="C2" s="35" t="s">
        <v>6</v>
      </c>
      <c r="D2" s="36" t="s">
        <v>22</v>
      </c>
      <c r="E2" s="6"/>
      <c r="F2" s="37" t="s">
        <v>135</v>
      </c>
      <c r="G2" s="37" t="s">
        <v>135</v>
      </c>
      <c r="H2" s="37"/>
      <c r="I2" s="37"/>
      <c r="J2" s="6"/>
      <c r="K2" s="6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XEL13"/>
  <sheetViews>
    <sheetView workbookViewId="0"/>
  </sheetViews>
  <sheetFormatPr defaultRowHeight="15" x14ac:dyDescent="0.25"/>
  <cols>
    <col min="1" max="1" width="26.7109375" style="12" customWidth="1" collapsed="1"/>
    <col min="2" max="2" width="40.28515625" style="12" customWidth="1" collapsed="1"/>
    <col min="3" max="3" width="24.5703125" style="12" customWidth="1" collapsed="1"/>
    <col min="4" max="4" width="20" style="12" customWidth="1" collapsed="1"/>
    <col min="5" max="5" width="25.85546875" style="12" customWidth="1" collapsed="1"/>
    <col min="6" max="6" width="31" style="12" customWidth="1" collapsed="1"/>
    <col min="7" max="7" width="29.85546875" style="12" customWidth="1" collapsed="1"/>
    <col min="8" max="8" width="21.42578125" style="12" customWidth="1" collapsed="1"/>
    <col min="9" max="9" width="34.140625" style="12" customWidth="1" collapsed="1"/>
    <col min="10" max="10" width="32.85546875" style="12" customWidth="1" collapsed="1"/>
    <col min="11" max="11" width="21.42578125" bestFit="1" customWidth="1" collapsed="1"/>
    <col min="12" max="16384" width="9.140625" style="12" collapsed="1"/>
  </cols>
  <sheetData>
    <row r="1" spans="1:16366" s="9" customFormat="1" ht="15.75" x14ac:dyDescent="0.25">
      <c r="A1" s="44" t="s">
        <v>5</v>
      </c>
      <c r="B1" s="7" t="s">
        <v>0</v>
      </c>
      <c r="C1" s="7" t="s">
        <v>1</v>
      </c>
      <c r="D1" s="7" t="s">
        <v>2</v>
      </c>
      <c r="E1" s="7" t="s">
        <v>48</v>
      </c>
      <c r="F1" s="7" t="s">
        <v>49</v>
      </c>
      <c r="G1" s="8" t="s">
        <v>50</v>
      </c>
      <c r="H1" s="8" t="s">
        <v>63</v>
      </c>
      <c r="I1" s="8" t="s">
        <v>4</v>
      </c>
      <c r="J1" s="8" t="s">
        <v>64</v>
      </c>
      <c r="K1" s="3" t="s">
        <v>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</row>
    <row r="2" spans="1:16366" customFormat="1" ht="15.75" x14ac:dyDescent="0.25">
      <c r="A2" s="14" t="s">
        <v>62</v>
      </c>
      <c r="B2" s="4" t="s">
        <v>52</v>
      </c>
      <c r="C2" s="1" t="s">
        <v>6</v>
      </c>
      <c r="D2" s="2" t="s">
        <v>22</v>
      </c>
      <c r="E2" s="4"/>
      <c r="G2" s="5"/>
      <c r="H2" s="10"/>
      <c r="I2" s="16" t="s">
        <v>55</v>
      </c>
      <c r="J2" s="15" t="s">
        <v>65</v>
      </c>
      <c r="K2" s="10"/>
    </row>
    <row r="3" spans="1:16366" ht="15.75" x14ac:dyDescent="0.25">
      <c r="A3" s="10"/>
      <c r="B3" s="10"/>
      <c r="C3" s="11"/>
      <c r="D3" s="11"/>
      <c r="E3" s="10"/>
      <c r="F3" s="10"/>
      <c r="G3" s="10"/>
      <c r="H3" s="10"/>
      <c r="I3" s="10"/>
      <c r="J3" s="10"/>
      <c r="K3" s="4"/>
    </row>
    <row r="4" spans="1:16366" ht="15.75" x14ac:dyDescent="0.25">
      <c r="A4" s="10"/>
      <c r="B4" s="10"/>
      <c r="C4" s="11"/>
      <c r="D4" s="11"/>
      <c r="E4" s="10"/>
      <c r="F4" s="10"/>
      <c r="G4" s="10"/>
      <c r="H4" s="10"/>
      <c r="I4" s="10"/>
      <c r="J4" s="10"/>
      <c r="K4" s="4"/>
    </row>
    <row r="5" spans="1:16366" ht="15.75" x14ac:dyDescent="0.25">
      <c r="A5" s="10"/>
      <c r="B5" s="10"/>
      <c r="C5" s="11"/>
      <c r="D5" s="11"/>
      <c r="E5" s="10"/>
      <c r="F5" s="10"/>
      <c r="G5" s="10"/>
      <c r="H5" s="10"/>
      <c r="I5" s="10"/>
      <c r="J5" s="10"/>
      <c r="K5" s="4"/>
    </row>
    <row r="6" spans="1:16366" ht="15.75" x14ac:dyDescent="0.25">
      <c r="A6" s="10"/>
      <c r="B6" s="10"/>
      <c r="C6" s="11"/>
      <c r="D6" s="11"/>
      <c r="E6" s="10"/>
      <c r="F6" s="10"/>
      <c r="G6" s="10"/>
      <c r="H6" s="10"/>
      <c r="I6" s="10"/>
      <c r="J6" s="10"/>
      <c r="K6" s="4"/>
    </row>
    <row r="7" spans="1:16366" ht="15.75" x14ac:dyDescent="0.25">
      <c r="A7" s="10"/>
      <c r="B7" s="10"/>
      <c r="C7" s="11"/>
      <c r="D7" s="11"/>
      <c r="E7" s="10"/>
      <c r="F7" s="10"/>
      <c r="G7" s="10"/>
      <c r="H7" s="10"/>
      <c r="I7" s="10"/>
      <c r="J7" s="10"/>
      <c r="K7" s="4"/>
    </row>
    <row r="8" spans="1:16366" ht="15.75" x14ac:dyDescent="0.25">
      <c r="A8" s="10"/>
      <c r="B8" s="10"/>
      <c r="C8" s="11"/>
      <c r="D8" s="11"/>
      <c r="E8" s="10"/>
      <c r="F8" s="10"/>
      <c r="G8" s="10"/>
      <c r="H8" s="10"/>
      <c r="I8" s="10"/>
      <c r="J8" s="10"/>
      <c r="K8" s="4"/>
    </row>
    <row r="9" spans="1:16366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4"/>
    </row>
    <row r="10" spans="1:1636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4"/>
    </row>
    <row r="11" spans="1:1636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4"/>
    </row>
    <row r="12" spans="1:1636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4"/>
    </row>
    <row r="13" spans="1:1636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4"/>
    </row>
  </sheetData>
  <dataValidations count="2">
    <dataValidation type="list" allowBlank="1" showInputMessage="1" showErrorMessage="1" sqref="D3:D8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J31"/>
  <sheetViews>
    <sheetView topLeftCell="A17" workbookViewId="0">
      <selection activeCell="A30" sqref="A30:H31"/>
    </sheetView>
  </sheetViews>
  <sheetFormatPr defaultRowHeight="15" x14ac:dyDescent="0.25"/>
  <cols>
    <col min="1" max="1" width="47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3.7109375" bestFit="1" customWidth="1" collapsed="1"/>
    <col min="6" max="6" width="24.140625" customWidth="1" collapsed="1"/>
    <col min="7" max="7" width="43.85546875" customWidth="1" collapsed="1"/>
    <col min="8" max="8" width="21.42578125" bestFit="1" customWidth="1" collapsed="1"/>
  </cols>
  <sheetData>
    <row r="1" spans="1:10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8</v>
      </c>
      <c r="F1" s="3" t="s">
        <v>3</v>
      </c>
      <c r="G1" s="3" t="s">
        <v>4</v>
      </c>
      <c r="H1" s="3" t="s">
        <v>7</v>
      </c>
    </row>
    <row r="2" spans="1:10" ht="15.75" x14ac:dyDescent="0.25">
      <c r="A2" s="14" t="s">
        <v>18</v>
      </c>
      <c r="B2" s="4" t="s">
        <v>13</v>
      </c>
      <c r="C2" s="1" t="s">
        <v>6</v>
      </c>
      <c r="D2" s="2" t="s">
        <v>22</v>
      </c>
      <c r="E2" s="4" t="s">
        <v>10</v>
      </c>
      <c r="G2" s="5" t="s">
        <v>11</v>
      </c>
      <c r="H2" s="4"/>
    </row>
    <row r="3" spans="1:10" ht="15.75" x14ac:dyDescent="0.25">
      <c r="A3" s="14" t="s">
        <v>61</v>
      </c>
      <c r="B3" s="4" t="s">
        <v>85</v>
      </c>
      <c r="C3" s="1" t="s">
        <v>6</v>
      </c>
      <c r="D3" s="2" t="s">
        <v>22</v>
      </c>
      <c r="E3" s="14" t="s">
        <v>56</v>
      </c>
      <c r="F3" s="4"/>
      <c r="G3" s="5" t="s">
        <v>11</v>
      </c>
      <c r="H3" s="4"/>
    </row>
    <row r="4" spans="1:10" ht="15.75" x14ac:dyDescent="0.25">
      <c r="A4" s="14" t="s">
        <v>62</v>
      </c>
      <c r="B4" s="4" t="s">
        <v>86</v>
      </c>
      <c r="C4" s="1" t="s">
        <v>6</v>
      </c>
      <c r="D4" s="2" t="s">
        <v>22</v>
      </c>
      <c r="E4" s="14" t="s">
        <v>57</v>
      </c>
      <c r="F4" s="4"/>
      <c r="G4" s="5" t="s">
        <v>11</v>
      </c>
      <c r="H4" s="4"/>
    </row>
    <row r="5" spans="1:10" ht="15.75" x14ac:dyDescent="0.25">
      <c r="A5" s="14" t="s">
        <v>53</v>
      </c>
      <c r="B5" s="4" t="s">
        <v>89</v>
      </c>
      <c r="C5" s="1" t="s">
        <v>6</v>
      </c>
      <c r="D5" s="2" t="s">
        <v>22</v>
      </c>
      <c r="E5" s="14" t="s">
        <v>58</v>
      </c>
      <c r="F5" s="4"/>
      <c r="G5" s="5" t="s">
        <v>11</v>
      </c>
      <c r="H5" s="4"/>
    </row>
    <row r="6" spans="1:10" ht="15.75" x14ac:dyDescent="0.25">
      <c r="A6" s="14" t="s">
        <v>54</v>
      </c>
      <c r="B6" s="4" t="s">
        <v>87</v>
      </c>
      <c r="C6" s="1" t="s">
        <v>6</v>
      </c>
      <c r="D6" s="2" t="s">
        <v>22</v>
      </c>
      <c r="E6" s="14" t="s">
        <v>59</v>
      </c>
      <c r="F6" s="4"/>
      <c r="G6" s="5" t="s">
        <v>11</v>
      </c>
      <c r="H6" s="4"/>
    </row>
    <row r="7" spans="1:10" ht="15.75" x14ac:dyDescent="0.25">
      <c r="A7" s="14" t="s">
        <v>51</v>
      </c>
      <c r="B7" s="4" t="s">
        <v>90</v>
      </c>
      <c r="C7" s="1" t="s">
        <v>6</v>
      </c>
      <c r="D7" s="2" t="s">
        <v>22</v>
      </c>
      <c r="E7" s="14" t="s">
        <v>60</v>
      </c>
      <c r="F7" s="4"/>
      <c r="G7" s="5" t="s">
        <v>11</v>
      </c>
      <c r="H7" s="4"/>
    </row>
    <row r="8" spans="1:10" ht="15.75" x14ac:dyDescent="0.25">
      <c r="A8" s="4" t="s">
        <v>67</v>
      </c>
      <c r="B8" s="4" t="s">
        <v>88</v>
      </c>
      <c r="C8" s="1" t="s">
        <v>6</v>
      </c>
      <c r="D8" s="2" t="s">
        <v>22</v>
      </c>
      <c r="E8" s="4"/>
      <c r="F8" s="4"/>
      <c r="G8" s="19" t="s">
        <v>68</v>
      </c>
      <c r="H8" s="4"/>
      <c r="I8" s="20"/>
      <c r="J8" s="20"/>
    </row>
    <row r="9" spans="1:10" ht="15.75" x14ac:dyDescent="0.25">
      <c r="A9" s="4" t="s">
        <v>73</v>
      </c>
      <c r="B9" s="4" t="s">
        <v>12</v>
      </c>
      <c r="C9" s="1" t="s">
        <v>6</v>
      </c>
      <c r="D9" s="2" t="s">
        <v>22</v>
      </c>
      <c r="G9" s="25" t="s">
        <v>110</v>
      </c>
    </row>
    <row r="10" spans="1:10" ht="15.75" x14ac:dyDescent="0.25">
      <c r="A10" t="s">
        <v>82</v>
      </c>
      <c r="B10" s="4" t="s">
        <v>84</v>
      </c>
      <c r="C10" s="1" t="s">
        <v>6</v>
      </c>
      <c r="D10" s="2" t="s">
        <v>22</v>
      </c>
      <c r="E10" s="4"/>
      <c r="F10" s="4"/>
      <c r="G10" s="4"/>
      <c r="H10" s="4"/>
    </row>
    <row r="11" spans="1:10" ht="15.75" x14ac:dyDescent="0.25">
      <c r="A11" s="4" t="s">
        <v>91</v>
      </c>
      <c r="B11" s="4" t="s">
        <v>96</v>
      </c>
      <c r="C11" s="1" t="s">
        <v>6</v>
      </c>
      <c r="D11" s="2" t="s">
        <v>22</v>
      </c>
      <c r="E11" s="4" t="s">
        <v>97</v>
      </c>
      <c r="F11" s="4"/>
      <c r="G11" s="4"/>
      <c r="H11" s="4"/>
    </row>
    <row r="12" spans="1:10" ht="15.75" x14ac:dyDescent="0.25">
      <c r="A12" s="4" t="s">
        <v>92</v>
      </c>
      <c r="B12" s="4" t="s">
        <v>98</v>
      </c>
      <c r="C12" s="1" t="s">
        <v>6</v>
      </c>
      <c r="D12" s="2" t="s">
        <v>22</v>
      </c>
      <c r="E12" s="4" t="s">
        <v>99</v>
      </c>
      <c r="F12" s="4"/>
      <c r="G12" s="4"/>
      <c r="H12" s="4"/>
    </row>
    <row r="13" spans="1:10" ht="15.75" x14ac:dyDescent="0.25">
      <c r="A13" s="4" t="s">
        <v>93</v>
      </c>
      <c r="B13" s="4" t="s">
        <v>100</v>
      </c>
      <c r="C13" s="1" t="s">
        <v>6</v>
      </c>
      <c r="D13" s="2" t="s">
        <v>22</v>
      </c>
      <c r="E13" s="4" t="s">
        <v>101</v>
      </c>
      <c r="F13" s="4"/>
      <c r="G13" s="4"/>
      <c r="H13" s="4"/>
    </row>
    <row r="14" spans="1:10" ht="15.75" x14ac:dyDescent="0.25">
      <c r="A14" s="4" t="s">
        <v>94</v>
      </c>
      <c r="B14" s="4" t="s">
        <v>95</v>
      </c>
      <c r="C14" s="1" t="s">
        <v>6</v>
      </c>
      <c r="D14" s="2" t="s">
        <v>22</v>
      </c>
      <c r="E14" s="4" t="s">
        <v>102</v>
      </c>
      <c r="F14" s="4"/>
      <c r="G14" s="4"/>
      <c r="H14" s="4"/>
    </row>
    <row r="15" spans="1:10" ht="15.75" x14ac:dyDescent="0.25">
      <c r="A15" t="s">
        <v>153</v>
      </c>
      <c r="B15" s="4" t="s">
        <v>12</v>
      </c>
      <c r="C15" s="49" t="s">
        <v>6</v>
      </c>
      <c r="D15" s="2" t="s">
        <v>22</v>
      </c>
      <c r="G15" s="25" t="s">
        <v>110</v>
      </c>
    </row>
    <row r="16" spans="1:10" ht="15.75" x14ac:dyDescent="0.25">
      <c r="A16" s="4" t="s">
        <v>172</v>
      </c>
      <c r="B16" s="4" t="s">
        <v>12</v>
      </c>
      <c r="C16" s="49" t="s">
        <v>6</v>
      </c>
      <c r="D16" s="2" t="s">
        <v>22</v>
      </c>
      <c r="G16" s="25" t="s">
        <v>110</v>
      </c>
    </row>
    <row r="17" spans="1:8" ht="15.75" x14ac:dyDescent="0.25">
      <c r="A17" s="4" t="s">
        <v>197</v>
      </c>
      <c r="B17" s="4" t="s">
        <v>13</v>
      </c>
      <c r="C17" s="1" t="s">
        <v>6</v>
      </c>
      <c r="D17" s="2" t="s">
        <v>22</v>
      </c>
      <c r="E17" s="4" t="s">
        <v>10</v>
      </c>
      <c r="F17" s="4"/>
      <c r="G17" s="5" t="s">
        <v>11</v>
      </c>
      <c r="H17" s="4">
        <v>2881</v>
      </c>
    </row>
    <row r="18" spans="1:8" ht="15.75" x14ac:dyDescent="0.25">
      <c r="A18" s="4" t="s">
        <v>198</v>
      </c>
      <c r="B18" s="4" t="s">
        <v>13</v>
      </c>
      <c r="C18" s="1" t="s">
        <v>6</v>
      </c>
      <c r="D18" s="2" t="s">
        <v>22</v>
      </c>
      <c r="E18" s="4" t="s">
        <v>10</v>
      </c>
      <c r="F18" s="4"/>
      <c r="G18" s="5" t="s">
        <v>11</v>
      </c>
      <c r="H18" s="4">
        <v>2888</v>
      </c>
    </row>
    <row r="19" spans="1:8" ht="15.75" x14ac:dyDescent="0.25">
      <c r="A19" s="47" t="s">
        <v>199</v>
      </c>
      <c r="B19" s="4" t="s">
        <v>13</v>
      </c>
      <c r="C19" s="1" t="s">
        <v>6</v>
      </c>
      <c r="D19" s="2" t="s">
        <v>22</v>
      </c>
      <c r="E19" s="4" t="s">
        <v>10</v>
      </c>
      <c r="F19" s="4"/>
      <c r="G19" s="5" t="s">
        <v>11</v>
      </c>
      <c r="H19" s="4">
        <v>2887</v>
      </c>
    </row>
    <row r="20" spans="1:8" ht="15.75" x14ac:dyDescent="0.25">
      <c r="A20" t="s">
        <v>200</v>
      </c>
      <c r="B20" s="4" t="s">
        <v>13</v>
      </c>
      <c r="C20" s="1" t="s">
        <v>6</v>
      </c>
      <c r="D20" s="2" t="s">
        <v>22</v>
      </c>
      <c r="E20" s="4" t="s">
        <v>10</v>
      </c>
      <c r="G20" s="5" t="s">
        <v>11</v>
      </c>
      <c r="H20" s="47">
        <v>2882</v>
      </c>
    </row>
    <row r="21" spans="1:8" ht="15.75" x14ac:dyDescent="0.25">
      <c r="A21" t="s">
        <v>201</v>
      </c>
      <c r="B21" s="4" t="s">
        <v>13</v>
      </c>
      <c r="C21" s="1" t="s">
        <v>6</v>
      </c>
      <c r="D21" s="2" t="s">
        <v>22</v>
      </c>
      <c r="E21" s="4" t="s">
        <v>10</v>
      </c>
      <c r="G21" s="5" t="s">
        <v>11</v>
      </c>
      <c r="H21" s="47">
        <v>2883</v>
      </c>
    </row>
    <row r="22" spans="1:8" ht="15.75" x14ac:dyDescent="0.25">
      <c r="A22" s="4" t="s">
        <v>202</v>
      </c>
      <c r="B22" s="4" t="s">
        <v>13</v>
      </c>
      <c r="C22" s="1" t="s">
        <v>6</v>
      </c>
      <c r="D22" s="2" t="s">
        <v>22</v>
      </c>
      <c r="E22" s="4" t="s">
        <v>10</v>
      </c>
      <c r="G22" s="5" t="s">
        <v>11</v>
      </c>
      <c r="H22" s="47">
        <v>2885</v>
      </c>
    </row>
    <row r="23" spans="1:8" ht="15.75" x14ac:dyDescent="0.25">
      <c r="A23" s="52" t="s">
        <v>206</v>
      </c>
      <c r="C23" s="1" t="s">
        <v>6</v>
      </c>
      <c r="D23" s="2" t="s">
        <v>22</v>
      </c>
      <c r="G23" s="5" t="s">
        <v>11</v>
      </c>
      <c r="H23" s="47">
        <v>3211</v>
      </c>
    </row>
    <row r="24" spans="1:8" ht="15.75" x14ac:dyDescent="0.25">
      <c r="A24" s="52" t="s">
        <v>259</v>
      </c>
      <c r="C24" s="1" t="s">
        <v>6</v>
      </c>
      <c r="D24" s="2" t="s">
        <v>22</v>
      </c>
      <c r="G24" s="5" t="s">
        <v>11</v>
      </c>
    </row>
    <row r="25" spans="1:8" ht="15.75" x14ac:dyDescent="0.25">
      <c r="A25" s="4" t="s">
        <v>271</v>
      </c>
      <c r="B25" s="4" t="s">
        <v>12</v>
      </c>
      <c r="C25" s="1" t="s">
        <v>6</v>
      </c>
      <c r="D25" s="2" t="s">
        <v>22</v>
      </c>
      <c r="G25" s="25" t="s">
        <v>110</v>
      </c>
    </row>
    <row r="26" spans="1:8" ht="15.75" x14ac:dyDescent="0.25">
      <c r="A26" s="52" t="s">
        <v>288</v>
      </c>
      <c r="B26" s="4" t="s">
        <v>12</v>
      </c>
      <c r="C26" s="1" t="s">
        <v>6</v>
      </c>
      <c r="D26" s="2" t="s">
        <v>289</v>
      </c>
      <c r="G26" s="25" t="s">
        <v>110</v>
      </c>
    </row>
    <row r="27" spans="1:8" ht="15.75" x14ac:dyDescent="0.25">
      <c r="A27" s="52" t="s">
        <v>303</v>
      </c>
      <c r="C27" s="1" t="s">
        <v>6</v>
      </c>
      <c r="D27" s="2" t="s">
        <v>22</v>
      </c>
      <c r="G27" s="5" t="s">
        <v>11</v>
      </c>
    </row>
    <row r="28" spans="1:8" ht="15.75" x14ac:dyDescent="0.25">
      <c r="A28" t="s">
        <v>304</v>
      </c>
      <c r="C28" s="1" t="s">
        <v>6</v>
      </c>
      <c r="D28" s="2" t="s">
        <v>22</v>
      </c>
      <c r="G28" s="5" t="s">
        <v>11</v>
      </c>
    </row>
    <row r="29" spans="1:8" ht="15.75" x14ac:dyDescent="0.25">
      <c r="A29" t="s">
        <v>390</v>
      </c>
      <c r="C29" s="1" t="s">
        <v>6</v>
      </c>
      <c r="D29" s="2" t="s">
        <v>22</v>
      </c>
      <c r="G29" s="5" t="s">
        <v>11</v>
      </c>
    </row>
    <row r="30" spans="1:8" ht="15.75" x14ac:dyDescent="0.25">
      <c r="A30" s="4" t="s">
        <v>391</v>
      </c>
      <c r="B30" s="4" t="s">
        <v>12</v>
      </c>
      <c r="C30" s="1" t="s">
        <v>6</v>
      </c>
      <c r="D30" s="2" t="s">
        <v>22</v>
      </c>
      <c r="G30" s="5" t="s">
        <v>11</v>
      </c>
    </row>
    <row r="31" spans="1:8" ht="15.75" x14ac:dyDescent="0.25">
      <c r="A31" s="4" t="s">
        <v>392</v>
      </c>
      <c r="B31" s="4" t="s">
        <v>12</v>
      </c>
      <c r="C31" s="1" t="s">
        <v>6</v>
      </c>
      <c r="D31" s="2" t="s">
        <v>22</v>
      </c>
      <c r="G31" s="5" t="s">
        <v>11</v>
      </c>
    </row>
  </sheetData>
  <dataValidations count="2">
    <dataValidation type="list" allowBlank="1" showInputMessage="1" showErrorMessage="1" sqref="D2:D4 D7 D10:D31">
      <formula1>"Login_Supervisor1,Login_Supervisor2"</formula1>
    </dataValidation>
    <dataValidation type="list" allowBlank="1" showInputMessage="1" showErrorMessage="1" sqref="D5:D6 D8:D9">
      <formula1>"Login_Supervisor1,Demo,Vanilla,EC.Member,InvalidUser,EC.Member1,BookRef1"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"/>
  <sheetViews>
    <sheetView workbookViewId="0"/>
  </sheetViews>
  <sheetFormatPr defaultRowHeight="15" x14ac:dyDescent="0.25"/>
  <cols>
    <col min="1" max="1" width="27.42578125" customWidth="1" collapsed="1"/>
    <col min="2" max="2" width="27.7109375" customWidth="1" collapsed="1"/>
    <col min="3" max="3" width="21.7109375" customWidth="1" collapsed="1"/>
    <col min="4" max="4" width="18.28515625" customWidth="1" collapsed="1"/>
    <col min="5" max="5" width="18.85546875" customWidth="1" collapsed="1"/>
    <col min="6" max="6" width="18.140625" customWidth="1" collapsed="1"/>
    <col min="7" max="7" width="23.5703125" customWidth="1" collapsed="1"/>
  </cols>
  <sheetData>
    <row r="1" spans="1:8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22" t="s">
        <v>103</v>
      </c>
      <c r="F1" s="23" t="s">
        <v>109</v>
      </c>
      <c r="G1" s="3" t="s">
        <v>7</v>
      </c>
      <c r="H1" s="3"/>
    </row>
    <row r="2" spans="1:8" ht="15.75" x14ac:dyDescent="0.25">
      <c r="A2" s="4" t="s">
        <v>91</v>
      </c>
      <c r="B2" s="4" t="s">
        <v>95</v>
      </c>
      <c r="C2" s="1" t="s">
        <v>6</v>
      </c>
      <c r="D2" s="2" t="s">
        <v>22</v>
      </c>
      <c r="E2" s="4"/>
      <c r="F2" s="4"/>
      <c r="G2" s="4"/>
      <c r="H2" s="4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L8"/>
  <sheetViews>
    <sheetView workbookViewId="0"/>
  </sheetViews>
  <sheetFormatPr defaultRowHeight="15" x14ac:dyDescent="0.25"/>
  <cols>
    <col min="1" max="1" width="26.7109375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6" width="25.85546875" customWidth="1" collapsed="1"/>
    <col min="7" max="7" width="21.42578125" bestFit="1" customWidth="1" collapsed="1"/>
    <col min="8" max="8" width="36.42578125" customWidth="1" collapsed="1"/>
    <col min="9" max="9" width="13" customWidth="1" collapsed="1"/>
    <col min="10" max="10" width="12" customWidth="1" collapsed="1"/>
    <col min="11" max="11" width="14.5703125" customWidth="1" collapsed="1"/>
  </cols>
  <sheetData>
    <row r="1" spans="1:12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69</v>
      </c>
      <c r="F1" s="3" t="s">
        <v>70</v>
      </c>
      <c r="G1" s="3" t="s">
        <v>71</v>
      </c>
      <c r="H1" s="3" t="s">
        <v>17</v>
      </c>
      <c r="I1" s="7"/>
      <c r="J1" s="8"/>
      <c r="K1" s="8"/>
      <c r="L1" s="8"/>
    </row>
    <row r="2" spans="1:12" ht="15.75" x14ac:dyDescent="0.25">
      <c r="A2" s="4" t="s">
        <v>66</v>
      </c>
      <c r="B2" s="4"/>
      <c r="C2" s="1" t="s">
        <v>6</v>
      </c>
      <c r="D2" s="2" t="s">
        <v>22</v>
      </c>
      <c r="E2" s="4">
        <v>43</v>
      </c>
      <c r="F2" s="4">
        <v>43</v>
      </c>
      <c r="G2" s="17">
        <v>62484</v>
      </c>
      <c r="H2" s="4" t="s">
        <v>72</v>
      </c>
    </row>
    <row r="3" spans="1:12" ht="15.75" x14ac:dyDescent="0.25">
      <c r="A3" s="4"/>
      <c r="B3" s="4"/>
      <c r="C3" s="1"/>
      <c r="D3" s="2"/>
      <c r="E3" s="4"/>
      <c r="F3" s="4"/>
      <c r="G3" s="4"/>
      <c r="H3" s="4"/>
    </row>
    <row r="4" spans="1:12" ht="15.75" x14ac:dyDescent="0.25">
      <c r="A4" s="4"/>
      <c r="B4" s="4"/>
      <c r="C4" s="1"/>
      <c r="D4" s="2"/>
      <c r="E4" s="4"/>
      <c r="F4" s="4"/>
      <c r="G4" s="4"/>
      <c r="H4" s="4"/>
    </row>
    <row r="5" spans="1:12" ht="15.75" x14ac:dyDescent="0.25">
      <c r="A5" s="4"/>
      <c r="B5" s="4"/>
      <c r="C5" s="1"/>
      <c r="D5" s="2"/>
      <c r="E5" s="4"/>
      <c r="F5" s="4"/>
      <c r="G5" s="4"/>
      <c r="H5" s="4"/>
    </row>
    <row r="6" spans="1:12" ht="15.75" x14ac:dyDescent="0.25">
      <c r="A6" s="4"/>
      <c r="B6" s="4"/>
      <c r="C6" s="1"/>
      <c r="D6" s="2"/>
      <c r="E6" s="4"/>
      <c r="F6" s="4"/>
      <c r="G6" s="4"/>
      <c r="H6" s="4"/>
    </row>
    <row r="7" spans="1:12" ht="15.75" x14ac:dyDescent="0.25">
      <c r="A7" s="4"/>
      <c r="B7" s="4"/>
      <c r="C7" s="1"/>
      <c r="D7" s="2"/>
      <c r="E7" s="4"/>
      <c r="F7" s="4"/>
      <c r="G7" s="4"/>
      <c r="H7" s="4"/>
    </row>
    <row r="8" spans="1:12" ht="15.75" x14ac:dyDescent="0.25">
      <c r="A8" s="4"/>
      <c r="B8" s="4"/>
      <c r="C8" s="1"/>
      <c r="D8" s="2"/>
      <c r="E8" s="4"/>
      <c r="F8" s="4"/>
      <c r="G8" s="4"/>
      <c r="H8" s="4"/>
    </row>
  </sheetData>
  <dataValidations count="2">
    <dataValidation type="list" allowBlank="1" showInputMessage="1" showErrorMessage="1" sqref="D3:D8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"/>
  <sheetViews>
    <sheetView workbookViewId="0"/>
  </sheetViews>
  <sheetFormatPr defaultRowHeight="15" x14ac:dyDescent="0.25"/>
  <cols>
    <col min="1" max="1" width="22.5703125" customWidth="1" collapsed="1"/>
    <col min="2" max="2" width="36" customWidth="1" collapsed="1"/>
    <col min="3" max="3" width="22.85546875" customWidth="1" collapsed="1"/>
    <col min="4" max="4" width="20.140625" customWidth="1" collapsed="1"/>
    <col min="5" max="5" width="15" customWidth="1" collapsed="1"/>
    <col min="6" max="6" width="19.5703125" customWidth="1" collapsed="1"/>
    <col min="7" max="7" width="24.28515625" customWidth="1" collapsed="1"/>
  </cols>
  <sheetData>
    <row r="1" spans="1:8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23" t="s">
        <v>107</v>
      </c>
      <c r="F1" s="24" t="s">
        <v>108</v>
      </c>
      <c r="G1" s="3" t="s">
        <v>7</v>
      </c>
      <c r="H1" s="3"/>
    </row>
    <row r="2" spans="1:8" ht="15.75" x14ac:dyDescent="0.25">
      <c r="A2" s="4" t="s">
        <v>92</v>
      </c>
      <c r="B2" s="4" t="s">
        <v>95</v>
      </c>
      <c r="C2" s="1" t="s">
        <v>6</v>
      </c>
      <c r="D2" s="2" t="s">
        <v>22</v>
      </c>
      <c r="E2" s="4"/>
      <c r="F2" s="4">
        <v>65</v>
      </c>
      <c r="G2" s="4"/>
      <c r="H2" s="4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Indexing</vt:lpstr>
      <vt:lpstr>Vclas_TestCases</vt:lpstr>
      <vt:lpstr>Login_Page</vt:lpstr>
      <vt:lpstr>V90_Pages</vt:lpstr>
      <vt:lpstr>Admin_ControlParameter</vt:lpstr>
      <vt:lpstr>MASWEB_Home</vt:lpstr>
      <vt:lpstr>Production_ControlCodes</vt:lpstr>
      <vt:lpstr>BlueBox</vt:lpstr>
      <vt:lpstr>Production_Plockan</vt:lpstr>
      <vt:lpstr>Production_LocationCodes</vt:lpstr>
      <vt:lpstr>Production_Consumption</vt:lpstr>
      <vt:lpstr>AGV_RackChanger</vt:lpstr>
      <vt:lpstr>AGV_MachineIDScan</vt:lpstr>
      <vt:lpstr>Vclas_Assignments</vt:lpstr>
      <vt:lpstr>LDJIT</vt:lpstr>
      <vt:lpstr>Vclas_tasks</vt:lpstr>
      <vt:lpstr>MASWEB_Other_Functionalities</vt:lpstr>
      <vt:lpstr>vclas_sekadm</vt:lpstr>
      <vt:lpstr>Admin_Simulator</vt:lpstr>
      <vt:lpstr>Admin_ScannedGoods</vt:lpstr>
      <vt:lpstr>Admin_TestPrinter</vt:lpstr>
      <vt:lpstr>Admin_ManageAlarms</vt:lpstr>
      <vt:lpstr>Admin_ShowTask</vt:lpstr>
      <vt:lpstr>MASWEB_LDJIT</vt:lpstr>
      <vt:lpstr>Elanders</vt:lpstr>
      <vt:lpstr>V432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2019-01-10T10:54:19Z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iteId">
    <vt:lpwstr>81fa766e-a349-4867-8bf4-ab35e250a08f</vt:lpwstr>
  </property>
  <property fmtid="{D5CDD505-2E9C-101B-9397-08002B2CF9AE}" pid="4" name="MSIP_Label_7fea2623-af8f-4fb8-b1cf-b63cc8e496aa_Ref">
    <vt:lpwstr>https://api.informationprotection.azure.com/api/81fa766e-a349-4867-8bf4-ab35e250a08f</vt:lpwstr>
  </property>
  <property fmtid="{D5CDD505-2E9C-101B-9397-08002B2CF9AE}" pid="5" name="MSIP_Label_7fea2623-af8f-4fb8-b1cf-b63cc8e496aa_Owner">
    <vt:lpwstr>SSIVANAN@volvocars.com</vt:lpwstr>
  </property>
  <property fmtid="{D5CDD505-2E9C-101B-9397-08002B2CF9AE}" pid="6" name="MSIP_Label_7fea2623-af8f-4fb8-b1cf-b63cc8e496aa_SetDate">
    <vt:lpwstr>2018-02-12T12:47:48.1221755+05:30</vt:lpwstr>
  </property>
  <property fmtid="{D5CDD505-2E9C-101B-9397-08002B2CF9AE}" pid="7" name="MSIP_Label_7fea2623-af8f-4fb8-b1cf-b63cc8e496aa_Name">
    <vt:lpwstr>Proprietary</vt:lpwstr>
  </property>
  <property fmtid="{D5CDD505-2E9C-101B-9397-08002B2CF9AE}" pid="8" name="MSIP_Label_7fea2623-af8f-4fb8-b1cf-b63cc8e496aa_Application">
    <vt:lpwstr>Microsoft Azure Information Protection</vt:lpwstr>
  </property>
  <property fmtid="{D5CDD505-2E9C-101B-9397-08002B2CF9AE}" pid="9" name="MSIP_Label_7fea2623-af8f-4fb8-b1cf-b63cc8e496aa_Extended_MSFT_Method">
    <vt:lpwstr>Automatic</vt:lpwstr>
  </property>
  <property fmtid="{D5CDD505-2E9C-101B-9397-08002B2CF9AE}" pid="10" name="Sensitivity">
    <vt:lpwstr>Proprietary</vt:lpwstr>
  </property>
</Properties>
</file>