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4903901\Downloads\"/>
    </mc:Choice>
  </mc:AlternateContent>
  <xr:revisionPtr revIDLastSave="0" documentId="13_ncr:1_{16EA6701-2C1D-4720-A093-104EBAFA254D}" xr6:coauthVersionLast="47" xr6:coauthVersionMax="47" xr10:uidLastSave="{00000000-0000-0000-0000-000000000000}"/>
  <bookViews>
    <workbookView xWindow="1900" yWindow="1900" windowWidth="14400" windowHeight="7270" firstSheet="3" activeTab="3" xr2:uid="{ACEE70B8-7A1B-4442-9B00-619FED20B8E2}"/>
  </bookViews>
  <sheets>
    <sheet name="Instructions" sheetId="10" r:id="rId1"/>
    <sheet name="Definitions" sheetId="9" r:id="rId2"/>
    <sheet name="1. Project list" sheetId="3" r:id="rId3"/>
    <sheet name="2. Project Outage Request" sheetId="11" r:id="rId4"/>
    <sheet name="Schedule view of outage request" sheetId="13" r:id="rId5"/>
    <sheet name="Barron Rainfall" sheetId="6" r:id="rId6"/>
    <sheet name="Kareeya Koombooloomba Rainfall" sheetId="7" r:id="rId7"/>
    <sheet name="Network outages " sheetId="12" r:id="rId8"/>
  </sheets>
  <externalReferences>
    <externalReference r:id="rId9"/>
  </externalReferences>
  <definedNames>
    <definedName name="_xlnm._FilterDatabase" localSheetId="2" hidden="1">'1. Project list'!$A$6:$O$64</definedName>
    <definedName name="_xlnm._FilterDatabase" localSheetId="7" hidden="1">'Network outages '!$A$1:$H$97</definedName>
    <definedName name="Asset_data_list">[1]Ass_Gen!$C$110:$H$129</definedName>
    <definedName name="Cons_june_days">[1]Ass_Gen!$G$21</definedName>
    <definedName name="Cons_june_mth_no">[1]Ass_Gen!$G$22</definedName>
    <definedName name="ItemData">#REF!</definedName>
    <definedName name="Model_check_msg">[1]Checks!$G$15</definedName>
    <definedName name="Model_name">[1]Ass_Gen!$F$10</definedName>
    <definedName name="Model_start_date">[1]Ass_Gen!$G$39</definedName>
    <definedName name="Table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O12" i="13" l="1"/>
  <c r="CZ12" i="13"/>
  <c r="DH12" i="13"/>
  <c r="CY12" i="13"/>
  <c r="AT12" i="13"/>
  <c r="CN12" i="13"/>
  <c r="L66" i="3"/>
  <c r="K66" i="3"/>
  <c r="J66" i="3"/>
  <c r="G5" i="11"/>
  <c r="G6" i="11"/>
  <c r="G7" i="11"/>
  <c r="G8" i="11"/>
  <c r="G9" i="11"/>
  <c r="G10" i="11"/>
  <c r="G4" i="11"/>
  <c r="C10" i="11"/>
  <c r="EY12" i="13"/>
  <c r="EX12" i="13"/>
  <c r="EN12" i="13"/>
  <c r="EM12" i="13"/>
  <c r="EK12" i="13"/>
  <c r="EJ12" i="13"/>
  <c r="DX12" i="13"/>
  <c r="DE12" i="13"/>
  <c r="DD12" i="13"/>
  <c r="DC12" i="13"/>
  <c r="DB12" i="13"/>
  <c r="DA12" i="13"/>
  <c r="CX12" i="13"/>
  <c r="CQ12" i="13"/>
  <c r="CP12" i="13"/>
  <c r="CO12" i="13"/>
  <c r="BO12" i="13"/>
  <c r="BN12" i="13"/>
  <c r="BE12" i="13"/>
  <c r="BD12" i="13"/>
  <c r="AU12" i="13"/>
  <c r="AS12" i="13"/>
  <c r="AR12" i="13"/>
  <c r="AQ12" i="13"/>
  <c r="AL12" i="13"/>
  <c r="O12" i="13"/>
  <c r="C12" i="13"/>
</calcChain>
</file>

<file path=xl/sharedStrings.xml><?xml version="1.0" encoding="utf-8"?>
<sst xmlns="http://schemas.openxmlformats.org/spreadsheetml/2006/main" count="1232" uniqueCount="262">
  <si>
    <t>Information location</t>
  </si>
  <si>
    <t xml:space="preserve">Consider - </t>
  </si>
  <si>
    <t>Project List &amp; definitions</t>
  </si>
  <si>
    <t>Project List</t>
  </si>
  <si>
    <t>Rainfall charts</t>
  </si>
  <si>
    <t>Outage list</t>
  </si>
  <si>
    <t>Definitions</t>
  </si>
  <si>
    <t>Station</t>
  </si>
  <si>
    <t>Number of units</t>
  </si>
  <si>
    <t>MW output</t>
  </si>
  <si>
    <t>Approval Status</t>
  </si>
  <si>
    <t>Status of the project</t>
  </si>
  <si>
    <t>Barron Gorge</t>
  </si>
  <si>
    <t>Factsheet_Barron-Gorge.pdf</t>
  </si>
  <si>
    <t>Approved (1 Appraise)</t>
  </si>
  <si>
    <t>Project has been approved but has not yet started, normally low or no spend to date</t>
  </si>
  <si>
    <t>Kareeya</t>
  </si>
  <si>
    <t>Factsheet_Kareeya.pdf</t>
  </si>
  <si>
    <t>Approved (3 Define)</t>
  </si>
  <si>
    <t>Project is approved and in design phase</t>
  </si>
  <si>
    <t>Koombooloomba</t>
  </si>
  <si>
    <t>Factsheet_Koombooloomba.pdf</t>
  </si>
  <si>
    <t>Approved (4 Execute)</t>
  </si>
  <si>
    <t>Project is approved and in execution phase, materials may have been ordered and site work may be underway.</t>
  </si>
  <si>
    <t>Swanbank</t>
  </si>
  <si>
    <t>Factsheet_Swanbank-E.pdf</t>
  </si>
  <si>
    <t>Asset Life</t>
  </si>
  <si>
    <t>Expected life of the asset or project. i.e. overhauls are conducted every 4 years</t>
  </si>
  <si>
    <t>Wivenhoe</t>
  </si>
  <si>
    <t>Factsheet_Wivenhoe.pdf</t>
  </si>
  <si>
    <t>Budgeted Start Date</t>
  </si>
  <si>
    <t>Financial year the project was expected to be approved and commenced. May not be complete in the same year.</t>
  </si>
  <si>
    <t>Emergency </t>
  </si>
  <si>
    <t>Unplanned and unbudgeted project usually as a result of failure or damaging event (i.e. lightning, flood, storms etc) </t>
  </si>
  <si>
    <t>End of life </t>
  </si>
  <si>
    <t>Asset has reached the end of its useful life, likely to have a reduction in performance and reliability </t>
  </si>
  <si>
    <t xml:space="preserve">Forecast spend FY21 </t>
  </si>
  <si>
    <t>forecast spend in financial year 21. i.e. From 1 July 2020 through to 30 June 2021</t>
  </si>
  <si>
    <t>Forecast spend FY22</t>
  </si>
  <si>
    <t>forecast spend in financial year 22. i.e. From 1 July 2021 through to 30 June 2022</t>
  </si>
  <si>
    <t>Growth </t>
  </si>
  <si>
    <t>Opportunity that adds value to the portfolio through additional revenue </t>
  </si>
  <si>
    <t>Improvement </t>
  </si>
  <si>
    <t>Opportunity to improve the way an asset operates; this could be through better efficiency of the asset or a better way to operate and maintain </t>
  </si>
  <si>
    <t>In-Service Date</t>
  </si>
  <si>
    <t>Date the asset is required to be inservice by</t>
  </si>
  <si>
    <t>Maintenance </t>
  </si>
  <si>
    <t>Routine maintenance based on asset life plan </t>
  </si>
  <si>
    <t>Not Started</t>
  </si>
  <si>
    <t>Unapproved project</t>
  </si>
  <si>
    <t>Obsolescence </t>
  </si>
  <si>
    <t>Asset is no longer supported by the manufacturer. May not impact on performance. </t>
  </si>
  <si>
    <t>Outage Duration</t>
  </si>
  <si>
    <t>Number of days the asset (unit or station) needs to be out of service to complete the project</t>
  </si>
  <si>
    <t>Portfolio</t>
  </si>
  <si>
    <t>Site the project is based on</t>
  </si>
  <si>
    <t>Project</t>
  </si>
  <si>
    <t>Description of the project</t>
  </si>
  <si>
    <t>Project Category</t>
  </si>
  <si>
    <t>Project category</t>
  </si>
  <si>
    <t>Project spend to date</t>
  </si>
  <si>
    <t>Actual project spend so far on the project</t>
  </si>
  <si>
    <t>Spares </t>
  </si>
  <si>
    <t>Spare parts </t>
  </si>
  <si>
    <t>Unit</t>
  </si>
  <si>
    <t>Associated unit for the project i.e. Wivenhoe unit 1 overhaul, only inpacts unit 1</t>
  </si>
  <si>
    <t xml:space="preserve">Forecast spend FY22 </t>
  </si>
  <si>
    <t>Priority</t>
  </si>
  <si>
    <t>Recommendation
Proceed/Defer/Cancel</t>
  </si>
  <si>
    <t>Justification</t>
  </si>
  <si>
    <t>Maintenance</t>
  </si>
  <si>
    <t xml:space="preserve">Major Overhaul </t>
  </si>
  <si>
    <t>FY20</t>
  </si>
  <si>
    <t xml:space="preserve">W1 Guard Gate Modifications </t>
  </si>
  <si>
    <t>Site</t>
  </si>
  <si>
    <t>Splityard Re-Water Valve Modifications</t>
  </si>
  <si>
    <t>Improvement</t>
  </si>
  <si>
    <t>Both</t>
  </si>
  <si>
    <t xml:space="preserve">Stator Short Circuit Switch Units 1&amp;2 </t>
  </si>
  <si>
    <t>FY21</t>
  </si>
  <si>
    <t xml:space="preserve">Install and Upgrade VESDA Fire Detection </t>
  </si>
  <si>
    <t xml:space="preserve">Battery Room Fire Suppression  </t>
  </si>
  <si>
    <t xml:space="preserve">Silo 1 and 2 Lift Controller Replacement </t>
  </si>
  <si>
    <t xml:space="preserve">Fire (Smoke) Door and Actuation </t>
  </si>
  <si>
    <t xml:space="preserve">Replace Operating Air Driers </t>
  </si>
  <si>
    <t xml:space="preserve">Splityard Bulkhead Refurbishment </t>
  </si>
  <si>
    <t xml:space="preserve">Repaint Admin Area Buildings </t>
  </si>
  <si>
    <t xml:space="preserve">Plant Drain System - Replace Valves </t>
  </si>
  <si>
    <t>Obsolescence</t>
  </si>
  <si>
    <t xml:space="preserve">Local Control Panel Replacement </t>
  </si>
  <si>
    <t>End of life</t>
  </si>
  <si>
    <t>Replace Splityard Main Switchboard</t>
  </si>
  <si>
    <t>Review and Modelling of Wivenhoe Low Load Operations to improve operational efficiency</t>
  </si>
  <si>
    <t xml:space="preserve">Control System Hardware Unit 2 </t>
  </si>
  <si>
    <t xml:space="preserve">Parapet Roof Replacement  </t>
  </si>
  <si>
    <t xml:space="preserve">Tailbay Boom Replacement </t>
  </si>
  <si>
    <t xml:space="preserve">Access Track Re-Aligment  </t>
  </si>
  <si>
    <t xml:space="preserve">Cooling Water Tank Re-Line </t>
  </si>
  <si>
    <t xml:space="preserve">Replace Pontoon Boat Motor </t>
  </si>
  <si>
    <t xml:space="preserve">Emergency Diesel Generator Control Upgrade </t>
  </si>
  <si>
    <t xml:space="preserve">Remote Alarm Operating Interface </t>
  </si>
  <si>
    <t>Emergency</t>
  </si>
  <si>
    <t xml:space="preserve">Steam Turbine HP Inner Casing Crack Rectification </t>
  </si>
  <si>
    <t xml:space="preserve">Water Treatment Area Security Fence </t>
  </si>
  <si>
    <t xml:space="preserve">Fire Systems Improvement </t>
  </si>
  <si>
    <t xml:space="preserve">GT operational flexibility modifications </t>
  </si>
  <si>
    <t xml:space="preserve">Picnic Area Toilets </t>
  </si>
  <si>
    <t xml:space="preserve">Re-route Weir Water Discharge </t>
  </si>
  <si>
    <t xml:space="preserve">Site Reconfiguration -Station Sewerage Plant  </t>
  </si>
  <si>
    <t>Spares</t>
  </si>
  <si>
    <t xml:space="preserve">Gas Turbine Components (compressor vane carrier etc)  </t>
  </si>
  <si>
    <t xml:space="preserve">Site Security Access and Cameras Upgrade </t>
  </si>
  <si>
    <t xml:space="preserve">Make up water improvements and pumps overhaul </t>
  </si>
  <si>
    <t xml:space="preserve">Powerlink Secondary System Replacement Project </t>
  </si>
  <si>
    <t xml:space="preserve">SAM Panel PLC Replacement </t>
  </si>
  <si>
    <t xml:space="preserve">Air intake weather hood replacement </t>
  </si>
  <si>
    <t xml:space="preserve">Improved monitoring of the lake </t>
  </si>
  <si>
    <t xml:space="preserve">Under sluice gate replacement </t>
  </si>
  <si>
    <t xml:space="preserve">U2 Main Inlet Valve Overhaul FY20/21 </t>
  </si>
  <si>
    <t xml:space="preserve">Weir Gate House Sluice Gate FY21/22 </t>
  </si>
  <si>
    <t xml:space="preserve">SCADA Upgrade FY20/21 </t>
  </si>
  <si>
    <t>Growth</t>
  </si>
  <si>
    <t xml:space="preserve">Synchronous Condenser </t>
  </si>
  <si>
    <t xml:space="preserve">Turbine thrust bearing coolers </t>
  </si>
  <si>
    <t xml:space="preserve">Turbine Floor Sound Curtains  </t>
  </si>
  <si>
    <t xml:space="preserve">EDG Synchroniser / LV Switching  </t>
  </si>
  <si>
    <t xml:space="preserve">Cable Car Major Upgrade FY19-22 </t>
  </si>
  <si>
    <t xml:space="preserve">Land slip stabilisation Intake Road </t>
  </si>
  <si>
    <t xml:space="preserve">Intake Access Road Reseal and Concrete Drains </t>
  </si>
  <si>
    <t xml:space="preserve">Replace / Upgrade Essential Services Shed </t>
  </si>
  <si>
    <t xml:space="preserve">Upgrade network connectivity </t>
  </si>
  <si>
    <t>all</t>
  </si>
  <si>
    <t xml:space="preserve">22Kv tower replacement / upgrade </t>
  </si>
  <si>
    <t xml:space="preserve">Replace and Upgrade Catenary Cable to Portal  </t>
  </si>
  <si>
    <t xml:space="preserve">Air conditioner Replacement  </t>
  </si>
  <si>
    <t xml:space="preserve">Turbine Governor Control System  </t>
  </si>
  <si>
    <t xml:space="preserve">Scada Replacement - K5-014 </t>
  </si>
  <si>
    <t xml:space="preserve">22Kv Circuit Breaker Replacement - K5-011 </t>
  </si>
  <si>
    <t>site</t>
  </si>
  <si>
    <t xml:space="preserve">Fire detection system upgrade  </t>
  </si>
  <si>
    <t xml:space="preserve">Protection Relay Replacement  </t>
  </si>
  <si>
    <t>Product code</t>
  </si>
  <si>
    <t>Station Number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</si>
  <si>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</si>
  <si>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</si>
  <si>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</si>
  <si>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</si>
  <si>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</si>
  <si>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</si>
  <si>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</si>
  <si>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</si>
  <si>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</si>
  <si>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</si>
  <si>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</si>
  <si>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</si>
  <si>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</si>
  <si>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</si>
  <si>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IDCJAC0001</t>
  </si>
  <si>
    <t>null</t>
  </si>
  <si>
    <t>Region</t>
  </si>
  <si>
    <t>Station Name</t>
  </si>
  <si>
    <t>KV</t>
  </si>
  <si>
    <t>Start Time</t>
  </si>
  <si>
    <t>End Time</t>
  </si>
  <si>
    <t>Impacted site</t>
  </si>
  <si>
    <t>QLD1</t>
  </si>
  <si>
    <t>Barron Gorge Ps 132kV</t>
  </si>
  <si>
    <t>Barron Gorge Ps</t>
  </si>
  <si>
    <t>132/11</t>
  </si>
  <si>
    <t>H51 Swanbank E</t>
  </si>
  <si>
    <t>Swanbank E PS</t>
  </si>
  <si>
    <t>Kareeya Ps 132kV</t>
  </si>
  <si>
    <t>132/11/11</t>
  </si>
  <si>
    <t>Kareeya &amp; Koombooloomba Power station</t>
  </si>
  <si>
    <t>Mt. England 275kV</t>
  </si>
  <si>
    <t>Wivenhoe PS</t>
  </si>
  <si>
    <t>Swanbank E 275kV</t>
  </si>
  <si>
    <t>Swanbank E Ps</t>
  </si>
  <si>
    <t>Tully 132kV</t>
  </si>
  <si>
    <t>Unit #</t>
  </si>
  <si>
    <t xml:space="preserve">Unit production impacted (MW)    </t>
  </si>
  <si>
    <t xml:space="preserve">Reason / Detail </t>
  </si>
  <si>
    <t>Date Out Of Service</t>
  </si>
  <si>
    <t xml:space="preserve">Date Returned To Service </t>
  </si>
  <si>
    <t>Duration</t>
  </si>
  <si>
    <t>What are the  projects that can be cancelled or deferred?</t>
  </si>
  <si>
    <t>Portfolio (Asset)</t>
  </si>
  <si>
    <t>June</t>
  </si>
  <si>
    <t>July</t>
  </si>
  <si>
    <t>August</t>
  </si>
  <si>
    <t>September</t>
  </si>
  <si>
    <t>October</t>
  </si>
  <si>
    <t>November</t>
  </si>
  <si>
    <t>Swanbank E</t>
  </si>
  <si>
    <t>MW impacted</t>
  </si>
  <si>
    <t>MW</t>
  </si>
  <si>
    <t>Units</t>
  </si>
  <si>
    <t xml:space="preserve"> Key</t>
  </si>
  <si>
    <t>1 &amp; 2</t>
  </si>
  <si>
    <t>Powerlink works: Feeder outage at Station</t>
  </si>
  <si>
    <t>ST HP Crack Repair outage to remove starts limitation</t>
  </si>
  <si>
    <t>Unit 2 H012 MT. ENGLAND 824 WIVENHOE PS UNIT 2 275KV CB 8242 CT Calibration</t>
  </si>
  <si>
    <t xml:space="preserve">Wivenhoe </t>
  </si>
  <si>
    <t>Unit 1 2021 Overhaul (2020 postponed)</t>
  </si>
  <si>
    <t>Annual outage</t>
  </si>
  <si>
    <t>OOS - 5 yearly maintenance</t>
  </si>
  <si>
    <t>a) What category does the project fall into?</t>
  </si>
  <si>
    <t>b) How long is the outage duration?</t>
  </si>
  <si>
    <t>c) Has the project already started?</t>
  </si>
  <si>
    <t>d) What are the project costs to date?</t>
  </si>
  <si>
    <t>a) What fuel powers the station, is there a better time to schedule the outage?</t>
  </si>
  <si>
    <t>b) Barron, Kareeya and Koombooloomba are all supplied by water falling into the rivers</t>
  </si>
  <si>
    <r>
      <t xml:space="preserve">c) Wivenhoe and Swanbank are not impacted by rain levels but more so by electricity prices which are lower in spring and autumn </t>
    </r>
    <r>
      <rPr>
        <i/>
        <sz val="10"/>
        <color theme="1"/>
        <rFont val="Calibri (Body)"/>
      </rPr>
      <t>(Remember: seasons may be different in Queensland compared with where you are from (i.e. Northern Hemisphere vs. Southern Hemisphere)</t>
    </r>
  </si>
  <si>
    <t>d) Are there any network outages being conducted in the year?</t>
  </si>
  <si>
    <r>
      <t xml:space="preserve">e) Each power station has a different output, </t>
    </r>
    <r>
      <rPr>
        <b/>
        <i/>
        <sz val="11"/>
        <color theme="1"/>
        <rFont val="Calibri"/>
        <family val="2"/>
        <scheme val="minor"/>
      </rPr>
      <t>avoid overlapping outages between Wivenhoe and Swanbank.</t>
    </r>
  </si>
  <si>
    <t>Please note the various tabs on the bottom of the spreadsheet. You will find lots of useful information containted within these in addition to your sub-task templates.</t>
  </si>
  <si>
    <t>Breaks up months for easier visualistion</t>
  </si>
  <si>
    <r>
      <t xml:space="preserve">All units offline for that particular portfolio asset. 
</t>
    </r>
    <r>
      <rPr>
        <i/>
        <sz val="11"/>
        <color theme="1"/>
        <rFont val="Calibri"/>
        <family val="2"/>
        <scheme val="minor"/>
      </rPr>
      <t>E.g. see cell O7</t>
    </r>
  </si>
  <si>
    <r>
      <t xml:space="preserve">Specific units offline identified with number.
</t>
    </r>
    <r>
      <rPr>
        <i/>
        <sz val="10"/>
        <color theme="1"/>
        <rFont val="Calibri (Body)"/>
      </rPr>
      <t>E.g. If only Unit 2 of Wivenhoe is scheduled for an outage, then only "2" will show.</t>
    </r>
  </si>
  <si>
    <r>
      <t xml:space="preserve">This specifies how many MW become unavailable across the portfolio. You may use the formulas to assist with this calculation 
</t>
    </r>
    <r>
      <rPr>
        <i/>
        <sz val="11"/>
        <color theme="1"/>
        <rFont val="Calibri"/>
        <family val="2"/>
        <scheme val="minor"/>
      </rPr>
      <t xml:space="preserve">e.g. Check pre-filled formula for cell BE12. You will see that ALL of Kareeya units </t>
    </r>
    <r>
      <rPr>
        <b/>
        <i/>
        <sz val="11"/>
        <color theme="1"/>
        <rFont val="Calibri"/>
        <family val="2"/>
        <scheme val="minor"/>
      </rPr>
      <t>and</t>
    </r>
    <r>
      <rPr>
        <i/>
        <sz val="11"/>
        <color theme="1"/>
        <rFont val="Calibri"/>
        <family val="2"/>
        <scheme val="minor"/>
      </rPr>
      <t xml:space="preserve"> Unit 1 from Wivenhoe are scheduled for an outage. This results in 373MW becoming unavailable within the portfolio.</t>
    </r>
  </si>
  <si>
    <t>Please fill this in. Revisit instructions tab and your resources to assist.</t>
  </si>
  <si>
    <t>Extension task: Schedule view of outage request</t>
  </si>
  <si>
    <r>
      <t xml:space="preserve">Rank the projects in the </t>
    </r>
    <r>
      <rPr>
        <b/>
        <sz val="12"/>
        <color rgb="FF9C5700"/>
        <rFont val="Calibri"/>
        <family val="2"/>
        <scheme val="minor"/>
      </rPr>
      <t>project list</t>
    </r>
    <r>
      <rPr>
        <sz val="12"/>
        <color rgb="FF9C5700"/>
        <rFont val="Calibri"/>
        <family val="2"/>
        <scheme val="minor"/>
      </rPr>
      <t xml:space="preserve"> into high, medium and low priority</t>
    </r>
  </si>
  <si>
    <t>Once you have an agreed prioritised project list develop the project schedule</t>
  </si>
  <si>
    <r>
      <t xml:space="preserve">You now need to </t>
    </r>
    <r>
      <rPr>
        <b/>
        <sz val="12"/>
        <color rgb="FF9C5700"/>
        <rFont val="Calibri"/>
        <family val="2"/>
        <scheme val="minor"/>
      </rPr>
      <t>make a 10% project costs saving for FY22</t>
    </r>
    <r>
      <rPr>
        <sz val="12"/>
        <color rgb="FF9C5700"/>
        <rFont val="Calibri"/>
        <family val="2"/>
        <scheme val="minor"/>
      </rPr>
      <t xml:space="preserve"> (financial year ending June 2022). Present your savings and justifications (</t>
    </r>
    <r>
      <rPr>
        <i/>
        <sz val="12"/>
        <color rgb="FF9C5700"/>
        <rFont val="Calibri"/>
        <family val="2"/>
        <scheme val="minor"/>
      </rPr>
      <t>Use "1. Project list" to do this</t>
    </r>
    <r>
      <rPr>
        <sz val="12"/>
        <color rgb="FF9C5700"/>
        <rFont val="Calibri"/>
        <family val="2"/>
        <scheme val="minor"/>
      </rPr>
      <t>)</t>
    </r>
  </si>
  <si>
    <t>DELIVERABLE #1</t>
  </si>
  <si>
    <t>b) Recommendations (fill in Column N)</t>
  </si>
  <si>
    <t>DELIVERABLES for TASK 2</t>
  </si>
  <si>
    <r>
      <t xml:space="preserve">1. Update the </t>
    </r>
    <r>
      <rPr>
        <b/>
        <sz val="12"/>
        <color rgb="FF006100"/>
        <rFont val="Calibri"/>
        <family val="2"/>
        <scheme val="minor"/>
      </rPr>
      <t>project list</t>
    </r>
    <r>
      <rPr>
        <sz val="12"/>
        <color rgb="FF006100"/>
        <rFont val="Calibri"/>
        <family val="2"/>
        <scheme val="minor"/>
      </rPr>
      <t xml:space="preserve"> for priority, recommendations and justifications</t>
    </r>
  </si>
  <si>
    <r>
      <t xml:space="preserve">2. Complete the </t>
    </r>
    <r>
      <rPr>
        <b/>
        <sz val="12"/>
        <color rgb="FF006100"/>
        <rFont val="Calibri"/>
        <family val="2"/>
        <scheme val="minor"/>
      </rPr>
      <t>Project Outage request form</t>
    </r>
    <r>
      <rPr>
        <sz val="12"/>
        <color rgb="FF006100"/>
        <rFont val="Calibri"/>
        <family val="2"/>
        <scheme val="minor"/>
      </rPr>
      <t xml:space="preserve"> with your scheduled outage dates, including any with no impact to production (i.e. 0 days outage duration)</t>
    </r>
  </si>
  <si>
    <t>c) Assess and update columns N &amp; O where you can provide justification for your 10% project cost savings</t>
  </si>
  <si>
    <t>DELIVERABLE #2 - Project outage request form</t>
  </si>
  <si>
    <t>Instructions and assistance for 
TASK 2: Developing a Maintenance Strategy</t>
  </si>
  <si>
    <t xml:space="preserve">Note: This is a semi-populated suggestion of the outage request schedule. Feel free to use this as a guide.
If you choose to fill this out, you will need to populate the number of units offiline, and when. Be consistent with colour coding. 												</t>
  </si>
  <si>
    <t>Factsheets for your Information</t>
  </si>
  <si>
    <r>
      <t>Category</t>
    </r>
    <r>
      <rPr>
        <sz val="12"/>
        <color rgb="FF58595B"/>
        <rFont val="Calibri (Body)"/>
      </rPr>
      <t> </t>
    </r>
  </si>
  <si>
    <r>
      <t>Description</t>
    </r>
    <r>
      <rPr>
        <sz val="12"/>
        <color rgb="FF58595B"/>
        <rFont val="Calibri (Body)"/>
      </rPr>
      <t> </t>
    </r>
  </si>
  <si>
    <r>
      <t xml:space="preserve">a) Rank the projects in the project list into high, medium and low priority (Column M)
</t>
    </r>
    <r>
      <rPr>
        <b/>
        <sz val="12"/>
        <color theme="0"/>
        <rFont val="Calibri"/>
        <family val="2"/>
        <scheme val="minor"/>
      </rPr>
      <t xml:space="preserve">Top tip: </t>
    </r>
    <r>
      <rPr>
        <i/>
        <sz val="11"/>
        <color theme="0"/>
        <rFont val="Calibri (Body)"/>
      </rPr>
      <t xml:space="preserve">First, </t>
    </r>
    <r>
      <rPr>
        <b/>
        <i/>
        <sz val="11"/>
        <color theme="0"/>
        <rFont val="Calibri (Body)"/>
      </rPr>
      <t>filter</t>
    </r>
    <r>
      <rPr>
        <i/>
        <sz val="11"/>
        <color theme="0"/>
        <rFont val="Calibri (Body)"/>
      </rPr>
      <t xml:space="preserve"> projects in the </t>
    </r>
    <r>
      <rPr>
        <b/>
        <i/>
        <sz val="11"/>
        <color theme="0"/>
        <rFont val="Calibri (Body)"/>
      </rPr>
      <t>APPROVED (4 Execute)</t>
    </r>
    <r>
      <rPr>
        <i/>
        <sz val="11"/>
        <color theme="0"/>
        <rFont val="Calibri (Body)"/>
      </rPr>
      <t xml:space="preserve"> phase. These costs are already spent &amp; budgeted for &amp; will help with your decision making process.  </t>
    </r>
  </si>
  <si>
    <t>HIGH</t>
  </si>
  <si>
    <t>LOW</t>
  </si>
  <si>
    <t>MEDIUM</t>
  </si>
  <si>
    <t>PROCEED</t>
  </si>
  <si>
    <t>DEFER</t>
  </si>
  <si>
    <t>PROCEED AS PER BUDGET</t>
  </si>
  <si>
    <t>CANCEL</t>
  </si>
  <si>
    <t>Major Overhaul</t>
  </si>
  <si>
    <t>WiGuard Gate Modifications</t>
  </si>
  <si>
    <t>Stator Short Circuit Switch Units 1&amp;2</t>
  </si>
  <si>
    <t>Install and Upgrade VESDA Fire Detection</t>
  </si>
  <si>
    <t>Battery Room Fire Suppression</t>
  </si>
  <si>
    <t>Spitlyard Bulkhead Refurbishment</t>
  </si>
  <si>
    <t>Replace Admin Area Buildings</t>
  </si>
  <si>
    <t>Plant Drain System - Replace Valves</t>
  </si>
  <si>
    <t>Local Control Panel Replacement</t>
  </si>
  <si>
    <t>Review and Modelling of Wivenhoe Low Load Operations to Improve Efficiency</t>
  </si>
  <si>
    <t>Parapet Roof Replacement</t>
  </si>
  <si>
    <t>Tailsbay Boom Replacement</t>
  </si>
  <si>
    <t>Access Track Re-Alignment</t>
  </si>
  <si>
    <t>Cooling Water Tank Re-Line</t>
  </si>
  <si>
    <t>Replace Pontoon Boat Motor</t>
  </si>
  <si>
    <t>Emergency Diesel Generator Control Upgrade</t>
  </si>
  <si>
    <t>Remote Alarm Operating 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</si>
</sst>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;@"/>
    <numFmt numFmtId="166" formatCode="#,##0.0"/>
    <numFmt numFmtId="167" formatCode="#,##0\ &quot;days&quot;"/>
    <numFmt numFmtId="168" formatCode="dd"/>
  </numFmts>
  <fonts count="4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10.5"/>
      <color theme="1"/>
      <name val="Frutiger 45 Light"/>
      <family val="2"/>
    </font>
    <font>
      <b/>
      <sz val="9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 (Body)"/>
    </font>
    <font>
      <b/>
      <sz val="12"/>
      <color rgb="FF9C5700"/>
      <name val="Calibri"/>
      <family val="2"/>
      <scheme val="minor"/>
    </font>
    <font>
      <i/>
      <sz val="12"/>
      <color rgb="FF9C570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rgb="FF58595B"/>
      <name val="Calibri (Body)"/>
    </font>
    <font>
      <sz val="12"/>
      <color rgb="FF58595B"/>
      <name val="Calibri (Body)"/>
    </font>
    <font>
      <sz val="12"/>
      <color theme="1"/>
      <name val="Calibri (Body)"/>
    </font>
    <font>
      <sz val="10"/>
      <color rgb="FF58595B"/>
      <name val="Calibri (Body)"/>
    </font>
    <font>
      <sz val="10"/>
      <color theme="1"/>
      <name val="Calibri (Body)"/>
    </font>
    <font>
      <u/>
      <sz val="10"/>
      <color theme="10"/>
      <name val="Calibri (Body)"/>
    </font>
    <font>
      <i/>
      <sz val="11"/>
      <color theme="0"/>
      <name val="Calibri (Body)"/>
    </font>
    <font>
      <b/>
      <i/>
      <sz val="11"/>
      <color theme="0"/>
      <name val="Calibri (Body)"/>
    </font>
  </fonts>
  <fills count="2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E3F3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3F3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4F3FF"/>
        <bgColor indexed="64"/>
      </patternFill>
    </fill>
    <fill>
      <patternFill patternType="solid">
        <fgColor rgb="FFE4F3FF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499984740745262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rgb="FF000000"/>
      </patternFill>
    </fill>
  </fills>
  <borders count="7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/>
    <xf numFmtId="0" fontId="9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</cellStyleXfs>
  <cellXfs count="2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166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left" vertical="top" wrapText="1" indent="1"/>
    </xf>
    <xf numFmtId="0" fontId="3" fillId="2" borderId="0" xfId="0" applyFont="1" applyFill="1" applyAlignment="1">
      <alignment horizontal="left" vertical="top" wrapText="1"/>
    </xf>
    <xf numFmtId="166" fontId="3" fillId="2" borderId="0" xfId="0" applyNumberFormat="1" applyFont="1" applyFill="1" applyAlignment="1">
      <alignment horizontal="center" vertical="top" wrapText="1"/>
    </xf>
    <xf numFmtId="0" fontId="2" fillId="0" borderId="0" xfId="0" applyFont="1" applyAlignment="1">
      <alignment vertical="top"/>
    </xf>
    <xf numFmtId="0" fontId="7" fillId="0" borderId="0" xfId="0" applyFont="1" applyAlignment="1">
      <alignment horizontal="left"/>
    </xf>
    <xf numFmtId="167" fontId="2" fillId="0" borderId="0" xfId="0" applyNumberFormat="1" applyFont="1" applyAlignment="1">
      <alignment horizontal="center"/>
    </xf>
    <xf numFmtId="166" fontId="4" fillId="4" borderId="0" xfId="1" applyNumberFormat="1" applyFont="1" applyFill="1" applyAlignment="1">
      <alignment horizontal="center"/>
    </xf>
    <xf numFmtId="4" fontId="7" fillId="4" borderId="0" xfId="1" applyNumberFormat="1" applyFont="1" applyFill="1" applyAlignment="1">
      <alignment horizontal="left"/>
    </xf>
    <xf numFmtId="4" fontId="4" fillId="4" borderId="0" xfId="1" applyNumberFormat="1" applyFont="1" applyFill="1" applyAlignment="1">
      <alignment horizontal="left"/>
    </xf>
    <xf numFmtId="165" fontId="4" fillId="5" borderId="0" xfId="1" applyNumberFormat="1" applyFont="1" applyFill="1" applyAlignment="1">
      <alignment horizontal="center"/>
    </xf>
    <xf numFmtId="3" fontId="6" fillId="3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left"/>
    </xf>
    <xf numFmtId="22" fontId="0" fillId="0" borderId="0" xfId="0" applyNumberFormat="1"/>
    <xf numFmtId="0" fontId="3" fillId="2" borderId="0" xfId="0" applyNumberFormat="1" applyFont="1" applyFill="1" applyAlignment="1">
      <alignment horizontal="left" vertical="top" wrapText="1"/>
    </xf>
    <xf numFmtId="0" fontId="2" fillId="0" borderId="0" xfId="0" applyNumberFormat="1" applyFont="1" applyAlignment="1">
      <alignment horizontal="left"/>
    </xf>
    <xf numFmtId="0" fontId="11" fillId="6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8" fillId="0" borderId="0" xfId="0" applyFont="1"/>
    <xf numFmtId="0" fontId="12" fillId="6" borderId="3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8" fillId="0" borderId="0" xfId="0" applyFont="1"/>
    <xf numFmtId="0" fontId="0" fillId="0" borderId="6" xfId="0" applyBorder="1"/>
    <xf numFmtId="168" fontId="19" fillId="11" borderId="11" xfId="7" applyNumberFormat="1" applyFont="1" applyFill="1" applyBorder="1" applyAlignment="1">
      <alignment horizontal="center" vertical="center"/>
    </xf>
    <xf numFmtId="168" fontId="19" fillId="11" borderId="12" xfId="7" applyNumberFormat="1" applyFont="1" applyFill="1" applyBorder="1" applyAlignment="1">
      <alignment horizontal="center" vertical="center"/>
    </xf>
    <xf numFmtId="168" fontId="19" fillId="11" borderId="13" xfId="7" applyNumberFormat="1" applyFont="1" applyFill="1" applyBorder="1" applyAlignment="1">
      <alignment horizontal="center" vertical="center"/>
    </xf>
    <xf numFmtId="168" fontId="20" fillId="0" borderId="12" xfId="0" applyNumberFormat="1" applyFont="1" applyBorder="1" applyAlignment="1">
      <alignment horizontal="center" vertical="center"/>
    </xf>
    <xf numFmtId="168" fontId="20" fillId="11" borderId="12" xfId="0" applyNumberFormat="1" applyFont="1" applyFill="1" applyBorder="1" applyAlignment="1">
      <alignment horizontal="center" vertical="center"/>
    </xf>
    <xf numFmtId="168" fontId="20" fillId="0" borderId="14" xfId="0" applyNumberFormat="1" applyFont="1" applyBorder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19" fillId="0" borderId="0" xfId="0" applyNumberFormat="1" applyFont="1"/>
    <xf numFmtId="0" fontId="19" fillId="11" borderId="15" xfId="7" applyFont="1" applyFill="1" applyBorder="1" applyAlignment="1">
      <alignment horizontal="left" vertical="center" indent="1"/>
    </xf>
    <xf numFmtId="0" fontId="19" fillId="11" borderId="1" xfId="7" applyFont="1" applyFill="1" applyBorder="1" applyAlignment="1">
      <alignment horizontal="left" vertical="center" indent="1"/>
    </xf>
    <xf numFmtId="0" fontId="19" fillId="11" borderId="2" xfId="7" applyFont="1" applyFill="1" applyBorder="1" applyAlignment="1">
      <alignment horizontal="left" vertical="center" indent="1"/>
    </xf>
    <xf numFmtId="0" fontId="20" fillId="12" borderId="16" xfId="0" applyFont="1" applyFill="1" applyBorder="1" applyAlignment="1">
      <alignment horizontal="left" vertical="center" indent="1"/>
    </xf>
    <xf numFmtId="0" fontId="20" fillId="12" borderId="1" xfId="0" applyFont="1" applyFill="1" applyBorder="1" applyAlignment="1">
      <alignment horizontal="left" vertical="center" indent="1"/>
    </xf>
    <xf numFmtId="0" fontId="20" fillId="12" borderId="17" xfId="0" applyFont="1" applyFill="1" applyBorder="1" applyAlignment="1">
      <alignment horizontal="left" vertical="center" indent="1"/>
    </xf>
    <xf numFmtId="0" fontId="20" fillId="13" borderId="1" xfId="0" applyFont="1" applyFill="1" applyBorder="1" applyAlignment="1">
      <alignment horizontal="left" vertical="center" indent="1"/>
    </xf>
    <xf numFmtId="0" fontId="20" fillId="12" borderId="18" xfId="0" applyFont="1" applyFill="1" applyBorder="1" applyAlignment="1">
      <alignment horizontal="left" vertical="center" indent="1"/>
    </xf>
    <xf numFmtId="0" fontId="19" fillId="0" borderId="0" xfId="0" applyFont="1"/>
    <xf numFmtId="0" fontId="19" fillId="11" borderId="19" xfId="7" applyFont="1" applyFill="1" applyBorder="1" applyAlignment="1">
      <alignment horizontal="left" vertical="center" indent="1"/>
    </xf>
    <xf numFmtId="0" fontId="21" fillId="12" borderId="20" xfId="0" applyFont="1" applyFill="1" applyBorder="1" applyAlignment="1">
      <alignment horizontal="left" vertical="center" indent="1"/>
    </xf>
    <xf numFmtId="0" fontId="19" fillId="11" borderId="21" xfId="7" applyFont="1" applyFill="1" applyBorder="1" applyAlignment="1">
      <alignment horizontal="left" vertical="center" indent="1"/>
    </xf>
    <xf numFmtId="0" fontId="19" fillId="11" borderId="22" xfId="7" applyFont="1" applyFill="1" applyBorder="1" applyAlignment="1">
      <alignment horizontal="left" vertical="center" indent="1"/>
    </xf>
    <xf numFmtId="0" fontId="19" fillId="11" borderId="23" xfId="7" applyFont="1" applyFill="1" applyBorder="1" applyAlignment="1">
      <alignment horizontal="left" vertical="center" indent="1"/>
    </xf>
    <xf numFmtId="0" fontId="19" fillId="11" borderId="24" xfId="7" applyFont="1" applyFill="1" applyBorder="1" applyAlignment="1">
      <alignment horizontal="left" vertical="center" indent="1"/>
    </xf>
    <xf numFmtId="0" fontId="20" fillId="12" borderId="25" xfId="0" applyFont="1" applyFill="1" applyBorder="1" applyAlignment="1">
      <alignment horizontal="left" vertical="center" indent="1"/>
    </xf>
    <xf numFmtId="0" fontId="20" fillId="12" borderId="23" xfId="0" applyFont="1" applyFill="1" applyBorder="1" applyAlignment="1">
      <alignment horizontal="left" vertical="center" indent="1"/>
    </xf>
    <xf numFmtId="0" fontId="20" fillId="13" borderId="23" xfId="0" applyFont="1" applyFill="1" applyBorder="1" applyAlignment="1">
      <alignment horizontal="left" vertical="center" indent="1"/>
    </xf>
    <xf numFmtId="0" fontId="20" fillId="12" borderId="27" xfId="0" applyFont="1" applyFill="1" applyBorder="1" applyAlignment="1">
      <alignment horizontal="left" vertical="center" indent="1"/>
    </xf>
    <xf numFmtId="0" fontId="0" fillId="0" borderId="28" xfId="0" applyBorder="1"/>
    <xf numFmtId="0" fontId="19" fillId="11" borderId="0" xfId="7" applyFont="1" applyFill="1" applyBorder="1"/>
    <xf numFmtId="0" fontId="19" fillId="0" borderId="29" xfId="0" applyFont="1" applyBorder="1"/>
    <xf numFmtId="0" fontId="19" fillId="0" borderId="30" xfId="0" applyFont="1" applyBorder="1"/>
    <xf numFmtId="0" fontId="19" fillId="11" borderId="0" xfId="0" applyFont="1" applyFill="1"/>
    <xf numFmtId="0" fontId="19" fillId="0" borderId="31" xfId="0" applyFont="1" applyBorder="1"/>
    <xf numFmtId="0" fontId="19" fillId="11" borderId="32" xfId="7" applyFont="1" applyFill="1" applyBorder="1"/>
    <xf numFmtId="0" fontId="19" fillId="0" borderId="33" xfId="0" applyFont="1" applyBorder="1"/>
    <xf numFmtId="0" fontId="19" fillId="0" borderId="32" xfId="0" applyFont="1" applyBorder="1"/>
    <xf numFmtId="0" fontId="19" fillId="0" borderId="34" xfId="0" applyFont="1" applyBorder="1"/>
    <xf numFmtId="0" fontId="19" fillId="11" borderId="32" xfId="0" applyFont="1" applyFill="1" applyBorder="1"/>
    <xf numFmtId="0" fontId="19" fillId="0" borderId="35" xfId="0" applyFont="1" applyBorder="1"/>
    <xf numFmtId="0" fontId="22" fillId="0" borderId="0" xfId="0" applyFont="1"/>
    <xf numFmtId="0" fontId="21" fillId="12" borderId="39" xfId="0" applyFont="1" applyFill="1" applyBorder="1" applyAlignment="1">
      <alignment horizontal="left" vertical="center" indent="1"/>
    </xf>
    <xf numFmtId="0" fontId="19" fillId="0" borderId="3" xfId="0" applyFont="1" applyBorder="1"/>
    <xf numFmtId="0" fontId="19" fillId="0" borderId="40" xfId="0" applyFont="1" applyBorder="1"/>
    <xf numFmtId="0" fontId="19" fillId="0" borderId="20" xfId="0" applyFont="1" applyBorder="1"/>
    <xf numFmtId="0" fontId="19" fillId="0" borderId="41" xfId="0" applyFont="1" applyBorder="1"/>
    <xf numFmtId="0" fontId="19" fillId="15" borderId="1" xfId="7" applyFont="1" applyFill="1" applyBorder="1" applyAlignment="1">
      <alignment horizontal="left" vertical="center" indent="1"/>
    </xf>
    <xf numFmtId="0" fontId="20" fillId="16" borderId="23" xfId="0" applyFont="1" applyFill="1" applyBorder="1" applyAlignment="1">
      <alignment horizontal="center" vertical="center"/>
    </xf>
    <xf numFmtId="0" fontId="21" fillId="12" borderId="43" xfId="0" applyFont="1" applyFill="1" applyBorder="1" applyAlignment="1">
      <alignment horizontal="left" vertical="center" indent="1"/>
    </xf>
    <xf numFmtId="0" fontId="19" fillId="0" borderId="12" xfId="0" applyFont="1" applyBorder="1"/>
    <xf numFmtId="0" fontId="19" fillId="0" borderId="14" xfId="0" applyFont="1" applyBorder="1"/>
    <xf numFmtId="0" fontId="8" fillId="14" borderId="36" xfId="0" applyFont="1" applyFill="1" applyBorder="1" applyAlignment="1">
      <alignment horizontal="center"/>
    </xf>
    <xf numFmtId="0" fontId="23" fillId="14" borderId="37" xfId="0" applyFont="1" applyFill="1" applyBorder="1" applyAlignment="1">
      <alignment horizontal="center"/>
    </xf>
    <xf numFmtId="0" fontId="23" fillId="14" borderId="38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left" vertical="center" indent="1"/>
    </xf>
    <xf numFmtId="0" fontId="20" fillId="0" borderId="17" xfId="0" applyFont="1" applyFill="1" applyBorder="1" applyAlignment="1">
      <alignment horizontal="left" vertical="center" indent="1"/>
    </xf>
    <xf numFmtId="0" fontId="20" fillId="0" borderId="23" xfId="0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center" vertical="center"/>
    </xf>
    <xf numFmtId="0" fontId="20" fillId="17" borderId="23" xfId="0" applyFont="1" applyFill="1" applyBorder="1" applyAlignment="1">
      <alignment horizontal="center" vertical="center"/>
    </xf>
    <xf numFmtId="0" fontId="20" fillId="18" borderId="1" xfId="0" applyFont="1" applyFill="1" applyBorder="1" applyAlignment="1">
      <alignment horizontal="left" vertical="center" indent="1"/>
    </xf>
    <xf numFmtId="0" fontId="20" fillId="18" borderId="23" xfId="0" applyFont="1" applyFill="1" applyBorder="1" applyAlignment="1">
      <alignment horizontal="left" vertical="center" indent="1"/>
    </xf>
    <xf numFmtId="0" fontId="0" fillId="0" borderId="3" xfId="0" applyBorder="1"/>
    <xf numFmtId="0" fontId="0" fillId="15" borderId="3" xfId="0" applyFill="1" applyBorder="1"/>
    <xf numFmtId="0" fontId="0" fillId="20" borderId="3" xfId="0" applyFill="1" applyBorder="1"/>
    <xf numFmtId="0" fontId="0" fillId="0" borderId="45" xfId="0" applyBorder="1"/>
    <xf numFmtId="0" fontId="0" fillId="0" borderId="46" xfId="0" applyBorder="1"/>
    <xf numFmtId="0" fontId="0" fillId="19" borderId="51" xfId="0" applyFill="1" applyBorder="1"/>
    <xf numFmtId="0" fontId="0" fillId="0" borderId="12" xfId="0" applyBorder="1" applyAlignment="1">
      <alignment vertical="center"/>
    </xf>
    <xf numFmtId="0" fontId="11" fillId="12" borderId="44" xfId="0" applyFont="1" applyFill="1" applyBorder="1" applyAlignment="1">
      <alignment horizontal="left" vertical="center" indent="1"/>
    </xf>
    <xf numFmtId="0" fontId="0" fillId="0" borderId="52" xfId="0" applyBorder="1"/>
    <xf numFmtId="0" fontId="17" fillId="9" borderId="0" xfId="6"/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vertical="center" wrapText="1"/>
    </xf>
    <xf numFmtId="15" fontId="21" fillId="0" borderId="3" xfId="0" applyNumberFormat="1" applyFont="1" applyBorder="1" applyAlignment="1">
      <alignment horizontal="center" vertical="center"/>
    </xf>
    <xf numFmtId="15" fontId="21" fillId="0" borderId="2" xfId="0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left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21" fillId="12" borderId="15" xfId="0" applyFont="1" applyFill="1" applyBorder="1" applyAlignment="1">
      <alignment horizontal="left" vertical="center" indent="1"/>
    </xf>
    <xf numFmtId="0" fontId="21" fillId="0" borderId="15" xfId="0" applyFont="1" applyBorder="1" applyAlignment="1">
      <alignment horizontal="left" vertical="center" indent="1"/>
    </xf>
    <xf numFmtId="0" fontId="17" fillId="9" borderId="0" xfId="6" applyAlignment="1"/>
    <xf numFmtId="0" fontId="20" fillId="0" borderId="1" xfId="0" applyFont="1" applyFill="1" applyBorder="1" applyAlignment="1">
      <alignment horizontal="center" vertical="center"/>
    </xf>
    <xf numFmtId="0" fontId="19" fillId="0" borderId="0" xfId="0" applyFont="1" applyFill="1"/>
    <xf numFmtId="0" fontId="19" fillId="0" borderId="32" xfId="0" applyFont="1" applyFill="1" applyBorder="1"/>
    <xf numFmtId="0" fontId="20" fillId="15" borderId="23" xfId="0" applyFont="1" applyFill="1" applyBorder="1" applyAlignment="1">
      <alignment horizontal="center" vertical="center"/>
    </xf>
    <xf numFmtId="0" fontId="19" fillId="15" borderId="0" xfId="0" applyFont="1" applyFill="1"/>
    <xf numFmtId="0" fontId="19" fillId="15" borderId="32" xfId="0" applyFont="1" applyFill="1" applyBorder="1"/>
    <xf numFmtId="0" fontId="20" fillId="16" borderId="1" xfId="0" applyFont="1" applyFill="1" applyBorder="1" applyAlignment="1">
      <alignment horizontal="center" vertical="center"/>
    </xf>
    <xf numFmtId="0" fontId="8" fillId="0" borderId="29" xfId="0" applyFont="1" applyBorder="1"/>
    <xf numFmtId="0" fontId="0" fillId="0" borderId="29" xfId="0" applyBorder="1"/>
    <xf numFmtId="0" fontId="8" fillId="0" borderId="29" xfId="0" applyFont="1" applyBorder="1" applyAlignment="1">
      <alignment vertical="top"/>
    </xf>
    <xf numFmtId="0" fontId="15" fillId="8" borderId="48" xfId="5" applyBorder="1" applyAlignment="1"/>
    <xf numFmtId="0" fontId="15" fillId="8" borderId="49" xfId="5" applyBorder="1" applyAlignment="1">
      <alignment horizontal="left" wrapText="1"/>
    </xf>
    <xf numFmtId="0" fontId="15" fillId="8" borderId="50" xfId="5" applyBorder="1"/>
    <xf numFmtId="0" fontId="0" fillId="0" borderId="53" xfId="0" applyBorder="1"/>
    <xf numFmtId="0" fontId="0" fillId="0" borderId="51" xfId="0" applyBorder="1"/>
    <xf numFmtId="0" fontId="26" fillId="8" borderId="3" xfId="5" applyFont="1" applyBorder="1"/>
    <xf numFmtId="0" fontId="0" fillId="0" borderId="51" xfId="0" applyBorder="1" applyAlignment="1">
      <alignment vertical="center"/>
    </xf>
    <xf numFmtId="0" fontId="0" fillId="0" borderId="53" xfId="0" applyBorder="1" applyAlignment="1">
      <alignment horizontal="left" wrapText="1"/>
    </xf>
    <xf numFmtId="0" fontId="0" fillId="0" borderId="51" xfId="0" applyBorder="1" applyAlignment="1">
      <alignment horizontal="left" wrapText="1"/>
    </xf>
    <xf numFmtId="0" fontId="0" fillId="0" borderId="53" xfId="0" applyBorder="1" applyAlignment="1">
      <alignment horizontal="left" vertical="top" wrapText="1"/>
    </xf>
    <xf numFmtId="0" fontId="0" fillId="0" borderId="51" xfId="0" applyBorder="1" applyAlignment="1">
      <alignment horizontal="left" vertical="top" wrapText="1"/>
    </xf>
    <xf numFmtId="0" fontId="0" fillId="20" borderId="51" xfId="0" applyFill="1" applyBorder="1" applyAlignment="1">
      <alignment horizontal="left" wrapText="1"/>
    </xf>
    <xf numFmtId="0" fontId="0" fillId="20" borderId="51" xfId="0" applyFill="1" applyBorder="1"/>
    <xf numFmtId="0" fontId="0" fillId="20" borderId="51" xfId="0" applyFill="1" applyBorder="1" applyAlignment="1">
      <alignment horizontal="left" vertical="top" wrapText="1"/>
    </xf>
    <xf numFmtId="0" fontId="0" fillId="20" borderId="51" xfId="0" applyFill="1" applyBorder="1" applyAlignment="1">
      <alignment vertical="center"/>
    </xf>
    <xf numFmtId="168" fontId="19" fillId="0" borderId="54" xfId="0" applyNumberFormat="1" applyFont="1" applyBorder="1"/>
    <xf numFmtId="0" fontId="21" fillId="12" borderId="55" xfId="0" applyFont="1" applyFill="1" applyBorder="1" applyAlignment="1">
      <alignment horizontal="left" vertical="center" indent="1"/>
    </xf>
    <xf numFmtId="0" fontId="21" fillId="12" borderId="56" xfId="0" applyFont="1" applyFill="1" applyBorder="1" applyAlignment="1">
      <alignment horizontal="left" vertical="center" indent="1"/>
    </xf>
    <xf numFmtId="0" fontId="0" fillId="0" borderId="42" xfId="1" applyFont="1" applyBorder="1"/>
    <xf numFmtId="0" fontId="20" fillId="15" borderId="1" xfId="0" applyFont="1" applyFill="1" applyBorder="1" applyAlignment="1">
      <alignment horizontal="left" vertical="center" indent="1"/>
    </xf>
    <xf numFmtId="0" fontId="17" fillId="9" borderId="0" xfId="6" applyBorder="1" applyAlignment="1">
      <alignment horizontal="left"/>
    </xf>
    <xf numFmtId="0" fontId="17" fillId="0" borderId="0" xfId="6" applyFill="1" applyBorder="1" applyAlignment="1">
      <alignment horizontal="left"/>
    </xf>
    <xf numFmtId="4" fontId="3" fillId="21" borderId="0" xfId="0" applyNumberFormat="1" applyFont="1" applyFill="1" applyAlignment="1">
      <alignment horizontal="center" vertical="top" wrapText="1"/>
    </xf>
    <xf numFmtId="0" fontId="7" fillId="4" borderId="0" xfId="1" applyFont="1" applyFill="1" applyAlignment="1">
      <alignment horizontal="left"/>
    </xf>
    <xf numFmtId="0" fontId="6" fillId="3" borderId="0" xfId="0" applyFont="1" applyFill="1" applyAlignment="1">
      <alignment horizontal="right"/>
    </xf>
    <xf numFmtId="164" fontId="4" fillId="0" borderId="0" xfId="3" applyFont="1"/>
    <xf numFmtId="164" fontId="4" fillId="0" borderId="0" xfId="3" applyFont="1" applyAlignment="1">
      <alignment horizontal="right"/>
    </xf>
    <xf numFmtId="164" fontId="6" fillId="3" borderId="0" xfId="3" applyFont="1" applyFill="1" applyAlignment="1">
      <alignment horizontal="right"/>
    </xf>
    <xf numFmtId="164" fontId="2" fillId="0" borderId="0" xfId="3" applyFont="1" applyAlignment="1">
      <alignment horizontal="right"/>
    </xf>
    <xf numFmtId="164" fontId="2" fillId="0" borderId="0" xfId="3" applyFont="1"/>
    <xf numFmtId="164" fontId="3" fillId="2" borderId="0" xfId="3" applyFont="1" applyFill="1" applyAlignment="1">
      <alignment horizontal="center" vertical="top" wrapText="1"/>
    </xf>
    <xf numFmtId="164" fontId="3" fillId="21" borderId="0" xfId="3" applyFont="1" applyFill="1" applyAlignment="1">
      <alignment horizontal="center" vertical="top" wrapText="1"/>
    </xf>
    <xf numFmtId="0" fontId="20" fillId="22" borderId="1" xfId="0" applyFont="1" applyFill="1" applyBorder="1" applyAlignment="1">
      <alignment horizontal="center" vertical="center"/>
    </xf>
    <xf numFmtId="0" fontId="22" fillId="0" borderId="0" xfId="0" applyFont="1" applyFill="1"/>
    <xf numFmtId="0" fontId="20" fillId="20" borderId="23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/>
    </xf>
    <xf numFmtId="0" fontId="33" fillId="20" borderId="63" xfId="0" applyFont="1" applyFill="1" applyBorder="1" applyAlignment="1">
      <alignment wrapText="1"/>
    </xf>
    <xf numFmtId="0" fontId="35" fillId="0" borderId="0" xfId="0" applyFont="1"/>
    <xf numFmtId="0" fontId="33" fillId="20" borderId="69" xfId="0" applyFont="1" applyFill="1" applyBorder="1" applyAlignment="1">
      <alignment wrapText="1"/>
    </xf>
    <xf numFmtId="0" fontId="33" fillId="20" borderId="69" xfId="0" applyFont="1" applyFill="1" applyBorder="1" applyAlignment="1">
      <alignment horizontal="center" wrapText="1"/>
    </xf>
    <xf numFmtId="0" fontId="33" fillId="20" borderId="63" xfId="0" applyFont="1" applyFill="1" applyBorder="1" applyAlignment="1">
      <alignment horizontal="center" wrapText="1"/>
    </xf>
    <xf numFmtId="0" fontId="33" fillId="20" borderId="66" xfId="0" applyFont="1" applyFill="1" applyBorder="1" applyAlignment="1">
      <alignment wrapText="1"/>
    </xf>
    <xf numFmtId="0" fontId="36" fillId="0" borderId="64" xfId="0" applyFont="1" applyBorder="1" applyAlignment="1">
      <alignment wrapText="1"/>
    </xf>
    <xf numFmtId="0" fontId="37" fillId="0" borderId="0" xfId="0" applyFont="1"/>
    <xf numFmtId="0" fontId="36" fillId="0" borderId="70" xfId="0" applyFont="1" applyBorder="1" applyAlignment="1">
      <alignment wrapText="1"/>
    </xf>
    <xf numFmtId="0" fontId="36" fillId="0" borderId="70" xfId="0" applyFont="1" applyBorder="1" applyAlignment="1">
      <alignment horizontal="center" wrapText="1"/>
    </xf>
    <xf numFmtId="0" fontId="36" fillId="0" borderId="64" xfId="0" applyFont="1" applyBorder="1" applyAlignment="1">
      <alignment horizontal="center" wrapText="1"/>
    </xf>
    <xf numFmtId="0" fontId="38" fillId="0" borderId="67" xfId="2" applyFont="1" applyBorder="1"/>
    <xf numFmtId="0" fontId="36" fillId="0" borderId="71" xfId="0" applyFont="1" applyBorder="1" applyAlignment="1">
      <alignment wrapText="1"/>
    </xf>
    <xf numFmtId="0" fontId="36" fillId="0" borderId="71" xfId="0" applyFont="1" applyBorder="1" applyAlignment="1">
      <alignment horizontal="center" wrapText="1"/>
    </xf>
    <xf numFmtId="0" fontId="36" fillId="0" borderId="65" xfId="0" applyFont="1" applyBorder="1" applyAlignment="1">
      <alignment horizontal="center" wrapText="1"/>
    </xf>
    <xf numFmtId="0" fontId="38" fillId="0" borderId="68" xfId="2" applyFont="1" applyBorder="1"/>
    <xf numFmtId="0" fontId="37" fillId="0" borderId="0" xfId="0" applyFont="1" applyAlignment="1">
      <alignment horizontal="center"/>
    </xf>
    <xf numFmtId="0" fontId="36" fillId="0" borderId="65" xfId="0" applyFont="1" applyBorder="1" applyAlignment="1">
      <alignment wrapText="1"/>
    </xf>
    <xf numFmtId="0" fontId="31" fillId="9" borderId="0" xfId="6" applyFont="1" applyAlignment="1">
      <alignment horizontal="center" wrapText="1"/>
    </xf>
    <xf numFmtId="0" fontId="31" fillId="9" borderId="0" xfId="6" applyFont="1" applyAlignment="1">
      <alignment horizontal="center"/>
    </xf>
    <xf numFmtId="0" fontId="30" fillId="7" borderId="52" xfId="4" applyFont="1" applyBorder="1" applyAlignment="1">
      <alignment horizontal="center"/>
    </xf>
    <xf numFmtId="0" fontId="30" fillId="7" borderId="57" xfId="4" applyFont="1" applyBorder="1" applyAlignment="1">
      <alignment horizontal="center"/>
    </xf>
    <xf numFmtId="0" fontId="30" fillId="7" borderId="58" xfId="4" applyFont="1" applyBorder="1" applyAlignment="1">
      <alignment horizontal="center"/>
    </xf>
    <xf numFmtId="0" fontId="14" fillId="7" borderId="61" xfId="4" applyBorder="1" applyAlignment="1">
      <alignment horizontal="left" wrapText="1"/>
    </xf>
    <xf numFmtId="0" fontId="14" fillId="7" borderId="45" xfId="4" applyBorder="1" applyAlignment="1">
      <alignment horizontal="left" wrapText="1"/>
    </xf>
    <xf numFmtId="0" fontId="14" fillId="7" borderId="60" xfId="4" applyBorder="1" applyAlignment="1">
      <alignment horizontal="left" wrapText="1"/>
    </xf>
    <xf numFmtId="0" fontId="14" fillId="7" borderId="6" xfId="4" applyBorder="1" applyAlignment="1">
      <alignment horizontal="left" wrapText="1"/>
    </xf>
    <xf numFmtId="0" fontId="14" fillId="7" borderId="62" xfId="4" applyBorder="1" applyAlignment="1">
      <alignment horizontal="left" wrapText="1"/>
    </xf>
    <xf numFmtId="0" fontId="14" fillId="7" borderId="59" xfId="4" applyBorder="1" applyAlignment="1">
      <alignment horizontal="left" wrapText="1"/>
    </xf>
    <xf numFmtId="0" fontId="15" fillId="8" borderId="48" xfId="5" applyBorder="1" applyAlignment="1">
      <alignment horizontal="left" wrapText="1"/>
    </xf>
    <xf numFmtId="0" fontId="15" fillId="8" borderId="49" xfId="5" applyBorder="1" applyAlignment="1">
      <alignment horizontal="left" wrapText="1"/>
    </xf>
    <xf numFmtId="0" fontId="15" fillId="8" borderId="50" xfId="5" applyBorder="1" applyAlignment="1">
      <alignment horizontal="left" wrapText="1"/>
    </xf>
    <xf numFmtId="0" fontId="18" fillId="0" borderId="47" xfId="0" applyFont="1" applyBorder="1" applyAlignment="1">
      <alignment horizontal="left" wrapText="1"/>
    </xf>
    <xf numFmtId="0" fontId="17" fillId="9" borderId="29" xfId="6" applyBorder="1" applyAlignment="1">
      <alignment horizontal="left" wrapText="1"/>
    </xf>
    <xf numFmtId="0" fontId="17" fillId="9" borderId="0" xfId="6" applyBorder="1" applyAlignment="1">
      <alignment horizontal="left"/>
    </xf>
    <xf numFmtId="0" fontId="32" fillId="9" borderId="0" xfId="6" applyFont="1" applyAlignment="1">
      <alignment horizontal="left"/>
    </xf>
    <xf numFmtId="0" fontId="28" fillId="9" borderId="0" xfId="6" applyFont="1" applyAlignment="1">
      <alignment horizontal="center"/>
    </xf>
    <xf numFmtId="0" fontId="18" fillId="0" borderId="4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1" borderId="7" xfId="7" applyFont="1" applyFill="1" applyBorder="1" applyAlignment="1">
      <alignment horizontal="center"/>
    </xf>
    <xf numFmtId="0" fontId="0" fillId="11" borderId="8" xfId="7" applyFont="1" applyFill="1" applyBorder="1" applyAlignment="1">
      <alignment horizontal="center"/>
    </xf>
    <xf numFmtId="0" fontId="0" fillId="11" borderId="9" xfId="7" applyFon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 applyAlignment="1">
      <alignment horizontal="left" wrapText="1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8" xfId="0" applyBorder="1" applyAlignment="1">
      <alignment horizontal="left" wrapText="1"/>
    </xf>
    <xf numFmtId="0" fontId="0" fillId="0" borderId="49" xfId="0" applyBorder="1" applyAlignment="1">
      <alignment horizontal="left" wrapText="1"/>
    </xf>
    <xf numFmtId="0" fontId="0" fillId="0" borderId="50" xfId="0" applyBorder="1" applyAlignment="1">
      <alignment horizontal="left" wrapText="1"/>
    </xf>
    <xf numFmtId="0" fontId="0" fillId="0" borderId="48" xfId="0" applyFont="1" applyBorder="1" applyAlignment="1">
      <alignment horizontal="left" wrapText="1"/>
    </xf>
    <xf numFmtId="0" fontId="0" fillId="0" borderId="49" xfId="0" applyFont="1" applyBorder="1" applyAlignment="1">
      <alignment horizontal="left" wrapText="1"/>
    </xf>
    <xf numFmtId="0" fontId="0" fillId="0" borderId="50" xfId="0" applyFont="1" applyBorder="1" applyAlignment="1">
      <alignment horizontal="left" wrapText="1"/>
    </xf>
    <xf numFmtId="0" fontId="0" fillId="0" borderId="48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50" xfId="0" applyBorder="1" applyAlignment="1">
      <alignment horizontal="left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</cellXfs>
  <cellStyles count="8">
    <cellStyle name="20% - Accent5" xfId="7" builtinId="46"/>
    <cellStyle name="Accent1" xfId="6" builtinId="29"/>
    <cellStyle name="Currency" xfId="3" builtinId="4"/>
    <cellStyle name="Good" xfId="4" builtinId="26"/>
    <cellStyle name="Hyperlink" xfId="2" builtinId="8"/>
    <cellStyle name="Neutral" xfId="5" builtinId="28"/>
    <cellStyle name="Normal" xfId="0" builtinId="0"/>
    <cellStyle name="Normal 2" xfId="1" xr:uid="{2BAC5E45-C74A-4974-AE8B-AEA2039CDDDB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theme="2" tint="-9.9948118533890809E-2"/>
        </patternFill>
      </fill>
    </dxf>
    <dxf>
      <font>
        <color theme="7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F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%20FOLDER%20BACKUP/CleanCo%20Corporate%20Model_202000929_v2.47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User Guide"/>
      <sheetName val="Checks"/>
      <sheetName val="Assumptions&gt;&gt;&gt;"/>
      <sheetName val="Actual_Financial_M"/>
      <sheetName val="Scen_Mgr"/>
      <sheetName val="Ass_M"/>
      <sheetName val="MYR Rev"/>
      <sheetName val="Ass_Gen"/>
      <sheetName val="ImpT_M"/>
      <sheetName val="ImpT_A"/>
      <sheetName val="ImpT_Table"/>
      <sheetName val="ImpT_Check"/>
      <sheetName val="Timing_A"/>
      <sheetName val="Timing_Q"/>
      <sheetName val="Calculations&gt;&gt;&gt;"/>
      <sheetName val="Ops_M"/>
      <sheetName val="Tax_M"/>
      <sheetName val="D&amp;A_M"/>
      <sheetName val="Financing_M"/>
      <sheetName val="Forecast&gt;&gt;&gt;"/>
      <sheetName val="Tridata Upload File "/>
      <sheetName val="Balance Sheet Mapping file"/>
      <sheetName val="Summary_A"/>
      <sheetName val="DB"/>
      <sheetName val="Financials_A"/>
      <sheetName val="Valn_A"/>
      <sheetName val="SCI"/>
      <sheetName val="Financials_M"/>
      <sheetName val="Financials_Q"/>
      <sheetName val="Proposed Cash Flow"/>
      <sheetName val="Reforecast&gt;&gt;&gt;"/>
    </sheetNames>
    <sheetDataSet>
      <sheetData sheetId="0"/>
      <sheetData sheetId="1"/>
      <sheetData sheetId="2">
        <row r="15">
          <cell r="G15">
            <v>0</v>
          </cell>
        </row>
      </sheetData>
      <sheetData sheetId="3"/>
      <sheetData sheetId="4"/>
      <sheetData sheetId="5"/>
      <sheetData sheetId="6"/>
      <sheetData sheetId="7"/>
      <sheetData sheetId="8">
        <row r="10">
          <cell r="F10" t="str">
            <v>CleanCo Corporate Model</v>
          </cell>
        </row>
        <row r="21">
          <cell r="G21">
            <v>30</v>
          </cell>
        </row>
        <row r="22">
          <cell r="G22">
            <v>6</v>
          </cell>
        </row>
        <row r="39">
          <cell r="G39">
            <v>43647</v>
          </cell>
        </row>
        <row r="110">
          <cell r="C110">
            <v>1</v>
          </cell>
          <cell r="D110" t="str">
            <v>Swanbank E</v>
          </cell>
          <cell r="E110" t="str">
            <v>Base</v>
          </cell>
          <cell r="F110" t="str">
            <v>Gas</v>
          </cell>
          <cell r="G110" t="str">
            <v>Generation</v>
          </cell>
          <cell r="H110" t="str">
            <v>South East Qld</v>
          </cell>
        </row>
        <row r="111">
          <cell r="C111">
            <v>2</v>
          </cell>
          <cell r="D111" t="str">
            <v>Wivenhoe</v>
          </cell>
          <cell r="E111" t="str">
            <v>Base</v>
          </cell>
          <cell r="F111" t="str">
            <v>Hydro</v>
          </cell>
          <cell r="G111" t="str">
            <v>Generation</v>
          </cell>
          <cell r="H111" t="str">
            <v>South East Qld</v>
          </cell>
        </row>
        <row r="112">
          <cell r="C112">
            <v>3</v>
          </cell>
          <cell r="D112" t="str">
            <v>Wivenhoe Pump</v>
          </cell>
          <cell r="E112" t="str">
            <v>Base</v>
          </cell>
          <cell r="F112" t="str">
            <v>Hydro</v>
          </cell>
          <cell r="G112" t="str">
            <v>Storage - Pump</v>
          </cell>
          <cell r="H112" t="str">
            <v>South East Qld</v>
          </cell>
        </row>
        <row r="113">
          <cell r="C113">
            <v>4</v>
          </cell>
          <cell r="D113" t="str">
            <v>Kareeya</v>
          </cell>
          <cell r="E113" t="str">
            <v>Base</v>
          </cell>
          <cell r="F113" t="str">
            <v>Hydro</v>
          </cell>
          <cell r="G113" t="str">
            <v>Generation</v>
          </cell>
          <cell r="H113" t="str">
            <v>Far North Qld</v>
          </cell>
        </row>
        <row r="114">
          <cell r="C114">
            <v>5</v>
          </cell>
          <cell r="D114" t="str">
            <v>Koombooloomba</v>
          </cell>
          <cell r="E114" t="str">
            <v>Base</v>
          </cell>
          <cell r="F114" t="str">
            <v>Hydro</v>
          </cell>
          <cell r="G114" t="str">
            <v>Generation</v>
          </cell>
          <cell r="H114" t="str">
            <v>Far North Qld</v>
          </cell>
        </row>
        <row r="115">
          <cell r="C115">
            <v>6</v>
          </cell>
          <cell r="D115" t="str">
            <v>Barron Gorge</v>
          </cell>
          <cell r="E115" t="str">
            <v>Base</v>
          </cell>
          <cell r="F115" t="str">
            <v>Hydro</v>
          </cell>
          <cell r="G115" t="str">
            <v>Generation</v>
          </cell>
          <cell r="H115" t="str">
            <v>Far North Qld</v>
          </cell>
        </row>
        <row r="116">
          <cell r="C116">
            <v>7</v>
          </cell>
          <cell r="D116" t="str">
            <v>Neoen</v>
          </cell>
          <cell r="E116" t="str">
            <v>Offtake PPA</v>
          </cell>
          <cell r="F116" t="str">
            <v>Solar</v>
          </cell>
          <cell r="G116" t="str">
            <v>Generation</v>
          </cell>
        </row>
        <row r="117">
          <cell r="C117">
            <v>8</v>
          </cell>
          <cell r="D117" t="str">
            <v>PPA Placeholder</v>
          </cell>
          <cell r="E117" t="str">
            <v>Offtake PPA</v>
          </cell>
          <cell r="F117" t="str">
            <v>Wind</v>
          </cell>
          <cell r="G117" t="str">
            <v>Generation</v>
          </cell>
        </row>
        <row r="118">
          <cell r="C118">
            <v>9</v>
          </cell>
          <cell r="D118" t="str">
            <v>Kogan JV (existing)</v>
          </cell>
          <cell r="E118" t="str">
            <v>Offtake PPA</v>
          </cell>
          <cell r="F118" t="str">
            <v>Gas</v>
          </cell>
          <cell r="G118" t="str">
            <v>Generation</v>
          </cell>
          <cell r="H118" t="str">
            <v>South East Qld</v>
          </cell>
        </row>
        <row r="119">
          <cell r="C119">
            <v>10</v>
          </cell>
          <cell r="D119" t="str">
            <v>Solar1</v>
          </cell>
          <cell r="E119" t="str">
            <v>Offtake PPA</v>
          </cell>
          <cell r="F119" t="str">
            <v>[Spare]</v>
          </cell>
          <cell r="G119" t="str">
            <v>Generation</v>
          </cell>
        </row>
        <row r="120">
          <cell r="C120">
            <v>11</v>
          </cell>
          <cell r="D120" t="str">
            <v>Wind1</v>
          </cell>
          <cell r="E120" t="str">
            <v>Offtake PPA</v>
          </cell>
          <cell r="F120" t="str">
            <v>[Spare]</v>
          </cell>
          <cell r="G120" t="str">
            <v>Generation</v>
          </cell>
        </row>
        <row r="121">
          <cell r="C121">
            <v>12</v>
          </cell>
          <cell r="D121" t="str">
            <v>Wind2</v>
          </cell>
          <cell r="E121" t="str">
            <v>Offtake PPA</v>
          </cell>
          <cell r="F121" t="str">
            <v>[Spare]</v>
          </cell>
          <cell r="G121" t="str">
            <v>Generation</v>
          </cell>
        </row>
        <row r="122">
          <cell r="C122">
            <v>13</v>
          </cell>
          <cell r="D122" t="str">
            <v>Retail</v>
          </cell>
          <cell r="E122" t="str">
            <v>Offtake PPA</v>
          </cell>
          <cell r="F122" t="str">
            <v>[Spare]</v>
          </cell>
          <cell r="G122" t="str">
            <v>Generation</v>
          </cell>
        </row>
        <row r="123">
          <cell r="C123">
            <v>14</v>
          </cell>
          <cell r="D123" t="str">
            <v>Group</v>
          </cell>
          <cell r="E123" t="str">
            <v>Base</v>
          </cell>
          <cell r="F123" t="str">
            <v>[Spare]</v>
          </cell>
          <cell r="G123" t="str">
            <v>Total Base</v>
          </cell>
        </row>
        <row r="124">
          <cell r="C124">
            <v>15</v>
          </cell>
          <cell r="D124" t="str">
            <v>Kogan JV (new)</v>
          </cell>
          <cell r="E124" t="str">
            <v>Offtake PPA</v>
          </cell>
          <cell r="F124" t="str">
            <v>[Spare]</v>
          </cell>
          <cell r="G124" t="str">
            <v>Generation</v>
          </cell>
        </row>
        <row r="125">
          <cell r="C125">
            <v>16</v>
          </cell>
          <cell r="D125" t="str">
            <v>[Spare]</v>
          </cell>
          <cell r="E125" t="str">
            <v>Offtake PPA</v>
          </cell>
          <cell r="F125" t="str">
            <v>[Spare]</v>
          </cell>
          <cell r="G125" t="str">
            <v>Generation</v>
          </cell>
        </row>
        <row r="126">
          <cell r="C126">
            <v>17</v>
          </cell>
          <cell r="D126" t="str">
            <v>[Spare]</v>
          </cell>
          <cell r="E126" t="str">
            <v>Offtake PPA</v>
          </cell>
          <cell r="F126" t="str">
            <v>[Spare]</v>
          </cell>
          <cell r="G126" t="str">
            <v>Generation</v>
          </cell>
        </row>
        <row r="127">
          <cell r="C127">
            <v>18</v>
          </cell>
          <cell r="D127" t="str">
            <v>New Assets</v>
          </cell>
          <cell r="E127" t="str">
            <v>BOO</v>
          </cell>
          <cell r="F127" t="str">
            <v>Wind</v>
          </cell>
          <cell r="G127" t="str">
            <v>Generation</v>
          </cell>
        </row>
        <row r="128">
          <cell r="C128">
            <v>19</v>
          </cell>
          <cell r="D128" t="str">
            <v>New Assets</v>
          </cell>
          <cell r="E128" t="str">
            <v>BOO</v>
          </cell>
          <cell r="F128" t="str">
            <v>Wind</v>
          </cell>
          <cell r="G128" t="str">
            <v>Generation</v>
          </cell>
        </row>
        <row r="129">
          <cell r="C129">
            <v>20</v>
          </cell>
          <cell r="D129" t="str">
            <v>[Spare]</v>
          </cell>
          <cell r="E129" t="str">
            <v>[Spare]</v>
          </cell>
          <cell r="F129" t="str">
            <v>[Spare]</v>
          </cell>
          <cell r="G129" t="str">
            <v>Generation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leancoqueensland.com.au/wp-content/uploads/2020/08/QGV0256_Factsheet_Swanbank-E_A4_v9_WEB2.pdf" TargetMode="External"/><Relationship Id="rId2" Type="http://schemas.openxmlformats.org/officeDocument/2006/relationships/hyperlink" Target="https://cleancoqueensland.com.au/wp-content/uploads/Documents/Assets_and_Projects/Factsheet_Barron-Gorge.pdf" TargetMode="External"/><Relationship Id="rId1" Type="http://schemas.openxmlformats.org/officeDocument/2006/relationships/hyperlink" Target="https://cleancoqueensland.com.au/wp-content/uploads/Documents/Assets_and_Projects/Factsheet_Wivenhoe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cleancoqueensland.com.au/wp-content/uploads/Documents/Assets_and_Projects/Factsheet_Kareeya.pdf" TargetMode="External"/><Relationship Id="rId4" Type="http://schemas.openxmlformats.org/officeDocument/2006/relationships/hyperlink" Target="https://cleancoqueensland.com.au/wp-content/uploads/Documents/Assets_and_Projects/Factsheet_Koombooloomb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BFF8C-D4E2-47E9-A6F4-809A3174905E}">
  <sheetPr>
    <tabColor rgb="FF00B050"/>
  </sheetPr>
  <dimension ref="A1:F18"/>
  <sheetViews>
    <sheetView showGridLines="0" topLeftCell="A11" zoomScale="150" zoomScaleNormal="150" workbookViewId="0">
      <selection activeCell="B37" sqref="B37"/>
    </sheetView>
  </sheetViews>
  <sheetFormatPr defaultColWidth="8.81640625" defaultRowHeight="14.5"/>
  <cols>
    <col min="1" max="1" width="11.1796875" customWidth="1"/>
    <col min="2" max="2" width="52.453125" style="29" customWidth="1"/>
    <col min="3" max="3" width="23.1796875" bestFit="1" customWidth="1"/>
  </cols>
  <sheetData>
    <row r="1" spans="1:6" ht="47" customHeight="1">
      <c r="A1" s="176" t="s">
        <v>232</v>
      </c>
      <c r="B1" s="177"/>
      <c r="C1" s="177"/>
    </row>
    <row r="2" spans="1:6" ht="32" customHeight="1">
      <c r="A2" s="190" t="s">
        <v>215</v>
      </c>
      <c r="B2" s="190"/>
      <c r="C2" s="190"/>
    </row>
    <row r="3" spans="1:6" ht="15.5">
      <c r="A3" s="122" t="s">
        <v>222</v>
      </c>
      <c r="B3" s="123"/>
      <c r="C3" s="127" t="s">
        <v>0</v>
      </c>
    </row>
    <row r="4" spans="1:6">
      <c r="A4" s="119" t="s">
        <v>1</v>
      </c>
      <c r="B4" s="129" t="s">
        <v>206</v>
      </c>
      <c r="C4" s="125" t="s">
        <v>2</v>
      </c>
    </row>
    <row r="5" spans="1:6">
      <c r="A5" s="120"/>
      <c r="B5" s="133" t="s">
        <v>207</v>
      </c>
      <c r="C5" s="134" t="s">
        <v>3</v>
      </c>
    </row>
    <row r="6" spans="1:6">
      <c r="A6" s="120"/>
      <c r="B6" s="130" t="s">
        <v>208</v>
      </c>
      <c r="C6" s="126" t="s">
        <v>3</v>
      </c>
    </row>
    <row r="7" spans="1:6">
      <c r="A7" s="120"/>
      <c r="B7" s="133" t="s">
        <v>209</v>
      </c>
      <c r="C7" s="134" t="s">
        <v>3</v>
      </c>
    </row>
    <row r="8" spans="1:6" ht="15.5">
      <c r="A8" s="122" t="s">
        <v>223</v>
      </c>
      <c r="B8" s="123"/>
      <c r="C8" s="124"/>
    </row>
    <row r="9" spans="1:6" ht="29">
      <c r="A9" s="121" t="s">
        <v>1</v>
      </c>
      <c r="B9" s="131" t="s">
        <v>210</v>
      </c>
      <c r="C9" s="125"/>
    </row>
    <row r="10" spans="1:6" ht="29">
      <c r="A10" s="120"/>
      <c r="B10" s="135" t="s">
        <v>211</v>
      </c>
      <c r="C10" s="136" t="s">
        <v>4</v>
      </c>
    </row>
    <row r="11" spans="1:6" ht="69.5">
      <c r="A11" s="120"/>
      <c r="B11" s="132" t="s">
        <v>212</v>
      </c>
      <c r="C11" s="126"/>
      <c r="F11" s="30"/>
    </row>
    <row r="12" spans="1:6" ht="29">
      <c r="A12" s="120"/>
      <c r="B12" s="135" t="s">
        <v>213</v>
      </c>
      <c r="C12" s="134" t="s">
        <v>5</v>
      </c>
    </row>
    <row r="13" spans="1:6" ht="29">
      <c r="A13" s="120"/>
      <c r="B13" s="132" t="s">
        <v>214</v>
      </c>
      <c r="C13" s="128" t="s">
        <v>6</v>
      </c>
    </row>
    <row r="14" spans="1:6" ht="32" customHeight="1">
      <c r="A14" s="187" t="s">
        <v>224</v>
      </c>
      <c r="B14" s="188"/>
      <c r="C14" s="189"/>
    </row>
    <row r="15" spans="1:6" ht="15" thickBot="1">
      <c r="A15" s="119" t="s">
        <v>1</v>
      </c>
      <c r="B15" s="129" t="s">
        <v>185</v>
      </c>
      <c r="C15" s="125" t="s">
        <v>3</v>
      </c>
    </row>
    <row r="16" spans="1:6" ht="18.5">
      <c r="A16" s="178" t="s">
        <v>227</v>
      </c>
      <c r="B16" s="179"/>
      <c r="C16" s="180"/>
    </row>
    <row r="17" spans="1:3" ht="23" customHeight="1">
      <c r="A17" s="181" t="s">
        <v>228</v>
      </c>
      <c r="B17" s="182"/>
      <c r="C17" s="183"/>
    </row>
    <row r="18" spans="1:3" ht="36" customHeight="1" thickBot="1">
      <c r="A18" s="184" t="s">
        <v>229</v>
      </c>
      <c r="B18" s="185"/>
      <c r="C18" s="186"/>
    </row>
  </sheetData>
  <mergeCells count="6">
    <mergeCell ref="A1:C1"/>
    <mergeCell ref="A16:C16"/>
    <mergeCell ref="A17:C17"/>
    <mergeCell ref="A18:C18"/>
    <mergeCell ref="A14:C14"/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AC7D0-EE8C-4E63-8BB6-25061480C35F}">
  <sheetPr>
    <tabColor rgb="FF00B050"/>
  </sheetPr>
  <dimension ref="A1:I28"/>
  <sheetViews>
    <sheetView topLeftCell="A7" zoomScale="150" zoomScaleNormal="150" workbookViewId="0">
      <selection activeCell="C7" sqref="C7"/>
    </sheetView>
  </sheetViews>
  <sheetFormatPr defaultColWidth="16.36328125" defaultRowHeight="14.5"/>
  <cols>
    <col min="1" max="1" width="16" bestFit="1" customWidth="1"/>
    <col min="2" max="2" width="36.6328125" customWidth="1"/>
    <col min="4" max="4" width="12.453125" bestFit="1" customWidth="1"/>
    <col min="5" max="5" width="12" style="28" bestFit="1" customWidth="1"/>
    <col min="6" max="6" width="8.81640625" style="28" bestFit="1" customWidth="1"/>
    <col min="7" max="7" width="30.1796875" bestFit="1" customWidth="1"/>
  </cols>
  <sheetData>
    <row r="1" spans="1:9" s="159" customFormat="1" ht="31">
      <c r="A1" s="158" t="s">
        <v>235</v>
      </c>
      <c r="B1" s="158" t="s">
        <v>236</v>
      </c>
      <c r="D1" s="160" t="s">
        <v>7</v>
      </c>
      <c r="E1" s="161" t="s">
        <v>8</v>
      </c>
      <c r="F1" s="162" t="s">
        <v>9</v>
      </c>
      <c r="G1" s="163" t="s">
        <v>234</v>
      </c>
    </row>
    <row r="2" spans="1:9">
      <c r="A2" s="164" t="s">
        <v>10</v>
      </c>
      <c r="B2" s="164" t="s">
        <v>11</v>
      </c>
      <c r="C2" s="165"/>
      <c r="D2" s="166" t="s">
        <v>12</v>
      </c>
      <c r="E2" s="167">
        <v>2</v>
      </c>
      <c r="F2" s="168">
        <v>66</v>
      </c>
      <c r="G2" s="169" t="s">
        <v>13</v>
      </c>
      <c r="H2" s="165"/>
      <c r="I2" s="165"/>
    </row>
    <row r="3" spans="1:9" ht="26">
      <c r="A3" s="164" t="s">
        <v>14</v>
      </c>
      <c r="B3" s="164" t="s">
        <v>15</v>
      </c>
      <c r="C3" s="165"/>
      <c r="D3" s="166" t="s">
        <v>16</v>
      </c>
      <c r="E3" s="167">
        <v>4</v>
      </c>
      <c r="F3" s="168">
        <v>88</v>
      </c>
      <c r="G3" s="169" t="s">
        <v>17</v>
      </c>
      <c r="H3" s="165"/>
      <c r="I3" s="165"/>
    </row>
    <row r="4" spans="1:9" ht="26">
      <c r="A4" s="164" t="s">
        <v>18</v>
      </c>
      <c r="B4" s="164" t="s">
        <v>19</v>
      </c>
      <c r="C4" s="165"/>
      <c r="D4" s="166" t="s">
        <v>20</v>
      </c>
      <c r="E4" s="167">
        <v>1</v>
      </c>
      <c r="F4" s="168">
        <v>7</v>
      </c>
      <c r="G4" s="169" t="s">
        <v>21</v>
      </c>
      <c r="H4" s="165"/>
      <c r="I4" s="165"/>
    </row>
    <row r="5" spans="1:9" ht="38.5">
      <c r="A5" s="164" t="s">
        <v>22</v>
      </c>
      <c r="B5" s="164" t="s">
        <v>23</v>
      </c>
      <c r="C5" s="165"/>
      <c r="D5" s="166" t="s">
        <v>24</v>
      </c>
      <c r="E5" s="167">
        <v>1</v>
      </c>
      <c r="F5" s="168">
        <v>385</v>
      </c>
      <c r="G5" s="169" t="s">
        <v>25</v>
      </c>
      <c r="H5" s="165"/>
      <c r="I5" s="165"/>
    </row>
    <row r="6" spans="1:9" ht="26">
      <c r="A6" s="164" t="s">
        <v>26</v>
      </c>
      <c r="B6" s="164" t="s">
        <v>27</v>
      </c>
      <c r="C6" s="165"/>
      <c r="D6" s="170" t="s">
        <v>28</v>
      </c>
      <c r="E6" s="171">
        <v>2</v>
      </c>
      <c r="F6" s="172">
        <v>570</v>
      </c>
      <c r="G6" s="173" t="s">
        <v>29</v>
      </c>
      <c r="H6" s="165"/>
      <c r="I6" s="165"/>
    </row>
    <row r="7" spans="1:9" ht="38.5">
      <c r="A7" s="164" t="s">
        <v>30</v>
      </c>
      <c r="B7" s="164" t="s">
        <v>31</v>
      </c>
      <c r="C7" s="165"/>
      <c r="D7" s="165"/>
      <c r="E7" s="174"/>
      <c r="F7" s="174"/>
      <c r="G7" s="165"/>
      <c r="H7" s="165"/>
      <c r="I7" s="165"/>
    </row>
    <row r="8" spans="1:9" ht="38.5">
      <c r="A8" s="164" t="s">
        <v>32</v>
      </c>
      <c r="B8" s="164" t="s">
        <v>33</v>
      </c>
      <c r="C8" s="165"/>
      <c r="D8" s="165"/>
      <c r="E8" s="174"/>
      <c r="F8" s="174"/>
      <c r="G8" s="165"/>
      <c r="H8" s="165"/>
      <c r="I8" s="165"/>
    </row>
    <row r="9" spans="1:9" ht="38.5">
      <c r="A9" s="164" t="s">
        <v>34</v>
      </c>
      <c r="B9" s="164" t="s">
        <v>35</v>
      </c>
      <c r="C9" s="165"/>
      <c r="D9" s="165"/>
      <c r="E9" s="174"/>
      <c r="F9" s="174"/>
      <c r="G9" s="165"/>
      <c r="H9" s="165"/>
      <c r="I9" s="165"/>
    </row>
    <row r="10" spans="1:9" ht="26">
      <c r="A10" s="164" t="s">
        <v>36</v>
      </c>
      <c r="B10" s="164" t="s">
        <v>37</v>
      </c>
      <c r="C10" s="165"/>
      <c r="D10" s="165"/>
      <c r="E10" s="174"/>
      <c r="F10" s="174"/>
      <c r="G10" s="165"/>
      <c r="H10" s="165"/>
      <c r="I10" s="165"/>
    </row>
    <row r="11" spans="1:9" ht="26">
      <c r="A11" s="164" t="s">
        <v>38</v>
      </c>
      <c r="B11" s="164" t="s">
        <v>39</v>
      </c>
      <c r="C11" s="165"/>
      <c r="D11" s="165"/>
      <c r="E11" s="174"/>
      <c r="F11" s="174"/>
      <c r="G11" s="165"/>
      <c r="H11" s="165"/>
      <c r="I11" s="165"/>
    </row>
    <row r="12" spans="1:9" ht="26">
      <c r="A12" s="164" t="s">
        <v>40</v>
      </c>
      <c r="B12" s="164" t="s">
        <v>41</v>
      </c>
      <c r="C12" s="165"/>
      <c r="D12" s="165"/>
      <c r="E12" s="174"/>
      <c r="F12" s="174"/>
      <c r="G12" s="165"/>
      <c r="H12" s="165"/>
      <c r="I12" s="165"/>
    </row>
    <row r="13" spans="1:9" ht="51">
      <c r="A13" s="164" t="s">
        <v>42</v>
      </c>
      <c r="B13" s="164" t="s">
        <v>43</v>
      </c>
      <c r="C13" s="165"/>
      <c r="D13" s="165"/>
      <c r="E13" s="174"/>
      <c r="F13" s="174"/>
      <c r="G13" s="165"/>
      <c r="H13" s="165"/>
      <c r="I13" s="165"/>
    </row>
    <row r="14" spans="1:9">
      <c r="A14" s="164" t="s">
        <v>44</v>
      </c>
      <c r="B14" s="164" t="s">
        <v>45</v>
      </c>
      <c r="C14" s="165"/>
      <c r="D14" s="165"/>
      <c r="E14" s="174"/>
      <c r="F14" s="174"/>
      <c r="G14" s="165"/>
      <c r="H14" s="165"/>
      <c r="I14" s="165"/>
    </row>
    <row r="15" spans="1:9" ht="26">
      <c r="A15" s="164" t="s">
        <v>46</v>
      </c>
      <c r="B15" s="164" t="s">
        <v>47</v>
      </c>
      <c r="C15" s="165"/>
      <c r="D15" s="165"/>
      <c r="E15" s="174"/>
      <c r="F15" s="174"/>
      <c r="G15" s="165"/>
      <c r="H15" s="165"/>
      <c r="I15" s="165"/>
    </row>
    <row r="16" spans="1:9">
      <c r="A16" s="164" t="s">
        <v>48</v>
      </c>
      <c r="B16" s="164" t="s">
        <v>49</v>
      </c>
      <c r="C16" s="165"/>
      <c r="D16" s="165"/>
      <c r="E16" s="174"/>
      <c r="F16" s="174"/>
      <c r="G16" s="165"/>
      <c r="H16" s="165"/>
      <c r="I16" s="165"/>
    </row>
    <row r="17" spans="1:9" ht="38.5">
      <c r="A17" s="164" t="s">
        <v>50</v>
      </c>
      <c r="B17" s="164" t="s">
        <v>51</v>
      </c>
      <c r="C17" s="165"/>
      <c r="D17" s="165"/>
      <c r="E17" s="174"/>
      <c r="F17" s="174"/>
      <c r="G17" s="165"/>
      <c r="H17" s="165"/>
      <c r="I17" s="165"/>
    </row>
    <row r="18" spans="1:9" ht="38.5">
      <c r="A18" s="164" t="s">
        <v>52</v>
      </c>
      <c r="B18" s="164" t="s">
        <v>53</v>
      </c>
      <c r="C18" s="165"/>
      <c r="D18" s="165"/>
      <c r="E18" s="174"/>
      <c r="F18" s="174"/>
      <c r="G18" s="165"/>
      <c r="H18" s="165"/>
      <c r="I18" s="165"/>
    </row>
    <row r="19" spans="1:9">
      <c r="A19" s="164" t="s">
        <v>54</v>
      </c>
      <c r="B19" s="164" t="s">
        <v>55</v>
      </c>
      <c r="C19" s="165"/>
      <c r="D19" s="165"/>
      <c r="E19" s="174"/>
      <c r="F19" s="174"/>
      <c r="G19" s="165"/>
      <c r="H19" s="165"/>
      <c r="I19" s="165"/>
    </row>
    <row r="20" spans="1:9">
      <c r="A20" s="164" t="s">
        <v>56</v>
      </c>
      <c r="B20" s="164" t="s">
        <v>57</v>
      </c>
      <c r="C20" s="165"/>
      <c r="D20" s="165"/>
      <c r="E20" s="174"/>
      <c r="F20" s="174"/>
      <c r="G20" s="165"/>
      <c r="H20" s="165"/>
      <c r="I20" s="165"/>
    </row>
    <row r="21" spans="1:9">
      <c r="A21" s="164" t="s">
        <v>58</v>
      </c>
      <c r="B21" s="164" t="s">
        <v>59</v>
      </c>
      <c r="C21" s="165"/>
      <c r="D21" s="165"/>
      <c r="E21" s="174"/>
      <c r="F21" s="174"/>
      <c r="G21" s="165"/>
      <c r="H21" s="165"/>
      <c r="I21" s="165"/>
    </row>
    <row r="22" spans="1:9" ht="26">
      <c r="A22" s="164" t="s">
        <v>60</v>
      </c>
      <c r="B22" s="164" t="s">
        <v>61</v>
      </c>
      <c r="C22" s="165"/>
      <c r="D22" s="165"/>
      <c r="E22" s="174"/>
      <c r="F22" s="174"/>
      <c r="G22" s="165"/>
      <c r="H22" s="165"/>
      <c r="I22" s="165"/>
    </row>
    <row r="23" spans="1:9">
      <c r="A23" s="164" t="s">
        <v>62</v>
      </c>
      <c r="B23" s="164" t="s">
        <v>63</v>
      </c>
      <c r="C23" s="165"/>
      <c r="D23" s="165"/>
      <c r="E23" s="174"/>
      <c r="F23" s="174"/>
      <c r="G23" s="165"/>
      <c r="H23" s="165"/>
      <c r="I23" s="165"/>
    </row>
    <row r="24" spans="1:9" ht="26">
      <c r="A24" s="175" t="s">
        <v>64</v>
      </c>
      <c r="B24" s="175" t="s">
        <v>65</v>
      </c>
      <c r="C24" s="165"/>
      <c r="D24" s="165"/>
      <c r="E24" s="174"/>
      <c r="F24" s="174"/>
      <c r="G24" s="165"/>
      <c r="H24" s="165"/>
      <c r="I24" s="165"/>
    </row>
    <row r="25" spans="1:9">
      <c r="A25" s="165"/>
      <c r="B25" s="165"/>
      <c r="C25" s="165"/>
      <c r="D25" s="165"/>
      <c r="E25" s="174"/>
      <c r="F25" s="174"/>
      <c r="G25" s="165"/>
      <c r="H25" s="165"/>
      <c r="I25" s="165"/>
    </row>
    <row r="26" spans="1:9">
      <c r="A26" s="165"/>
      <c r="B26" s="165"/>
      <c r="C26" s="165"/>
      <c r="D26" s="165"/>
      <c r="E26" s="174"/>
      <c r="F26" s="174"/>
      <c r="G26" s="165"/>
      <c r="H26" s="165"/>
      <c r="I26" s="165"/>
    </row>
    <row r="27" spans="1:9">
      <c r="A27" s="165"/>
      <c r="B27" s="165"/>
      <c r="C27" s="165"/>
      <c r="D27" s="165"/>
      <c r="E27" s="174"/>
      <c r="F27" s="174"/>
      <c r="G27" s="165"/>
      <c r="H27" s="165"/>
      <c r="I27" s="165"/>
    </row>
    <row r="28" spans="1:9">
      <c r="A28" s="165"/>
      <c r="B28" s="165"/>
      <c r="C28" s="165"/>
      <c r="D28" s="165"/>
      <c r="E28" s="174"/>
      <c r="F28" s="174"/>
      <c r="G28" s="165"/>
      <c r="H28" s="165"/>
      <c r="I28" s="165"/>
    </row>
  </sheetData>
  <sortState xmlns:xlrd2="http://schemas.microsoft.com/office/spreadsheetml/2017/richdata2" ref="A2:B24">
    <sortCondition ref="A2:A24"/>
  </sortState>
  <phoneticPr fontId="10" type="noConversion"/>
  <hyperlinks>
    <hyperlink ref="G6" r:id="rId1" xr:uid="{7ED3F54A-47AF-4C48-90EB-0ADB96F75452}"/>
    <hyperlink ref="G2" r:id="rId2" xr:uid="{F98505E0-59BA-4C87-8646-758D9D9B541E}"/>
    <hyperlink ref="G5" r:id="rId3" xr:uid="{DD32FC87-19C5-4145-A4BF-EABBA48C4973}"/>
    <hyperlink ref="G4" r:id="rId4" xr:uid="{48F8D5BB-116D-4E29-8C26-068328991262}"/>
    <hyperlink ref="G3" r:id="rId5" xr:uid="{069984B9-FE0B-4DB1-A6B1-9283836ED847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3F4AD-6EC7-4B98-9860-8FE9056FBBEA}">
  <sheetPr>
    <tabColor rgb="FFFF0000"/>
  </sheetPr>
  <dimension ref="A1:O162"/>
  <sheetViews>
    <sheetView topLeftCell="A28" zoomScale="45" zoomScaleNormal="55" workbookViewId="0">
      <selection activeCell="E62" sqref="E62"/>
    </sheetView>
  </sheetViews>
  <sheetFormatPr defaultColWidth="8.81640625" defaultRowHeight="12" outlineLevelCol="1"/>
  <cols>
    <col min="1" max="1" width="14.453125" style="1" bestFit="1" customWidth="1"/>
    <col min="2" max="2" width="13.453125" style="3" bestFit="1" customWidth="1" outlineLevel="1" collapsed="1"/>
    <col min="3" max="3" width="10.36328125" style="2" customWidth="1" outlineLevel="1"/>
    <col min="4" max="4" width="6.453125" style="22" bestFit="1" customWidth="1" outlineLevel="1"/>
    <col min="5" max="5" width="58.1796875" style="4" customWidth="1"/>
    <col min="6" max="6" width="18.453125" style="4" bestFit="1" customWidth="1"/>
    <col min="7" max="7" width="7.81640625" style="5" customWidth="1"/>
    <col min="8" max="8" width="13.36328125" style="5" bestFit="1" customWidth="1" outlineLevel="1"/>
    <col min="9" max="9" width="13.1796875" style="5" bestFit="1" customWidth="1" outlineLevel="1" collapsed="1"/>
    <col min="10" max="10" width="14.54296875" style="151" customWidth="1"/>
    <col min="11" max="11" width="13.1796875" style="150" customWidth="1"/>
    <col min="12" max="12" width="16.453125" style="150" customWidth="1" outlineLevel="1"/>
    <col min="13" max="13" width="8.81640625" style="1"/>
    <col min="14" max="14" width="25.26953125" style="1" customWidth="1"/>
    <col min="15" max="15" width="12.6328125" style="1" customWidth="1"/>
    <col min="16" max="16" width="8.81640625" style="1" customWidth="1"/>
    <col min="17" max="16384" width="8.81640625" style="1"/>
  </cols>
  <sheetData>
    <row r="1" spans="1:15" ht="21">
      <c r="A1" s="193" t="s">
        <v>225</v>
      </c>
      <c r="B1" s="193"/>
    </row>
    <row r="2" spans="1:15" ht="52" customHeight="1">
      <c r="A2" s="191" t="s">
        <v>237</v>
      </c>
      <c r="B2" s="192"/>
      <c r="C2" s="192"/>
      <c r="D2" s="192"/>
      <c r="E2" s="192"/>
    </row>
    <row r="3" spans="1:15" ht="15.5">
      <c r="A3" s="142" t="s">
        <v>226</v>
      </c>
      <c r="B3" s="142"/>
      <c r="C3" s="142"/>
      <c r="D3" s="142"/>
      <c r="E3" s="142"/>
    </row>
    <row r="4" spans="1:15" ht="15.5">
      <c r="A4" s="142" t="s">
        <v>230</v>
      </c>
      <c r="B4" s="142"/>
      <c r="C4" s="142"/>
      <c r="D4" s="142"/>
      <c r="E4" s="142"/>
    </row>
    <row r="5" spans="1:15" ht="15.5">
      <c r="A5" s="143"/>
      <c r="B5" s="143"/>
      <c r="C5" s="143"/>
      <c r="D5" s="143"/>
      <c r="E5" s="143"/>
    </row>
    <row r="6" spans="1:15" s="11" customFormat="1" ht="31.5" customHeight="1">
      <c r="A6" s="6" t="s">
        <v>186</v>
      </c>
      <c r="B6" s="8" t="s">
        <v>58</v>
      </c>
      <c r="C6" s="7" t="s">
        <v>52</v>
      </c>
      <c r="D6" s="21" t="s">
        <v>64</v>
      </c>
      <c r="E6" s="9" t="s">
        <v>56</v>
      </c>
      <c r="F6" s="9" t="s">
        <v>10</v>
      </c>
      <c r="G6" s="10" t="s">
        <v>26</v>
      </c>
      <c r="H6" s="10" t="s">
        <v>30</v>
      </c>
      <c r="I6" s="10" t="s">
        <v>44</v>
      </c>
      <c r="J6" s="152" t="s">
        <v>60</v>
      </c>
      <c r="K6" s="153" t="s">
        <v>36</v>
      </c>
      <c r="L6" s="153" t="s">
        <v>66</v>
      </c>
      <c r="M6" s="144" t="s">
        <v>67</v>
      </c>
      <c r="N6" s="144" t="s">
        <v>68</v>
      </c>
      <c r="O6" s="144" t="s">
        <v>69</v>
      </c>
    </row>
    <row r="7" spans="1:15">
      <c r="A7" s="12" t="s">
        <v>28</v>
      </c>
      <c r="B7" s="4" t="s">
        <v>70</v>
      </c>
      <c r="C7" s="13">
        <v>99</v>
      </c>
      <c r="D7" s="145">
        <v>1</v>
      </c>
      <c r="E7" s="16" t="s">
        <v>71</v>
      </c>
      <c r="F7" s="15" t="s">
        <v>18</v>
      </c>
      <c r="G7" s="14">
        <v>4</v>
      </c>
      <c r="H7" s="17" t="s">
        <v>72</v>
      </c>
      <c r="I7" s="17">
        <v>44620</v>
      </c>
      <c r="J7" s="147">
        <v>449416.13499999995</v>
      </c>
      <c r="K7" s="148">
        <v>367934.46359749994</v>
      </c>
      <c r="L7" s="148">
        <v>25326029.812813167</v>
      </c>
      <c r="M7" s="1" t="s">
        <v>238</v>
      </c>
      <c r="N7" s="1" t="s">
        <v>241</v>
      </c>
    </row>
    <row r="8" spans="1:15" collapsed="1">
      <c r="A8" s="12" t="s">
        <v>28</v>
      </c>
      <c r="B8" s="4" t="s">
        <v>70</v>
      </c>
      <c r="C8" s="13">
        <v>45</v>
      </c>
      <c r="D8" s="145">
        <v>1</v>
      </c>
      <c r="E8" s="16" t="s">
        <v>73</v>
      </c>
      <c r="F8" s="15" t="s">
        <v>22</v>
      </c>
      <c r="G8" s="14">
        <v>30</v>
      </c>
      <c r="H8" s="17" t="s">
        <v>72</v>
      </c>
      <c r="I8" s="17">
        <v>44592</v>
      </c>
      <c r="J8" s="147">
        <v>497784.51</v>
      </c>
      <c r="K8" s="148">
        <v>412936.91436499998</v>
      </c>
      <c r="L8" s="148">
        <v>6135881.0700851977</v>
      </c>
      <c r="M8" s="1" t="s">
        <v>238</v>
      </c>
      <c r="N8" s="1" t="s">
        <v>241</v>
      </c>
    </row>
    <row r="9" spans="1:15">
      <c r="A9" s="12" t="s">
        <v>28</v>
      </c>
      <c r="B9" s="4" t="s">
        <v>70</v>
      </c>
      <c r="C9" s="13">
        <v>3</v>
      </c>
      <c r="D9" s="145" t="s">
        <v>74</v>
      </c>
      <c r="E9" s="16" t="s">
        <v>75</v>
      </c>
      <c r="F9" s="15" t="s">
        <v>48</v>
      </c>
      <c r="G9" s="14">
        <v>10</v>
      </c>
      <c r="H9" s="17" t="s">
        <v>72</v>
      </c>
      <c r="I9" s="17">
        <v>45138</v>
      </c>
      <c r="J9" s="147">
        <v>0</v>
      </c>
      <c r="K9" s="148">
        <v>0</v>
      </c>
      <c r="L9" s="148">
        <v>42730.407199999994</v>
      </c>
      <c r="M9" s="1" t="s">
        <v>239</v>
      </c>
      <c r="N9" s="1" t="s">
        <v>242</v>
      </c>
    </row>
    <row r="10" spans="1:15">
      <c r="A10" s="12" t="s">
        <v>28</v>
      </c>
      <c r="B10" s="4" t="s">
        <v>76</v>
      </c>
      <c r="C10" s="13">
        <v>1</v>
      </c>
      <c r="D10" s="145" t="s">
        <v>77</v>
      </c>
      <c r="E10" s="16" t="s">
        <v>78</v>
      </c>
      <c r="F10" s="15" t="s">
        <v>18</v>
      </c>
      <c r="G10" s="14">
        <v>10</v>
      </c>
      <c r="H10" s="17" t="s">
        <v>79</v>
      </c>
      <c r="I10" s="17">
        <v>44408</v>
      </c>
      <c r="J10" s="147">
        <v>47001.36</v>
      </c>
      <c r="K10" s="148">
        <v>10105.080839999999</v>
      </c>
      <c r="L10" s="148">
        <v>41086.93</v>
      </c>
      <c r="M10" s="1" t="s">
        <v>240</v>
      </c>
      <c r="N10" s="1" t="s">
        <v>243</v>
      </c>
    </row>
    <row r="11" spans="1:15">
      <c r="A11" s="12" t="s">
        <v>28</v>
      </c>
      <c r="B11" s="4" t="s">
        <v>76</v>
      </c>
      <c r="C11" s="13">
        <v>0</v>
      </c>
      <c r="D11" s="145" t="s">
        <v>74</v>
      </c>
      <c r="E11" s="16" t="s">
        <v>80</v>
      </c>
      <c r="F11" s="15" t="s">
        <v>48</v>
      </c>
      <c r="G11" s="14">
        <v>15</v>
      </c>
      <c r="H11" s="17" t="s">
        <v>79</v>
      </c>
      <c r="I11" s="17">
        <v>44530</v>
      </c>
      <c r="J11" s="147">
        <v>0</v>
      </c>
      <c r="K11" s="148">
        <v>0</v>
      </c>
      <c r="L11" s="148">
        <v>188999.878</v>
      </c>
      <c r="M11" s="1" t="s">
        <v>240</v>
      </c>
      <c r="N11" s="1" t="s">
        <v>243</v>
      </c>
    </row>
    <row r="12" spans="1:15">
      <c r="A12" s="12" t="s">
        <v>28</v>
      </c>
      <c r="B12" s="4" t="s">
        <v>76</v>
      </c>
      <c r="C12" s="13">
        <v>0</v>
      </c>
      <c r="D12" s="145" t="s">
        <v>74</v>
      </c>
      <c r="E12" s="16" t="s">
        <v>81</v>
      </c>
      <c r="F12" s="15" t="s">
        <v>48</v>
      </c>
      <c r="G12" s="14">
        <v>10</v>
      </c>
      <c r="H12" s="17" t="s">
        <v>72</v>
      </c>
      <c r="I12" s="17">
        <v>44742</v>
      </c>
      <c r="J12" s="147">
        <v>0</v>
      </c>
      <c r="K12" s="148">
        <v>12631.25</v>
      </c>
      <c r="L12" s="148">
        <v>0</v>
      </c>
      <c r="M12" s="1" t="s">
        <v>238</v>
      </c>
      <c r="N12" s="1" t="s">
        <v>241</v>
      </c>
    </row>
    <row r="13" spans="1:15">
      <c r="A13" s="12" t="s">
        <v>28</v>
      </c>
      <c r="B13" s="4" t="s">
        <v>76</v>
      </c>
      <c r="C13" s="13">
        <v>0</v>
      </c>
      <c r="D13" s="145" t="s">
        <v>74</v>
      </c>
      <c r="E13" s="16" t="s">
        <v>82</v>
      </c>
      <c r="F13" s="15" t="s">
        <v>22</v>
      </c>
      <c r="G13" s="14">
        <v>20</v>
      </c>
      <c r="H13" s="17" t="s">
        <v>72</v>
      </c>
      <c r="I13" s="17">
        <v>44561</v>
      </c>
      <c r="J13" s="147">
        <v>66594.395000000004</v>
      </c>
      <c r="K13" s="148">
        <v>231467.65625</v>
      </c>
      <c r="L13" s="148">
        <v>0</v>
      </c>
      <c r="M13" s="1" t="s">
        <v>240</v>
      </c>
      <c r="N13" s="1" t="s">
        <v>243</v>
      </c>
    </row>
    <row r="14" spans="1:15">
      <c r="A14" s="12" t="s">
        <v>28</v>
      </c>
      <c r="B14" s="4" t="s">
        <v>70</v>
      </c>
      <c r="C14" s="13">
        <v>0</v>
      </c>
      <c r="D14" s="145" t="s">
        <v>74</v>
      </c>
      <c r="E14" s="16" t="s">
        <v>83</v>
      </c>
      <c r="F14" s="15" t="s">
        <v>22</v>
      </c>
      <c r="G14" s="14">
        <v>10</v>
      </c>
      <c r="H14" s="17" t="s">
        <v>72</v>
      </c>
      <c r="I14" s="17">
        <v>44500</v>
      </c>
      <c r="J14" s="147">
        <v>0</v>
      </c>
      <c r="K14" s="148">
        <v>113339.701</v>
      </c>
      <c r="L14" s="148">
        <v>0</v>
      </c>
      <c r="M14" s="1" t="s">
        <v>238</v>
      </c>
      <c r="N14" s="1" t="s">
        <v>241</v>
      </c>
    </row>
    <row r="15" spans="1:15">
      <c r="A15" s="12" t="s">
        <v>28</v>
      </c>
      <c r="B15" s="4" t="s">
        <v>70</v>
      </c>
      <c r="C15" s="13">
        <v>15</v>
      </c>
      <c r="D15" s="145" t="s">
        <v>77</v>
      </c>
      <c r="E15" s="16" t="s">
        <v>84</v>
      </c>
      <c r="F15" s="15" t="s">
        <v>48</v>
      </c>
      <c r="G15" s="14">
        <v>15</v>
      </c>
      <c r="H15" s="17" t="s">
        <v>79</v>
      </c>
      <c r="I15" s="17">
        <v>44592</v>
      </c>
      <c r="J15" s="147">
        <v>0</v>
      </c>
      <c r="K15" s="148">
        <v>0</v>
      </c>
      <c r="L15" s="148">
        <v>123260.79</v>
      </c>
      <c r="M15" s="1" t="s">
        <v>238</v>
      </c>
      <c r="N15" s="1" t="s">
        <v>241</v>
      </c>
    </row>
    <row r="16" spans="1:15">
      <c r="A16" s="12" t="s">
        <v>28</v>
      </c>
      <c r="B16" s="4" t="s">
        <v>70</v>
      </c>
      <c r="C16" s="13">
        <v>30</v>
      </c>
      <c r="D16" s="145" t="s">
        <v>77</v>
      </c>
      <c r="E16" s="16" t="s">
        <v>85</v>
      </c>
      <c r="F16" s="15" t="s">
        <v>48</v>
      </c>
      <c r="G16" s="14">
        <v>15</v>
      </c>
      <c r="H16" s="17" t="s">
        <v>72</v>
      </c>
      <c r="I16" s="17">
        <v>44592</v>
      </c>
      <c r="J16" s="147">
        <v>0</v>
      </c>
      <c r="K16" s="148">
        <v>0</v>
      </c>
      <c r="L16" s="148">
        <v>205434.65</v>
      </c>
      <c r="M16" s="1" t="s">
        <v>240</v>
      </c>
      <c r="N16" s="1" t="s">
        <v>243</v>
      </c>
    </row>
    <row r="17" spans="1:14">
      <c r="A17" s="12" t="s">
        <v>28</v>
      </c>
      <c r="B17" s="4" t="s">
        <v>70</v>
      </c>
      <c r="C17" s="13">
        <v>0</v>
      </c>
      <c r="D17" s="145" t="s">
        <v>74</v>
      </c>
      <c r="E17" s="16" t="s">
        <v>86</v>
      </c>
      <c r="F17" s="15" t="s">
        <v>48</v>
      </c>
      <c r="G17" s="14">
        <v>15</v>
      </c>
      <c r="H17" s="17" t="s">
        <v>79</v>
      </c>
      <c r="I17" s="17">
        <v>44530</v>
      </c>
      <c r="J17" s="147">
        <v>0</v>
      </c>
      <c r="K17" s="148">
        <v>0</v>
      </c>
      <c r="L17" s="148">
        <v>100662.9785</v>
      </c>
      <c r="M17" s="1" t="s">
        <v>239</v>
      </c>
      <c r="N17" s="1" t="s">
        <v>244</v>
      </c>
    </row>
    <row r="18" spans="1:14" ht="15" customHeight="1">
      <c r="A18" s="12" t="s">
        <v>28</v>
      </c>
      <c r="B18" s="4" t="s">
        <v>76</v>
      </c>
      <c r="C18" s="13">
        <v>0</v>
      </c>
      <c r="D18" s="145" t="s">
        <v>74</v>
      </c>
      <c r="E18" s="16" t="s">
        <v>87</v>
      </c>
      <c r="F18" s="15" t="s">
        <v>48</v>
      </c>
      <c r="G18" s="14">
        <v>15</v>
      </c>
      <c r="H18" s="17" t="s">
        <v>79</v>
      </c>
      <c r="I18" s="17">
        <v>44742</v>
      </c>
      <c r="J18" s="147">
        <v>0</v>
      </c>
      <c r="K18" s="148">
        <v>0</v>
      </c>
      <c r="L18" s="148">
        <v>127554.37418499999</v>
      </c>
      <c r="M18" s="1" t="s">
        <v>240</v>
      </c>
      <c r="N18" s="1" t="s">
        <v>241</v>
      </c>
    </row>
    <row r="19" spans="1:14" ht="15" customHeight="1">
      <c r="A19" s="12" t="s">
        <v>28</v>
      </c>
      <c r="B19" s="4" t="s">
        <v>88</v>
      </c>
      <c r="C19" s="13">
        <v>10</v>
      </c>
      <c r="D19" s="145" t="s">
        <v>77</v>
      </c>
      <c r="E19" s="16" t="s">
        <v>89</v>
      </c>
      <c r="F19" s="15" t="s">
        <v>48</v>
      </c>
      <c r="G19" s="14">
        <v>15</v>
      </c>
      <c r="H19" s="17" t="s">
        <v>72</v>
      </c>
      <c r="I19" s="17">
        <v>44620</v>
      </c>
      <c r="J19" s="147">
        <v>0</v>
      </c>
      <c r="K19" s="148">
        <v>0</v>
      </c>
      <c r="L19" s="148">
        <v>92445.592499999999</v>
      </c>
      <c r="M19" s="1" t="s">
        <v>239</v>
      </c>
      <c r="N19" s="1" t="s">
        <v>242</v>
      </c>
    </row>
    <row r="20" spans="1:14" ht="15" customHeight="1">
      <c r="A20" s="12" t="s">
        <v>28</v>
      </c>
      <c r="B20" s="4" t="s">
        <v>90</v>
      </c>
      <c r="C20" s="13">
        <v>40</v>
      </c>
      <c r="D20" s="145" t="s">
        <v>74</v>
      </c>
      <c r="E20" s="16" t="s">
        <v>91</v>
      </c>
      <c r="F20" s="15" t="s">
        <v>48</v>
      </c>
      <c r="G20" s="14">
        <v>15</v>
      </c>
      <c r="H20" s="17" t="s">
        <v>72</v>
      </c>
      <c r="I20" s="17">
        <v>44286</v>
      </c>
      <c r="J20" s="147">
        <v>0</v>
      </c>
      <c r="K20" s="148">
        <v>15763.8</v>
      </c>
      <c r="L20" s="148">
        <v>0</v>
      </c>
      <c r="M20" s="1" t="s">
        <v>239</v>
      </c>
      <c r="N20" s="1" t="s">
        <v>241</v>
      </c>
    </row>
    <row r="21" spans="1:14" ht="15" customHeight="1">
      <c r="A21" s="12" t="s">
        <v>28</v>
      </c>
      <c r="B21" s="4" t="s">
        <v>76</v>
      </c>
      <c r="C21" s="13">
        <v>0</v>
      </c>
      <c r="D21" s="145" t="s">
        <v>74</v>
      </c>
      <c r="E21" s="16" t="s">
        <v>92</v>
      </c>
      <c r="F21" s="15" t="s">
        <v>48</v>
      </c>
      <c r="G21" s="14">
        <v>1</v>
      </c>
      <c r="H21" s="17" t="s">
        <v>72</v>
      </c>
      <c r="I21" s="17">
        <v>44804</v>
      </c>
      <c r="J21" s="147">
        <v>0</v>
      </c>
      <c r="K21" s="148">
        <v>98523.75</v>
      </c>
      <c r="L21" s="148">
        <v>421141.03249999997</v>
      </c>
      <c r="M21" s="1" t="s">
        <v>240</v>
      </c>
      <c r="N21" s="1" t="s">
        <v>241</v>
      </c>
    </row>
    <row r="22" spans="1:14" ht="15" customHeight="1">
      <c r="A22" s="12" t="s">
        <v>28</v>
      </c>
      <c r="B22" s="4" t="s">
        <v>88</v>
      </c>
      <c r="C22" s="13">
        <v>8</v>
      </c>
      <c r="D22" s="145">
        <v>2</v>
      </c>
      <c r="E22" s="16" t="s">
        <v>93</v>
      </c>
      <c r="F22" s="15" t="s">
        <v>18</v>
      </c>
      <c r="G22" s="14">
        <v>10</v>
      </c>
      <c r="H22" s="17" t="s">
        <v>79</v>
      </c>
      <c r="I22" s="17">
        <v>44530</v>
      </c>
      <c r="J22" s="147">
        <v>25034.42</v>
      </c>
      <c r="K22" s="148">
        <v>0</v>
      </c>
      <c r="L22" s="148">
        <v>513586.62499999994</v>
      </c>
      <c r="M22" s="1" t="s">
        <v>240</v>
      </c>
      <c r="N22" s="1" t="s">
        <v>241</v>
      </c>
    </row>
    <row r="23" spans="1:14" ht="15" customHeight="1">
      <c r="A23" s="12" t="s">
        <v>28</v>
      </c>
      <c r="B23" s="4" t="s">
        <v>70</v>
      </c>
      <c r="C23" s="13">
        <v>0</v>
      </c>
      <c r="D23" s="145" t="s">
        <v>74</v>
      </c>
      <c r="E23" s="16" t="s">
        <v>94</v>
      </c>
      <c r="F23" s="15" t="s">
        <v>48</v>
      </c>
      <c r="G23" s="14">
        <v>15</v>
      </c>
      <c r="H23" s="17" t="s">
        <v>72</v>
      </c>
      <c r="I23" s="17">
        <v>44742</v>
      </c>
      <c r="J23" s="147">
        <v>0</v>
      </c>
      <c r="K23" s="148">
        <v>50525</v>
      </c>
      <c r="L23" s="148">
        <v>0</v>
      </c>
      <c r="M23" s="1" t="s">
        <v>239</v>
      </c>
      <c r="N23" s="1" t="s">
        <v>242</v>
      </c>
    </row>
    <row r="24" spans="1:14" ht="15" customHeight="1">
      <c r="A24" s="12" t="s">
        <v>28</v>
      </c>
      <c r="B24" s="4" t="s">
        <v>76</v>
      </c>
      <c r="C24" s="13">
        <v>0</v>
      </c>
      <c r="D24" s="145" t="s">
        <v>74</v>
      </c>
      <c r="E24" s="16" t="s">
        <v>95</v>
      </c>
      <c r="F24" s="15" t="s">
        <v>22</v>
      </c>
      <c r="G24" s="14">
        <v>10</v>
      </c>
      <c r="H24" s="17" t="s">
        <v>72</v>
      </c>
      <c r="I24" s="17">
        <v>44500</v>
      </c>
      <c r="J24" s="147">
        <v>0</v>
      </c>
      <c r="K24" s="148">
        <v>111155</v>
      </c>
      <c r="L24" s="148">
        <v>0</v>
      </c>
      <c r="M24" s="1" t="s">
        <v>238</v>
      </c>
      <c r="N24" s="1" t="s">
        <v>241</v>
      </c>
    </row>
    <row r="25" spans="1:14" ht="15" customHeight="1">
      <c r="A25" s="12" t="s">
        <v>28</v>
      </c>
      <c r="B25" s="4" t="s">
        <v>70</v>
      </c>
      <c r="C25" s="13">
        <v>0</v>
      </c>
      <c r="D25" s="145" t="s">
        <v>74</v>
      </c>
      <c r="E25" s="16" t="s">
        <v>96</v>
      </c>
      <c r="F25" s="15" t="s">
        <v>48</v>
      </c>
      <c r="G25" s="14">
        <v>15</v>
      </c>
      <c r="H25" s="17" t="s">
        <v>79</v>
      </c>
      <c r="I25" s="17">
        <v>44620</v>
      </c>
      <c r="J25" s="147">
        <v>0</v>
      </c>
      <c r="K25" s="148">
        <v>0</v>
      </c>
      <c r="L25" s="148">
        <v>205434.65</v>
      </c>
      <c r="M25" s="1" t="s">
        <v>240</v>
      </c>
      <c r="N25" s="1" t="s">
        <v>241</v>
      </c>
    </row>
    <row r="26" spans="1:14" ht="15" customHeight="1">
      <c r="A26" s="12" t="s">
        <v>28</v>
      </c>
      <c r="B26" s="4" t="s">
        <v>70</v>
      </c>
      <c r="C26" s="13">
        <v>0</v>
      </c>
      <c r="D26" s="145" t="s">
        <v>74</v>
      </c>
      <c r="E26" s="16" t="s">
        <v>97</v>
      </c>
      <c r="F26" s="15" t="s">
        <v>48</v>
      </c>
      <c r="G26" s="14">
        <v>20</v>
      </c>
      <c r="H26" s="17" t="s">
        <v>72</v>
      </c>
      <c r="I26" s="17">
        <v>44530</v>
      </c>
      <c r="J26" s="147">
        <v>0</v>
      </c>
      <c r="K26" s="148">
        <v>0</v>
      </c>
      <c r="L26" s="148">
        <v>164347.72</v>
      </c>
      <c r="M26" s="1" t="s">
        <v>240</v>
      </c>
      <c r="N26" s="1" t="s">
        <v>241</v>
      </c>
    </row>
    <row r="27" spans="1:14" ht="15" customHeight="1">
      <c r="A27" s="12" t="s">
        <v>28</v>
      </c>
      <c r="B27" s="4" t="s">
        <v>76</v>
      </c>
      <c r="C27" s="13">
        <v>0</v>
      </c>
      <c r="D27" s="145" t="s">
        <v>74</v>
      </c>
      <c r="E27" s="16" t="s">
        <v>98</v>
      </c>
      <c r="F27" s="15" t="s">
        <v>48</v>
      </c>
      <c r="G27" s="14">
        <v>15</v>
      </c>
      <c r="H27" s="17" t="s">
        <v>79</v>
      </c>
      <c r="I27" s="17">
        <v>44439</v>
      </c>
      <c r="J27" s="147">
        <v>0</v>
      </c>
      <c r="K27" s="148">
        <v>0</v>
      </c>
      <c r="L27" s="148">
        <v>41086.93</v>
      </c>
      <c r="M27" s="1" t="s">
        <v>240</v>
      </c>
      <c r="N27" s="1" t="s">
        <v>241</v>
      </c>
    </row>
    <row r="28" spans="1:14" ht="15" customHeight="1">
      <c r="A28" s="12" t="s">
        <v>28</v>
      </c>
      <c r="B28" s="4" t="s">
        <v>88</v>
      </c>
      <c r="C28" s="13">
        <v>0</v>
      </c>
      <c r="D28" s="145" t="s">
        <v>74</v>
      </c>
      <c r="E28" s="16" t="s">
        <v>99</v>
      </c>
      <c r="F28" s="15" t="s">
        <v>48</v>
      </c>
      <c r="G28" s="14">
        <v>15</v>
      </c>
      <c r="H28" s="17" t="s">
        <v>79</v>
      </c>
      <c r="I28" s="17">
        <v>44500</v>
      </c>
      <c r="J28" s="147">
        <v>0</v>
      </c>
      <c r="K28" s="148">
        <v>0</v>
      </c>
      <c r="L28" s="148">
        <v>176673.799</v>
      </c>
      <c r="M28" s="1" t="s">
        <v>239</v>
      </c>
      <c r="N28" s="1" t="s">
        <v>242</v>
      </c>
    </row>
    <row r="29" spans="1:14" ht="15" customHeight="1">
      <c r="A29" s="12" t="s">
        <v>28</v>
      </c>
      <c r="B29" s="4" t="s">
        <v>76</v>
      </c>
      <c r="C29" s="13">
        <v>10</v>
      </c>
      <c r="D29" s="145" t="s">
        <v>74</v>
      </c>
      <c r="E29" s="16" t="s">
        <v>100</v>
      </c>
      <c r="F29" s="15" t="s">
        <v>22</v>
      </c>
      <c r="G29" s="14">
        <v>7</v>
      </c>
      <c r="H29" s="17" t="s">
        <v>72</v>
      </c>
      <c r="I29" s="17">
        <v>44408</v>
      </c>
      <c r="J29" s="147">
        <v>0</v>
      </c>
      <c r="K29" s="148">
        <v>0</v>
      </c>
      <c r="L29" s="148">
        <v>308151.97499999998</v>
      </c>
      <c r="M29" s="1" t="s">
        <v>240</v>
      </c>
      <c r="N29" s="1" t="s">
        <v>241</v>
      </c>
    </row>
    <row r="30" spans="1:14" ht="15" customHeight="1">
      <c r="A30" s="12" t="s">
        <v>24</v>
      </c>
      <c r="B30" s="4" t="s">
        <v>101</v>
      </c>
      <c r="C30" s="13">
        <v>32</v>
      </c>
      <c r="D30" s="145">
        <v>1</v>
      </c>
      <c r="E30" s="16" t="s">
        <v>102</v>
      </c>
      <c r="F30" s="15" t="s">
        <v>22</v>
      </c>
      <c r="G30" s="14">
        <v>15</v>
      </c>
      <c r="H30" s="17" t="s">
        <v>72</v>
      </c>
      <c r="I30" s="17">
        <v>44439</v>
      </c>
      <c r="J30" s="147">
        <v>3853.07</v>
      </c>
      <c r="K30" s="148">
        <v>736199.77500000002</v>
      </c>
      <c r="L30" s="148">
        <v>4226407.0544499997</v>
      </c>
      <c r="M30" s="1" t="s">
        <v>238</v>
      </c>
      <c r="N30" s="1" t="s">
        <v>241</v>
      </c>
    </row>
    <row r="31" spans="1:14" ht="15" customHeight="1">
      <c r="A31" s="12" t="s">
        <v>24</v>
      </c>
      <c r="B31" s="4" t="s">
        <v>70</v>
      </c>
      <c r="C31" s="13">
        <v>0</v>
      </c>
      <c r="D31" s="145" t="s">
        <v>74</v>
      </c>
      <c r="E31" s="16" t="s">
        <v>103</v>
      </c>
      <c r="F31" s="15" t="s">
        <v>22</v>
      </c>
      <c r="G31" s="14">
        <v>15</v>
      </c>
      <c r="H31" s="17" t="s">
        <v>72</v>
      </c>
      <c r="I31" s="17">
        <v>44408</v>
      </c>
      <c r="J31" s="147">
        <v>0</v>
      </c>
      <c r="K31" s="148">
        <v>50525</v>
      </c>
      <c r="L31" s="148">
        <v>0</v>
      </c>
      <c r="M31" s="1" t="s">
        <v>240</v>
      </c>
      <c r="N31" s="1" t="s">
        <v>241</v>
      </c>
    </row>
    <row r="32" spans="1:14" ht="15" customHeight="1">
      <c r="A32" s="12" t="s">
        <v>24</v>
      </c>
      <c r="B32" s="4" t="s">
        <v>76</v>
      </c>
      <c r="C32" s="13">
        <v>0</v>
      </c>
      <c r="D32" s="145" t="s">
        <v>74</v>
      </c>
      <c r="E32" s="16" t="s">
        <v>104</v>
      </c>
      <c r="F32" s="15" t="s">
        <v>22</v>
      </c>
      <c r="G32" s="14">
        <v>5</v>
      </c>
      <c r="H32" s="17" t="s">
        <v>72</v>
      </c>
      <c r="I32" s="17">
        <v>44408</v>
      </c>
      <c r="J32" s="147">
        <v>0</v>
      </c>
      <c r="K32" s="148">
        <v>12631.25</v>
      </c>
      <c r="L32" s="148">
        <v>0</v>
      </c>
      <c r="M32" s="1" t="s">
        <v>240</v>
      </c>
      <c r="N32" s="1" t="s">
        <v>241</v>
      </c>
    </row>
    <row r="33" spans="1:14" ht="15" customHeight="1">
      <c r="A33" s="12" t="s">
        <v>24</v>
      </c>
      <c r="B33" s="4" t="s">
        <v>76</v>
      </c>
      <c r="C33" s="13">
        <v>20</v>
      </c>
      <c r="D33" s="145">
        <v>1</v>
      </c>
      <c r="E33" s="16" t="s">
        <v>105</v>
      </c>
      <c r="F33" s="15" t="s">
        <v>22</v>
      </c>
      <c r="G33" s="14">
        <v>13</v>
      </c>
      <c r="H33" s="17" t="s">
        <v>72</v>
      </c>
      <c r="I33" s="17">
        <v>44408</v>
      </c>
      <c r="J33" s="147">
        <v>573433.75</v>
      </c>
      <c r="K33" s="148">
        <v>176837.5</v>
      </c>
      <c r="L33" s="148">
        <v>749836.47249999992</v>
      </c>
      <c r="M33" s="1" t="s">
        <v>240</v>
      </c>
      <c r="N33" s="1" t="s">
        <v>241</v>
      </c>
    </row>
    <row r="34" spans="1:14" ht="15" customHeight="1">
      <c r="A34" s="12" t="s">
        <v>24</v>
      </c>
      <c r="B34" s="4" t="s">
        <v>70</v>
      </c>
      <c r="C34" s="13">
        <v>0</v>
      </c>
      <c r="D34" s="145" t="s">
        <v>74</v>
      </c>
      <c r="E34" s="16" t="s">
        <v>106</v>
      </c>
      <c r="F34" s="15" t="s">
        <v>22</v>
      </c>
      <c r="G34" s="14">
        <v>25</v>
      </c>
      <c r="H34" s="17" t="s">
        <v>72</v>
      </c>
      <c r="I34" s="17">
        <v>44316</v>
      </c>
      <c r="J34" s="147">
        <v>0</v>
      </c>
      <c r="K34" s="148">
        <v>41430.5</v>
      </c>
      <c r="L34" s="148">
        <v>0</v>
      </c>
      <c r="M34" s="1" t="s">
        <v>239</v>
      </c>
      <c r="N34" s="1" t="s">
        <v>242</v>
      </c>
    </row>
    <row r="35" spans="1:14" ht="15" customHeight="1">
      <c r="A35" s="12" t="s">
        <v>24</v>
      </c>
      <c r="B35" s="4" t="s">
        <v>76</v>
      </c>
      <c r="C35" s="13">
        <v>0</v>
      </c>
      <c r="D35" s="145" t="s">
        <v>74</v>
      </c>
      <c r="E35" s="16" t="s">
        <v>107</v>
      </c>
      <c r="F35" s="15" t="s">
        <v>48</v>
      </c>
      <c r="G35" s="14">
        <v>13</v>
      </c>
      <c r="H35" s="17" t="s">
        <v>72</v>
      </c>
      <c r="I35" s="17">
        <v>44469</v>
      </c>
      <c r="J35" s="147">
        <v>0</v>
      </c>
      <c r="K35" s="148">
        <v>75787.5</v>
      </c>
      <c r="L35" s="148">
        <v>0</v>
      </c>
      <c r="M35" s="1" t="s">
        <v>240</v>
      </c>
      <c r="N35" s="1" t="s">
        <v>241</v>
      </c>
    </row>
    <row r="36" spans="1:14" ht="15" customHeight="1">
      <c r="A36" s="12" t="s">
        <v>24</v>
      </c>
      <c r="B36" s="4" t="s">
        <v>76</v>
      </c>
      <c r="C36" s="13">
        <v>0</v>
      </c>
      <c r="D36" s="145" t="s">
        <v>74</v>
      </c>
      <c r="E36" s="16" t="s">
        <v>108</v>
      </c>
      <c r="F36" s="15" t="s">
        <v>48</v>
      </c>
      <c r="G36" s="14">
        <v>25</v>
      </c>
      <c r="H36" s="17" t="s">
        <v>72</v>
      </c>
      <c r="I36" s="17">
        <v>44408</v>
      </c>
      <c r="J36" s="147">
        <v>0</v>
      </c>
      <c r="K36" s="148">
        <v>303150</v>
      </c>
      <c r="L36" s="148">
        <v>0</v>
      </c>
      <c r="M36" s="1" t="s">
        <v>240</v>
      </c>
      <c r="N36" s="1" t="s">
        <v>241</v>
      </c>
    </row>
    <row r="37" spans="1:14" ht="15" customHeight="1">
      <c r="A37" s="12" t="s">
        <v>24</v>
      </c>
      <c r="B37" s="4" t="s">
        <v>109</v>
      </c>
      <c r="C37" s="13">
        <v>30</v>
      </c>
      <c r="D37" s="145">
        <v>1</v>
      </c>
      <c r="E37" s="16" t="s">
        <v>110</v>
      </c>
      <c r="F37" s="15" t="s">
        <v>48</v>
      </c>
      <c r="G37" s="14">
        <v>13</v>
      </c>
      <c r="H37" s="17" t="s">
        <v>79</v>
      </c>
      <c r="I37" s="17">
        <v>45138</v>
      </c>
      <c r="J37" s="147">
        <v>0</v>
      </c>
      <c r="K37" s="148">
        <v>0</v>
      </c>
      <c r="L37" s="148">
        <v>4056907.0334279998</v>
      </c>
      <c r="M37" s="1" t="s">
        <v>240</v>
      </c>
      <c r="N37" s="1" t="s">
        <v>242</v>
      </c>
    </row>
    <row r="38" spans="1:14" ht="15" customHeight="1">
      <c r="A38" s="12" t="s">
        <v>24</v>
      </c>
      <c r="B38" s="4" t="s">
        <v>76</v>
      </c>
      <c r="C38" s="13">
        <v>0</v>
      </c>
      <c r="D38" s="145" t="s">
        <v>74</v>
      </c>
      <c r="E38" s="16" t="s">
        <v>111</v>
      </c>
      <c r="F38" s="15" t="s">
        <v>48</v>
      </c>
      <c r="G38" s="14">
        <v>5</v>
      </c>
      <c r="H38" s="17" t="s">
        <v>72</v>
      </c>
      <c r="I38" s="17">
        <v>44561</v>
      </c>
      <c r="J38" s="147">
        <v>0</v>
      </c>
      <c r="K38" s="148">
        <v>60630</v>
      </c>
      <c r="L38" s="148">
        <v>205434.65</v>
      </c>
      <c r="M38" s="1" t="s">
        <v>240</v>
      </c>
      <c r="N38" s="1" t="s">
        <v>241</v>
      </c>
    </row>
    <row r="39" spans="1:14" ht="15" customHeight="1">
      <c r="A39" s="12" t="s">
        <v>24</v>
      </c>
      <c r="B39" s="4" t="s">
        <v>70</v>
      </c>
      <c r="C39" s="13">
        <v>5</v>
      </c>
      <c r="D39" s="145" t="s">
        <v>74</v>
      </c>
      <c r="E39" s="16" t="s">
        <v>112</v>
      </c>
      <c r="F39" s="15" t="s">
        <v>48</v>
      </c>
      <c r="G39" s="14">
        <v>5</v>
      </c>
      <c r="H39" s="17" t="s">
        <v>72</v>
      </c>
      <c r="I39" s="17">
        <v>44439</v>
      </c>
      <c r="J39" s="147">
        <v>0</v>
      </c>
      <c r="K39" s="148">
        <v>25262.5</v>
      </c>
      <c r="L39" s="148">
        <v>205434.65</v>
      </c>
      <c r="M39" s="1" t="s">
        <v>240</v>
      </c>
      <c r="N39" s="1" t="s">
        <v>241</v>
      </c>
    </row>
    <row r="40" spans="1:14" ht="15" customHeight="1">
      <c r="A40" s="12" t="s">
        <v>24</v>
      </c>
      <c r="B40" s="4" t="s">
        <v>90</v>
      </c>
      <c r="C40" s="13">
        <v>2</v>
      </c>
      <c r="D40" s="145">
        <v>1</v>
      </c>
      <c r="E40" s="16" t="s">
        <v>113</v>
      </c>
      <c r="F40" s="15" t="s">
        <v>18</v>
      </c>
      <c r="G40" s="14">
        <v>13</v>
      </c>
      <c r="H40" s="17" t="s">
        <v>72</v>
      </c>
      <c r="I40" s="17">
        <v>45138</v>
      </c>
      <c r="J40" s="147">
        <v>0</v>
      </c>
      <c r="K40" s="148">
        <v>37893.75</v>
      </c>
      <c r="L40" s="148">
        <v>564945.28749999998</v>
      </c>
      <c r="M40" s="1" t="s">
        <v>240</v>
      </c>
      <c r="N40" s="1" t="s">
        <v>241</v>
      </c>
    </row>
    <row r="41" spans="1:14" ht="15" customHeight="1">
      <c r="A41" s="12" t="s">
        <v>24</v>
      </c>
      <c r="B41" s="4" t="s">
        <v>90</v>
      </c>
      <c r="C41" s="13">
        <v>2</v>
      </c>
      <c r="D41" s="145">
        <v>1</v>
      </c>
      <c r="E41" s="16" t="s">
        <v>114</v>
      </c>
      <c r="F41" s="15" t="s">
        <v>22</v>
      </c>
      <c r="G41" s="14">
        <v>13</v>
      </c>
      <c r="H41" s="17" t="s">
        <v>72</v>
      </c>
      <c r="I41" s="17">
        <v>44377</v>
      </c>
      <c r="J41" s="147">
        <v>0</v>
      </c>
      <c r="K41" s="148">
        <v>75787.5</v>
      </c>
      <c r="L41" s="148">
        <v>0</v>
      </c>
      <c r="M41" s="1" t="s">
        <v>238</v>
      </c>
      <c r="N41" s="1" t="s">
        <v>241</v>
      </c>
    </row>
    <row r="42" spans="1:14" ht="15" customHeight="1">
      <c r="A42" s="12" t="s">
        <v>24</v>
      </c>
      <c r="B42" s="4" t="s">
        <v>70</v>
      </c>
      <c r="C42" s="13">
        <v>1</v>
      </c>
      <c r="D42" s="145">
        <v>1</v>
      </c>
      <c r="E42" s="16" t="s">
        <v>115</v>
      </c>
      <c r="F42" s="15" t="s">
        <v>22</v>
      </c>
      <c r="G42" s="14">
        <v>13</v>
      </c>
      <c r="H42" s="17" t="s">
        <v>72</v>
      </c>
      <c r="I42" s="17">
        <v>44347</v>
      </c>
      <c r="J42" s="147">
        <v>0</v>
      </c>
      <c r="K42" s="148">
        <v>75787.5</v>
      </c>
      <c r="L42" s="148">
        <v>0</v>
      </c>
      <c r="M42" s="1" t="s">
        <v>238</v>
      </c>
      <c r="N42" s="1" t="s">
        <v>241</v>
      </c>
    </row>
    <row r="43" spans="1:14" ht="15" customHeight="1">
      <c r="A43" s="12" t="s">
        <v>24</v>
      </c>
      <c r="B43" s="4" t="s">
        <v>76</v>
      </c>
      <c r="C43" s="13">
        <v>0</v>
      </c>
      <c r="D43" s="145" t="s">
        <v>74</v>
      </c>
      <c r="E43" s="16" t="s">
        <v>116</v>
      </c>
      <c r="F43" s="15" t="s">
        <v>48</v>
      </c>
      <c r="G43" s="14">
        <v>10</v>
      </c>
      <c r="H43" s="17" t="s">
        <v>72</v>
      </c>
      <c r="I43" s="17">
        <v>44681</v>
      </c>
      <c r="J43" s="147">
        <v>0</v>
      </c>
      <c r="K43" s="148">
        <v>0</v>
      </c>
      <c r="L43" s="148">
        <v>205434.65</v>
      </c>
      <c r="M43" s="1" t="s">
        <v>239</v>
      </c>
      <c r="N43" s="1" t="s">
        <v>242</v>
      </c>
    </row>
    <row r="44" spans="1:14" ht="15" customHeight="1">
      <c r="A44" s="12" t="s">
        <v>12</v>
      </c>
      <c r="B44" s="4" t="s">
        <v>76</v>
      </c>
      <c r="C44" s="13">
        <v>5</v>
      </c>
      <c r="D44" s="145" t="s">
        <v>74</v>
      </c>
      <c r="E44" s="16" t="s">
        <v>117</v>
      </c>
      <c r="F44" s="15" t="s">
        <v>48</v>
      </c>
      <c r="G44" s="14">
        <v>20</v>
      </c>
      <c r="H44" s="17" t="s">
        <v>72</v>
      </c>
      <c r="I44" s="17">
        <v>44377</v>
      </c>
      <c r="J44" s="147">
        <v>0</v>
      </c>
      <c r="K44" s="148">
        <v>25262.5</v>
      </c>
      <c r="L44" s="148">
        <v>0</v>
      </c>
      <c r="M44" s="1" t="s">
        <v>239</v>
      </c>
      <c r="N44" s="1" t="s">
        <v>241</v>
      </c>
    </row>
    <row r="45" spans="1:14" ht="15" customHeight="1">
      <c r="A45" s="12" t="s">
        <v>12</v>
      </c>
      <c r="B45" s="4" t="s">
        <v>70</v>
      </c>
      <c r="C45" s="13">
        <v>5</v>
      </c>
      <c r="D45" s="145">
        <v>2</v>
      </c>
      <c r="E45" s="16" t="s">
        <v>118</v>
      </c>
      <c r="F45" s="15" t="s">
        <v>48</v>
      </c>
      <c r="G45" s="14">
        <v>20</v>
      </c>
      <c r="H45" s="17" t="s">
        <v>79</v>
      </c>
      <c r="I45" s="17">
        <v>44773</v>
      </c>
      <c r="J45" s="147">
        <v>0</v>
      </c>
      <c r="K45" s="148">
        <v>0</v>
      </c>
      <c r="L45" s="148">
        <v>28760.850999999999</v>
      </c>
      <c r="M45" s="1" t="s">
        <v>240</v>
      </c>
      <c r="N45" s="1" t="s">
        <v>241</v>
      </c>
    </row>
    <row r="46" spans="1:14" ht="15" customHeight="1">
      <c r="A46" s="12" t="s">
        <v>12</v>
      </c>
      <c r="B46" s="4" t="s">
        <v>70</v>
      </c>
      <c r="C46" s="13">
        <v>5</v>
      </c>
      <c r="D46" s="145" t="s">
        <v>74</v>
      </c>
      <c r="E46" s="16" t="s">
        <v>119</v>
      </c>
      <c r="F46" s="15" t="s">
        <v>48</v>
      </c>
      <c r="G46" s="14">
        <v>20</v>
      </c>
      <c r="H46" s="17" t="s">
        <v>79</v>
      </c>
      <c r="I46" s="17">
        <v>44742</v>
      </c>
      <c r="J46" s="147">
        <v>0</v>
      </c>
      <c r="K46" s="148">
        <v>0</v>
      </c>
      <c r="L46" s="148">
        <v>61630.394999999997</v>
      </c>
      <c r="M46" s="1" t="s">
        <v>240</v>
      </c>
      <c r="N46" s="1" t="s">
        <v>241</v>
      </c>
    </row>
    <row r="47" spans="1:14" ht="15" customHeight="1">
      <c r="A47" s="12" t="s">
        <v>12</v>
      </c>
      <c r="B47" s="4" t="s">
        <v>88</v>
      </c>
      <c r="C47" s="13">
        <v>15</v>
      </c>
      <c r="D47" s="145" t="s">
        <v>77</v>
      </c>
      <c r="E47" s="16" t="s">
        <v>120</v>
      </c>
      <c r="F47" s="15" t="s">
        <v>14</v>
      </c>
      <c r="G47" s="14">
        <v>15</v>
      </c>
      <c r="H47" s="17" t="s">
        <v>72</v>
      </c>
      <c r="I47" s="17">
        <v>44500</v>
      </c>
      <c r="J47" s="147">
        <v>0</v>
      </c>
      <c r="K47" s="148">
        <v>454725</v>
      </c>
      <c r="L47" s="148">
        <v>924455.92499999993</v>
      </c>
      <c r="M47" s="1" t="s">
        <v>239</v>
      </c>
      <c r="N47" s="1" t="s">
        <v>244</v>
      </c>
    </row>
    <row r="48" spans="1:14" ht="15" customHeight="1">
      <c r="A48" s="12" t="s">
        <v>12</v>
      </c>
      <c r="B48" s="4" t="s">
        <v>121</v>
      </c>
      <c r="C48" s="13">
        <v>2</v>
      </c>
      <c r="D48" s="145">
        <v>1</v>
      </c>
      <c r="E48" s="19" t="s">
        <v>122</v>
      </c>
      <c r="F48" s="15" t="s">
        <v>22</v>
      </c>
      <c r="G48" s="14">
        <v>20</v>
      </c>
      <c r="H48" s="17" t="s">
        <v>72</v>
      </c>
      <c r="I48" s="17">
        <v>44408</v>
      </c>
      <c r="J48" s="147">
        <v>127865.72</v>
      </c>
      <c r="K48" s="148">
        <v>191995.22230999998</v>
      </c>
      <c r="L48" s="148">
        <v>0</v>
      </c>
      <c r="M48" s="1" t="s">
        <v>238</v>
      </c>
      <c r="N48" s="1" t="s">
        <v>241</v>
      </c>
    </row>
    <row r="49" spans="1:14" ht="15" customHeight="1">
      <c r="A49" s="12" t="s">
        <v>12</v>
      </c>
      <c r="B49" s="4" t="s">
        <v>70</v>
      </c>
      <c r="C49" s="13">
        <v>5</v>
      </c>
      <c r="D49" s="145">
        <v>1</v>
      </c>
      <c r="E49" s="16" t="s">
        <v>123</v>
      </c>
      <c r="F49" s="15" t="s">
        <v>22</v>
      </c>
      <c r="G49" s="14">
        <v>20</v>
      </c>
      <c r="H49" s="17" t="s">
        <v>72</v>
      </c>
      <c r="I49" s="17">
        <v>44377</v>
      </c>
      <c r="J49" s="147">
        <v>54897.630000000005</v>
      </c>
      <c r="K49" s="148">
        <v>131365</v>
      </c>
      <c r="L49" s="148">
        <v>0</v>
      </c>
      <c r="M49" s="1" t="s">
        <v>240</v>
      </c>
      <c r="N49" s="1" t="s">
        <v>241</v>
      </c>
    </row>
    <row r="50" spans="1:14" ht="15" customHeight="1">
      <c r="A50" s="12" t="s">
        <v>12</v>
      </c>
      <c r="B50" s="4" t="s">
        <v>76</v>
      </c>
      <c r="C50" s="13">
        <v>0</v>
      </c>
      <c r="D50" s="145" t="s">
        <v>74</v>
      </c>
      <c r="E50" s="16" t="s">
        <v>124</v>
      </c>
      <c r="F50" s="15" t="s">
        <v>48</v>
      </c>
      <c r="G50" s="14">
        <v>10</v>
      </c>
      <c r="H50" s="17" t="s">
        <v>79</v>
      </c>
      <c r="I50" s="17">
        <v>44620</v>
      </c>
      <c r="J50" s="147">
        <v>0</v>
      </c>
      <c r="K50" s="148">
        <v>0</v>
      </c>
      <c r="L50" s="148">
        <v>246521.58</v>
      </c>
      <c r="M50" s="1" t="s">
        <v>238</v>
      </c>
      <c r="N50" s="1" t="s">
        <v>241</v>
      </c>
    </row>
    <row r="51" spans="1:14" ht="15" customHeight="1">
      <c r="A51" s="12" t="s">
        <v>12</v>
      </c>
      <c r="B51" s="4" t="s">
        <v>76</v>
      </c>
      <c r="C51" s="13">
        <v>1</v>
      </c>
      <c r="D51" s="145" t="s">
        <v>77</v>
      </c>
      <c r="E51" s="16" t="s">
        <v>125</v>
      </c>
      <c r="F51" s="15" t="s">
        <v>18</v>
      </c>
      <c r="G51" s="14">
        <v>20</v>
      </c>
      <c r="H51" s="17" t="s">
        <v>72</v>
      </c>
      <c r="I51" s="17">
        <v>44469</v>
      </c>
      <c r="J51" s="147">
        <v>0</v>
      </c>
      <c r="K51" s="148">
        <v>75787.5</v>
      </c>
      <c r="L51" s="148">
        <v>0</v>
      </c>
      <c r="M51" s="1" t="s">
        <v>238</v>
      </c>
      <c r="N51" s="1" t="s">
        <v>241</v>
      </c>
    </row>
    <row r="52" spans="1:14" ht="15" customHeight="1">
      <c r="A52" s="12" t="s">
        <v>16</v>
      </c>
      <c r="B52" s="4" t="s">
        <v>76</v>
      </c>
      <c r="C52" s="13">
        <v>0</v>
      </c>
      <c r="D52" s="145" t="s">
        <v>74</v>
      </c>
      <c r="E52" s="16" t="s">
        <v>126</v>
      </c>
      <c r="F52" s="15" t="s">
        <v>48</v>
      </c>
      <c r="G52" s="14">
        <v>20</v>
      </c>
      <c r="H52" s="17" t="s">
        <v>72</v>
      </c>
      <c r="I52" s="17">
        <v>44712</v>
      </c>
      <c r="J52" s="147">
        <v>0</v>
      </c>
      <c r="K52" s="148">
        <v>35367.5</v>
      </c>
      <c r="L52" s="148">
        <v>821738.6</v>
      </c>
      <c r="M52" s="1" t="s">
        <v>238</v>
      </c>
      <c r="N52" s="1" t="s">
        <v>241</v>
      </c>
    </row>
    <row r="53" spans="1:14" ht="15" customHeight="1">
      <c r="A53" s="12" t="s">
        <v>16</v>
      </c>
      <c r="B53" s="4" t="s">
        <v>101</v>
      </c>
      <c r="C53" s="13">
        <v>0</v>
      </c>
      <c r="D53" s="145" t="s">
        <v>74</v>
      </c>
      <c r="E53" s="16" t="s">
        <v>127</v>
      </c>
      <c r="F53" s="15" t="s">
        <v>22</v>
      </c>
      <c r="G53" s="14">
        <v>10</v>
      </c>
      <c r="H53" s="17" t="s">
        <v>72</v>
      </c>
      <c r="I53" s="17">
        <v>44408</v>
      </c>
      <c r="J53" s="147">
        <v>59881.935000000005</v>
      </c>
      <c r="K53" s="148">
        <v>18626.5465</v>
      </c>
      <c r="L53" s="148">
        <v>0</v>
      </c>
      <c r="M53" s="1" t="s">
        <v>238</v>
      </c>
      <c r="N53" s="1" t="s">
        <v>241</v>
      </c>
    </row>
    <row r="54" spans="1:14" ht="15" customHeight="1">
      <c r="A54" s="12" t="s">
        <v>16</v>
      </c>
      <c r="B54" s="4" t="s">
        <v>70</v>
      </c>
      <c r="C54" s="13">
        <v>0</v>
      </c>
      <c r="D54" s="145" t="s">
        <v>74</v>
      </c>
      <c r="E54" s="16" t="s">
        <v>128</v>
      </c>
      <c r="F54" s="15" t="s">
        <v>48</v>
      </c>
      <c r="G54" s="14">
        <v>10</v>
      </c>
      <c r="H54" s="17" t="s">
        <v>72</v>
      </c>
      <c r="I54" s="17">
        <v>44773</v>
      </c>
      <c r="J54" s="147">
        <v>0</v>
      </c>
      <c r="K54" s="148">
        <v>126312.5</v>
      </c>
      <c r="L54" s="148">
        <v>0</v>
      </c>
      <c r="M54" s="1" t="s">
        <v>240</v>
      </c>
      <c r="N54" s="1" t="s">
        <v>241</v>
      </c>
    </row>
    <row r="55" spans="1:14" ht="15" customHeight="1">
      <c r="A55" s="12" t="s">
        <v>16</v>
      </c>
      <c r="B55" s="4" t="s">
        <v>76</v>
      </c>
      <c r="C55" s="13">
        <v>0</v>
      </c>
      <c r="D55" s="145" t="s">
        <v>74</v>
      </c>
      <c r="E55" s="16" t="s">
        <v>129</v>
      </c>
      <c r="F55" s="15" t="s">
        <v>18</v>
      </c>
      <c r="G55" s="14">
        <v>25</v>
      </c>
      <c r="H55" s="17" t="s">
        <v>72</v>
      </c>
      <c r="I55" s="17">
        <v>44469</v>
      </c>
      <c r="J55" s="147">
        <v>0</v>
      </c>
      <c r="K55" s="148">
        <v>0</v>
      </c>
      <c r="L55" s="148">
        <v>780651.66999999993</v>
      </c>
      <c r="M55" s="1" t="s">
        <v>238</v>
      </c>
      <c r="N55" s="1" t="s">
        <v>241</v>
      </c>
    </row>
    <row r="56" spans="1:14" ht="15" customHeight="1">
      <c r="A56" s="12" t="s">
        <v>16</v>
      </c>
      <c r="B56" s="4" t="s">
        <v>76</v>
      </c>
      <c r="C56" s="13">
        <v>0</v>
      </c>
      <c r="D56" s="145" t="s">
        <v>74</v>
      </c>
      <c r="E56" s="16" t="s">
        <v>130</v>
      </c>
      <c r="F56" s="15" t="s">
        <v>14</v>
      </c>
      <c r="G56" s="14">
        <v>10</v>
      </c>
      <c r="H56" s="17" t="s">
        <v>72</v>
      </c>
      <c r="I56" s="17">
        <v>44408</v>
      </c>
      <c r="J56" s="147">
        <v>1000</v>
      </c>
      <c r="K56" s="148">
        <v>126312.5</v>
      </c>
      <c r="L56" s="148">
        <v>410869.3</v>
      </c>
      <c r="M56" s="1" t="s">
        <v>238</v>
      </c>
      <c r="N56" s="1" t="s">
        <v>241</v>
      </c>
    </row>
    <row r="57" spans="1:14" ht="15" customHeight="1">
      <c r="A57" s="12" t="s">
        <v>16</v>
      </c>
      <c r="B57" s="4" t="s">
        <v>76</v>
      </c>
      <c r="C57" s="13">
        <v>10</v>
      </c>
      <c r="D57" s="145" t="s">
        <v>131</v>
      </c>
      <c r="E57" s="16" t="s">
        <v>132</v>
      </c>
      <c r="F57" s="15" t="s">
        <v>48</v>
      </c>
      <c r="G57" s="14">
        <v>25</v>
      </c>
      <c r="H57" s="17" t="s">
        <v>79</v>
      </c>
      <c r="I57" s="17">
        <v>45138</v>
      </c>
      <c r="J57" s="147">
        <v>0</v>
      </c>
      <c r="K57" s="148">
        <v>0</v>
      </c>
      <c r="L57" s="148">
        <v>205434.65</v>
      </c>
      <c r="M57" s="1" t="s">
        <v>240</v>
      </c>
      <c r="N57" s="1" t="s">
        <v>242</v>
      </c>
    </row>
    <row r="58" spans="1:14" ht="15" customHeight="1">
      <c r="A58" s="12" t="s">
        <v>16</v>
      </c>
      <c r="B58" s="4" t="s">
        <v>101</v>
      </c>
      <c r="C58" s="13">
        <v>0</v>
      </c>
      <c r="D58" s="145" t="s">
        <v>74</v>
      </c>
      <c r="E58" s="16" t="s">
        <v>133</v>
      </c>
      <c r="F58" s="15" t="s">
        <v>22</v>
      </c>
      <c r="G58" s="14">
        <v>20</v>
      </c>
      <c r="H58" s="17" t="s">
        <v>72</v>
      </c>
      <c r="I58" s="17">
        <v>44530</v>
      </c>
      <c r="J58" s="147">
        <v>91341.94</v>
      </c>
      <c r="K58" s="148">
        <v>16717.206749999998</v>
      </c>
      <c r="L58" s="148">
        <v>630684.37549999997</v>
      </c>
      <c r="M58" s="1" t="s">
        <v>238</v>
      </c>
      <c r="N58" s="1" t="s">
        <v>241</v>
      </c>
    </row>
    <row r="59" spans="1:14" ht="15" customHeight="1">
      <c r="A59" s="12" t="s">
        <v>16</v>
      </c>
      <c r="B59" s="4" t="s">
        <v>70</v>
      </c>
      <c r="C59" s="13">
        <v>0</v>
      </c>
      <c r="D59" s="145" t="s">
        <v>74</v>
      </c>
      <c r="E59" s="16" t="s">
        <v>134</v>
      </c>
      <c r="F59" s="15" t="s">
        <v>22</v>
      </c>
      <c r="G59" s="14">
        <v>15</v>
      </c>
      <c r="H59" s="17" t="s">
        <v>72</v>
      </c>
      <c r="I59" s="17">
        <v>44377</v>
      </c>
      <c r="J59" s="147">
        <v>0</v>
      </c>
      <c r="K59" s="148">
        <v>90945</v>
      </c>
      <c r="L59" s="148">
        <v>0</v>
      </c>
      <c r="M59" s="1" t="s">
        <v>240</v>
      </c>
      <c r="N59" s="1" t="s">
        <v>241</v>
      </c>
    </row>
    <row r="60" spans="1:14" ht="15" customHeight="1">
      <c r="A60" s="12" t="s">
        <v>16</v>
      </c>
      <c r="B60" s="4" t="s">
        <v>90</v>
      </c>
      <c r="C60" s="13">
        <v>20</v>
      </c>
      <c r="D60" s="145" t="s">
        <v>131</v>
      </c>
      <c r="E60" s="16" t="s">
        <v>135</v>
      </c>
      <c r="F60" s="15" t="s">
        <v>22</v>
      </c>
      <c r="G60" s="14">
        <v>20</v>
      </c>
      <c r="H60" s="17" t="s">
        <v>72</v>
      </c>
      <c r="I60" s="17">
        <v>44530</v>
      </c>
      <c r="J60" s="147">
        <v>308775.65499999997</v>
      </c>
      <c r="K60" s="148">
        <v>332252.32421249995</v>
      </c>
      <c r="L60" s="148">
        <v>2762229.108277</v>
      </c>
      <c r="M60" s="1" t="s">
        <v>240</v>
      </c>
      <c r="N60" s="1" t="s">
        <v>241</v>
      </c>
    </row>
    <row r="61" spans="1:14" ht="15" customHeight="1">
      <c r="A61" s="12" t="s">
        <v>20</v>
      </c>
      <c r="B61" s="4" t="s">
        <v>76</v>
      </c>
      <c r="C61" s="13">
        <v>10</v>
      </c>
      <c r="D61" s="145">
        <v>5</v>
      </c>
      <c r="E61" s="16" t="s">
        <v>136</v>
      </c>
      <c r="F61" s="15" t="s">
        <v>48</v>
      </c>
      <c r="G61" s="14">
        <v>10</v>
      </c>
      <c r="H61" s="17" t="s">
        <v>72</v>
      </c>
      <c r="I61" s="17">
        <v>44439</v>
      </c>
      <c r="J61" s="147">
        <v>0</v>
      </c>
      <c r="K61" s="148">
        <v>65682.5</v>
      </c>
      <c r="L61" s="148">
        <v>30815.197499999998</v>
      </c>
      <c r="M61" s="1" t="s">
        <v>240</v>
      </c>
      <c r="N61" s="1" t="s">
        <v>242</v>
      </c>
    </row>
    <row r="62" spans="1:14" ht="15" customHeight="1">
      <c r="A62" s="12" t="s">
        <v>20</v>
      </c>
      <c r="B62" s="4" t="s">
        <v>76</v>
      </c>
      <c r="C62" s="13">
        <v>5</v>
      </c>
      <c r="D62" s="145">
        <v>5</v>
      </c>
      <c r="E62" s="16" t="s">
        <v>137</v>
      </c>
      <c r="F62" s="15" t="s">
        <v>48</v>
      </c>
      <c r="G62" s="14">
        <v>20</v>
      </c>
      <c r="H62" s="17" t="s">
        <v>79</v>
      </c>
      <c r="I62" s="17">
        <v>44592</v>
      </c>
      <c r="J62" s="147">
        <v>0</v>
      </c>
      <c r="K62" s="148">
        <v>0</v>
      </c>
      <c r="L62" s="148">
        <v>123260.79</v>
      </c>
      <c r="M62" s="1" t="s">
        <v>240</v>
      </c>
      <c r="N62" s="1" t="s">
        <v>241</v>
      </c>
    </row>
    <row r="63" spans="1:14" ht="15" customHeight="1">
      <c r="A63" s="12" t="s">
        <v>20</v>
      </c>
      <c r="B63" s="4" t="s">
        <v>76</v>
      </c>
      <c r="C63" s="13">
        <v>0</v>
      </c>
      <c r="D63" s="145" t="s">
        <v>138</v>
      </c>
      <c r="E63" s="16" t="s">
        <v>139</v>
      </c>
      <c r="F63" s="15" t="s">
        <v>48</v>
      </c>
      <c r="G63" s="14">
        <v>15</v>
      </c>
      <c r="H63" s="17" t="s">
        <v>79</v>
      </c>
      <c r="I63" s="17">
        <v>44742</v>
      </c>
      <c r="J63" s="147">
        <v>0</v>
      </c>
      <c r="K63" s="148">
        <v>0</v>
      </c>
      <c r="L63" s="148">
        <v>41086.93</v>
      </c>
      <c r="M63" s="1" t="s">
        <v>240</v>
      </c>
      <c r="N63" s="1" t="s">
        <v>241</v>
      </c>
    </row>
    <row r="64" spans="1:14" ht="15" customHeight="1">
      <c r="A64" s="12" t="s">
        <v>20</v>
      </c>
      <c r="B64" s="4" t="s">
        <v>90</v>
      </c>
      <c r="C64" s="13">
        <v>5</v>
      </c>
      <c r="D64" s="145">
        <v>5</v>
      </c>
      <c r="E64" s="16" t="s">
        <v>140</v>
      </c>
      <c r="F64" s="15" t="s">
        <v>22</v>
      </c>
      <c r="G64" s="14">
        <v>15</v>
      </c>
      <c r="H64" s="17" t="s">
        <v>72</v>
      </c>
      <c r="I64" s="17">
        <v>44377</v>
      </c>
      <c r="J64" s="147">
        <v>55282.705000000002</v>
      </c>
      <c r="K64" s="148">
        <v>51152.015249999997</v>
      </c>
      <c r="L64" s="148">
        <v>0</v>
      </c>
      <c r="M64" s="1" t="s">
        <v>238</v>
      </c>
      <c r="N64" s="1" t="s">
        <v>241</v>
      </c>
    </row>
    <row r="65" spans="1:12" ht="15" customHeight="1">
      <c r="A65" s="18"/>
      <c r="B65" s="18"/>
      <c r="C65" s="18"/>
      <c r="D65" s="146"/>
      <c r="E65" s="18"/>
      <c r="F65" s="18"/>
      <c r="G65" s="18"/>
      <c r="H65" s="18"/>
      <c r="I65" s="18"/>
      <c r="J65" s="149"/>
      <c r="K65" s="149"/>
      <c r="L65" s="149"/>
    </row>
    <row r="66" spans="1:12" ht="15" customHeight="1">
      <c r="D66" s="4"/>
      <c r="J66" s="150">
        <f>SUBTOTAL(9,J7:J65)</f>
        <v>2362163.2249999996</v>
      </c>
      <c r="K66" s="150">
        <f>SUBTOTAL(9,K7:K65)</f>
        <v>4838808.7060749996</v>
      </c>
      <c r="L66" s="150">
        <f>SUBTOTAL(9,L7:L65)</f>
        <v>51497048.384938352</v>
      </c>
    </row>
    <row r="67" spans="1:12" ht="15" customHeight="1">
      <c r="D67" s="4"/>
    </row>
    <row r="68" spans="1:12" ht="15" customHeight="1">
      <c r="D68" s="4"/>
    </row>
    <row r="69" spans="1:12" ht="15" customHeight="1">
      <c r="D69" s="4"/>
    </row>
    <row r="70" spans="1:12">
      <c r="D70" s="4"/>
    </row>
    <row r="71" spans="1:12">
      <c r="D71" s="4"/>
    </row>
    <row r="72" spans="1:12" ht="15" customHeight="1">
      <c r="D72" s="4"/>
    </row>
    <row r="73" spans="1:12" ht="15" customHeight="1">
      <c r="D73" s="4"/>
    </row>
    <row r="74" spans="1:12" ht="15" customHeight="1">
      <c r="D74" s="4"/>
    </row>
    <row r="75" spans="1:12">
      <c r="D75" s="4"/>
    </row>
    <row r="76" spans="1:12">
      <c r="D76" s="4"/>
    </row>
    <row r="77" spans="1:12">
      <c r="D77" s="4"/>
    </row>
    <row r="78" spans="1:12">
      <c r="D78" s="4"/>
    </row>
    <row r="79" spans="1:12">
      <c r="D79" s="4"/>
    </row>
    <row r="80" spans="1:12">
      <c r="D80" s="4"/>
    </row>
    <row r="81" spans="4:4">
      <c r="D81" s="4"/>
    </row>
    <row r="82" spans="4:4">
      <c r="D82" s="4"/>
    </row>
    <row r="83" spans="4:4">
      <c r="D83" s="4"/>
    </row>
    <row r="84" spans="4:4">
      <c r="D84" s="4"/>
    </row>
    <row r="85" spans="4:4">
      <c r="D85" s="4"/>
    </row>
    <row r="86" spans="4:4">
      <c r="D86" s="4"/>
    </row>
    <row r="87" spans="4:4">
      <c r="D87" s="4"/>
    </row>
    <row r="88" spans="4:4">
      <c r="D88" s="4"/>
    </row>
    <row r="89" spans="4:4">
      <c r="D89" s="4"/>
    </row>
    <row r="90" spans="4:4">
      <c r="D90" s="4"/>
    </row>
    <row r="91" spans="4:4">
      <c r="D91" s="4"/>
    </row>
    <row r="92" spans="4:4">
      <c r="D92" s="4"/>
    </row>
    <row r="93" spans="4:4">
      <c r="D93" s="4"/>
    </row>
    <row r="94" spans="4:4">
      <c r="D94" s="4"/>
    </row>
    <row r="95" spans="4:4">
      <c r="D95" s="4"/>
    </row>
    <row r="96" spans="4:4">
      <c r="D96" s="4"/>
    </row>
    <row r="97" spans="4:4">
      <c r="D97" s="4"/>
    </row>
    <row r="98" spans="4:4">
      <c r="D98" s="4"/>
    </row>
    <row r="99" spans="4:4">
      <c r="D99" s="4"/>
    </row>
    <row r="100" spans="4:4">
      <c r="D100" s="4"/>
    </row>
    <row r="101" spans="4:4">
      <c r="D101" s="4"/>
    </row>
    <row r="102" spans="4:4">
      <c r="D102" s="4"/>
    </row>
    <row r="103" spans="4:4">
      <c r="D103" s="4"/>
    </row>
    <row r="104" spans="4:4">
      <c r="D104" s="4"/>
    </row>
    <row r="105" spans="4:4">
      <c r="D105" s="4"/>
    </row>
    <row r="106" spans="4:4">
      <c r="D106" s="4"/>
    </row>
    <row r="107" spans="4:4">
      <c r="D107" s="4"/>
    </row>
    <row r="108" spans="4:4">
      <c r="D108" s="4"/>
    </row>
    <row r="109" spans="4:4">
      <c r="D109" s="4"/>
    </row>
    <row r="110" spans="4:4">
      <c r="D110" s="4"/>
    </row>
    <row r="111" spans="4:4">
      <c r="D111" s="4"/>
    </row>
    <row r="112" spans="4:4">
      <c r="D112" s="4"/>
    </row>
    <row r="113" spans="4:4">
      <c r="D113" s="4"/>
    </row>
    <row r="114" spans="4:4">
      <c r="D114" s="4"/>
    </row>
    <row r="115" spans="4:4">
      <c r="D115" s="4"/>
    </row>
    <row r="116" spans="4:4">
      <c r="D116" s="4"/>
    </row>
    <row r="117" spans="4:4">
      <c r="D117" s="4"/>
    </row>
    <row r="118" spans="4:4">
      <c r="D118" s="4"/>
    </row>
    <row r="119" spans="4:4">
      <c r="D119" s="4"/>
    </row>
    <row r="120" spans="4:4">
      <c r="D120" s="4"/>
    </row>
    <row r="121" spans="4:4">
      <c r="D121" s="4"/>
    </row>
    <row r="122" spans="4:4">
      <c r="D122" s="4"/>
    </row>
    <row r="123" spans="4:4">
      <c r="D123" s="4"/>
    </row>
    <row r="124" spans="4:4">
      <c r="D124" s="4"/>
    </row>
    <row r="125" spans="4:4">
      <c r="D125" s="4"/>
    </row>
    <row r="126" spans="4:4">
      <c r="D126" s="4"/>
    </row>
    <row r="127" spans="4:4">
      <c r="D127" s="4"/>
    </row>
    <row r="128" spans="4:4">
      <c r="D128" s="4"/>
    </row>
    <row r="129" spans="4:4">
      <c r="D129" s="4"/>
    </row>
    <row r="130" spans="4:4">
      <c r="D130" s="4"/>
    </row>
    <row r="131" spans="4:4">
      <c r="D131" s="4"/>
    </row>
    <row r="132" spans="4:4">
      <c r="D132" s="4"/>
    </row>
    <row r="133" spans="4:4">
      <c r="D133" s="4"/>
    </row>
    <row r="134" spans="4:4">
      <c r="D134" s="4"/>
    </row>
    <row r="135" spans="4:4">
      <c r="D135" s="4"/>
    </row>
    <row r="136" spans="4:4">
      <c r="D136" s="4"/>
    </row>
    <row r="137" spans="4:4">
      <c r="D137" s="4"/>
    </row>
    <row r="138" spans="4:4">
      <c r="D138" s="4"/>
    </row>
    <row r="139" spans="4:4">
      <c r="D139" s="4"/>
    </row>
    <row r="140" spans="4:4">
      <c r="D140" s="4"/>
    </row>
    <row r="141" spans="4:4">
      <c r="D141" s="4"/>
    </row>
    <row r="142" spans="4:4">
      <c r="D142" s="4"/>
    </row>
    <row r="143" spans="4:4">
      <c r="D143" s="4"/>
    </row>
    <row r="144" spans="4:4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</sheetData>
  <autoFilter ref="A6:O64" xr:uid="{350071FD-2BBE-4A2D-9265-D1E0F7055945}">
    <sortState xmlns:xlrd2="http://schemas.microsoft.com/office/spreadsheetml/2017/richdata2" ref="A7:O64">
      <sortCondition descending="1" ref="A6:A64"/>
    </sortState>
  </autoFilter>
  <mergeCells count="2">
    <mergeCell ref="A2:E2"/>
    <mergeCell ref="A1:B1"/>
  </mergeCells>
  <conditionalFormatting sqref="G1:G6 G163:G1048576">
    <cfRule type="cellIs" dxfId="7" priority="275" operator="equal">
      <formula>1</formula>
    </cfRule>
  </conditionalFormatting>
  <conditionalFormatting sqref="A65:L65">
    <cfRule type="containsText" dxfId="6" priority="2" operator="containsText" text="sci">
      <formula>NOT(ISERROR(SEARCH("sci",A65)))</formula>
    </cfRule>
    <cfRule type="containsText" dxfId="5" priority="3" operator="containsText" text="Var">
      <formula>NOT(ISERROR(SEARCH("Var",A65)))</formula>
    </cfRule>
    <cfRule type="cellIs" dxfId="4" priority="4" operator="equal">
      <formula>"Act"</formula>
    </cfRule>
  </conditionalFormatting>
  <conditionalFormatting sqref="G7:G162">
    <cfRule type="cellIs" dxfId="3" priority="1" operator="equal">
      <formula>1</formula>
    </cfRule>
  </conditionalFormatting>
  <conditionalFormatting sqref="K65:L65">
    <cfRule type="duplicateValues" dxfId="2" priority="5"/>
  </conditionalFormatting>
  <conditionalFormatting sqref="E65:J65">
    <cfRule type="duplicateValues" dxfId="1" priority="6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5D000-A537-44CF-8334-A521A3AA2B93}">
  <sheetPr>
    <tabColor rgb="FFFF0000"/>
  </sheetPr>
  <dimension ref="A1:G33"/>
  <sheetViews>
    <sheetView tabSelected="1" topLeftCell="A27" zoomScale="52" zoomScaleNormal="150" workbookViewId="0">
      <selection activeCell="D46" sqref="D46"/>
    </sheetView>
  </sheetViews>
  <sheetFormatPr defaultColWidth="8.81640625" defaultRowHeight="14.5"/>
  <cols>
    <col min="1" max="1" width="19.36328125" customWidth="1"/>
    <col min="3" max="3" width="17" customWidth="1"/>
    <col min="4" max="4" width="48.36328125" customWidth="1"/>
    <col min="5" max="5" width="20.36328125" customWidth="1"/>
    <col min="6" max="6" width="15.453125" customWidth="1"/>
  </cols>
  <sheetData>
    <row r="1" spans="1:7" ht="21">
      <c r="A1" s="194" t="s">
        <v>231</v>
      </c>
      <c r="B1" s="194"/>
      <c r="C1" s="194"/>
      <c r="D1" s="194"/>
      <c r="E1" s="194"/>
      <c r="F1" s="194"/>
      <c r="G1" s="194"/>
    </row>
    <row r="2" spans="1:7">
      <c r="A2" s="195" t="s">
        <v>220</v>
      </c>
      <c r="B2" s="195"/>
      <c r="C2" s="195"/>
      <c r="D2" s="195"/>
      <c r="E2" s="195"/>
      <c r="F2" s="195"/>
      <c r="G2" s="195"/>
    </row>
    <row r="3" spans="1:7" ht="29">
      <c r="A3" s="108" t="s">
        <v>7</v>
      </c>
      <c r="B3" s="23" t="s">
        <v>179</v>
      </c>
      <c r="C3" s="23" t="s">
        <v>180</v>
      </c>
      <c r="D3" s="24" t="s">
        <v>181</v>
      </c>
      <c r="E3" s="25" t="s">
        <v>182</v>
      </c>
      <c r="F3" s="23" t="s">
        <v>183</v>
      </c>
      <c r="G3" s="27" t="s">
        <v>184</v>
      </c>
    </row>
    <row r="4" spans="1:7">
      <c r="A4" s="109" t="s">
        <v>12</v>
      </c>
      <c r="B4" s="102" t="s">
        <v>198</v>
      </c>
      <c r="C4" s="103">
        <v>66</v>
      </c>
      <c r="D4" s="104" t="s">
        <v>199</v>
      </c>
      <c r="E4" s="105">
        <v>44361</v>
      </c>
      <c r="F4" s="106">
        <v>44371</v>
      </c>
      <c r="G4" s="92">
        <f>F4-E4</f>
        <v>10</v>
      </c>
    </row>
    <row r="5" spans="1:7">
      <c r="A5" s="109" t="s">
        <v>193</v>
      </c>
      <c r="B5" s="102">
        <v>1</v>
      </c>
      <c r="C5" s="103">
        <v>385</v>
      </c>
      <c r="D5" s="107" t="s">
        <v>200</v>
      </c>
      <c r="E5" s="105">
        <v>44349</v>
      </c>
      <c r="F5" s="106">
        <v>44389</v>
      </c>
      <c r="G5" s="92">
        <f t="shared" ref="G5:G11" si="0">F5-E5</f>
        <v>40</v>
      </c>
    </row>
    <row r="6" spans="1:7" ht="29">
      <c r="A6" s="109"/>
      <c r="B6" s="102"/>
      <c r="C6" s="103"/>
      <c r="D6" s="104" t="s">
        <v>201</v>
      </c>
      <c r="E6" s="105">
        <v>44384</v>
      </c>
      <c r="F6" s="106">
        <v>44384</v>
      </c>
      <c r="G6" s="92">
        <f t="shared" si="0"/>
        <v>0</v>
      </c>
    </row>
    <row r="7" spans="1:7">
      <c r="A7" s="110" t="s">
        <v>202</v>
      </c>
      <c r="B7" s="102"/>
      <c r="C7" s="103"/>
      <c r="D7" s="104" t="s">
        <v>203</v>
      </c>
      <c r="E7" s="105">
        <v>44389</v>
      </c>
      <c r="F7" s="106">
        <v>44488</v>
      </c>
      <c r="G7" s="92">
        <f t="shared" si="0"/>
        <v>99</v>
      </c>
    </row>
    <row r="8" spans="1:7">
      <c r="A8" s="110"/>
      <c r="B8" s="102"/>
      <c r="C8" s="103"/>
      <c r="D8" s="104" t="s">
        <v>204</v>
      </c>
      <c r="E8" s="105"/>
      <c r="F8" s="106"/>
      <c r="G8" s="92">
        <f t="shared" si="0"/>
        <v>0</v>
      </c>
    </row>
    <row r="9" spans="1:7">
      <c r="A9" s="109" t="s">
        <v>28</v>
      </c>
      <c r="B9" s="102"/>
      <c r="C9" s="103"/>
      <c r="D9" s="104"/>
      <c r="E9" s="105"/>
      <c r="F9" s="106"/>
      <c r="G9" s="92">
        <f t="shared" si="0"/>
        <v>0</v>
      </c>
    </row>
    <row r="10" spans="1:7">
      <c r="A10" s="109" t="s">
        <v>16</v>
      </c>
      <c r="B10" s="102">
        <v>2</v>
      </c>
      <c r="C10" s="103">
        <f>88/4</f>
        <v>22</v>
      </c>
      <c r="D10" s="104" t="s">
        <v>205</v>
      </c>
      <c r="E10" s="105"/>
      <c r="F10" s="106"/>
      <c r="G10" s="92">
        <f t="shared" si="0"/>
        <v>0</v>
      </c>
    </row>
    <row r="11" spans="1:7">
      <c r="A11" s="221" t="s">
        <v>28</v>
      </c>
      <c r="B11" s="221">
        <v>1</v>
      </c>
      <c r="C11" s="221">
        <v>0</v>
      </c>
      <c r="D11" s="221" t="s">
        <v>245</v>
      </c>
      <c r="E11" s="222">
        <v>44740</v>
      </c>
      <c r="F11" s="222">
        <v>44772</v>
      </c>
      <c r="G11" s="221">
        <v>33</v>
      </c>
    </row>
    <row r="12" spans="1:7">
      <c r="A12" s="221" t="s">
        <v>28</v>
      </c>
      <c r="B12" s="221">
        <v>1</v>
      </c>
      <c r="C12" s="221">
        <v>0</v>
      </c>
      <c r="D12" s="221" t="s">
        <v>246</v>
      </c>
      <c r="E12" s="222">
        <v>44773</v>
      </c>
      <c r="F12" s="222">
        <v>44773</v>
      </c>
      <c r="G12" s="221">
        <v>1</v>
      </c>
    </row>
    <row r="13" spans="1:7">
      <c r="A13" s="221" t="s">
        <v>193</v>
      </c>
      <c r="B13" s="221"/>
      <c r="C13" s="221"/>
      <c r="D13" s="221"/>
      <c r="E13" s="222"/>
      <c r="F13" s="222"/>
      <c r="G13" s="221"/>
    </row>
    <row r="14" spans="1:7">
      <c r="A14" s="221" t="s">
        <v>28</v>
      </c>
      <c r="B14" s="221" t="s">
        <v>198</v>
      </c>
      <c r="C14" s="221">
        <v>0</v>
      </c>
      <c r="D14" s="221" t="s">
        <v>247</v>
      </c>
      <c r="E14" s="222">
        <v>44408</v>
      </c>
      <c r="F14" s="222">
        <v>44408</v>
      </c>
      <c r="G14" s="221">
        <v>1</v>
      </c>
    </row>
    <row r="15" spans="1:7">
      <c r="A15" s="221" t="s">
        <v>28</v>
      </c>
      <c r="B15" s="221">
        <v>1</v>
      </c>
      <c r="C15" s="221">
        <v>0</v>
      </c>
      <c r="D15" s="221" t="s">
        <v>248</v>
      </c>
      <c r="E15" s="222">
        <v>44407</v>
      </c>
      <c r="F15" s="222">
        <v>44408</v>
      </c>
      <c r="G15" s="221">
        <v>1</v>
      </c>
    </row>
    <row r="16" spans="1:7">
      <c r="A16" s="221" t="s">
        <v>28</v>
      </c>
      <c r="B16" s="221">
        <v>1</v>
      </c>
      <c r="C16" s="221">
        <v>0</v>
      </c>
      <c r="D16" s="221" t="s">
        <v>249</v>
      </c>
      <c r="E16" s="222">
        <v>44407</v>
      </c>
      <c r="F16" s="222">
        <v>44408</v>
      </c>
      <c r="G16" s="221">
        <v>1</v>
      </c>
    </row>
    <row r="17" spans="1:7">
      <c r="A17" s="221" t="s">
        <v>24</v>
      </c>
      <c r="B17" s="221">
        <v>1</v>
      </c>
      <c r="C17" s="221"/>
      <c r="D17" s="16" t="s">
        <v>114</v>
      </c>
      <c r="E17" s="222">
        <v>44407</v>
      </c>
      <c r="F17" s="222">
        <v>44409</v>
      </c>
      <c r="G17" s="221">
        <v>2</v>
      </c>
    </row>
    <row r="18" spans="1:7">
      <c r="A18" s="221" t="s">
        <v>24</v>
      </c>
      <c r="B18" s="221">
        <v>1</v>
      </c>
      <c r="C18" s="221"/>
      <c r="D18" s="16" t="s">
        <v>115</v>
      </c>
      <c r="E18" s="222">
        <v>44392</v>
      </c>
      <c r="F18" s="222">
        <v>44393</v>
      </c>
      <c r="G18" s="221">
        <v>1</v>
      </c>
    </row>
    <row r="19" spans="1:7">
      <c r="A19" s="221" t="s">
        <v>20</v>
      </c>
      <c r="B19" s="221"/>
      <c r="C19" s="221"/>
      <c r="D19" s="221" t="s">
        <v>140</v>
      </c>
      <c r="E19" s="222">
        <v>44378</v>
      </c>
      <c r="F19" s="222">
        <v>44382</v>
      </c>
      <c r="G19" s="221">
        <v>5</v>
      </c>
    </row>
    <row r="20" spans="1:7">
      <c r="A20" s="221" t="s">
        <v>28</v>
      </c>
      <c r="B20" s="221">
        <v>1</v>
      </c>
      <c r="C20" s="221">
        <v>0</v>
      </c>
      <c r="D20" s="221" t="s">
        <v>250</v>
      </c>
      <c r="E20" s="222">
        <v>44408</v>
      </c>
      <c r="F20" s="222">
        <v>44408</v>
      </c>
      <c r="G20" s="221">
        <v>1</v>
      </c>
    </row>
    <row r="21" spans="1:7">
      <c r="A21" s="221" t="s">
        <v>28</v>
      </c>
      <c r="B21" s="221">
        <v>1</v>
      </c>
      <c r="C21" s="221">
        <v>0</v>
      </c>
      <c r="D21" s="221" t="s">
        <v>251</v>
      </c>
      <c r="E21" s="222">
        <v>44773</v>
      </c>
      <c r="F21" s="222">
        <v>44773</v>
      </c>
      <c r="G21" s="221">
        <v>1</v>
      </c>
    </row>
    <row r="22" spans="1:7">
      <c r="A22" s="221" t="s">
        <v>28</v>
      </c>
      <c r="B22" s="221" t="s">
        <v>198</v>
      </c>
      <c r="C22" s="221">
        <v>0</v>
      </c>
      <c r="D22" s="221" t="s">
        <v>252</v>
      </c>
      <c r="E22" s="222">
        <v>44773</v>
      </c>
      <c r="F22" s="222">
        <v>44773</v>
      </c>
      <c r="G22" s="221">
        <v>1</v>
      </c>
    </row>
    <row r="23" spans="1:7">
      <c r="A23" s="221" t="s">
        <v>28</v>
      </c>
      <c r="B23" s="221">
        <v>1</v>
      </c>
      <c r="C23" s="221">
        <v>0</v>
      </c>
      <c r="D23" s="221" t="s">
        <v>253</v>
      </c>
      <c r="E23" s="222">
        <v>44773</v>
      </c>
      <c r="F23" s="222">
        <v>44773</v>
      </c>
      <c r="G23" s="221">
        <v>1</v>
      </c>
    </row>
    <row r="24" spans="1:7">
      <c r="A24" s="221" t="s">
        <v>16</v>
      </c>
      <c r="B24" s="221" t="s">
        <v>131</v>
      </c>
      <c r="C24" s="221"/>
      <c r="D24" s="221" t="s">
        <v>135</v>
      </c>
      <c r="E24" s="222">
        <v>44378</v>
      </c>
      <c r="F24" s="222">
        <v>44398</v>
      </c>
      <c r="G24" s="221">
        <v>20</v>
      </c>
    </row>
    <row r="25" spans="1:7" ht="29">
      <c r="A25" s="221" t="s">
        <v>28</v>
      </c>
      <c r="B25" s="221">
        <v>1</v>
      </c>
      <c r="C25" s="221">
        <v>0</v>
      </c>
      <c r="D25" s="221" t="s">
        <v>254</v>
      </c>
      <c r="E25" s="222">
        <v>44773</v>
      </c>
      <c r="F25" s="222">
        <v>44773</v>
      </c>
      <c r="G25" s="221">
        <v>1</v>
      </c>
    </row>
    <row r="26" spans="1:7" ht="14.5" customHeight="1">
      <c r="A26" s="221" t="s">
        <v>20</v>
      </c>
      <c r="B26" s="221">
        <v>1</v>
      </c>
      <c r="C26" s="221"/>
      <c r="D26" s="221" t="s">
        <v>137</v>
      </c>
      <c r="E26" s="222">
        <v>45323</v>
      </c>
      <c r="F26" s="222">
        <v>45509</v>
      </c>
      <c r="G26" s="221">
        <v>5</v>
      </c>
    </row>
    <row r="27" spans="1:7">
      <c r="A27" s="221" t="s">
        <v>28</v>
      </c>
      <c r="B27" s="221">
        <v>1</v>
      </c>
      <c r="C27" s="221">
        <v>0</v>
      </c>
      <c r="D27" s="221" t="s">
        <v>255</v>
      </c>
      <c r="E27" s="222">
        <v>44773</v>
      </c>
      <c r="F27" s="222">
        <v>44773</v>
      </c>
      <c r="G27" s="221">
        <v>1</v>
      </c>
    </row>
    <row r="28" spans="1:7">
      <c r="A28" s="221" t="s">
        <v>28</v>
      </c>
      <c r="B28" s="221">
        <v>1</v>
      </c>
      <c r="C28" s="221">
        <v>0</v>
      </c>
      <c r="D28" s="221" t="s">
        <v>256</v>
      </c>
      <c r="E28" s="222">
        <v>44773</v>
      </c>
      <c r="F28" s="222">
        <v>44773</v>
      </c>
      <c r="G28" s="221">
        <v>1</v>
      </c>
    </row>
    <row r="29" spans="1:7">
      <c r="A29" s="221" t="s">
        <v>28</v>
      </c>
      <c r="B29" s="221">
        <v>1</v>
      </c>
      <c r="C29" s="221">
        <v>0</v>
      </c>
      <c r="D29" s="221" t="s">
        <v>257</v>
      </c>
      <c r="E29" s="222">
        <v>44408</v>
      </c>
      <c r="F29" s="222">
        <v>44408</v>
      </c>
      <c r="G29" s="221">
        <v>1</v>
      </c>
    </row>
    <row r="30" spans="1:7">
      <c r="A30" s="221" t="s">
        <v>28</v>
      </c>
      <c r="B30" s="221" t="s">
        <v>198</v>
      </c>
      <c r="C30" s="221">
        <v>0</v>
      </c>
      <c r="D30" s="221" t="s">
        <v>258</v>
      </c>
      <c r="E30" s="222">
        <v>44408</v>
      </c>
      <c r="F30" s="222">
        <v>44408</v>
      </c>
      <c r="G30" s="221">
        <v>1</v>
      </c>
    </row>
    <row r="31" spans="1:7">
      <c r="A31" s="221" t="s">
        <v>28</v>
      </c>
      <c r="B31" s="221">
        <v>1</v>
      </c>
      <c r="C31" s="221">
        <v>0</v>
      </c>
      <c r="D31" s="221" t="s">
        <v>259</v>
      </c>
      <c r="E31" s="222">
        <v>44408</v>
      </c>
      <c r="F31" s="222">
        <v>44408</v>
      </c>
      <c r="G31" s="221">
        <v>1</v>
      </c>
    </row>
    <row r="32" spans="1:7">
      <c r="A32" s="221" t="s">
        <v>28</v>
      </c>
      <c r="B32" s="221" t="s">
        <v>198</v>
      </c>
      <c r="C32" s="221">
        <v>0</v>
      </c>
      <c r="D32" s="221" t="s">
        <v>260</v>
      </c>
      <c r="E32" s="222">
        <v>44408</v>
      </c>
      <c r="F32" s="222">
        <v>44408</v>
      </c>
      <c r="G32" s="221">
        <v>1</v>
      </c>
    </row>
    <row r="33" spans="1:7">
      <c r="A33" s="221" t="s">
        <v>28</v>
      </c>
      <c r="B33" s="221">
        <v>1</v>
      </c>
      <c r="C33" s="221">
        <v>0</v>
      </c>
      <c r="D33" s="221" t="s">
        <v>261</v>
      </c>
      <c r="E33" s="222">
        <v>44409</v>
      </c>
      <c r="F33" s="222">
        <v>44410</v>
      </c>
      <c r="G33" s="221">
        <v>10</v>
      </c>
    </row>
  </sheetData>
  <mergeCells count="2">
    <mergeCell ref="A1:G1"/>
    <mergeCell ref="A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9F15-16FC-A54B-98EC-7F1F2FED541C}">
  <sheetPr>
    <tabColor theme="7"/>
  </sheetPr>
  <dimension ref="A1:GC27"/>
  <sheetViews>
    <sheetView showGridLines="0" zoomScale="84" zoomScaleNormal="140" workbookViewId="0">
      <pane xSplit="5" ySplit="21" topLeftCell="F22" activePane="bottomRight" state="frozen"/>
      <selection pane="topRight" activeCell="F1" sqref="F1"/>
      <selection pane="bottomLeft" activeCell="A22" sqref="A22"/>
      <selection pane="bottomRight" activeCell="BX16" sqref="BX16"/>
    </sheetView>
  </sheetViews>
  <sheetFormatPr defaultColWidth="10.90625" defaultRowHeight="14.5"/>
  <cols>
    <col min="1" max="1" width="12.1796875" bestFit="1" customWidth="1"/>
    <col min="2" max="13" width="3.6328125" bestFit="1" customWidth="1"/>
    <col min="14" max="37" width="2.81640625" bestFit="1" customWidth="1"/>
    <col min="38" max="38" width="3.6328125" bestFit="1" customWidth="1"/>
    <col min="39" max="42" width="2.81640625" bestFit="1" customWidth="1"/>
    <col min="43" max="142" width="3.6328125" bestFit="1" customWidth="1"/>
    <col min="143" max="144" width="2.81640625" bestFit="1" customWidth="1"/>
    <col min="145" max="155" width="3.6328125" bestFit="1" customWidth="1"/>
    <col min="156" max="184" width="2.81640625" bestFit="1" customWidth="1"/>
  </cols>
  <sheetData>
    <row r="1" spans="1:185" ht="15.5">
      <c r="A1" s="111" t="s">
        <v>221</v>
      </c>
      <c r="B1" s="111"/>
      <c r="C1" s="111"/>
      <c r="D1" s="111"/>
      <c r="E1" s="111"/>
      <c r="F1" s="111"/>
      <c r="G1" s="101"/>
      <c r="H1" s="101"/>
      <c r="I1" s="101"/>
      <c r="J1" s="101"/>
      <c r="K1" s="101"/>
    </row>
    <row r="2" spans="1:185" ht="57" customHeight="1">
      <c r="A2" s="208" t="s">
        <v>233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</row>
    <row r="3" spans="1:185" ht="15" thickBot="1">
      <c r="A3" s="30"/>
    </row>
    <row r="4" spans="1:185">
      <c r="A4" s="100"/>
      <c r="B4" s="196">
        <v>2021</v>
      </c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>
        <v>2021</v>
      </c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U4" s="196"/>
      <c r="AV4" s="196"/>
      <c r="AW4" s="196"/>
      <c r="AX4" s="196"/>
      <c r="AY4" s="196"/>
      <c r="AZ4" s="196"/>
      <c r="BA4" s="196"/>
      <c r="BB4" s="196"/>
      <c r="BC4" s="196"/>
      <c r="BD4" s="196"/>
      <c r="BE4" s="196"/>
      <c r="BF4" s="196"/>
      <c r="BG4" s="196"/>
      <c r="BH4" s="196"/>
      <c r="BI4" s="196"/>
      <c r="BJ4" s="196"/>
      <c r="BK4" s="196">
        <v>2021</v>
      </c>
      <c r="BL4" s="196"/>
      <c r="BM4" s="196"/>
      <c r="BN4" s="196"/>
      <c r="BO4" s="196"/>
      <c r="BP4" s="196"/>
      <c r="BQ4" s="196"/>
      <c r="BR4" s="196"/>
      <c r="BS4" s="196"/>
      <c r="BT4" s="196"/>
      <c r="BU4" s="196"/>
      <c r="BV4" s="196"/>
      <c r="BW4" s="196"/>
      <c r="BX4" s="196"/>
      <c r="BY4" s="196"/>
      <c r="BZ4" s="196"/>
      <c r="CA4" s="196"/>
      <c r="CB4" s="196"/>
      <c r="CC4" s="196"/>
      <c r="CD4" s="196"/>
      <c r="CE4" s="196"/>
      <c r="CF4" s="196"/>
      <c r="CG4" s="196"/>
      <c r="CH4" s="196"/>
      <c r="CI4" s="196"/>
      <c r="CJ4" s="196"/>
      <c r="CK4" s="196"/>
      <c r="CL4" s="196"/>
      <c r="CM4" s="196"/>
      <c r="CN4" s="196"/>
      <c r="CO4" s="196"/>
      <c r="CP4" s="196">
        <v>2021</v>
      </c>
      <c r="CQ4" s="196"/>
      <c r="CR4" s="196"/>
      <c r="CS4" s="196"/>
      <c r="CT4" s="196"/>
      <c r="CU4" s="196"/>
      <c r="CV4" s="196"/>
      <c r="CW4" s="196"/>
      <c r="CX4" s="196"/>
      <c r="CY4" s="196"/>
      <c r="CZ4" s="196"/>
      <c r="DA4" s="196"/>
      <c r="DB4" s="196"/>
      <c r="DC4" s="196"/>
      <c r="DD4" s="196"/>
      <c r="DE4" s="196"/>
      <c r="DF4" s="196"/>
      <c r="DG4" s="196"/>
      <c r="DH4" s="196"/>
      <c r="DI4" s="196"/>
      <c r="DJ4" s="196"/>
      <c r="DK4" s="196"/>
      <c r="DL4" s="196"/>
      <c r="DM4" s="196"/>
      <c r="DN4" s="196"/>
      <c r="DO4" s="196"/>
      <c r="DP4" s="196"/>
      <c r="DQ4" s="196"/>
      <c r="DR4" s="196"/>
      <c r="DS4" s="196"/>
      <c r="DT4" s="196">
        <v>2021</v>
      </c>
      <c r="DU4" s="196"/>
      <c r="DV4" s="196"/>
      <c r="DW4" s="196"/>
      <c r="DX4" s="196"/>
      <c r="DY4" s="196"/>
      <c r="DZ4" s="196"/>
      <c r="EA4" s="196"/>
      <c r="EB4" s="196"/>
      <c r="EC4" s="196"/>
      <c r="ED4" s="196"/>
      <c r="EE4" s="196"/>
      <c r="EF4" s="196"/>
      <c r="EG4" s="196"/>
      <c r="EH4" s="196"/>
      <c r="EI4" s="196"/>
      <c r="EJ4" s="196"/>
      <c r="EK4" s="196"/>
      <c r="EL4" s="196"/>
      <c r="EM4" s="196"/>
      <c r="EN4" s="196"/>
      <c r="EO4" s="196"/>
      <c r="EP4" s="196"/>
      <c r="EQ4" s="196"/>
      <c r="ER4" s="196"/>
      <c r="ES4" s="196"/>
      <c r="ET4" s="196"/>
      <c r="EU4" s="196"/>
      <c r="EV4" s="196"/>
      <c r="EW4" s="196"/>
      <c r="EX4" s="196"/>
      <c r="EY4" s="196">
        <v>2021</v>
      </c>
      <c r="EZ4" s="196"/>
      <c r="FA4" s="196"/>
      <c r="FB4" s="196"/>
      <c r="FC4" s="196"/>
      <c r="FD4" s="196"/>
      <c r="FE4" s="196"/>
      <c r="FF4" s="196"/>
      <c r="FG4" s="196"/>
      <c r="FH4" s="196"/>
      <c r="FI4" s="196"/>
      <c r="FJ4" s="196"/>
      <c r="FK4" s="196"/>
      <c r="FL4" s="196"/>
      <c r="FM4" s="196"/>
      <c r="FN4" s="196"/>
      <c r="FO4" s="196"/>
      <c r="FP4" s="196"/>
      <c r="FQ4" s="196"/>
      <c r="FR4" s="196"/>
      <c r="FS4" s="196"/>
      <c r="FT4" s="196"/>
      <c r="FU4" s="196"/>
      <c r="FV4" s="196"/>
      <c r="FW4" s="196"/>
      <c r="FX4" s="196"/>
      <c r="FY4" s="196"/>
      <c r="FZ4" s="196"/>
      <c r="GA4" s="196"/>
      <c r="GB4" s="197"/>
    </row>
    <row r="5" spans="1:185" ht="15" thickBot="1">
      <c r="A5" s="31"/>
      <c r="B5" s="201" t="s">
        <v>187</v>
      </c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3"/>
      <c r="AF5" s="198" t="s">
        <v>188</v>
      </c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AT5" s="199"/>
      <c r="AU5" s="199"/>
      <c r="AV5" s="199"/>
      <c r="AW5" s="199"/>
      <c r="AX5" s="199"/>
      <c r="AY5" s="199"/>
      <c r="AZ5" s="199"/>
      <c r="BA5" s="199"/>
      <c r="BB5" s="199"/>
      <c r="BC5" s="199"/>
      <c r="BD5" s="199"/>
      <c r="BE5" s="199"/>
      <c r="BF5" s="199"/>
      <c r="BG5" s="199"/>
      <c r="BH5" s="199"/>
      <c r="BI5" s="199"/>
      <c r="BJ5" s="200"/>
      <c r="BK5" s="201" t="s">
        <v>189</v>
      </c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  <c r="BW5" s="202"/>
      <c r="BX5" s="202"/>
      <c r="BY5" s="202"/>
      <c r="BZ5" s="202"/>
      <c r="CA5" s="202"/>
      <c r="CB5" s="202"/>
      <c r="CC5" s="202"/>
      <c r="CD5" s="202"/>
      <c r="CE5" s="202"/>
      <c r="CF5" s="202"/>
      <c r="CG5" s="202"/>
      <c r="CH5" s="202"/>
      <c r="CI5" s="202"/>
      <c r="CJ5" s="202"/>
      <c r="CK5" s="202"/>
      <c r="CL5" s="202"/>
      <c r="CM5" s="202"/>
      <c r="CN5" s="202"/>
      <c r="CO5" s="203"/>
      <c r="CP5" s="198" t="s">
        <v>190</v>
      </c>
      <c r="CQ5" s="199"/>
      <c r="CR5" s="199"/>
      <c r="CS5" s="199"/>
      <c r="CT5" s="199"/>
      <c r="CU5" s="199"/>
      <c r="CV5" s="199"/>
      <c r="CW5" s="199"/>
      <c r="CX5" s="199"/>
      <c r="CY5" s="199"/>
      <c r="CZ5" s="199"/>
      <c r="DA5" s="199"/>
      <c r="DB5" s="199"/>
      <c r="DC5" s="199"/>
      <c r="DD5" s="199"/>
      <c r="DE5" s="199"/>
      <c r="DF5" s="199"/>
      <c r="DG5" s="199"/>
      <c r="DH5" s="199"/>
      <c r="DI5" s="199"/>
      <c r="DJ5" s="199"/>
      <c r="DK5" s="199"/>
      <c r="DL5" s="199"/>
      <c r="DM5" s="199"/>
      <c r="DN5" s="199"/>
      <c r="DO5" s="199"/>
      <c r="DP5" s="199"/>
      <c r="DQ5" s="199"/>
      <c r="DR5" s="199"/>
      <c r="DS5" s="200"/>
      <c r="DT5" s="204" t="s">
        <v>191</v>
      </c>
      <c r="DU5" s="205"/>
      <c r="DV5" s="205"/>
      <c r="DW5" s="205"/>
      <c r="DX5" s="205"/>
      <c r="DY5" s="205"/>
      <c r="DZ5" s="205"/>
      <c r="EA5" s="205"/>
      <c r="EB5" s="205"/>
      <c r="EC5" s="205"/>
      <c r="ED5" s="205"/>
      <c r="EE5" s="205"/>
      <c r="EF5" s="205"/>
      <c r="EG5" s="205"/>
      <c r="EH5" s="205"/>
      <c r="EI5" s="205"/>
      <c r="EJ5" s="205"/>
      <c r="EK5" s="205"/>
      <c r="EL5" s="205"/>
      <c r="EM5" s="205"/>
      <c r="EN5" s="205"/>
      <c r="EO5" s="205"/>
      <c r="EP5" s="205"/>
      <c r="EQ5" s="205"/>
      <c r="ER5" s="205"/>
      <c r="ES5" s="205"/>
      <c r="ET5" s="205"/>
      <c r="EU5" s="205"/>
      <c r="EV5" s="205"/>
      <c r="EW5" s="205"/>
      <c r="EX5" s="206"/>
      <c r="EY5" s="199" t="s">
        <v>192</v>
      </c>
      <c r="EZ5" s="199"/>
      <c r="FA5" s="199"/>
      <c r="FB5" s="199"/>
      <c r="FC5" s="199"/>
      <c r="FD5" s="199"/>
      <c r="FE5" s="199"/>
      <c r="FF5" s="199"/>
      <c r="FG5" s="199"/>
      <c r="FH5" s="199"/>
      <c r="FI5" s="199"/>
      <c r="FJ5" s="199"/>
      <c r="FK5" s="199"/>
      <c r="FL5" s="199"/>
      <c r="FM5" s="199"/>
      <c r="FN5" s="199"/>
      <c r="FO5" s="199"/>
      <c r="FP5" s="199"/>
      <c r="FQ5" s="199"/>
      <c r="FR5" s="199"/>
      <c r="FS5" s="199"/>
      <c r="FT5" s="199"/>
      <c r="FU5" s="199"/>
      <c r="FV5" s="199"/>
      <c r="FW5" s="199"/>
      <c r="FX5" s="199"/>
      <c r="FY5" s="199"/>
      <c r="FZ5" s="199"/>
      <c r="GA5" s="199"/>
      <c r="GB5" s="207"/>
    </row>
    <row r="6" spans="1:185" s="39" customFormat="1" ht="13">
      <c r="A6" s="137"/>
      <c r="B6" s="32">
        <v>44348</v>
      </c>
      <c r="C6" s="33">
        <v>44349</v>
      </c>
      <c r="D6" s="33">
        <v>44350</v>
      </c>
      <c r="E6" s="33">
        <v>44351</v>
      </c>
      <c r="F6" s="33">
        <v>44352</v>
      </c>
      <c r="G6" s="33">
        <v>44353</v>
      </c>
      <c r="H6" s="33">
        <v>44354</v>
      </c>
      <c r="I6" s="33">
        <v>44355</v>
      </c>
      <c r="J6" s="33">
        <v>44356</v>
      </c>
      <c r="K6" s="33">
        <v>44357</v>
      </c>
      <c r="L6" s="33">
        <v>44358</v>
      </c>
      <c r="M6" s="33">
        <v>44359</v>
      </c>
      <c r="N6" s="33">
        <v>44360</v>
      </c>
      <c r="O6" s="33">
        <v>44361</v>
      </c>
      <c r="P6" s="33">
        <v>44362</v>
      </c>
      <c r="Q6" s="33">
        <v>44363</v>
      </c>
      <c r="R6" s="33">
        <v>44364</v>
      </c>
      <c r="S6" s="33">
        <v>44365</v>
      </c>
      <c r="T6" s="33">
        <v>44366</v>
      </c>
      <c r="U6" s="33">
        <v>44367</v>
      </c>
      <c r="V6" s="33">
        <v>44368</v>
      </c>
      <c r="W6" s="33">
        <v>44369</v>
      </c>
      <c r="X6" s="33">
        <v>44370</v>
      </c>
      <c r="Y6" s="33">
        <v>44371</v>
      </c>
      <c r="Z6" s="33">
        <v>44372</v>
      </c>
      <c r="AA6" s="33">
        <v>44373</v>
      </c>
      <c r="AB6" s="33">
        <v>44374</v>
      </c>
      <c r="AC6" s="33">
        <v>44375</v>
      </c>
      <c r="AD6" s="33">
        <v>44376</v>
      </c>
      <c r="AE6" s="34">
        <v>44377</v>
      </c>
      <c r="AF6" s="35">
        <v>44378</v>
      </c>
      <c r="AG6" s="35">
        <v>44379</v>
      </c>
      <c r="AH6" s="35">
        <v>44380</v>
      </c>
      <c r="AI6" s="35">
        <v>44381</v>
      </c>
      <c r="AJ6" s="35">
        <v>44382</v>
      </c>
      <c r="AK6" s="35">
        <v>44383</v>
      </c>
      <c r="AL6" s="35">
        <v>44384</v>
      </c>
      <c r="AM6" s="35">
        <v>44385</v>
      </c>
      <c r="AN6" s="35">
        <v>44386</v>
      </c>
      <c r="AO6" s="35">
        <v>44387</v>
      </c>
      <c r="AP6" s="35">
        <v>44388</v>
      </c>
      <c r="AQ6" s="35">
        <v>44389</v>
      </c>
      <c r="AR6" s="35">
        <v>44390</v>
      </c>
      <c r="AS6" s="35">
        <v>44391</v>
      </c>
      <c r="AT6" s="35">
        <v>44392</v>
      </c>
      <c r="AU6" s="35">
        <v>44393</v>
      </c>
      <c r="AV6" s="35">
        <v>44394</v>
      </c>
      <c r="AW6" s="35">
        <v>44395</v>
      </c>
      <c r="AX6" s="35">
        <v>44396</v>
      </c>
      <c r="AY6" s="35">
        <v>44397</v>
      </c>
      <c r="AZ6" s="35">
        <v>44398</v>
      </c>
      <c r="BA6" s="35">
        <v>44399</v>
      </c>
      <c r="BB6" s="35">
        <v>44400</v>
      </c>
      <c r="BC6" s="35">
        <v>44401</v>
      </c>
      <c r="BD6" s="35">
        <v>44402</v>
      </c>
      <c r="BE6" s="35">
        <v>44403</v>
      </c>
      <c r="BF6" s="35">
        <v>44404</v>
      </c>
      <c r="BG6" s="35">
        <v>44405</v>
      </c>
      <c r="BH6" s="35">
        <v>44406</v>
      </c>
      <c r="BI6" s="35">
        <v>44407</v>
      </c>
      <c r="BJ6" s="35">
        <v>44408</v>
      </c>
      <c r="BK6" s="32">
        <v>44409</v>
      </c>
      <c r="BL6" s="33">
        <v>44410</v>
      </c>
      <c r="BM6" s="33">
        <v>44411</v>
      </c>
      <c r="BN6" s="33">
        <v>44412</v>
      </c>
      <c r="BO6" s="33">
        <v>44413</v>
      </c>
      <c r="BP6" s="33">
        <v>44414</v>
      </c>
      <c r="BQ6" s="33">
        <v>44415</v>
      </c>
      <c r="BR6" s="33">
        <v>44416</v>
      </c>
      <c r="BS6" s="33">
        <v>44417</v>
      </c>
      <c r="BT6" s="33">
        <v>44418</v>
      </c>
      <c r="BU6" s="33">
        <v>44419</v>
      </c>
      <c r="BV6" s="33">
        <v>44420</v>
      </c>
      <c r="BW6" s="33">
        <v>44421</v>
      </c>
      <c r="BX6" s="33">
        <v>44422</v>
      </c>
      <c r="BY6" s="33">
        <v>44423</v>
      </c>
      <c r="BZ6" s="33">
        <v>44424</v>
      </c>
      <c r="CA6" s="33">
        <v>44425</v>
      </c>
      <c r="CB6" s="33">
        <v>44426</v>
      </c>
      <c r="CC6" s="33">
        <v>44427</v>
      </c>
      <c r="CD6" s="33">
        <v>44428</v>
      </c>
      <c r="CE6" s="33">
        <v>44429</v>
      </c>
      <c r="CF6" s="33">
        <v>44430</v>
      </c>
      <c r="CG6" s="33">
        <v>44431</v>
      </c>
      <c r="CH6" s="33">
        <v>44432</v>
      </c>
      <c r="CI6" s="33">
        <v>44433</v>
      </c>
      <c r="CJ6" s="33">
        <v>44434</v>
      </c>
      <c r="CK6" s="33">
        <v>44435</v>
      </c>
      <c r="CL6" s="33">
        <v>44436</v>
      </c>
      <c r="CM6" s="33">
        <v>44437</v>
      </c>
      <c r="CN6" s="33">
        <v>44438</v>
      </c>
      <c r="CO6" s="33">
        <v>44439</v>
      </c>
      <c r="CP6" s="35">
        <v>44440</v>
      </c>
      <c r="CQ6" s="35">
        <v>44441</v>
      </c>
      <c r="CR6" s="35">
        <v>44442</v>
      </c>
      <c r="CS6" s="35">
        <v>44443</v>
      </c>
      <c r="CT6" s="35">
        <v>44444</v>
      </c>
      <c r="CU6" s="35">
        <v>44445</v>
      </c>
      <c r="CV6" s="35">
        <v>44446</v>
      </c>
      <c r="CW6" s="35">
        <v>44447</v>
      </c>
      <c r="CX6" s="35">
        <v>44448</v>
      </c>
      <c r="CY6" s="35">
        <v>44449</v>
      </c>
      <c r="CZ6" s="35">
        <v>44450</v>
      </c>
      <c r="DA6" s="35">
        <v>44451</v>
      </c>
      <c r="DB6" s="35">
        <v>44452</v>
      </c>
      <c r="DC6" s="35">
        <v>44453</v>
      </c>
      <c r="DD6" s="35">
        <v>44454</v>
      </c>
      <c r="DE6" s="35">
        <v>44455</v>
      </c>
      <c r="DF6" s="35">
        <v>44456</v>
      </c>
      <c r="DG6" s="35">
        <v>44457</v>
      </c>
      <c r="DH6" s="35">
        <v>44458</v>
      </c>
      <c r="DI6" s="35">
        <v>44459</v>
      </c>
      <c r="DJ6" s="35">
        <v>44460</v>
      </c>
      <c r="DK6" s="35">
        <v>44461</v>
      </c>
      <c r="DL6" s="35">
        <v>44462</v>
      </c>
      <c r="DM6" s="35">
        <v>44463</v>
      </c>
      <c r="DN6" s="35">
        <v>44464</v>
      </c>
      <c r="DO6" s="35">
        <v>44465</v>
      </c>
      <c r="DP6" s="35">
        <v>44466</v>
      </c>
      <c r="DQ6" s="35">
        <v>44467</v>
      </c>
      <c r="DR6" s="35">
        <v>44468</v>
      </c>
      <c r="DS6" s="35">
        <v>44469</v>
      </c>
      <c r="DT6" s="36">
        <v>44470</v>
      </c>
      <c r="DU6" s="36">
        <v>44471</v>
      </c>
      <c r="DV6" s="36">
        <v>44472</v>
      </c>
      <c r="DW6" s="36">
        <v>44473</v>
      </c>
      <c r="DX6" s="36">
        <v>44474</v>
      </c>
      <c r="DY6" s="36">
        <v>44475</v>
      </c>
      <c r="DZ6" s="36">
        <v>44476</v>
      </c>
      <c r="EA6" s="36">
        <v>44477</v>
      </c>
      <c r="EB6" s="36">
        <v>44478</v>
      </c>
      <c r="EC6" s="36">
        <v>44479</v>
      </c>
      <c r="ED6" s="36">
        <v>44480</v>
      </c>
      <c r="EE6" s="36">
        <v>44481</v>
      </c>
      <c r="EF6" s="36">
        <v>44482</v>
      </c>
      <c r="EG6" s="36">
        <v>44483</v>
      </c>
      <c r="EH6" s="36">
        <v>44484</v>
      </c>
      <c r="EI6" s="36">
        <v>44485</v>
      </c>
      <c r="EJ6" s="36">
        <v>44486</v>
      </c>
      <c r="EK6" s="36">
        <v>44487</v>
      </c>
      <c r="EL6" s="36">
        <v>44488</v>
      </c>
      <c r="EM6" s="36">
        <v>44489</v>
      </c>
      <c r="EN6" s="36">
        <v>44490</v>
      </c>
      <c r="EO6" s="36">
        <v>44491</v>
      </c>
      <c r="EP6" s="36">
        <v>44492</v>
      </c>
      <c r="EQ6" s="36">
        <v>44493</v>
      </c>
      <c r="ER6" s="36">
        <v>44494</v>
      </c>
      <c r="ES6" s="36">
        <v>44495</v>
      </c>
      <c r="ET6" s="36">
        <v>44496</v>
      </c>
      <c r="EU6" s="36">
        <v>44497</v>
      </c>
      <c r="EV6" s="36">
        <v>44498</v>
      </c>
      <c r="EW6" s="36">
        <v>44499</v>
      </c>
      <c r="EX6" s="36">
        <v>44500</v>
      </c>
      <c r="EY6" s="35">
        <v>44501</v>
      </c>
      <c r="EZ6" s="35">
        <v>44502</v>
      </c>
      <c r="FA6" s="35">
        <v>44503</v>
      </c>
      <c r="FB6" s="35">
        <v>44504</v>
      </c>
      <c r="FC6" s="35">
        <v>44505</v>
      </c>
      <c r="FD6" s="35">
        <v>44506</v>
      </c>
      <c r="FE6" s="35">
        <v>44507</v>
      </c>
      <c r="FF6" s="35">
        <v>44508</v>
      </c>
      <c r="FG6" s="35">
        <v>44509</v>
      </c>
      <c r="FH6" s="35">
        <v>44510</v>
      </c>
      <c r="FI6" s="35">
        <v>44511</v>
      </c>
      <c r="FJ6" s="35">
        <v>44512</v>
      </c>
      <c r="FK6" s="35">
        <v>44513</v>
      </c>
      <c r="FL6" s="35">
        <v>44514</v>
      </c>
      <c r="FM6" s="35">
        <v>44515</v>
      </c>
      <c r="FN6" s="35">
        <v>44516</v>
      </c>
      <c r="FO6" s="35">
        <v>44517</v>
      </c>
      <c r="FP6" s="35">
        <v>44518</v>
      </c>
      <c r="FQ6" s="35">
        <v>44519</v>
      </c>
      <c r="FR6" s="35">
        <v>44520</v>
      </c>
      <c r="FS6" s="35">
        <v>44521</v>
      </c>
      <c r="FT6" s="35">
        <v>44522</v>
      </c>
      <c r="FU6" s="35">
        <v>44523</v>
      </c>
      <c r="FV6" s="35">
        <v>44524</v>
      </c>
      <c r="FW6" s="35">
        <v>44525</v>
      </c>
      <c r="FX6" s="35">
        <v>44526</v>
      </c>
      <c r="FY6" s="35">
        <v>44527</v>
      </c>
      <c r="FZ6" s="35">
        <v>44528</v>
      </c>
      <c r="GA6" s="35">
        <v>44529</v>
      </c>
      <c r="GB6" s="37">
        <v>44530</v>
      </c>
      <c r="GC6" s="38"/>
    </row>
    <row r="7" spans="1:185" s="48" customFormat="1">
      <c r="A7" s="138" t="s">
        <v>12</v>
      </c>
      <c r="B7" s="40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90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2"/>
      <c r="AF7" s="43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5"/>
      <c r="BK7" s="40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157">
        <v>1</v>
      </c>
      <c r="CO7" s="157">
        <v>1</v>
      </c>
      <c r="CP7" s="157">
        <v>1</v>
      </c>
      <c r="CQ7" s="90"/>
      <c r="CR7" s="85"/>
      <c r="CS7" s="85"/>
      <c r="CT7" s="85"/>
      <c r="CU7" s="85"/>
      <c r="CV7" s="85"/>
      <c r="CW7" s="85"/>
      <c r="CX7" s="85"/>
      <c r="CY7" s="90"/>
      <c r="CZ7" s="85"/>
      <c r="DA7" s="85"/>
      <c r="DB7" s="85"/>
      <c r="DC7" s="85"/>
      <c r="DD7" s="85"/>
      <c r="DE7" s="157">
        <v>1</v>
      </c>
      <c r="DF7" s="112"/>
      <c r="DG7" s="112"/>
      <c r="DH7" s="157">
        <v>1</v>
      </c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4"/>
      <c r="EZ7" s="44"/>
      <c r="FA7" s="44"/>
      <c r="FB7" s="44"/>
      <c r="FC7" s="44"/>
      <c r="FD7" s="44"/>
      <c r="FE7" s="44"/>
      <c r="FF7" s="44"/>
      <c r="FG7" s="44"/>
      <c r="FH7" s="44"/>
      <c r="FI7" s="44"/>
      <c r="FJ7" s="44"/>
      <c r="FK7" s="44"/>
      <c r="FL7" s="44"/>
      <c r="FM7" s="44"/>
      <c r="FN7" s="44"/>
      <c r="FO7" s="44"/>
      <c r="FP7" s="44"/>
      <c r="FQ7" s="44"/>
      <c r="FR7" s="44"/>
      <c r="FS7" s="44"/>
      <c r="FT7" s="44"/>
      <c r="FU7" s="44"/>
      <c r="FV7" s="44"/>
      <c r="FW7" s="44"/>
      <c r="FX7" s="44"/>
      <c r="FY7" s="44"/>
      <c r="FZ7" s="44"/>
      <c r="GA7" s="44"/>
      <c r="GB7" s="47"/>
    </row>
    <row r="8" spans="1:185" s="48" customFormat="1">
      <c r="A8" s="138" t="s">
        <v>16</v>
      </c>
      <c r="B8" s="40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1"/>
      <c r="AA8" s="41"/>
      <c r="AB8" s="41"/>
      <c r="AC8" s="41"/>
      <c r="AD8" s="41"/>
      <c r="AE8" s="42"/>
      <c r="AF8" s="43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90"/>
      <c r="BF8" s="85"/>
      <c r="BG8" s="85"/>
      <c r="BH8" s="85"/>
      <c r="BI8" s="85"/>
      <c r="BJ8" s="86"/>
      <c r="BK8" s="41"/>
      <c r="BL8" s="41"/>
      <c r="BM8" s="41"/>
      <c r="BN8" s="77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4"/>
      <c r="CQ8" s="44"/>
      <c r="CR8" s="85"/>
      <c r="CS8" s="85"/>
      <c r="CT8" s="85"/>
      <c r="CU8" s="85"/>
      <c r="CV8" s="85"/>
      <c r="CW8" s="85"/>
      <c r="CX8" s="85"/>
      <c r="CY8" s="157">
        <v>1</v>
      </c>
      <c r="CZ8" s="85"/>
      <c r="DA8" s="85"/>
      <c r="DB8" s="85"/>
      <c r="DC8" s="85"/>
      <c r="DD8" s="85"/>
      <c r="DE8" s="44"/>
      <c r="DF8" s="85"/>
      <c r="DG8" s="85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90"/>
      <c r="EP8" s="90"/>
      <c r="EQ8" s="141"/>
      <c r="ER8" s="141"/>
      <c r="ES8" s="141"/>
      <c r="ET8" s="141"/>
      <c r="EU8" s="141"/>
      <c r="EV8" s="141"/>
      <c r="EW8" s="141"/>
      <c r="EX8" s="141"/>
      <c r="EY8" s="85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7"/>
    </row>
    <row r="9" spans="1:185" s="48" customFormat="1">
      <c r="A9" s="138" t="s">
        <v>193</v>
      </c>
      <c r="B9" s="40"/>
      <c r="C9" s="90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2"/>
      <c r="AF9" s="43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5"/>
      <c r="BK9" s="40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4"/>
      <c r="CQ9" s="44"/>
      <c r="CR9" s="85"/>
      <c r="CS9" s="85"/>
      <c r="CT9" s="85"/>
      <c r="CU9" s="112"/>
      <c r="CV9" s="112"/>
      <c r="CW9" s="112"/>
      <c r="CX9" s="112"/>
      <c r="CY9" s="112"/>
      <c r="CZ9" s="85"/>
      <c r="DA9" s="85"/>
      <c r="DB9" s="85"/>
      <c r="DC9" s="85"/>
      <c r="DD9" s="85"/>
      <c r="DE9" s="44"/>
      <c r="DF9" s="85"/>
      <c r="DG9" s="85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118"/>
      <c r="EL9" s="154"/>
      <c r="EM9" s="154"/>
      <c r="EN9" s="154"/>
      <c r="EO9" s="154"/>
      <c r="EP9" s="46"/>
      <c r="EQ9" s="46"/>
      <c r="ER9" s="46"/>
      <c r="ES9" s="46"/>
      <c r="ET9" s="46"/>
      <c r="EU9" s="46"/>
      <c r="EV9" s="46"/>
      <c r="EW9" s="46"/>
      <c r="EX9" s="46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7"/>
    </row>
    <row r="10" spans="1:185" s="48" customFormat="1" ht="15" thickBot="1">
      <c r="A10" s="139" t="s">
        <v>28</v>
      </c>
      <c r="B10" s="51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4"/>
      <c r="AF10" s="55"/>
      <c r="AG10" s="56"/>
      <c r="AH10" s="56"/>
      <c r="AI10" s="56"/>
      <c r="AJ10" s="56"/>
      <c r="AK10" s="56"/>
      <c r="AL10" s="89">
        <v>2</v>
      </c>
      <c r="AM10" s="56"/>
      <c r="AN10" s="56"/>
      <c r="AO10" s="56"/>
      <c r="AP10" s="56"/>
      <c r="AQ10" s="89">
        <v>1</v>
      </c>
      <c r="AR10" s="89">
        <v>1</v>
      </c>
      <c r="AS10" s="89">
        <v>1</v>
      </c>
      <c r="AT10" s="91"/>
      <c r="AU10" s="89">
        <v>1</v>
      </c>
      <c r="AV10" s="87"/>
      <c r="AW10" s="87"/>
      <c r="AX10" s="87"/>
      <c r="AY10" s="87"/>
      <c r="AZ10" s="87"/>
      <c r="BA10" s="87"/>
      <c r="BB10" s="87"/>
      <c r="BC10" s="87"/>
      <c r="BD10" s="89">
        <v>1</v>
      </c>
      <c r="BE10" s="89">
        <v>1</v>
      </c>
      <c r="BF10" s="87"/>
      <c r="BG10" s="87"/>
      <c r="BH10" s="87"/>
      <c r="BI10" s="87"/>
      <c r="BJ10" s="88"/>
      <c r="BK10" s="78"/>
      <c r="BL10" s="78"/>
      <c r="BM10" s="78"/>
      <c r="BN10" s="78"/>
      <c r="BO10" s="89">
        <v>1</v>
      </c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89">
        <v>1</v>
      </c>
      <c r="CO10" s="89">
        <v>1</v>
      </c>
      <c r="CP10" s="89">
        <v>1</v>
      </c>
      <c r="CQ10" s="89">
        <v>1</v>
      </c>
      <c r="CR10" s="87"/>
      <c r="CS10" s="87"/>
      <c r="CT10" s="87"/>
      <c r="CU10" s="87"/>
      <c r="CV10" s="87"/>
      <c r="CW10" s="87"/>
      <c r="CX10" s="87"/>
      <c r="CY10" s="89">
        <v>1</v>
      </c>
      <c r="CZ10" s="156">
        <v>1</v>
      </c>
      <c r="DA10" s="87"/>
      <c r="DB10" s="87"/>
      <c r="DC10" s="87"/>
      <c r="DD10" s="156">
        <v>1</v>
      </c>
      <c r="DE10" s="89">
        <v>1</v>
      </c>
      <c r="DF10" s="87"/>
      <c r="DG10" s="87"/>
      <c r="DH10" s="89">
        <v>1</v>
      </c>
      <c r="DI10" s="87"/>
      <c r="DJ10" s="87"/>
      <c r="DK10" s="87"/>
      <c r="DL10" s="87"/>
      <c r="DM10" s="87"/>
      <c r="DN10" s="87"/>
      <c r="DO10" s="87"/>
      <c r="DP10" s="87"/>
      <c r="DQ10" s="87"/>
      <c r="DR10" s="87"/>
      <c r="DS10" s="87"/>
      <c r="DT10" s="78"/>
      <c r="DU10" s="78"/>
      <c r="DV10" s="78"/>
      <c r="DW10" s="78"/>
      <c r="DX10" s="89">
        <v>1</v>
      </c>
      <c r="DY10" s="115"/>
      <c r="DZ10" s="115"/>
      <c r="EA10" s="115"/>
      <c r="EB10" s="115"/>
      <c r="EC10" s="115"/>
      <c r="ED10" s="115"/>
      <c r="EE10" s="115"/>
      <c r="EF10" s="115"/>
      <c r="EG10" s="115"/>
      <c r="EH10" s="115"/>
      <c r="EI10" s="115"/>
      <c r="EJ10" s="89">
        <v>1</v>
      </c>
      <c r="EK10" s="78"/>
      <c r="EL10" s="89">
        <v>1</v>
      </c>
      <c r="EM10" s="57"/>
      <c r="EN10" s="57"/>
      <c r="EO10" s="57"/>
      <c r="EP10" s="57"/>
      <c r="EQ10" s="57"/>
      <c r="ER10" s="57"/>
      <c r="ES10" s="57"/>
      <c r="ET10" s="57"/>
      <c r="EU10" s="57"/>
      <c r="EV10" s="57"/>
      <c r="EW10" s="57"/>
      <c r="EX10" s="57"/>
      <c r="EY10" s="56"/>
      <c r="EZ10" s="56"/>
      <c r="FA10" s="56"/>
      <c r="FB10" s="56"/>
      <c r="FC10" s="56"/>
      <c r="FD10" s="56"/>
      <c r="FE10" s="56"/>
      <c r="FF10" s="56"/>
      <c r="FG10" s="56"/>
      <c r="FH10" s="56"/>
      <c r="FI10" s="56"/>
      <c r="FJ10" s="56"/>
      <c r="FK10" s="56"/>
      <c r="FL10" s="56"/>
      <c r="FM10" s="56"/>
      <c r="FN10" s="56"/>
      <c r="FO10" s="56"/>
      <c r="FP10" s="56"/>
      <c r="FQ10" s="56"/>
      <c r="FR10" s="56"/>
      <c r="FS10" s="56"/>
      <c r="FT10" s="56"/>
      <c r="FU10" s="56"/>
      <c r="FV10" s="56"/>
      <c r="FW10" s="56"/>
      <c r="FX10" s="56"/>
      <c r="FY10" s="56"/>
      <c r="FZ10" s="56"/>
      <c r="GA10" s="56"/>
      <c r="GB10" s="58"/>
    </row>
    <row r="11" spans="1:185" s="48" customFormat="1" ht="15" thickBot="1">
      <c r="A11" s="59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1"/>
      <c r="BJ11" s="62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DF11" s="113"/>
      <c r="DG11" s="113"/>
      <c r="DT11" s="63"/>
      <c r="DU11" s="63"/>
      <c r="DV11" s="63"/>
      <c r="DW11" s="63"/>
      <c r="DX11" s="63"/>
      <c r="DY11" s="116"/>
      <c r="DZ11" s="116"/>
      <c r="EA11" s="116"/>
      <c r="EB11" s="116"/>
      <c r="EC11" s="116"/>
      <c r="ED11" s="116"/>
      <c r="EE11" s="116"/>
      <c r="EF11" s="116"/>
      <c r="EG11" s="116"/>
      <c r="EH11" s="116"/>
      <c r="EI11" s="116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GB11" s="64"/>
    </row>
    <row r="12" spans="1:185" s="48" customFormat="1" ht="15" thickBot="1">
      <c r="A12" s="140" t="s">
        <v>194</v>
      </c>
      <c r="B12" s="65"/>
      <c r="C12" s="65">
        <f>$B$20</f>
        <v>385</v>
      </c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>
        <f>$C$18+$B$18</f>
        <v>66</v>
      </c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6"/>
      <c r="AG12" s="67"/>
      <c r="AH12" s="67"/>
      <c r="AI12" s="67"/>
      <c r="AJ12" s="67"/>
      <c r="AK12" s="67"/>
      <c r="AL12" s="67">
        <f>C21</f>
        <v>285</v>
      </c>
      <c r="AM12" s="67"/>
      <c r="AN12" s="67"/>
      <c r="AO12" s="67"/>
      <c r="AP12" s="67"/>
      <c r="AQ12" s="67">
        <f>$B$21</f>
        <v>285</v>
      </c>
      <c r="AR12" s="67">
        <f>$B$21</f>
        <v>285</v>
      </c>
      <c r="AS12" s="67">
        <f>$B$21</f>
        <v>285</v>
      </c>
      <c r="AT12" s="67">
        <f>B21+C21</f>
        <v>570</v>
      </c>
      <c r="AU12" s="67">
        <f>$B$21</f>
        <v>285</v>
      </c>
      <c r="AV12" s="67"/>
      <c r="AW12" s="67"/>
      <c r="AX12" s="67"/>
      <c r="AY12" s="67"/>
      <c r="AZ12" s="67"/>
      <c r="BA12" s="67"/>
      <c r="BB12" s="67"/>
      <c r="BC12" s="67"/>
      <c r="BD12" s="67">
        <f>$B$21</f>
        <v>285</v>
      </c>
      <c r="BE12" s="67">
        <f>$B$21+$B$19+$C$19+$D$19+$E$19</f>
        <v>373</v>
      </c>
      <c r="BF12" s="67"/>
      <c r="BG12" s="67"/>
      <c r="BH12" s="67"/>
      <c r="BI12" s="67"/>
      <c r="BJ12" s="68"/>
      <c r="BK12" s="65"/>
      <c r="BL12" s="65"/>
      <c r="BM12" s="65"/>
      <c r="BN12" s="65">
        <f>$B$21</f>
        <v>285</v>
      </c>
      <c r="BO12" s="65">
        <f>$B$21</f>
        <v>285</v>
      </c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  <c r="CN12" s="65">
        <f t="shared" ref="CN12:CP12" si="0">$B$21+$B$18</f>
        <v>318</v>
      </c>
      <c r="CO12" s="65">
        <f t="shared" si="0"/>
        <v>318</v>
      </c>
      <c r="CP12" s="67">
        <f t="shared" si="0"/>
        <v>318</v>
      </c>
      <c r="CQ12" s="67">
        <f>$B$21+$B$18+$C$18</f>
        <v>351</v>
      </c>
      <c r="CR12" s="67"/>
      <c r="CS12" s="67"/>
      <c r="CT12" s="67"/>
      <c r="CU12" s="67"/>
      <c r="CV12" s="67"/>
      <c r="CW12" s="67"/>
      <c r="CX12" s="67">
        <f t="shared" ref="CX12:CY12" si="1">$B$21+$B$18+$C$18+$B$19</f>
        <v>373</v>
      </c>
      <c r="CY12" s="67">
        <f t="shared" si="1"/>
        <v>373</v>
      </c>
      <c r="CZ12" s="67">
        <f>$B$21+$B$18+$C$18</f>
        <v>351</v>
      </c>
      <c r="DA12" s="67">
        <f t="shared" ref="DA12:DD12" si="2">$B$21+$B$18+$C$18</f>
        <v>351</v>
      </c>
      <c r="DB12" s="67">
        <f t="shared" si="2"/>
        <v>351</v>
      </c>
      <c r="DC12" s="67">
        <f t="shared" si="2"/>
        <v>351</v>
      </c>
      <c r="DD12" s="67">
        <f t="shared" si="2"/>
        <v>351</v>
      </c>
      <c r="DE12" s="67">
        <f>$B$21+$B$18</f>
        <v>318</v>
      </c>
      <c r="DF12" s="114"/>
      <c r="DG12" s="114"/>
      <c r="DH12" s="67">
        <f>$B$21+$B$18</f>
        <v>318</v>
      </c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9"/>
      <c r="DU12" s="69"/>
      <c r="DV12" s="69"/>
      <c r="DW12" s="69"/>
      <c r="DX12" s="69">
        <f t="shared" ref="DX12:EJ12" si="3">$B$21</f>
        <v>285</v>
      </c>
      <c r="DY12" s="117"/>
      <c r="DZ12" s="117"/>
      <c r="EA12" s="117"/>
      <c r="EB12" s="117"/>
      <c r="EC12" s="117"/>
      <c r="ED12" s="117"/>
      <c r="EE12" s="117"/>
      <c r="EF12" s="117"/>
      <c r="EG12" s="117"/>
      <c r="EH12" s="117"/>
      <c r="EI12" s="117"/>
      <c r="EJ12" s="69">
        <f t="shared" si="3"/>
        <v>285</v>
      </c>
      <c r="EK12" s="69">
        <f>$B$21+$C$19</f>
        <v>307</v>
      </c>
      <c r="EL12" s="69"/>
      <c r="EM12" s="69">
        <f>$C$19</f>
        <v>22</v>
      </c>
      <c r="EN12" s="69">
        <f t="shared" ref="EN12" si="4">$C$19</f>
        <v>22</v>
      </c>
      <c r="EO12" s="69">
        <f>$C$19+$B$20+B19+D19+E19</f>
        <v>473</v>
      </c>
      <c r="EP12" s="69"/>
      <c r="EQ12" s="69"/>
      <c r="ER12" s="69"/>
      <c r="ES12" s="69"/>
      <c r="ET12" s="69"/>
      <c r="EU12" s="69"/>
      <c r="EV12" s="69"/>
      <c r="EW12" s="69"/>
      <c r="EX12" s="69">
        <f t="shared" ref="EX12:EY12" si="5">$C$19+$B$20</f>
        <v>407</v>
      </c>
      <c r="EY12" s="67">
        <f t="shared" si="5"/>
        <v>407</v>
      </c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70"/>
    </row>
    <row r="13" spans="1:185" s="71" customFormat="1" ht="10.5"/>
    <row r="14" spans="1:185" s="71" customFormat="1" ht="10.5">
      <c r="EO14" s="155"/>
      <c r="EP14" s="155"/>
    </row>
    <row r="15" spans="1:185" s="71" customFormat="1" ht="11" thickBot="1">
      <c r="CM15" s="155"/>
      <c r="CN15" s="155"/>
      <c r="CO15" s="155"/>
      <c r="CP15" s="155"/>
      <c r="CQ15" s="155"/>
    </row>
    <row r="16" spans="1:185" s="71" customFormat="1" ht="15" thickBot="1">
      <c r="B16" s="209" t="s">
        <v>195</v>
      </c>
      <c r="C16" s="210"/>
      <c r="D16" s="210"/>
      <c r="E16" s="211"/>
    </row>
    <row r="17" spans="1:15" s="71" customFormat="1" ht="15" thickBot="1">
      <c r="A17" s="82" t="s">
        <v>196</v>
      </c>
      <c r="B17" s="83">
        <v>1</v>
      </c>
      <c r="C17" s="83">
        <v>2</v>
      </c>
      <c r="D17" s="83">
        <v>3</v>
      </c>
      <c r="E17" s="84">
        <v>4</v>
      </c>
    </row>
    <row r="18" spans="1:15" s="71" customFormat="1">
      <c r="A18" s="79" t="s">
        <v>12</v>
      </c>
      <c r="B18" s="80">
        <v>33</v>
      </c>
      <c r="C18" s="80">
        <v>33</v>
      </c>
      <c r="D18" s="80"/>
      <c r="E18" s="81"/>
    </row>
    <row r="19" spans="1:15" s="71" customFormat="1">
      <c r="A19" s="72" t="s">
        <v>16</v>
      </c>
      <c r="B19" s="73">
        <v>22</v>
      </c>
      <c r="C19" s="73">
        <v>22</v>
      </c>
      <c r="D19" s="73">
        <v>22</v>
      </c>
      <c r="E19" s="74">
        <v>22</v>
      </c>
    </row>
    <row r="20" spans="1:15" s="71" customFormat="1">
      <c r="A20" s="72" t="s">
        <v>193</v>
      </c>
      <c r="B20" s="73">
        <v>385</v>
      </c>
      <c r="C20" s="73"/>
      <c r="D20" s="73"/>
      <c r="E20" s="74"/>
    </row>
    <row r="21" spans="1:15" s="71" customFormat="1" ht="15" thickBot="1">
      <c r="A21" s="50" t="s">
        <v>28</v>
      </c>
      <c r="B21" s="75">
        <v>285</v>
      </c>
      <c r="C21" s="75">
        <v>285</v>
      </c>
      <c r="D21" s="75"/>
      <c r="E21" s="76"/>
    </row>
    <row r="23" spans="1:15">
      <c r="A23" s="99" t="s">
        <v>197</v>
      </c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6"/>
    </row>
    <row r="24" spans="1:15">
      <c r="A24" s="93"/>
      <c r="B24" s="218" t="s">
        <v>216</v>
      </c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20"/>
    </row>
    <row r="25" spans="1:15" ht="30" customHeight="1">
      <c r="A25" s="97"/>
      <c r="B25" s="212" t="s">
        <v>217</v>
      </c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4"/>
    </row>
    <row r="26" spans="1:15" ht="45" customHeight="1">
      <c r="A26" s="94"/>
      <c r="B26" s="212" t="s">
        <v>218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4"/>
      <c r="N26" s="29"/>
      <c r="O26" s="29"/>
    </row>
    <row r="27" spans="1:15" ht="107" customHeight="1">
      <c r="A27" s="98" t="s">
        <v>194</v>
      </c>
      <c r="B27" s="215" t="s">
        <v>219</v>
      </c>
      <c r="C27" s="216"/>
      <c r="D27" s="216"/>
      <c r="E27" s="216"/>
      <c r="F27" s="216"/>
      <c r="G27" s="216"/>
      <c r="H27" s="216"/>
      <c r="I27" s="216"/>
      <c r="J27" s="216"/>
      <c r="K27" s="216"/>
      <c r="L27" s="216"/>
      <c r="M27" s="217"/>
    </row>
  </sheetData>
  <mergeCells count="18">
    <mergeCell ref="A2:K2"/>
    <mergeCell ref="B16:E16"/>
    <mergeCell ref="B26:M26"/>
    <mergeCell ref="B27:M27"/>
    <mergeCell ref="B25:M25"/>
    <mergeCell ref="B24:M24"/>
    <mergeCell ref="B5:AE5"/>
    <mergeCell ref="B4:AE4"/>
    <mergeCell ref="AF5:BJ5"/>
    <mergeCell ref="BK5:CO5"/>
    <mergeCell ref="CP5:DS5"/>
    <mergeCell ref="DT5:EX5"/>
    <mergeCell ref="EY5:GB5"/>
    <mergeCell ref="AF4:BJ4"/>
    <mergeCell ref="BK4:CO4"/>
    <mergeCell ref="CP4:DS4"/>
    <mergeCell ref="DT4:EX4"/>
    <mergeCell ref="EY4:GB4"/>
  </mergeCells>
  <conditionalFormatting sqref="B12:XFD12">
    <cfRule type="cellIs" dxfId="0" priority="1" operator="greaterThan">
      <formula>570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5C088-2647-4431-869E-F0D9F793327F}">
  <dimension ref="A1:P127"/>
  <sheetViews>
    <sheetView topLeftCell="A40" workbookViewId="0">
      <selection activeCell="R50" sqref="R50"/>
    </sheetView>
  </sheetViews>
  <sheetFormatPr defaultColWidth="8.81640625" defaultRowHeight="14.5"/>
  <cols>
    <col min="1" max="1" width="12.453125" bestFit="1" customWidth="1"/>
    <col min="2" max="2" width="15.1796875" bestFit="1" customWidth="1"/>
    <col min="3" max="3" width="5" bestFit="1" customWidth="1"/>
  </cols>
  <sheetData>
    <row r="1" spans="1:16">
      <c r="A1" t="s">
        <v>141</v>
      </c>
      <c r="B1" t="s">
        <v>142</v>
      </c>
      <c r="C1" t="s">
        <v>143</v>
      </c>
      <c r="D1" t="s">
        <v>144</v>
      </c>
      <c r="E1" t="s">
        <v>145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</row>
    <row r="2" spans="1:16">
      <c r="A2" t="s">
        <v>157</v>
      </c>
      <c r="B2">
        <v>31036</v>
      </c>
      <c r="C2">
        <v>1896</v>
      </c>
      <c r="D2">
        <v>396</v>
      </c>
      <c r="E2">
        <v>511.3</v>
      </c>
      <c r="F2">
        <v>612.9</v>
      </c>
      <c r="G2">
        <v>680.2</v>
      </c>
      <c r="H2">
        <v>52.6</v>
      </c>
      <c r="I2">
        <v>3</v>
      </c>
      <c r="J2">
        <v>2.5</v>
      </c>
      <c r="K2">
        <v>36.1</v>
      </c>
      <c r="L2">
        <v>28.7</v>
      </c>
      <c r="M2">
        <v>27.4</v>
      </c>
      <c r="N2">
        <v>113</v>
      </c>
      <c r="O2">
        <v>48</v>
      </c>
      <c r="P2">
        <v>2511.6999999999998</v>
      </c>
    </row>
    <row r="3" spans="1:16">
      <c r="A3" t="s">
        <v>157</v>
      </c>
      <c r="B3">
        <v>31036</v>
      </c>
      <c r="C3">
        <v>1897</v>
      </c>
      <c r="D3">
        <v>169.7</v>
      </c>
      <c r="E3">
        <v>201.9</v>
      </c>
      <c r="F3">
        <v>293.60000000000002</v>
      </c>
      <c r="G3">
        <v>123.4</v>
      </c>
      <c r="H3">
        <v>60.7</v>
      </c>
      <c r="I3">
        <v>162.1</v>
      </c>
      <c r="J3">
        <v>47.5</v>
      </c>
      <c r="K3">
        <v>18.3</v>
      </c>
      <c r="L3">
        <v>24.4</v>
      </c>
      <c r="M3">
        <v>27.2</v>
      </c>
      <c r="N3">
        <v>19.600000000000001</v>
      </c>
      <c r="O3">
        <v>195.6</v>
      </c>
      <c r="P3">
        <v>1344</v>
      </c>
    </row>
    <row r="4" spans="1:16">
      <c r="A4" t="s">
        <v>157</v>
      </c>
      <c r="B4">
        <v>31036</v>
      </c>
      <c r="C4">
        <v>1898</v>
      </c>
      <c r="D4">
        <v>335</v>
      </c>
      <c r="E4">
        <v>385.8</v>
      </c>
      <c r="F4">
        <v>821.4</v>
      </c>
      <c r="G4">
        <v>214.5</v>
      </c>
      <c r="H4">
        <v>83.5</v>
      </c>
      <c r="I4">
        <v>18.7</v>
      </c>
      <c r="J4">
        <v>31</v>
      </c>
      <c r="K4">
        <v>124.4</v>
      </c>
      <c r="L4">
        <v>0.5</v>
      </c>
      <c r="M4">
        <v>5.0999999999999996</v>
      </c>
      <c r="N4">
        <v>18</v>
      </c>
      <c r="O4">
        <v>71.400000000000006</v>
      </c>
      <c r="P4">
        <v>2109.3000000000002</v>
      </c>
    </row>
    <row r="5" spans="1:16">
      <c r="A5" t="s">
        <v>157</v>
      </c>
      <c r="B5">
        <v>31036</v>
      </c>
      <c r="C5">
        <v>1899</v>
      </c>
      <c r="D5">
        <v>234.3</v>
      </c>
      <c r="E5">
        <v>253.4</v>
      </c>
      <c r="F5">
        <v>1212.7</v>
      </c>
      <c r="G5">
        <v>204.5</v>
      </c>
      <c r="H5">
        <v>82.8</v>
      </c>
      <c r="I5">
        <v>30.7</v>
      </c>
      <c r="J5">
        <v>65.8</v>
      </c>
      <c r="K5">
        <v>44.8</v>
      </c>
      <c r="L5">
        <v>77.3</v>
      </c>
      <c r="M5">
        <v>9.4</v>
      </c>
      <c r="N5">
        <v>16.8</v>
      </c>
      <c r="O5">
        <v>70.5</v>
      </c>
      <c r="P5">
        <v>2303</v>
      </c>
    </row>
    <row r="6" spans="1:16">
      <c r="A6" t="s">
        <v>157</v>
      </c>
      <c r="B6">
        <v>31036</v>
      </c>
      <c r="C6">
        <v>1900</v>
      </c>
      <c r="D6">
        <v>962.6</v>
      </c>
      <c r="E6">
        <v>26.7</v>
      </c>
      <c r="F6">
        <v>215.4</v>
      </c>
      <c r="G6">
        <v>88.9</v>
      </c>
      <c r="H6">
        <v>102.1</v>
      </c>
      <c r="I6">
        <v>57.8</v>
      </c>
      <c r="J6">
        <v>12.3</v>
      </c>
      <c r="K6">
        <v>1.3</v>
      </c>
      <c r="L6">
        <v>51.6</v>
      </c>
      <c r="M6">
        <v>38.799999999999997</v>
      </c>
      <c r="N6">
        <v>20.8</v>
      </c>
      <c r="O6">
        <v>69.599999999999994</v>
      </c>
      <c r="P6">
        <v>1647.9</v>
      </c>
    </row>
    <row r="7" spans="1:16">
      <c r="A7" t="s">
        <v>157</v>
      </c>
      <c r="B7">
        <v>31036</v>
      </c>
      <c r="C7">
        <v>1901</v>
      </c>
      <c r="D7">
        <v>371</v>
      </c>
      <c r="E7">
        <v>598.70000000000005</v>
      </c>
      <c r="F7">
        <v>300.10000000000002</v>
      </c>
      <c r="G7">
        <v>213.3</v>
      </c>
      <c r="H7">
        <v>337.7</v>
      </c>
      <c r="I7">
        <v>25.2</v>
      </c>
      <c r="J7">
        <v>20.8</v>
      </c>
      <c r="K7">
        <v>54.4</v>
      </c>
      <c r="L7">
        <v>45.9</v>
      </c>
      <c r="M7">
        <v>60.7</v>
      </c>
      <c r="N7">
        <v>103.3</v>
      </c>
      <c r="O7">
        <v>12.7</v>
      </c>
      <c r="P7">
        <v>2143.8000000000002</v>
      </c>
    </row>
    <row r="8" spans="1:16">
      <c r="A8" t="s">
        <v>157</v>
      </c>
      <c r="B8">
        <v>31036</v>
      </c>
      <c r="C8">
        <v>1902</v>
      </c>
      <c r="D8">
        <v>122</v>
      </c>
      <c r="E8">
        <v>294</v>
      </c>
      <c r="F8">
        <v>272.7</v>
      </c>
      <c r="G8">
        <v>95.2</v>
      </c>
      <c r="H8">
        <v>84.8</v>
      </c>
      <c r="I8">
        <v>135.30000000000001</v>
      </c>
      <c r="J8">
        <v>144.19999999999999</v>
      </c>
      <c r="K8">
        <v>34.299999999999997</v>
      </c>
      <c r="L8">
        <v>0</v>
      </c>
      <c r="M8">
        <v>6.4</v>
      </c>
      <c r="N8">
        <v>39.1</v>
      </c>
      <c r="O8">
        <v>64.3</v>
      </c>
      <c r="P8">
        <v>1292.3</v>
      </c>
    </row>
    <row r="9" spans="1:16">
      <c r="A9" t="s">
        <v>157</v>
      </c>
      <c r="B9">
        <v>31036</v>
      </c>
      <c r="C9">
        <v>1903</v>
      </c>
      <c r="D9">
        <v>459.9</v>
      </c>
      <c r="E9">
        <v>275.7</v>
      </c>
      <c r="F9">
        <v>1061.9000000000001</v>
      </c>
      <c r="G9">
        <v>578.4</v>
      </c>
      <c r="H9">
        <v>56.3</v>
      </c>
      <c r="I9">
        <v>16</v>
      </c>
      <c r="J9">
        <v>34.299999999999997</v>
      </c>
      <c r="K9">
        <v>46.2</v>
      </c>
      <c r="L9">
        <v>14.8</v>
      </c>
      <c r="M9">
        <v>28.2</v>
      </c>
      <c r="N9">
        <v>118</v>
      </c>
      <c r="O9">
        <v>393.9</v>
      </c>
      <c r="P9">
        <v>3083.6</v>
      </c>
    </row>
    <row r="10" spans="1:16">
      <c r="A10" t="s">
        <v>157</v>
      </c>
      <c r="B10">
        <v>31036</v>
      </c>
      <c r="C10">
        <v>1904</v>
      </c>
      <c r="D10">
        <v>149</v>
      </c>
      <c r="E10">
        <v>88.4</v>
      </c>
      <c r="F10">
        <v>590.1</v>
      </c>
      <c r="G10">
        <v>324.8</v>
      </c>
      <c r="H10">
        <v>51.3</v>
      </c>
      <c r="I10">
        <v>0</v>
      </c>
      <c r="J10">
        <v>3.8</v>
      </c>
      <c r="K10">
        <v>32.6</v>
      </c>
      <c r="L10">
        <v>8.1</v>
      </c>
      <c r="M10">
        <v>48.5</v>
      </c>
      <c r="N10">
        <v>2</v>
      </c>
      <c r="O10">
        <v>356</v>
      </c>
      <c r="P10">
        <v>1654.6</v>
      </c>
    </row>
    <row r="11" spans="1:16">
      <c r="A11" t="s">
        <v>157</v>
      </c>
      <c r="B11">
        <v>31036</v>
      </c>
      <c r="C11">
        <v>1905</v>
      </c>
      <c r="D11">
        <v>806.7</v>
      </c>
      <c r="E11">
        <v>154.19999999999999</v>
      </c>
      <c r="F11">
        <v>125.5</v>
      </c>
      <c r="G11">
        <v>250.8</v>
      </c>
      <c r="H11">
        <v>154</v>
      </c>
      <c r="I11">
        <v>73.900000000000006</v>
      </c>
      <c r="J11">
        <v>36</v>
      </c>
      <c r="K11">
        <v>76.5</v>
      </c>
      <c r="L11">
        <v>0</v>
      </c>
      <c r="M11">
        <v>8.8000000000000007</v>
      </c>
      <c r="N11">
        <v>33</v>
      </c>
      <c r="O11">
        <v>13.2</v>
      </c>
      <c r="P11">
        <v>1732.6</v>
      </c>
    </row>
    <row r="12" spans="1:16">
      <c r="A12" t="s">
        <v>157</v>
      </c>
      <c r="B12">
        <v>31036</v>
      </c>
      <c r="C12">
        <v>1906</v>
      </c>
      <c r="D12">
        <v>186.9</v>
      </c>
      <c r="E12">
        <v>281.10000000000002</v>
      </c>
      <c r="F12">
        <v>405.3</v>
      </c>
      <c r="G12">
        <v>107.8</v>
      </c>
      <c r="H12">
        <v>142.19999999999999</v>
      </c>
      <c r="I12">
        <v>125.5</v>
      </c>
      <c r="J12">
        <v>70.400000000000006</v>
      </c>
      <c r="K12">
        <v>72.8</v>
      </c>
      <c r="L12">
        <v>70.7</v>
      </c>
      <c r="M12">
        <v>13.4</v>
      </c>
      <c r="N12">
        <v>230.2</v>
      </c>
      <c r="O12">
        <v>211.8</v>
      </c>
      <c r="P12">
        <v>1918.1</v>
      </c>
    </row>
    <row r="13" spans="1:16">
      <c r="A13" t="s">
        <v>157</v>
      </c>
      <c r="B13">
        <v>31036</v>
      </c>
      <c r="C13">
        <v>1907</v>
      </c>
      <c r="D13">
        <v>515.6</v>
      </c>
      <c r="E13">
        <v>280</v>
      </c>
      <c r="F13">
        <v>120.7</v>
      </c>
      <c r="G13">
        <v>64.8</v>
      </c>
      <c r="H13">
        <v>265.5</v>
      </c>
      <c r="I13">
        <v>123.2</v>
      </c>
      <c r="J13">
        <v>7.6</v>
      </c>
      <c r="K13">
        <v>19.5</v>
      </c>
      <c r="L13">
        <v>23.6</v>
      </c>
      <c r="M13">
        <v>6.7</v>
      </c>
      <c r="N13">
        <v>39.6</v>
      </c>
      <c r="O13">
        <v>657.1</v>
      </c>
      <c r="P13">
        <v>2123.9</v>
      </c>
    </row>
    <row r="14" spans="1:16">
      <c r="A14" t="s">
        <v>157</v>
      </c>
      <c r="B14">
        <v>31036</v>
      </c>
      <c r="C14">
        <v>1908</v>
      </c>
      <c r="D14">
        <v>569.9</v>
      </c>
      <c r="E14">
        <v>185.2</v>
      </c>
      <c r="F14">
        <v>631.4</v>
      </c>
      <c r="G14">
        <v>122.8</v>
      </c>
      <c r="H14">
        <v>82.6</v>
      </c>
      <c r="I14">
        <v>7.4</v>
      </c>
      <c r="J14">
        <v>166</v>
      </c>
      <c r="K14">
        <v>59.7</v>
      </c>
      <c r="L14">
        <v>38.299999999999997</v>
      </c>
      <c r="M14">
        <v>173.3</v>
      </c>
      <c r="N14">
        <v>41.1</v>
      </c>
      <c r="O14">
        <v>43</v>
      </c>
      <c r="P14">
        <v>2120.6999999999998</v>
      </c>
    </row>
    <row r="15" spans="1:16">
      <c r="A15" t="s">
        <v>157</v>
      </c>
      <c r="B15">
        <v>31036</v>
      </c>
      <c r="C15">
        <v>1909</v>
      </c>
      <c r="D15">
        <v>651.5</v>
      </c>
      <c r="E15">
        <v>95.5</v>
      </c>
      <c r="F15">
        <v>332.9</v>
      </c>
      <c r="G15">
        <v>122.2</v>
      </c>
      <c r="H15">
        <v>36.799999999999997</v>
      </c>
      <c r="I15">
        <v>66.8</v>
      </c>
      <c r="J15">
        <v>20.3</v>
      </c>
      <c r="K15">
        <v>66</v>
      </c>
      <c r="L15">
        <v>3.8</v>
      </c>
      <c r="M15">
        <v>90.7</v>
      </c>
      <c r="N15">
        <v>209.8</v>
      </c>
      <c r="O15">
        <v>480</v>
      </c>
      <c r="P15">
        <v>2176.3000000000002</v>
      </c>
    </row>
    <row r="16" spans="1:16">
      <c r="A16" t="s">
        <v>157</v>
      </c>
      <c r="B16">
        <v>31036</v>
      </c>
      <c r="C16">
        <v>1910</v>
      </c>
      <c r="D16">
        <v>838.7</v>
      </c>
      <c r="E16">
        <v>477.3</v>
      </c>
      <c r="F16">
        <v>433.3</v>
      </c>
      <c r="G16">
        <v>450.3</v>
      </c>
      <c r="H16">
        <v>110.4</v>
      </c>
      <c r="I16">
        <v>190.1</v>
      </c>
      <c r="J16">
        <v>0</v>
      </c>
      <c r="K16">
        <v>91.3</v>
      </c>
      <c r="L16">
        <v>32</v>
      </c>
      <c r="M16">
        <v>45.5</v>
      </c>
      <c r="N16">
        <v>93.6</v>
      </c>
      <c r="O16">
        <v>309.2</v>
      </c>
      <c r="P16">
        <v>3071.7</v>
      </c>
    </row>
    <row r="17" spans="1:16">
      <c r="A17" t="s">
        <v>157</v>
      </c>
      <c r="B17">
        <v>31036</v>
      </c>
      <c r="C17">
        <v>1911</v>
      </c>
      <c r="D17">
        <v>997.2</v>
      </c>
      <c r="E17">
        <v>698.8</v>
      </c>
      <c r="F17">
        <v>1264.0999999999999</v>
      </c>
      <c r="G17">
        <v>1840.7</v>
      </c>
      <c r="H17">
        <v>48.4</v>
      </c>
      <c r="I17">
        <v>13.6</v>
      </c>
      <c r="J17">
        <v>19.2</v>
      </c>
      <c r="K17">
        <v>0</v>
      </c>
      <c r="L17">
        <v>0</v>
      </c>
      <c r="M17">
        <v>0</v>
      </c>
      <c r="N17">
        <v>7.9</v>
      </c>
      <c r="O17">
        <v>32</v>
      </c>
      <c r="P17">
        <v>4921.8999999999996</v>
      </c>
    </row>
    <row r="18" spans="1:16">
      <c r="A18" t="s">
        <v>157</v>
      </c>
      <c r="B18">
        <v>31036</v>
      </c>
      <c r="C18">
        <v>1912</v>
      </c>
      <c r="D18">
        <v>84.6</v>
      </c>
      <c r="E18">
        <v>291.3</v>
      </c>
      <c r="F18">
        <v>410</v>
      </c>
      <c r="G18">
        <v>95.9</v>
      </c>
      <c r="H18">
        <v>152.9</v>
      </c>
      <c r="I18">
        <v>231.8</v>
      </c>
      <c r="J18">
        <v>29.5</v>
      </c>
      <c r="K18">
        <v>83.8</v>
      </c>
      <c r="L18">
        <v>16.399999999999999</v>
      </c>
      <c r="M18">
        <v>86.6</v>
      </c>
      <c r="N18">
        <v>43.2</v>
      </c>
      <c r="O18">
        <v>34</v>
      </c>
      <c r="P18">
        <v>1560</v>
      </c>
    </row>
    <row r="19" spans="1:16">
      <c r="A19" t="s">
        <v>157</v>
      </c>
      <c r="B19">
        <v>31036</v>
      </c>
      <c r="C19">
        <v>1913</v>
      </c>
      <c r="D19">
        <v>810.7</v>
      </c>
      <c r="E19">
        <v>635.29999999999995</v>
      </c>
      <c r="F19">
        <v>655.20000000000005</v>
      </c>
      <c r="G19">
        <v>231.2</v>
      </c>
      <c r="H19">
        <v>217</v>
      </c>
      <c r="I19">
        <v>21.5</v>
      </c>
      <c r="J19">
        <v>5.8</v>
      </c>
      <c r="K19">
        <v>3</v>
      </c>
      <c r="L19">
        <v>5.0999999999999996</v>
      </c>
      <c r="M19">
        <v>51.1</v>
      </c>
      <c r="N19">
        <v>0</v>
      </c>
      <c r="O19">
        <v>486.4</v>
      </c>
      <c r="P19">
        <v>3122.3</v>
      </c>
    </row>
    <row r="20" spans="1:16">
      <c r="A20" t="s">
        <v>157</v>
      </c>
      <c r="B20">
        <v>31036</v>
      </c>
      <c r="C20">
        <v>1914</v>
      </c>
      <c r="D20">
        <v>769</v>
      </c>
      <c r="E20">
        <v>471.6</v>
      </c>
      <c r="F20">
        <v>407.6</v>
      </c>
      <c r="G20">
        <v>232</v>
      </c>
      <c r="H20">
        <v>138.80000000000001</v>
      </c>
      <c r="I20">
        <v>103.7</v>
      </c>
      <c r="J20">
        <v>23.9</v>
      </c>
      <c r="K20">
        <v>121.7</v>
      </c>
      <c r="L20">
        <v>95.8</v>
      </c>
      <c r="M20">
        <v>78.599999999999994</v>
      </c>
      <c r="N20">
        <v>107.8</v>
      </c>
      <c r="O20">
        <v>129.4</v>
      </c>
      <c r="P20">
        <v>2679.9</v>
      </c>
    </row>
    <row r="21" spans="1:16">
      <c r="A21" t="s">
        <v>157</v>
      </c>
      <c r="B21">
        <v>31036</v>
      </c>
      <c r="C21">
        <v>1915</v>
      </c>
      <c r="D21">
        <v>72.7</v>
      </c>
      <c r="E21">
        <v>129</v>
      </c>
      <c r="F21">
        <v>69</v>
      </c>
      <c r="G21">
        <v>70.7</v>
      </c>
      <c r="H21">
        <v>51.3</v>
      </c>
      <c r="I21">
        <v>50.9</v>
      </c>
      <c r="J21">
        <v>93.2</v>
      </c>
      <c r="K21">
        <v>0</v>
      </c>
      <c r="L21">
        <v>0</v>
      </c>
      <c r="M21">
        <v>5.6</v>
      </c>
      <c r="N21">
        <v>32.200000000000003</v>
      </c>
      <c r="O21">
        <v>169.2</v>
      </c>
      <c r="P21">
        <v>743.8</v>
      </c>
    </row>
    <row r="22" spans="1:16">
      <c r="A22" t="s">
        <v>157</v>
      </c>
      <c r="B22">
        <v>31036</v>
      </c>
      <c r="C22">
        <v>1916</v>
      </c>
      <c r="D22">
        <v>654.1</v>
      </c>
      <c r="E22">
        <v>185.6</v>
      </c>
      <c r="F22">
        <v>92.6</v>
      </c>
      <c r="G22">
        <v>148.4</v>
      </c>
      <c r="H22">
        <v>98.9</v>
      </c>
      <c r="I22">
        <v>44.3</v>
      </c>
      <c r="J22">
        <v>136.80000000000001</v>
      </c>
      <c r="K22">
        <v>84.4</v>
      </c>
      <c r="L22">
        <v>90.9</v>
      </c>
      <c r="M22">
        <v>86.9</v>
      </c>
      <c r="N22">
        <v>25.4</v>
      </c>
      <c r="O22">
        <v>643.1</v>
      </c>
      <c r="P22">
        <v>2291.4</v>
      </c>
    </row>
    <row r="23" spans="1:16">
      <c r="A23" t="s">
        <v>157</v>
      </c>
      <c r="B23">
        <v>31036</v>
      </c>
      <c r="C23">
        <v>1917</v>
      </c>
      <c r="D23">
        <v>113.3</v>
      </c>
      <c r="E23">
        <v>240.9</v>
      </c>
      <c r="F23">
        <v>266.39999999999998</v>
      </c>
      <c r="G23">
        <v>150.5</v>
      </c>
      <c r="H23">
        <v>95</v>
      </c>
      <c r="I23">
        <v>22.6</v>
      </c>
      <c r="J23">
        <v>0</v>
      </c>
      <c r="K23">
        <v>49.5</v>
      </c>
      <c r="L23">
        <v>11.9</v>
      </c>
      <c r="M23">
        <v>80</v>
      </c>
      <c r="N23">
        <v>202.6</v>
      </c>
      <c r="O23">
        <v>245.3</v>
      </c>
      <c r="P23">
        <v>1478</v>
      </c>
    </row>
    <row r="24" spans="1:16">
      <c r="A24" t="s">
        <v>157</v>
      </c>
      <c r="B24">
        <v>31036</v>
      </c>
      <c r="C24">
        <v>1918</v>
      </c>
      <c r="D24">
        <v>214.1</v>
      </c>
      <c r="E24">
        <v>310.5</v>
      </c>
      <c r="F24">
        <v>235.3</v>
      </c>
      <c r="G24">
        <v>229.7</v>
      </c>
      <c r="H24">
        <v>71.900000000000006</v>
      </c>
      <c r="I24">
        <v>6.9</v>
      </c>
      <c r="J24">
        <v>60.5</v>
      </c>
      <c r="K24">
        <v>117.7</v>
      </c>
      <c r="L24">
        <v>1</v>
      </c>
      <c r="M24">
        <v>6.6</v>
      </c>
      <c r="N24">
        <v>28</v>
      </c>
      <c r="O24">
        <v>144.9</v>
      </c>
      <c r="P24">
        <v>1427.1</v>
      </c>
    </row>
    <row r="25" spans="1:16">
      <c r="A25" t="s">
        <v>157</v>
      </c>
      <c r="B25">
        <v>31036</v>
      </c>
      <c r="C25">
        <v>1919</v>
      </c>
      <c r="D25">
        <v>325.39999999999998</v>
      </c>
      <c r="E25">
        <v>198</v>
      </c>
      <c r="F25">
        <v>104.1</v>
      </c>
      <c r="G25">
        <v>372.4</v>
      </c>
      <c r="H25">
        <v>80</v>
      </c>
      <c r="I25">
        <v>59.1</v>
      </c>
      <c r="J25">
        <v>68.3</v>
      </c>
      <c r="K25">
        <v>34.1</v>
      </c>
      <c r="L25">
        <v>72.099999999999994</v>
      </c>
      <c r="M25">
        <v>2.2999999999999998</v>
      </c>
      <c r="N25">
        <v>30</v>
      </c>
      <c r="O25">
        <v>17.7</v>
      </c>
      <c r="P25">
        <v>1363.5</v>
      </c>
    </row>
    <row r="26" spans="1:16">
      <c r="A26" t="s">
        <v>157</v>
      </c>
      <c r="B26">
        <v>31036</v>
      </c>
      <c r="C26">
        <v>1920</v>
      </c>
      <c r="D26">
        <v>426.8</v>
      </c>
      <c r="E26">
        <v>387.1</v>
      </c>
      <c r="F26">
        <v>194.5</v>
      </c>
      <c r="G26">
        <v>443.1</v>
      </c>
      <c r="H26">
        <v>395.1</v>
      </c>
      <c r="I26">
        <v>75.5</v>
      </c>
      <c r="J26">
        <v>122.1</v>
      </c>
      <c r="K26">
        <v>6.4</v>
      </c>
      <c r="L26">
        <v>30.2</v>
      </c>
      <c r="M26">
        <v>36.6</v>
      </c>
      <c r="N26">
        <v>122.9</v>
      </c>
      <c r="O26">
        <v>183.3</v>
      </c>
      <c r="P26">
        <v>2423.6</v>
      </c>
    </row>
    <row r="27" spans="1:16">
      <c r="A27" t="s">
        <v>157</v>
      </c>
      <c r="B27">
        <v>31036</v>
      </c>
      <c r="C27">
        <v>1921</v>
      </c>
      <c r="D27">
        <v>278.39999999999998</v>
      </c>
      <c r="E27">
        <v>353</v>
      </c>
      <c r="F27">
        <v>722.9</v>
      </c>
      <c r="G27">
        <v>547.29999999999995</v>
      </c>
      <c r="H27">
        <v>118.1</v>
      </c>
      <c r="I27">
        <v>245.5</v>
      </c>
      <c r="J27">
        <v>50.8</v>
      </c>
      <c r="K27">
        <v>49.7</v>
      </c>
      <c r="L27">
        <v>56.8</v>
      </c>
      <c r="M27">
        <v>90.7</v>
      </c>
      <c r="N27">
        <v>63.8</v>
      </c>
      <c r="O27">
        <v>330.5</v>
      </c>
      <c r="P27">
        <v>2907.5</v>
      </c>
    </row>
    <row r="28" spans="1:16">
      <c r="A28" t="s">
        <v>157</v>
      </c>
      <c r="B28">
        <v>31036</v>
      </c>
      <c r="C28">
        <v>1922</v>
      </c>
      <c r="D28">
        <v>149.30000000000001</v>
      </c>
      <c r="E28">
        <v>427.6</v>
      </c>
      <c r="F28">
        <v>352.8</v>
      </c>
      <c r="G28">
        <v>326.3</v>
      </c>
      <c r="H28">
        <v>113.8</v>
      </c>
      <c r="I28">
        <v>76.2</v>
      </c>
      <c r="J28">
        <v>90.7</v>
      </c>
      <c r="K28">
        <v>20.8</v>
      </c>
      <c r="L28">
        <v>26.7</v>
      </c>
      <c r="M28">
        <v>30.8</v>
      </c>
      <c r="N28">
        <v>1.5</v>
      </c>
      <c r="O28">
        <v>116.9</v>
      </c>
      <c r="P28">
        <v>1733.4</v>
      </c>
    </row>
    <row r="29" spans="1:16">
      <c r="A29" t="s">
        <v>157</v>
      </c>
      <c r="B29">
        <v>31036</v>
      </c>
      <c r="C29">
        <v>1923</v>
      </c>
      <c r="D29">
        <v>102.9</v>
      </c>
      <c r="E29">
        <v>192.6</v>
      </c>
      <c r="F29">
        <v>611.1</v>
      </c>
      <c r="G29">
        <v>136.69999999999999</v>
      </c>
      <c r="H29">
        <v>19.8</v>
      </c>
      <c r="I29">
        <v>70.599999999999994</v>
      </c>
      <c r="J29">
        <v>15.7</v>
      </c>
      <c r="K29">
        <v>23.4</v>
      </c>
      <c r="L29">
        <v>0</v>
      </c>
      <c r="M29">
        <v>2.5</v>
      </c>
      <c r="N29">
        <v>11.7</v>
      </c>
      <c r="O29">
        <v>109.2</v>
      </c>
      <c r="P29">
        <v>1296.2</v>
      </c>
    </row>
    <row r="30" spans="1:16">
      <c r="A30" t="s">
        <v>157</v>
      </c>
      <c r="B30">
        <v>31036</v>
      </c>
      <c r="C30">
        <v>1924</v>
      </c>
      <c r="D30">
        <v>264.60000000000002</v>
      </c>
      <c r="E30">
        <v>210.8</v>
      </c>
      <c r="F30">
        <v>272.8</v>
      </c>
      <c r="G30">
        <v>330.9</v>
      </c>
      <c r="H30">
        <v>130.6</v>
      </c>
      <c r="I30">
        <v>52.7</v>
      </c>
      <c r="J30">
        <v>69.8</v>
      </c>
      <c r="K30">
        <v>85.5</v>
      </c>
      <c r="L30">
        <v>44.9</v>
      </c>
      <c r="M30">
        <v>2.5</v>
      </c>
      <c r="N30">
        <v>192.8</v>
      </c>
      <c r="O30">
        <v>248</v>
      </c>
      <c r="P30">
        <v>1905.9</v>
      </c>
    </row>
    <row r="31" spans="1:16">
      <c r="A31" t="s">
        <v>157</v>
      </c>
      <c r="B31">
        <v>31036</v>
      </c>
      <c r="C31">
        <v>1925</v>
      </c>
      <c r="D31">
        <v>337</v>
      </c>
      <c r="E31">
        <v>378.9</v>
      </c>
      <c r="F31">
        <v>762.7</v>
      </c>
      <c r="G31">
        <v>237.9</v>
      </c>
      <c r="H31">
        <v>0</v>
      </c>
      <c r="I31">
        <v>137.30000000000001</v>
      </c>
      <c r="J31">
        <v>21.9</v>
      </c>
      <c r="K31">
        <v>0</v>
      </c>
      <c r="L31">
        <v>0</v>
      </c>
      <c r="M31">
        <v>0</v>
      </c>
      <c r="N31">
        <v>21.8</v>
      </c>
      <c r="O31">
        <v>17.8</v>
      </c>
      <c r="P31">
        <v>1915.3</v>
      </c>
    </row>
    <row r="32" spans="1:16">
      <c r="A32" t="s">
        <v>157</v>
      </c>
      <c r="B32">
        <v>31036</v>
      </c>
      <c r="C32">
        <v>1926</v>
      </c>
      <c r="D32">
        <v>414.9</v>
      </c>
      <c r="E32">
        <v>93.7</v>
      </c>
      <c r="F32">
        <v>205.4</v>
      </c>
      <c r="G32">
        <v>224.5</v>
      </c>
      <c r="H32">
        <v>22.8</v>
      </c>
      <c r="I32">
        <v>25.9</v>
      </c>
      <c r="J32">
        <v>10.4</v>
      </c>
      <c r="K32">
        <v>39.700000000000003</v>
      </c>
      <c r="L32">
        <v>144.19999999999999</v>
      </c>
      <c r="M32">
        <v>0</v>
      </c>
      <c r="N32">
        <v>23.8</v>
      </c>
      <c r="O32">
        <v>161.19999999999999</v>
      </c>
      <c r="P32">
        <v>1366.5</v>
      </c>
    </row>
    <row r="33" spans="1:16">
      <c r="A33" t="s">
        <v>157</v>
      </c>
      <c r="B33">
        <v>31036</v>
      </c>
      <c r="C33">
        <v>1927</v>
      </c>
      <c r="D33">
        <v>428.3</v>
      </c>
      <c r="E33">
        <v>788.6</v>
      </c>
      <c r="F33">
        <v>186.4</v>
      </c>
      <c r="G33">
        <v>283.8</v>
      </c>
      <c r="H33">
        <v>46.8</v>
      </c>
      <c r="I33">
        <v>53.8</v>
      </c>
      <c r="J33">
        <v>72.2</v>
      </c>
      <c r="K33">
        <v>0</v>
      </c>
      <c r="L33">
        <v>35.299999999999997</v>
      </c>
      <c r="M33">
        <v>52.3</v>
      </c>
      <c r="N33">
        <v>8.6999999999999993</v>
      </c>
      <c r="O33">
        <v>92.6</v>
      </c>
      <c r="P33">
        <v>2048.8000000000002</v>
      </c>
    </row>
    <row r="34" spans="1:16">
      <c r="A34" t="s">
        <v>157</v>
      </c>
      <c r="B34">
        <v>31036</v>
      </c>
      <c r="C34">
        <v>1928</v>
      </c>
      <c r="D34">
        <v>101.4</v>
      </c>
      <c r="E34">
        <v>407.6</v>
      </c>
      <c r="F34">
        <v>461.2</v>
      </c>
      <c r="G34">
        <v>47.3</v>
      </c>
      <c r="H34">
        <v>65.7</v>
      </c>
      <c r="I34">
        <v>19.3</v>
      </c>
      <c r="J34">
        <v>55.9</v>
      </c>
      <c r="K34">
        <v>14</v>
      </c>
      <c r="L34">
        <v>0</v>
      </c>
      <c r="M34">
        <v>9.9</v>
      </c>
      <c r="N34">
        <v>221.4</v>
      </c>
      <c r="O34">
        <v>65.900000000000006</v>
      </c>
      <c r="P34">
        <v>1469.6</v>
      </c>
    </row>
    <row r="35" spans="1:16">
      <c r="A35" t="s">
        <v>157</v>
      </c>
      <c r="B35">
        <v>31036</v>
      </c>
      <c r="C35">
        <v>1929</v>
      </c>
      <c r="D35">
        <v>632.70000000000005</v>
      </c>
      <c r="E35">
        <v>811.3</v>
      </c>
      <c r="F35">
        <v>243.5</v>
      </c>
      <c r="G35">
        <v>85.4</v>
      </c>
      <c r="H35">
        <v>28.7</v>
      </c>
      <c r="I35">
        <v>36</v>
      </c>
      <c r="J35">
        <v>24.4</v>
      </c>
      <c r="K35">
        <v>20.3</v>
      </c>
      <c r="L35">
        <v>35.5</v>
      </c>
      <c r="M35">
        <v>0</v>
      </c>
      <c r="N35">
        <v>60.3</v>
      </c>
      <c r="O35">
        <v>90.5</v>
      </c>
      <c r="P35">
        <v>2068.6</v>
      </c>
    </row>
    <row r="36" spans="1:16">
      <c r="A36" t="s">
        <v>157</v>
      </c>
      <c r="B36">
        <v>31036</v>
      </c>
      <c r="C36">
        <v>1930</v>
      </c>
      <c r="D36">
        <v>1192.4000000000001</v>
      </c>
      <c r="E36">
        <v>320.8</v>
      </c>
      <c r="F36">
        <v>197.7</v>
      </c>
      <c r="G36">
        <v>32.799999999999997</v>
      </c>
      <c r="H36">
        <v>177.7</v>
      </c>
      <c r="I36">
        <v>46</v>
      </c>
      <c r="J36">
        <v>64.2</v>
      </c>
      <c r="K36">
        <v>9.1999999999999993</v>
      </c>
      <c r="L36">
        <v>25.4</v>
      </c>
      <c r="M36">
        <v>366.1</v>
      </c>
      <c r="N36">
        <v>29</v>
      </c>
      <c r="O36">
        <v>159.1</v>
      </c>
      <c r="P36">
        <v>2620.4</v>
      </c>
    </row>
    <row r="37" spans="1:16">
      <c r="A37" t="s">
        <v>157</v>
      </c>
      <c r="B37">
        <v>31036</v>
      </c>
      <c r="C37">
        <v>1931</v>
      </c>
      <c r="D37">
        <v>413.2</v>
      </c>
      <c r="E37">
        <v>133.1</v>
      </c>
      <c r="F37">
        <v>163.30000000000001</v>
      </c>
      <c r="G37">
        <v>303.60000000000002</v>
      </c>
      <c r="H37">
        <v>110.7</v>
      </c>
      <c r="I37">
        <v>163.4</v>
      </c>
      <c r="J37">
        <v>44.2</v>
      </c>
      <c r="K37">
        <v>33.6</v>
      </c>
      <c r="L37">
        <v>21.1</v>
      </c>
      <c r="M37">
        <v>131</v>
      </c>
      <c r="N37">
        <v>85.4</v>
      </c>
      <c r="O37">
        <v>327.39999999999998</v>
      </c>
      <c r="P37">
        <v>1930</v>
      </c>
    </row>
    <row r="38" spans="1:16">
      <c r="A38" t="s">
        <v>157</v>
      </c>
      <c r="B38">
        <v>31036</v>
      </c>
      <c r="C38">
        <v>1932</v>
      </c>
      <c r="D38">
        <v>755.6</v>
      </c>
      <c r="E38">
        <v>121</v>
      </c>
      <c r="F38">
        <v>360</v>
      </c>
      <c r="G38">
        <v>10.9</v>
      </c>
      <c r="H38">
        <v>322.8</v>
      </c>
      <c r="I38">
        <v>42.6</v>
      </c>
      <c r="J38">
        <v>52.9</v>
      </c>
      <c r="K38">
        <v>81.8</v>
      </c>
      <c r="L38">
        <v>8.4</v>
      </c>
      <c r="M38">
        <v>4.3</v>
      </c>
      <c r="N38">
        <v>29.5</v>
      </c>
      <c r="O38">
        <v>319.5</v>
      </c>
      <c r="P38">
        <v>2109.3000000000002</v>
      </c>
    </row>
    <row r="39" spans="1:16">
      <c r="A39" t="s">
        <v>157</v>
      </c>
      <c r="B39">
        <v>31036</v>
      </c>
      <c r="C39">
        <v>1933</v>
      </c>
      <c r="D39">
        <v>155.6</v>
      </c>
      <c r="E39">
        <v>709.6</v>
      </c>
      <c r="F39">
        <v>272.8</v>
      </c>
      <c r="G39">
        <v>545.4</v>
      </c>
      <c r="H39">
        <v>98.6</v>
      </c>
      <c r="I39">
        <v>146.1</v>
      </c>
      <c r="J39">
        <v>18.8</v>
      </c>
      <c r="K39">
        <v>101.3</v>
      </c>
      <c r="L39">
        <v>52</v>
      </c>
      <c r="M39">
        <v>39.4</v>
      </c>
      <c r="N39">
        <v>211.5</v>
      </c>
      <c r="O39">
        <v>232.8</v>
      </c>
      <c r="P39">
        <v>2583.9</v>
      </c>
    </row>
    <row r="40" spans="1:16">
      <c r="A40" t="s">
        <v>157</v>
      </c>
      <c r="B40">
        <v>31036</v>
      </c>
      <c r="C40">
        <v>1934</v>
      </c>
      <c r="D40">
        <v>679.4</v>
      </c>
      <c r="E40">
        <v>665.9</v>
      </c>
      <c r="F40">
        <v>702.1</v>
      </c>
      <c r="G40">
        <v>258.39999999999998</v>
      </c>
      <c r="H40">
        <v>102.1</v>
      </c>
      <c r="I40">
        <v>57</v>
      </c>
      <c r="J40">
        <v>43.2</v>
      </c>
      <c r="K40">
        <v>20.8</v>
      </c>
      <c r="L40">
        <v>50.2</v>
      </c>
      <c r="M40">
        <v>53.1</v>
      </c>
      <c r="N40">
        <v>112.2</v>
      </c>
      <c r="O40">
        <v>0</v>
      </c>
      <c r="P40">
        <v>2744.4</v>
      </c>
    </row>
    <row r="41" spans="1:16">
      <c r="A41" t="s">
        <v>157</v>
      </c>
      <c r="B41">
        <v>31036</v>
      </c>
      <c r="C41">
        <v>1935</v>
      </c>
      <c r="D41">
        <v>238.2</v>
      </c>
      <c r="E41">
        <v>276.5</v>
      </c>
      <c r="F41">
        <v>788.4</v>
      </c>
      <c r="G41">
        <v>85.7</v>
      </c>
      <c r="H41">
        <v>211</v>
      </c>
      <c r="I41">
        <v>18.8</v>
      </c>
      <c r="J41">
        <v>160.30000000000001</v>
      </c>
      <c r="K41">
        <v>53.8</v>
      </c>
      <c r="L41">
        <v>0</v>
      </c>
      <c r="M41">
        <v>186.6</v>
      </c>
      <c r="N41">
        <v>86.1</v>
      </c>
      <c r="O41">
        <v>12.9</v>
      </c>
      <c r="P41">
        <v>2118.3000000000002</v>
      </c>
    </row>
    <row r="42" spans="1:16">
      <c r="A42" t="s">
        <v>157</v>
      </c>
      <c r="B42">
        <v>31036</v>
      </c>
      <c r="C42">
        <v>1936</v>
      </c>
      <c r="D42">
        <v>375.5</v>
      </c>
      <c r="E42">
        <v>832</v>
      </c>
      <c r="F42">
        <v>262.8</v>
      </c>
      <c r="G42">
        <v>224.3</v>
      </c>
      <c r="H42">
        <v>140.9</v>
      </c>
      <c r="I42">
        <v>250.7</v>
      </c>
      <c r="J42">
        <v>55.4</v>
      </c>
      <c r="K42">
        <v>0</v>
      </c>
      <c r="L42">
        <v>152.1</v>
      </c>
      <c r="M42">
        <v>9.4</v>
      </c>
      <c r="N42">
        <v>37.200000000000003</v>
      </c>
      <c r="O42">
        <v>189.5</v>
      </c>
      <c r="P42">
        <v>2529.8000000000002</v>
      </c>
    </row>
    <row r="43" spans="1:16">
      <c r="A43" t="s">
        <v>157</v>
      </c>
      <c r="B43">
        <v>31036</v>
      </c>
      <c r="C43">
        <v>1937</v>
      </c>
      <c r="D43">
        <v>190.6</v>
      </c>
      <c r="E43">
        <v>125.7</v>
      </c>
      <c r="F43">
        <v>329.1</v>
      </c>
      <c r="G43">
        <v>144.30000000000001</v>
      </c>
      <c r="H43">
        <v>40.4</v>
      </c>
      <c r="I43">
        <v>0</v>
      </c>
      <c r="J43">
        <v>52.8</v>
      </c>
      <c r="K43">
        <v>25.3</v>
      </c>
      <c r="L43">
        <v>39.9</v>
      </c>
      <c r="M43">
        <v>19.8</v>
      </c>
      <c r="N43">
        <v>92</v>
      </c>
      <c r="O43">
        <v>111.2</v>
      </c>
      <c r="P43">
        <v>1171.0999999999999</v>
      </c>
    </row>
    <row r="44" spans="1:16">
      <c r="A44" t="s">
        <v>157</v>
      </c>
      <c r="B44">
        <v>31036</v>
      </c>
      <c r="C44">
        <v>1938</v>
      </c>
      <c r="D44">
        <v>655.6</v>
      </c>
      <c r="E44">
        <v>380.5</v>
      </c>
      <c r="F44">
        <v>18.8</v>
      </c>
      <c r="G44">
        <v>21.8</v>
      </c>
      <c r="H44">
        <v>62.5</v>
      </c>
      <c r="I44">
        <v>54.4</v>
      </c>
      <c r="J44">
        <v>33</v>
      </c>
      <c r="K44">
        <v>0</v>
      </c>
      <c r="L44">
        <v>0</v>
      </c>
      <c r="M44">
        <v>85.1</v>
      </c>
      <c r="N44">
        <v>65.5</v>
      </c>
      <c r="O44">
        <v>49.8</v>
      </c>
      <c r="P44">
        <v>1427</v>
      </c>
    </row>
    <row r="45" spans="1:16">
      <c r="A45" t="s">
        <v>157</v>
      </c>
      <c r="B45">
        <v>31036</v>
      </c>
      <c r="C45">
        <v>1939</v>
      </c>
      <c r="D45">
        <v>525</v>
      </c>
      <c r="E45">
        <v>755.4</v>
      </c>
      <c r="F45">
        <v>1100.8</v>
      </c>
      <c r="G45">
        <v>159.5</v>
      </c>
      <c r="H45">
        <v>37.6</v>
      </c>
      <c r="I45">
        <v>165.1</v>
      </c>
      <c r="J45">
        <v>6.6</v>
      </c>
      <c r="K45">
        <v>17.3</v>
      </c>
      <c r="L45">
        <v>4.3</v>
      </c>
      <c r="M45">
        <v>41.1</v>
      </c>
      <c r="N45">
        <v>81.8</v>
      </c>
      <c r="O45">
        <v>18.8</v>
      </c>
      <c r="P45">
        <v>2913.3</v>
      </c>
    </row>
    <row r="46" spans="1:16">
      <c r="A46" t="s">
        <v>157</v>
      </c>
      <c r="B46">
        <v>31036</v>
      </c>
      <c r="C46">
        <v>1940</v>
      </c>
      <c r="D46">
        <v>389.6</v>
      </c>
      <c r="E46">
        <v>652.79999999999995</v>
      </c>
      <c r="F46">
        <v>1084.0999999999999</v>
      </c>
      <c r="G46">
        <v>101.7</v>
      </c>
      <c r="H46">
        <v>60.4</v>
      </c>
      <c r="I46">
        <v>144.19999999999999</v>
      </c>
      <c r="J46">
        <v>37.299999999999997</v>
      </c>
      <c r="K46">
        <v>17.399999999999999</v>
      </c>
      <c r="L46">
        <v>7.6</v>
      </c>
      <c r="M46">
        <v>15.7</v>
      </c>
      <c r="N46">
        <v>123.7</v>
      </c>
      <c r="O46">
        <v>14.7</v>
      </c>
      <c r="P46">
        <v>2649.2</v>
      </c>
    </row>
    <row r="47" spans="1:16">
      <c r="A47" t="s">
        <v>157</v>
      </c>
      <c r="B47">
        <v>31036</v>
      </c>
      <c r="C47">
        <v>1941</v>
      </c>
      <c r="D47">
        <v>334</v>
      </c>
      <c r="E47">
        <v>777</v>
      </c>
      <c r="F47">
        <v>337.1</v>
      </c>
      <c r="G47">
        <v>610.9</v>
      </c>
      <c r="H47">
        <v>151.4</v>
      </c>
      <c r="I47">
        <v>8.1</v>
      </c>
      <c r="J47">
        <v>9.6999999999999993</v>
      </c>
      <c r="K47">
        <v>33</v>
      </c>
      <c r="L47">
        <v>4.5999999999999996</v>
      </c>
      <c r="M47">
        <v>0</v>
      </c>
      <c r="N47">
        <v>127.5</v>
      </c>
      <c r="O47">
        <v>121.9</v>
      </c>
      <c r="P47">
        <v>2515.1999999999998</v>
      </c>
    </row>
    <row r="48" spans="1:16">
      <c r="A48" t="s">
        <v>157</v>
      </c>
      <c r="B48">
        <v>31036</v>
      </c>
      <c r="C48">
        <v>1942</v>
      </c>
      <c r="D48">
        <v>71.599999999999994</v>
      </c>
      <c r="E48">
        <v>230.3</v>
      </c>
      <c r="F48">
        <v>158</v>
      </c>
      <c r="G48">
        <v>206.5</v>
      </c>
      <c r="H48">
        <v>202.1</v>
      </c>
      <c r="I48">
        <v>163.9</v>
      </c>
      <c r="J48">
        <v>30.9</v>
      </c>
      <c r="K48">
        <v>7.9</v>
      </c>
      <c r="L48">
        <v>76.7</v>
      </c>
      <c r="M48">
        <v>9.4</v>
      </c>
      <c r="N48">
        <v>75.5</v>
      </c>
      <c r="O48">
        <v>474.5</v>
      </c>
      <c r="P48">
        <v>1707.3</v>
      </c>
    </row>
    <row r="49" spans="1:16">
      <c r="A49" t="s">
        <v>157</v>
      </c>
      <c r="B49">
        <v>31036</v>
      </c>
      <c r="C49">
        <v>1943</v>
      </c>
      <c r="D49">
        <v>124.5</v>
      </c>
      <c r="E49">
        <v>630.70000000000005</v>
      </c>
      <c r="F49">
        <v>167.5</v>
      </c>
      <c r="G49">
        <v>69.8</v>
      </c>
      <c r="H49">
        <v>38.4</v>
      </c>
      <c r="I49">
        <v>29.7</v>
      </c>
      <c r="J49">
        <v>2.6</v>
      </c>
      <c r="K49">
        <v>0</v>
      </c>
      <c r="L49">
        <v>101</v>
      </c>
      <c r="M49">
        <v>28</v>
      </c>
      <c r="N49">
        <v>9.4</v>
      </c>
      <c r="O49">
        <v>104.9</v>
      </c>
      <c r="P49">
        <v>1306.5</v>
      </c>
    </row>
    <row r="50" spans="1:16">
      <c r="A50" t="s">
        <v>157</v>
      </c>
      <c r="B50">
        <v>31036</v>
      </c>
      <c r="C50">
        <v>1944</v>
      </c>
      <c r="D50">
        <v>106.4</v>
      </c>
      <c r="E50">
        <v>691.5</v>
      </c>
      <c r="F50">
        <v>272.7</v>
      </c>
      <c r="G50">
        <v>92.2</v>
      </c>
      <c r="H50">
        <v>10.7</v>
      </c>
      <c r="I50">
        <v>124.2</v>
      </c>
      <c r="J50">
        <v>99.4</v>
      </c>
      <c r="K50">
        <v>30.1</v>
      </c>
      <c r="L50">
        <v>81.8</v>
      </c>
      <c r="M50">
        <v>56.2</v>
      </c>
      <c r="N50">
        <v>29.7</v>
      </c>
      <c r="O50">
        <v>121.8</v>
      </c>
      <c r="P50">
        <v>1716.7</v>
      </c>
    </row>
    <row r="51" spans="1:16">
      <c r="A51" t="s">
        <v>157</v>
      </c>
      <c r="B51">
        <v>31036</v>
      </c>
      <c r="C51">
        <v>1945</v>
      </c>
      <c r="D51">
        <v>564</v>
      </c>
      <c r="E51">
        <v>853.6</v>
      </c>
      <c r="F51">
        <v>1297.5</v>
      </c>
      <c r="G51">
        <v>207.9</v>
      </c>
      <c r="H51">
        <v>205.3</v>
      </c>
      <c r="I51">
        <v>68.3</v>
      </c>
      <c r="J51">
        <v>90.9</v>
      </c>
      <c r="K51">
        <v>5.6</v>
      </c>
      <c r="L51">
        <v>1.3</v>
      </c>
      <c r="M51">
        <v>22.9</v>
      </c>
      <c r="N51">
        <v>40.200000000000003</v>
      </c>
      <c r="O51">
        <v>263.5</v>
      </c>
      <c r="P51">
        <v>3621</v>
      </c>
    </row>
    <row r="52" spans="1:16">
      <c r="A52" t="s">
        <v>157</v>
      </c>
      <c r="B52">
        <v>31036</v>
      </c>
      <c r="C52">
        <v>1946</v>
      </c>
      <c r="D52">
        <v>280.39999999999998</v>
      </c>
      <c r="E52">
        <v>496.4</v>
      </c>
      <c r="F52">
        <v>214.7</v>
      </c>
      <c r="G52">
        <v>21.6</v>
      </c>
      <c r="H52">
        <v>65</v>
      </c>
      <c r="I52">
        <v>32.700000000000003</v>
      </c>
      <c r="J52">
        <v>30.3</v>
      </c>
      <c r="K52">
        <v>3</v>
      </c>
      <c r="L52">
        <v>2.6</v>
      </c>
      <c r="M52">
        <v>8.4</v>
      </c>
      <c r="N52">
        <v>22.4</v>
      </c>
      <c r="O52">
        <v>24.9</v>
      </c>
      <c r="P52">
        <v>1202.4000000000001</v>
      </c>
    </row>
    <row r="53" spans="1:16">
      <c r="A53" t="s">
        <v>157</v>
      </c>
      <c r="B53">
        <v>31036</v>
      </c>
      <c r="C53">
        <v>1947</v>
      </c>
      <c r="D53">
        <v>94.1</v>
      </c>
      <c r="E53">
        <v>504.2</v>
      </c>
      <c r="F53">
        <v>302.5</v>
      </c>
      <c r="G53">
        <v>120.2</v>
      </c>
      <c r="H53">
        <v>129.19999999999999</v>
      </c>
      <c r="I53">
        <v>68.8</v>
      </c>
      <c r="J53">
        <v>51.8</v>
      </c>
      <c r="K53">
        <v>219</v>
      </c>
      <c r="L53">
        <v>90.9</v>
      </c>
      <c r="M53">
        <v>70.900000000000006</v>
      </c>
      <c r="N53">
        <v>109</v>
      </c>
      <c r="O53">
        <v>39.299999999999997</v>
      </c>
      <c r="P53">
        <v>1799.9</v>
      </c>
    </row>
    <row r="54" spans="1:16">
      <c r="A54" t="s">
        <v>157</v>
      </c>
      <c r="B54">
        <v>31036</v>
      </c>
      <c r="C54">
        <v>1948</v>
      </c>
      <c r="D54">
        <v>512.5</v>
      </c>
      <c r="E54">
        <v>159.30000000000001</v>
      </c>
      <c r="F54">
        <v>360.7</v>
      </c>
      <c r="G54">
        <v>84.7</v>
      </c>
      <c r="H54">
        <v>49</v>
      </c>
      <c r="I54">
        <v>139.1</v>
      </c>
      <c r="J54">
        <v>112.4</v>
      </c>
      <c r="K54">
        <v>64</v>
      </c>
      <c r="L54">
        <v>0</v>
      </c>
      <c r="M54">
        <v>0</v>
      </c>
      <c r="N54">
        <v>29.2</v>
      </c>
      <c r="O54">
        <v>156.69999999999999</v>
      </c>
      <c r="P54">
        <v>1667.6</v>
      </c>
    </row>
    <row r="55" spans="1:16">
      <c r="A55" t="s">
        <v>157</v>
      </c>
      <c r="B55">
        <v>31036</v>
      </c>
      <c r="C55">
        <v>1949</v>
      </c>
      <c r="D55">
        <v>348</v>
      </c>
      <c r="E55">
        <v>574.5</v>
      </c>
      <c r="F55">
        <v>454</v>
      </c>
      <c r="G55">
        <v>358.3</v>
      </c>
      <c r="H55">
        <v>63.1</v>
      </c>
      <c r="I55">
        <v>15.3</v>
      </c>
      <c r="J55">
        <v>9.8000000000000007</v>
      </c>
      <c r="K55">
        <v>74.7</v>
      </c>
      <c r="L55">
        <v>25.4</v>
      </c>
      <c r="M55">
        <v>2.5</v>
      </c>
      <c r="N55">
        <v>50.4</v>
      </c>
      <c r="O55">
        <v>132.4</v>
      </c>
      <c r="P55">
        <v>2108.4</v>
      </c>
    </row>
    <row r="56" spans="1:16">
      <c r="A56" t="s">
        <v>157</v>
      </c>
      <c r="B56">
        <v>31036</v>
      </c>
      <c r="C56">
        <v>1950</v>
      </c>
      <c r="D56">
        <v>722.5</v>
      </c>
      <c r="E56">
        <v>336.6</v>
      </c>
      <c r="F56">
        <v>433.4</v>
      </c>
      <c r="G56">
        <v>459.9</v>
      </c>
      <c r="H56">
        <v>53.7</v>
      </c>
      <c r="I56">
        <v>76.599999999999994</v>
      </c>
      <c r="J56">
        <v>103.8</v>
      </c>
      <c r="K56">
        <v>0.5</v>
      </c>
      <c r="L56">
        <v>22.9</v>
      </c>
      <c r="M56">
        <v>33.5</v>
      </c>
      <c r="N56">
        <v>382.1</v>
      </c>
      <c r="O56">
        <v>548</v>
      </c>
      <c r="P56">
        <v>3173.5</v>
      </c>
    </row>
    <row r="57" spans="1:16">
      <c r="A57" t="s">
        <v>157</v>
      </c>
      <c r="B57">
        <v>31036</v>
      </c>
      <c r="C57">
        <v>1951</v>
      </c>
      <c r="D57">
        <v>400.8</v>
      </c>
      <c r="E57">
        <v>67.5</v>
      </c>
      <c r="F57">
        <v>145.5</v>
      </c>
      <c r="G57">
        <v>17.600000000000001</v>
      </c>
      <c r="H57">
        <v>48.6</v>
      </c>
      <c r="I57">
        <v>43.5</v>
      </c>
      <c r="J57">
        <v>18.100000000000001</v>
      </c>
      <c r="K57">
        <v>28.5</v>
      </c>
      <c r="L57">
        <v>134.1</v>
      </c>
      <c r="M57">
        <v>51.2</v>
      </c>
      <c r="N57">
        <v>68.3</v>
      </c>
      <c r="O57">
        <v>9.9</v>
      </c>
      <c r="P57">
        <v>1033.5999999999999</v>
      </c>
    </row>
    <row r="58" spans="1:16">
      <c r="A58" t="s">
        <v>157</v>
      </c>
      <c r="B58">
        <v>31036</v>
      </c>
      <c r="C58">
        <v>1952</v>
      </c>
      <c r="D58">
        <v>484.4</v>
      </c>
      <c r="E58">
        <v>180.1</v>
      </c>
      <c r="F58">
        <v>267.60000000000002</v>
      </c>
      <c r="G58">
        <v>153.69999999999999</v>
      </c>
      <c r="H58">
        <v>94.5</v>
      </c>
      <c r="I58">
        <v>14.4</v>
      </c>
      <c r="J58">
        <v>21.1</v>
      </c>
      <c r="K58">
        <v>97.2</v>
      </c>
      <c r="L58">
        <v>37.9</v>
      </c>
      <c r="M58">
        <v>49</v>
      </c>
      <c r="N58">
        <v>38.5</v>
      </c>
      <c r="O58">
        <v>41.5</v>
      </c>
      <c r="P58">
        <v>1479.9</v>
      </c>
    </row>
    <row r="59" spans="1:16">
      <c r="A59" t="s">
        <v>157</v>
      </c>
      <c r="B59">
        <v>31036</v>
      </c>
      <c r="C59">
        <v>1953</v>
      </c>
      <c r="D59">
        <v>941.2</v>
      </c>
      <c r="E59">
        <v>265.10000000000002</v>
      </c>
      <c r="F59">
        <v>682</v>
      </c>
      <c r="G59">
        <v>254.5</v>
      </c>
      <c r="H59">
        <v>58.4</v>
      </c>
      <c r="I59">
        <v>35.799999999999997</v>
      </c>
      <c r="J59">
        <v>90.5</v>
      </c>
      <c r="K59">
        <v>43.5</v>
      </c>
      <c r="L59">
        <v>133.80000000000001</v>
      </c>
      <c r="M59">
        <v>16.5</v>
      </c>
      <c r="N59">
        <v>54.9</v>
      </c>
      <c r="O59">
        <v>125.9</v>
      </c>
      <c r="P59">
        <v>2702.1</v>
      </c>
    </row>
    <row r="60" spans="1:16">
      <c r="A60" t="s">
        <v>157</v>
      </c>
      <c r="B60">
        <v>31036</v>
      </c>
      <c r="C60">
        <v>1954</v>
      </c>
      <c r="D60">
        <v>228.4</v>
      </c>
      <c r="E60">
        <v>327.8</v>
      </c>
      <c r="F60">
        <v>316.3</v>
      </c>
      <c r="G60">
        <v>287.60000000000002</v>
      </c>
      <c r="H60">
        <v>76.2</v>
      </c>
      <c r="I60">
        <v>95.7</v>
      </c>
      <c r="J60">
        <v>41.2</v>
      </c>
      <c r="K60">
        <v>108.7</v>
      </c>
      <c r="L60">
        <v>11.1</v>
      </c>
      <c r="M60">
        <v>120.7</v>
      </c>
      <c r="N60">
        <v>18.2</v>
      </c>
      <c r="O60">
        <v>51.7</v>
      </c>
      <c r="P60">
        <v>1683.6</v>
      </c>
    </row>
    <row r="61" spans="1:16">
      <c r="A61" t="s">
        <v>157</v>
      </c>
      <c r="B61">
        <v>31036</v>
      </c>
      <c r="C61">
        <v>1955</v>
      </c>
      <c r="D61">
        <v>96.5</v>
      </c>
      <c r="E61">
        <v>922.1</v>
      </c>
      <c r="F61">
        <v>681.3</v>
      </c>
      <c r="G61">
        <v>205.8</v>
      </c>
      <c r="H61">
        <v>187.5</v>
      </c>
      <c r="I61">
        <v>177.7</v>
      </c>
      <c r="J61">
        <v>25.2</v>
      </c>
      <c r="K61">
        <v>24.2</v>
      </c>
      <c r="L61">
        <v>66.3</v>
      </c>
      <c r="M61">
        <v>55.6</v>
      </c>
      <c r="N61">
        <v>133.1</v>
      </c>
      <c r="O61">
        <v>30.2</v>
      </c>
      <c r="P61">
        <v>2605.5</v>
      </c>
    </row>
    <row r="62" spans="1:16">
      <c r="A62" t="s">
        <v>157</v>
      </c>
      <c r="B62">
        <v>31036</v>
      </c>
      <c r="C62">
        <v>1956</v>
      </c>
      <c r="D62">
        <v>440.1</v>
      </c>
      <c r="E62">
        <v>267</v>
      </c>
      <c r="F62">
        <v>543.79999999999995</v>
      </c>
      <c r="G62">
        <v>155.1</v>
      </c>
      <c r="H62">
        <v>46.4</v>
      </c>
      <c r="I62">
        <v>46.2</v>
      </c>
      <c r="J62">
        <v>21.1</v>
      </c>
      <c r="K62">
        <v>29</v>
      </c>
      <c r="L62">
        <v>26.2</v>
      </c>
      <c r="M62">
        <v>34.799999999999997</v>
      </c>
      <c r="N62">
        <v>36.200000000000003</v>
      </c>
      <c r="O62">
        <v>322.5</v>
      </c>
      <c r="P62">
        <v>1968.4</v>
      </c>
    </row>
    <row r="63" spans="1:16">
      <c r="A63" t="s">
        <v>157</v>
      </c>
      <c r="B63">
        <v>31036</v>
      </c>
      <c r="C63">
        <v>1957</v>
      </c>
      <c r="D63">
        <v>686.5</v>
      </c>
      <c r="E63">
        <v>385</v>
      </c>
      <c r="F63">
        <v>501.7</v>
      </c>
      <c r="G63">
        <v>116.9</v>
      </c>
      <c r="H63">
        <v>142.80000000000001</v>
      </c>
      <c r="I63">
        <v>130.1</v>
      </c>
      <c r="J63">
        <v>39.700000000000003</v>
      </c>
      <c r="K63">
        <v>0</v>
      </c>
      <c r="L63">
        <v>0.8</v>
      </c>
      <c r="M63">
        <v>14.5</v>
      </c>
      <c r="N63">
        <v>80.3</v>
      </c>
      <c r="O63">
        <v>57.4</v>
      </c>
      <c r="P63">
        <v>2155.6999999999998</v>
      </c>
    </row>
    <row r="64" spans="1:16">
      <c r="A64" t="s">
        <v>157</v>
      </c>
      <c r="B64">
        <v>31036</v>
      </c>
      <c r="C64">
        <v>1958</v>
      </c>
      <c r="D64">
        <v>347.9</v>
      </c>
      <c r="E64">
        <v>527.1</v>
      </c>
      <c r="F64">
        <v>520.70000000000005</v>
      </c>
      <c r="G64">
        <v>251</v>
      </c>
      <c r="H64">
        <v>114.5</v>
      </c>
      <c r="I64">
        <v>79.7</v>
      </c>
      <c r="J64">
        <v>0</v>
      </c>
      <c r="K64">
        <v>41.4</v>
      </c>
      <c r="L64">
        <v>8.4</v>
      </c>
      <c r="M64">
        <v>2.2999999999999998</v>
      </c>
      <c r="N64">
        <v>53.4</v>
      </c>
      <c r="O64">
        <v>87.9</v>
      </c>
      <c r="P64">
        <v>2034.3</v>
      </c>
    </row>
    <row r="65" spans="1:16">
      <c r="A65" t="s">
        <v>157</v>
      </c>
      <c r="B65">
        <v>31036</v>
      </c>
      <c r="C65">
        <v>1959</v>
      </c>
      <c r="D65">
        <v>541.29999999999995</v>
      </c>
      <c r="E65">
        <v>299.39999999999998</v>
      </c>
      <c r="F65">
        <v>804.2</v>
      </c>
      <c r="G65">
        <v>176.9</v>
      </c>
      <c r="H65">
        <v>173.8</v>
      </c>
      <c r="I65">
        <v>121.3</v>
      </c>
      <c r="J65">
        <v>48</v>
      </c>
      <c r="K65">
        <v>118.1</v>
      </c>
      <c r="L65">
        <v>79.400000000000006</v>
      </c>
      <c r="M65">
        <v>0</v>
      </c>
      <c r="N65">
        <v>72.099999999999994</v>
      </c>
      <c r="O65">
        <v>286.7</v>
      </c>
      <c r="P65">
        <v>2721.2</v>
      </c>
    </row>
    <row r="66" spans="1:16">
      <c r="A66" t="s">
        <v>157</v>
      </c>
      <c r="B66">
        <v>31036</v>
      </c>
      <c r="C66">
        <v>1960</v>
      </c>
      <c r="D66">
        <v>651.29999999999995</v>
      </c>
      <c r="E66">
        <v>276.89999999999998</v>
      </c>
      <c r="F66">
        <v>370</v>
      </c>
      <c r="G66">
        <v>47</v>
      </c>
      <c r="H66">
        <v>26.4</v>
      </c>
      <c r="I66">
        <v>62.1</v>
      </c>
      <c r="J66">
        <v>77.7</v>
      </c>
      <c r="K66">
        <v>10.3</v>
      </c>
      <c r="L66">
        <v>1</v>
      </c>
      <c r="M66">
        <v>19.600000000000001</v>
      </c>
      <c r="N66">
        <v>15</v>
      </c>
      <c r="O66">
        <v>53.3</v>
      </c>
      <c r="P66">
        <v>1610.6</v>
      </c>
    </row>
    <row r="67" spans="1:16">
      <c r="A67" t="s">
        <v>157</v>
      </c>
      <c r="B67">
        <v>31036</v>
      </c>
      <c r="C67">
        <v>1961</v>
      </c>
      <c r="D67">
        <v>168.6</v>
      </c>
      <c r="E67">
        <v>62.2</v>
      </c>
      <c r="F67">
        <v>303.5</v>
      </c>
      <c r="G67">
        <v>169.6</v>
      </c>
      <c r="H67">
        <v>117</v>
      </c>
      <c r="I67">
        <v>8.1</v>
      </c>
      <c r="J67">
        <v>19.899999999999999</v>
      </c>
      <c r="K67">
        <v>18.3</v>
      </c>
      <c r="L67">
        <v>25.3</v>
      </c>
      <c r="M67">
        <v>26.6</v>
      </c>
      <c r="N67">
        <v>47.5</v>
      </c>
      <c r="O67">
        <v>111.4</v>
      </c>
      <c r="P67">
        <v>1078</v>
      </c>
    </row>
    <row r="68" spans="1:16">
      <c r="A68" t="s">
        <v>157</v>
      </c>
      <c r="B68">
        <v>31036</v>
      </c>
      <c r="C68">
        <v>1962</v>
      </c>
      <c r="D68">
        <v>503.4</v>
      </c>
      <c r="E68">
        <v>478.4</v>
      </c>
      <c r="F68">
        <v>144</v>
      </c>
      <c r="G68">
        <v>140.1</v>
      </c>
      <c r="H68">
        <v>15.5</v>
      </c>
      <c r="I68">
        <v>109</v>
      </c>
      <c r="J68">
        <v>85.7</v>
      </c>
      <c r="K68">
        <v>17.5</v>
      </c>
      <c r="L68">
        <v>128.1</v>
      </c>
      <c r="M68">
        <v>0</v>
      </c>
      <c r="N68">
        <v>28.9</v>
      </c>
      <c r="O68">
        <v>37.5</v>
      </c>
      <c r="P68">
        <v>1688.1</v>
      </c>
    </row>
    <row r="69" spans="1:16">
      <c r="A69" t="s">
        <v>157</v>
      </c>
      <c r="B69">
        <v>31036</v>
      </c>
      <c r="C69">
        <v>1963</v>
      </c>
      <c r="D69">
        <v>581.70000000000005</v>
      </c>
      <c r="E69">
        <v>959.4</v>
      </c>
      <c r="F69">
        <v>242.4</v>
      </c>
      <c r="G69">
        <v>524.70000000000005</v>
      </c>
      <c r="H69">
        <v>131.9</v>
      </c>
      <c r="I69">
        <v>30.1</v>
      </c>
      <c r="J69">
        <v>8.9</v>
      </c>
      <c r="K69">
        <v>13</v>
      </c>
      <c r="L69">
        <v>10.9</v>
      </c>
      <c r="M69">
        <v>65</v>
      </c>
      <c r="N69">
        <v>41.9</v>
      </c>
      <c r="O69">
        <v>114.4</v>
      </c>
      <c r="P69">
        <v>2724.3</v>
      </c>
    </row>
    <row r="70" spans="1:16">
      <c r="A70" t="s">
        <v>157</v>
      </c>
      <c r="B70">
        <v>31036</v>
      </c>
      <c r="C70">
        <v>1964</v>
      </c>
      <c r="D70">
        <v>436.1</v>
      </c>
      <c r="E70">
        <v>393.7</v>
      </c>
      <c r="F70">
        <v>732.6</v>
      </c>
      <c r="G70">
        <v>121</v>
      </c>
      <c r="H70">
        <v>408.2</v>
      </c>
      <c r="I70">
        <v>10.199999999999999</v>
      </c>
      <c r="J70">
        <v>32.5</v>
      </c>
      <c r="K70">
        <v>22.2</v>
      </c>
      <c r="L70">
        <v>95.4</v>
      </c>
      <c r="M70">
        <v>136</v>
      </c>
      <c r="N70">
        <v>75.7</v>
      </c>
      <c r="O70">
        <v>296.7</v>
      </c>
      <c r="P70">
        <v>2760.3</v>
      </c>
    </row>
    <row r="71" spans="1:16">
      <c r="A71" t="s">
        <v>157</v>
      </c>
      <c r="B71">
        <v>31036</v>
      </c>
      <c r="C71">
        <v>1965</v>
      </c>
      <c r="D71">
        <v>198.3</v>
      </c>
      <c r="E71">
        <v>376.5</v>
      </c>
      <c r="F71">
        <v>417</v>
      </c>
      <c r="G71">
        <v>242.4</v>
      </c>
      <c r="H71">
        <v>184.2</v>
      </c>
      <c r="I71">
        <v>204.5</v>
      </c>
      <c r="J71">
        <v>23.6</v>
      </c>
      <c r="K71">
        <v>7.2</v>
      </c>
      <c r="L71">
        <v>2.8</v>
      </c>
      <c r="M71">
        <v>54.4</v>
      </c>
      <c r="N71">
        <v>37.200000000000003</v>
      </c>
      <c r="O71">
        <v>175.3</v>
      </c>
      <c r="P71">
        <v>1923.4</v>
      </c>
    </row>
    <row r="72" spans="1:16">
      <c r="A72" t="s">
        <v>157</v>
      </c>
      <c r="B72">
        <v>31036</v>
      </c>
      <c r="C72">
        <v>1966</v>
      </c>
      <c r="D72">
        <v>215.7</v>
      </c>
      <c r="E72">
        <v>83.6</v>
      </c>
      <c r="F72">
        <v>231.8</v>
      </c>
      <c r="G72">
        <v>124.8</v>
      </c>
      <c r="H72">
        <v>68.599999999999994</v>
      </c>
      <c r="I72">
        <v>73.8</v>
      </c>
      <c r="J72">
        <v>16.8</v>
      </c>
      <c r="K72">
        <v>64.5</v>
      </c>
      <c r="L72">
        <v>0</v>
      </c>
      <c r="M72">
        <v>11.3</v>
      </c>
      <c r="N72">
        <v>59.2</v>
      </c>
      <c r="O72">
        <v>71.099999999999994</v>
      </c>
      <c r="P72">
        <v>1021.2</v>
      </c>
    </row>
    <row r="73" spans="1:16">
      <c r="A73" t="s">
        <v>157</v>
      </c>
      <c r="B73">
        <v>31036</v>
      </c>
      <c r="C73">
        <v>1967</v>
      </c>
      <c r="D73">
        <v>57.5</v>
      </c>
      <c r="E73">
        <v>550</v>
      </c>
      <c r="F73">
        <v>991.5</v>
      </c>
      <c r="G73">
        <v>156.5</v>
      </c>
      <c r="H73">
        <v>172.4</v>
      </c>
      <c r="I73">
        <v>113.2</v>
      </c>
      <c r="J73">
        <v>51.9</v>
      </c>
      <c r="K73">
        <v>13.3</v>
      </c>
      <c r="L73">
        <v>0</v>
      </c>
      <c r="M73">
        <v>41.3</v>
      </c>
      <c r="N73">
        <v>98.1</v>
      </c>
      <c r="O73">
        <v>37.5</v>
      </c>
      <c r="P73">
        <v>2283.1999999999998</v>
      </c>
    </row>
    <row r="74" spans="1:16">
      <c r="A74" t="s">
        <v>157</v>
      </c>
      <c r="B74">
        <v>31036</v>
      </c>
      <c r="C74">
        <v>1968</v>
      </c>
      <c r="D74">
        <v>559.6</v>
      </c>
      <c r="E74">
        <v>794.1</v>
      </c>
      <c r="F74">
        <v>144</v>
      </c>
      <c r="G74">
        <v>220.1</v>
      </c>
      <c r="H74">
        <v>122.6</v>
      </c>
      <c r="I74">
        <v>10.199999999999999</v>
      </c>
      <c r="J74">
        <v>63.1</v>
      </c>
      <c r="K74">
        <v>23.9</v>
      </c>
      <c r="L74">
        <v>16.5</v>
      </c>
      <c r="M74">
        <v>9.9</v>
      </c>
      <c r="N74">
        <v>25</v>
      </c>
      <c r="O74">
        <v>43.1</v>
      </c>
      <c r="P74">
        <v>2032.1</v>
      </c>
    </row>
    <row r="75" spans="1:16">
      <c r="A75" t="s">
        <v>157</v>
      </c>
      <c r="B75">
        <v>31036</v>
      </c>
      <c r="C75">
        <v>1969</v>
      </c>
      <c r="D75">
        <v>780.6</v>
      </c>
      <c r="E75">
        <v>221.6</v>
      </c>
      <c r="F75">
        <v>427.3</v>
      </c>
      <c r="G75">
        <v>70.7</v>
      </c>
      <c r="H75">
        <v>92</v>
      </c>
      <c r="I75">
        <v>99.3</v>
      </c>
      <c r="J75">
        <v>213</v>
      </c>
      <c r="K75">
        <v>30</v>
      </c>
      <c r="L75">
        <v>41.9</v>
      </c>
      <c r="M75">
        <v>39.700000000000003</v>
      </c>
      <c r="N75">
        <v>10.9</v>
      </c>
      <c r="O75">
        <v>145</v>
      </c>
      <c r="P75">
        <v>2172</v>
      </c>
    </row>
    <row r="76" spans="1:16">
      <c r="A76" t="s">
        <v>157</v>
      </c>
      <c r="B76">
        <v>31036</v>
      </c>
      <c r="C76">
        <v>1970</v>
      </c>
      <c r="D76">
        <v>142</v>
      </c>
      <c r="E76">
        <v>459.2</v>
      </c>
      <c r="F76">
        <v>679.5</v>
      </c>
      <c r="G76">
        <v>182.1</v>
      </c>
      <c r="H76">
        <v>48.2</v>
      </c>
      <c r="I76">
        <v>38.700000000000003</v>
      </c>
      <c r="J76">
        <v>21.6</v>
      </c>
      <c r="K76">
        <v>69.3</v>
      </c>
      <c r="L76">
        <v>10.199999999999999</v>
      </c>
      <c r="M76">
        <v>31.5</v>
      </c>
      <c r="N76">
        <v>245</v>
      </c>
      <c r="O76">
        <v>195.7</v>
      </c>
      <c r="P76">
        <v>2123</v>
      </c>
    </row>
    <row r="77" spans="1:16">
      <c r="A77" t="s">
        <v>157</v>
      </c>
      <c r="B77">
        <v>31036</v>
      </c>
      <c r="C77">
        <v>1971</v>
      </c>
      <c r="D77">
        <v>62.8</v>
      </c>
      <c r="E77">
        <v>515.29999999999995</v>
      </c>
      <c r="F77">
        <v>893</v>
      </c>
      <c r="G77">
        <v>587</v>
      </c>
      <c r="H77">
        <v>30.2</v>
      </c>
      <c r="I77">
        <v>47</v>
      </c>
      <c r="J77">
        <v>20</v>
      </c>
      <c r="K77">
        <v>16</v>
      </c>
      <c r="L77">
        <v>4</v>
      </c>
      <c r="M77">
        <v>7.7</v>
      </c>
      <c r="N77">
        <v>103.3</v>
      </c>
      <c r="O77">
        <v>142</v>
      </c>
      <c r="P77">
        <v>2428.3000000000002</v>
      </c>
    </row>
    <row r="78" spans="1:16">
      <c r="A78" t="s">
        <v>157</v>
      </c>
      <c r="B78">
        <v>31036</v>
      </c>
      <c r="C78">
        <v>1972</v>
      </c>
      <c r="D78">
        <v>596.29999999999995</v>
      </c>
      <c r="E78">
        <v>804.6</v>
      </c>
      <c r="F78">
        <v>743.7</v>
      </c>
      <c r="G78">
        <v>97.4</v>
      </c>
      <c r="H78">
        <v>143</v>
      </c>
      <c r="I78">
        <v>113.2</v>
      </c>
      <c r="J78">
        <v>2.5</v>
      </c>
      <c r="K78">
        <v>12</v>
      </c>
      <c r="L78">
        <v>127.9</v>
      </c>
      <c r="M78">
        <v>0</v>
      </c>
      <c r="N78">
        <v>32.5</v>
      </c>
      <c r="O78">
        <v>35.799999999999997</v>
      </c>
      <c r="P78">
        <v>2708.9</v>
      </c>
    </row>
    <row r="79" spans="1:16">
      <c r="A79" t="s">
        <v>157</v>
      </c>
      <c r="B79">
        <v>31036</v>
      </c>
      <c r="C79">
        <v>1973</v>
      </c>
      <c r="D79">
        <v>80.2</v>
      </c>
      <c r="E79">
        <v>391</v>
      </c>
      <c r="F79">
        <v>635.20000000000005</v>
      </c>
      <c r="G79">
        <v>463.1</v>
      </c>
      <c r="H79">
        <v>81.3</v>
      </c>
      <c r="I79">
        <v>105.5</v>
      </c>
      <c r="J79">
        <v>37.5</v>
      </c>
      <c r="K79">
        <v>16.100000000000001</v>
      </c>
      <c r="L79">
        <v>47.1</v>
      </c>
      <c r="M79">
        <v>73.7</v>
      </c>
      <c r="N79">
        <v>240.4</v>
      </c>
      <c r="O79">
        <v>654.79999999999995</v>
      </c>
      <c r="P79">
        <v>2825.9</v>
      </c>
    </row>
    <row r="80" spans="1:16">
      <c r="A80" t="s">
        <v>157</v>
      </c>
      <c r="B80">
        <v>31036</v>
      </c>
      <c r="C80">
        <v>1974</v>
      </c>
      <c r="D80">
        <v>292.89999999999998</v>
      </c>
      <c r="E80">
        <v>832.8</v>
      </c>
      <c r="F80">
        <v>802.2</v>
      </c>
      <c r="G80">
        <v>65</v>
      </c>
      <c r="H80">
        <v>125</v>
      </c>
      <c r="I80">
        <v>11.4</v>
      </c>
      <c r="J80">
        <v>4</v>
      </c>
      <c r="K80">
        <v>31</v>
      </c>
      <c r="L80">
        <v>30.5</v>
      </c>
      <c r="M80">
        <v>13</v>
      </c>
      <c r="N80">
        <v>53.4</v>
      </c>
      <c r="O80">
        <v>295</v>
      </c>
      <c r="P80">
        <v>2556.1999999999998</v>
      </c>
    </row>
    <row r="81" spans="1:16">
      <c r="A81" t="s">
        <v>157</v>
      </c>
      <c r="B81">
        <v>31036</v>
      </c>
      <c r="C81">
        <v>1975</v>
      </c>
      <c r="D81">
        <v>189.2</v>
      </c>
      <c r="E81">
        <v>532</v>
      </c>
      <c r="F81">
        <v>256.8</v>
      </c>
      <c r="G81">
        <v>180</v>
      </c>
      <c r="H81">
        <v>75.400000000000006</v>
      </c>
      <c r="I81">
        <v>111</v>
      </c>
      <c r="J81">
        <v>75</v>
      </c>
      <c r="K81">
        <v>31</v>
      </c>
      <c r="L81">
        <v>114</v>
      </c>
      <c r="M81">
        <v>154.80000000000001</v>
      </c>
      <c r="N81">
        <v>132</v>
      </c>
      <c r="O81">
        <v>768.3</v>
      </c>
      <c r="P81">
        <v>2619.5</v>
      </c>
    </row>
    <row r="82" spans="1:16">
      <c r="A82" t="s">
        <v>157</v>
      </c>
      <c r="B82">
        <v>31036</v>
      </c>
      <c r="C82">
        <v>1976</v>
      </c>
      <c r="D82">
        <v>130.19999999999999</v>
      </c>
      <c r="E82">
        <v>442</v>
      </c>
      <c r="F82">
        <v>287.39999999999998</v>
      </c>
      <c r="G82">
        <v>189.4</v>
      </c>
      <c r="H82">
        <v>25</v>
      </c>
      <c r="I82">
        <v>8</v>
      </c>
      <c r="J82">
        <v>10</v>
      </c>
      <c r="K82">
        <v>10</v>
      </c>
      <c r="L82">
        <v>10</v>
      </c>
      <c r="M82">
        <v>17</v>
      </c>
      <c r="N82">
        <v>30</v>
      </c>
      <c r="O82">
        <v>484.5</v>
      </c>
      <c r="P82">
        <v>1643.5</v>
      </c>
    </row>
    <row r="83" spans="1:16">
      <c r="A83" t="s">
        <v>157</v>
      </c>
      <c r="B83">
        <v>31036</v>
      </c>
      <c r="C83">
        <v>1977</v>
      </c>
      <c r="D83">
        <v>345</v>
      </c>
      <c r="E83">
        <v>994.5</v>
      </c>
      <c r="F83">
        <v>865</v>
      </c>
      <c r="G83">
        <v>456</v>
      </c>
      <c r="H83">
        <v>174</v>
      </c>
      <c r="I83">
        <v>60.8</v>
      </c>
      <c r="J83">
        <v>34</v>
      </c>
      <c r="K83">
        <v>95</v>
      </c>
      <c r="L83">
        <v>56</v>
      </c>
      <c r="M83">
        <v>27</v>
      </c>
      <c r="N83">
        <v>50.4</v>
      </c>
      <c r="O83">
        <v>85.6</v>
      </c>
      <c r="P83">
        <v>3243.3</v>
      </c>
    </row>
    <row r="84" spans="1:16">
      <c r="A84" t="s">
        <v>157</v>
      </c>
      <c r="B84">
        <v>31036</v>
      </c>
      <c r="C84">
        <v>1978</v>
      </c>
      <c r="D84">
        <v>544</v>
      </c>
      <c r="E84">
        <v>210.8</v>
      </c>
      <c r="F84">
        <v>164</v>
      </c>
      <c r="G84">
        <v>86</v>
      </c>
      <c r="H84">
        <v>121</v>
      </c>
      <c r="I84">
        <v>5</v>
      </c>
      <c r="J84">
        <v>8</v>
      </c>
      <c r="K84">
        <v>43</v>
      </c>
      <c r="L84">
        <v>15</v>
      </c>
      <c r="M84">
        <v>138.5</v>
      </c>
      <c r="N84">
        <v>99.1</v>
      </c>
      <c r="O84">
        <v>164.7</v>
      </c>
      <c r="P84">
        <v>1599.1</v>
      </c>
    </row>
    <row r="85" spans="1:16">
      <c r="A85" t="s">
        <v>157</v>
      </c>
      <c r="B85">
        <v>31036</v>
      </c>
      <c r="C85">
        <v>1979</v>
      </c>
      <c r="D85">
        <v>2940</v>
      </c>
      <c r="E85">
        <v>575</v>
      </c>
      <c r="F85">
        <v>593.79999999999995</v>
      </c>
      <c r="G85">
        <v>171.4</v>
      </c>
      <c r="H85">
        <v>85</v>
      </c>
      <c r="I85">
        <v>131.1</v>
      </c>
      <c r="J85">
        <v>33.4</v>
      </c>
      <c r="K85">
        <v>34.5</v>
      </c>
      <c r="L85">
        <v>17.399999999999999</v>
      </c>
      <c r="M85">
        <v>17.2</v>
      </c>
      <c r="N85">
        <v>4.7</v>
      </c>
      <c r="O85">
        <v>54</v>
      </c>
      <c r="P85">
        <v>4657.5</v>
      </c>
    </row>
    <row r="86" spans="1:16">
      <c r="A86" t="s">
        <v>157</v>
      </c>
      <c r="B86">
        <v>31036</v>
      </c>
      <c r="C86">
        <v>1980</v>
      </c>
      <c r="D86">
        <v>162.5</v>
      </c>
      <c r="E86">
        <v>396.7</v>
      </c>
      <c r="F86">
        <v>340.5</v>
      </c>
      <c r="G86">
        <v>124.5</v>
      </c>
      <c r="H86">
        <v>121</v>
      </c>
      <c r="I86">
        <v>78</v>
      </c>
      <c r="J86">
        <v>35</v>
      </c>
      <c r="K86">
        <v>109</v>
      </c>
      <c r="L86">
        <v>0</v>
      </c>
      <c r="M86">
        <v>20.5</v>
      </c>
      <c r="N86">
        <v>28</v>
      </c>
      <c r="O86">
        <v>106</v>
      </c>
      <c r="P86">
        <v>1521.7</v>
      </c>
    </row>
    <row r="87" spans="1:16">
      <c r="A87" t="s">
        <v>157</v>
      </c>
      <c r="B87">
        <v>31036</v>
      </c>
      <c r="C87">
        <v>1981</v>
      </c>
      <c r="D87">
        <v>1341.5</v>
      </c>
      <c r="E87">
        <v>537</v>
      </c>
      <c r="F87">
        <v>93</v>
      </c>
      <c r="G87">
        <v>74</v>
      </c>
      <c r="H87">
        <v>175</v>
      </c>
      <c r="I87">
        <v>7</v>
      </c>
      <c r="J87">
        <v>110</v>
      </c>
      <c r="K87">
        <v>0</v>
      </c>
      <c r="L87">
        <v>48.5</v>
      </c>
      <c r="M87">
        <v>33</v>
      </c>
      <c r="N87">
        <v>166</v>
      </c>
      <c r="O87">
        <v>68.400000000000006</v>
      </c>
      <c r="P87">
        <v>2653.4</v>
      </c>
    </row>
    <row r="88" spans="1:16">
      <c r="A88" t="s">
        <v>157</v>
      </c>
      <c r="B88">
        <v>31036</v>
      </c>
      <c r="C88">
        <v>1982</v>
      </c>
      <c r="D88">
        <v>134</v>
      </c>
      <c r="E88">
        <v>120</v>
      </c>
      <c r="F88">
        <v>405</v>
      </c>
      <c r="G88">
        <v>309</v>
      </c>
      <c r="H88">
        <v>47</v>
      </c>
      <c r="I88">
        <v>21.5</v>
      </c>
      <c r="J88">
        <v>3</v>
      </c>
      <c r="K88">
        <v>111.5</v>
      </c>
      <c r="L88">
        <v>6</v>
      </c>
      <c r="M88">
        <v>9</v>
      </c>
      <c r="N88">
        <v>88</v>
      </c>
      <c r="O88">
        <v>49</v>
      </c>
      <c r="P88">
        <v>1303</v>
      </c>
    </row>
    <row r="89" spans="1:16">
      <c r="A89" t="s">
        <v>157</v>
      </c>
      <c r="B89">
        <v>31036</v>
      </c>
      <c r="C89">
        <v>1983</v>
      </c>
      <c r="D89">
        <v>71</v>
      </c>
      <c r="E89">
        <v>8.5</v>
      </c>
      <c r="F89">
        <v>612</v>
      </c>
      <c r="G89">
        <v>98</v>
      </c>
      <c r="H89">
        <v>294</v>
      </c>
      <c r="I89">
        <v>12</v>
      </c>
      <c r="J89">
        <v>26</v>
      </c>
      <c r="K89">
        <v>95.5</v>
      </c>
      <c r="L89">
        <v>107</v>
      </c>
      <c r="M89">
        <v>91</v>
      </c>
      <c r="N89">
        <v>82.5</v>
      </c>
      <c r="O89">
        <v>82</v>
      </c>
      <c r="P89">
        <v>1579.5</v>
      </c>
    </row>
    <row r="90" spans="1:16">
      <c r="A90" t="s">
        <v>157</v>
      </c>
      <c r="B90">
        <v>31036</v>
      </c>
      <c r="C90">
        <v>1984</v>
      </c>
      <c r="D90">
        <v>171</v>
      </c>
      <c r="E90">
        <v>476</v>
      </c>
      <c r="F90">
        <v>317</v>
      </c>
      <c r="G90">
        <v>106</v>
      </c>
      <c r="H90">
        <v>56</v>
      </c>
      <c r="I90">
        <v>35</v>
      </c>
      <c r="J90">
        <v>69</v>
      </c>
      <c r="K90">
        <v>7</v>
      </c>
      <c r="L90">
        <v>0</v>
      </c>
      <c r="M90">
        <v>48</v>
      </c>
      <c r="N90">
        <v>155</v>
      </c>
      <c r="O90">
        <v>117</v>
      </c>
      <c r="P90">
        <v>1557</v>
      </c>
    </row>
    <row r="91" spans="1:16">
      <c r="A91" t="s">
        <v>157</v>
      </c>
      <c r="B91">
        <v>31036</v>
      </c>
      <c r="C91">
        <v>1985</v>
      </c>
      <c r="D91">
        <v>615</v>
      </c>
      <c r="E91">
        <v>687.5</v>
      </c>
      <c r="F91">
        <v>566</v>
      </c>
      <c r="G91">
        <v>235</v>
      </c>
      <c r="H91">
        <v>110.6</v>
      </c>
      <c r="I91">
        <v>18.2</v>
      </c>
      <c r="J91">
        <v>13</v>
      </c>
      <c r="K91">
        <v>15.5</v>
      </c>
      <c r="L91">
        <v>10.4</v>
      </c>
      <c r="M91">
        <v>91</v>
      </c>
      <c r="N91">
        <v>113.5</v>
      </c>
      <c r="O91">
        <v>43.5</v>
      </c>
      <c r="P91">
        <v>2519.1999999999998</v>
      </c>
    </row>
    <row r="92" spans="1:16">
      <c r="A92" t="s">
        <v>157</v>
      </c>
      <c r="B92">
        <v>31036</v>
      </c>
      <c r="C92">
        <v>1986</v>
      </c>
      <c r="D92">
        <v>434</v>
      </c>
      <c r="E92">
        <v>266</v>
      </c>
      <c r="F92">
        <v>202</v>
      </c>
      <c r="G92">
        <v>333</v>
      </c>
      <c r="H92">
        <v>90</v>
      </c>
      <c r="I92">
        <v>69</v>
      </c>
      <c r="J92">
        <v>52.5</v>
      </c>
      <c r="K92">
        <v>48.5</v>
      </c>
      <c r="L92">
        <v>16</v>
      </c>
      <c r="M92">
        <v>39</v>
      </c>
      <c r="N92">
        <v>71</v>
      </c>
      <c r="O92">
        <v>55</v>
      </c>
      <c r="P92">
        <v>1676</v>
      </c>
    </row>
    <row r="93" spans="1:16">
      <c r="A93" t="s">
        <v>157</v>
      </c>
      <c r="B93">
        <v>31036</v>
      </c>
      <c r="C93">
        <v>1987</v>
      </c>
      <c r="D93">
        <v>126</v>
      </c>
      <c r="E93">
        <v>661</v>
      </c>
      <c r="F93">
        <v>121</v>
      </c>
      <c r="G93">
        <v>313</v>
      </c>
      <c r="H93">
        <v>97</v>
      </c>
      <c r="I93">
        <v>160</v>
      </c>
      <c r="J93">
        <v>101</v>
      </c>
      <c r="K93">
        <v>38</v>
      </c>
      <c r="L93">
        <v>61</v>
      </c>
      <c r="M93">
        <v>32</v>
      </c>
      <c r="N93">
        <v>64</v>
      </c>
      <c r="O93">
        <v>161</v>
      </c>
      <c r="P93">
        <v>1935</v>
      </c>
    </row>
    <row r="94" spans="1:16">
      <c r="A94" t="s">
        <v>157</v>
      </c>
      <c r="B94">
        <v>31036</v>
      </c>
      <c r="C94">
        <v>1988</v>
      </c>
      <c r="D94">
        <v>65</v>
      </c>
      <c r="E94">
        <v>149</v>
      </c>
      <c r="F94">
        <v>320</v>
      </c>
      <c r="G94">
        <v>72</v>
      </c>
      <c r="H94">
        <v>117</v>
      </c>
      <c r="I94">
        <v>18</v>
      </c>
      <c r="J94">
        <v>85</v>
      </c>
      <c r="K94">
        <v>59</v>
      </c>
      <c r="L94">
        <v>62</v>
      </c>
      <c r="M94">
        <v>30</v>
      </c>
      <c r="N94">
        <v>181</v>
      </c>
      <c r="O94">
        <v>305</v>
      </c>
      <c r="P94">
        <v>1463</v>
      </c>
    </row>
    <row r="95" spans="1:16">
      <c r="A95" t="s">
        <v>157</v>
      </c>
      <c r="B95">
        <v>31036</v>
      </c>
      <c r="C95">
        <v>1989</v>
      </c>
      <c r="D95">
        <v>236</v>
      </c>
      <c r="E95">
        <v>2.5</v>
      </c>
      <c r="F95">
        <v>8.1999999999999993</v>
      </c>
      <c r="G95">
        <v>580</v>
      </c>
      <c r="H95">
        <v>21.3</v>
      </c>
      <c r="I95">
        <v>9.6999999999999993</v>
      </c>
      <c r="J95">
        <v>23.1</v>
      </c>
      <c r="K95">
        <v>7</v>
      </c>
      <c r="L95">
        <v>11</v>
      </c>
      <c r="M95">
        <v>0</v>
      </c>
      <c r="N95">
        <v>42.8</v>
      </c>
      <c r="O95">
        <v>171</v>
      </c>
      <c r="P95">
        <v>1112.5999999999999</v>
      </c>
    </row>
    <row r="96" spans="1:16">
      <c r="A96" t="s">
        <v>157</v>
      </c>
      <c r="B96">
        <v>31036</v>
      </c>
      <c r="C96">
        <v>1990</v>
      </c>
      <c r="D96">
        <v>138</v>
      </c>
      <c r="E96">
        <v>27</v>
      </c>
      <c r="F96">
        <v>663</v>
      </c>
      <c r="G96">
        <v>267</v>
      </c>
      <c r="H96">
        <v>277</v>
      </c>
      <c r="I96">
        <v>102</v>
      </c>
      <c r="J96">
        <v>26</v>
      </c>
      <c r="K96">
        <v>0</v>
      </c>
      <c r="L96">
        <v>77</v>
      </c>
      <c r="M96">
        <v>16</v>
      </c>
      <c r="N96">
        <v>20</v>
      </c>
      <c r="O96">
        <v>316</v>
      </c>
      <c r="P96">
        <v>1929</v>
      </c>
    </row>
    <row r="97" spans="1:16">
      <c r="A97" t="s">
        <v>157</v>
      </c>
      <c r="B97">
        <v>31036</v>
      </c>
      <c r="C97">
        <v>1991</v>
      </c>
      <c r="D97">
        <v>681</v>
      </c>
      <c r="E97">
        <v>762</v>
      </c>
      <c r="F97">
        <v>72</v>
      </c>
      <c r="G97">
        <v>96.5</v>
      </c>
      <c r="H97">
        <v>117</v>
      </c>
      <c r="I97">
        <v>34</v>
      </c>
      <c r="J97">
        <v>52</v>
      </c>
      <c r="K97">
        <v>14</v>
      </c>
      <c r="L97">
        <v>0</v>
      </c>
      <c r="M97">
        <v>3</v>
      </c>
      <c r="N97">
        <v>36</v>
      </c>
      <c r="O97">
        <v>88</v>
      </c>
      <c r="P97">
        <v>1955.5</v>
      </c>
    </row>
    <row r="98" spans="1:16">
      <c r="A98" t="s">
        <v>157</v>
      </c>
      <c r="B98">
        <v>31036</v>
      </c>
      <c r="C98">
        <v>1992</v>
      </c>
      <c r="D98">
        <v>99</v>
      </c>
      <c r="E98">
        <v>265</v>
      </c>
      <c r="F98">
        <v>122</v>
      </c>
      <c r="G98">
        <v>201</v>
      </c>
      <c r="H98">
        <v>184</v>
      </c>
      <c r="I98">
        <v>9</v>
      </c>
      <c r="J98">
        <v>49</v>
      </c>
      <c r="K98">
        <v>37</v>
      </c>
      <c r="L98">
        <v>16</v>
      </c>
      <c r="M98">
        <v>16</v>
      </c>
      <c r="N98">
        <v>7</v>
      </c>
      <c r="O98">
        <v>444</v>
      </c>
      <c r="P98">
        <v>1449</v>
      </c>
    </row>
    <row r="99" spans="1:16">
      <c r="A99" t="s">
        <v>157</v>
      </c>
      <c r="B99">
        <v>31036</v>
      </c>
      <c r="C99">
        <v>1993</v>
      </c>
      <c r="D99">
        <v>482</v>
      </c>
      <c r="E99">
        <v>234</v>
      </c>
      <c r="F99">
        <v>39</v>
      </c>
      <c r="G99">
        <v>255</v>
      </c>
      <c r="H99">
        <v>95</v>
      </c>
      <c r="I99">
        <v>110</v>
      </c>
      <c r="J99">
        <v>95</v>
      </c>
      <c r="K99">
        <v>39</v>
      </c>
      <c r="L99">
        <v>93.5</v>
      </c>
      <c r="M99">
        <v>22</v>
      </c>
      <c r="N99">
        <v>44.5</v>
      </c>
      <c r="O99">
        <v>157</v>
      </c>
      <c r="P99">
        <v>1666</v>
      </c>
    </row>
    <row r="100" spans="1:16">
      <c r="A100" t="s">
        <v>157</v>
      </c>
      <c r="B100">
        <v>31036</v>
      </c>
      <c r="C100">
        <v>1994</v>
      </c>
      <c r="D100">
        <v>452</v>
      </c>
      <c r="E100">
        <v>606</v>
      </c>
      <c r="F100">
        <v>60</v>
      </c>
      <c r="G100">
        <v>215</v>
      </c>
      <c r="H100">
        <v>58</v>
      </c>
      <c r="I100">
        <v>56</v>
      </c>
      <c r="J100">
        <v>134</v>
      </c>
      <c r="K100">
        <v>46</v>
      </c>
      <c r="L100">
        <v>35</v>
      </c>
      <c r="M100">
        <v>22.5</v>
      </c>
      <c r="N100">
        <v>25</v>
      </c>
      <c r="O100">
        <v>9.1</v>
      </c>
      <c r="P100">
        <v>1718.6</v>
      </c>
    </row>
    <row r="101" spans="1:16">
      <c r="A101" t="s">
        <v>157</v>
      </c>
      <c r="B101">
        <v>31036</v>
      </c>
      <c r="C101">
        <v>1995</v>
      </c>
      <c r="D101">
        <v>119.8</v>
      </c>
      <c r="E101">
        <v>745.9</v>
      </c>
      <c r="F101">
        <v>755</v>
      </c>
      <c r="G101">
        <v>18.5</v>
      </c>
      <c r="H101">
        <v>160</v>
      </c>
      <c r="I101">
        <v>118</v>
      </c>
      <c r="J101">
        <v>21.7</v>
      </c>
      <c r="K101">
        <v>232</v>
      </c>
      <c r="L101">
        <v>9</v>
      </c>
      <c r="M101">
        <v>83</v>
      </c>
      <c r="N101">
        <v>45</v>
      </c>
      <c r="O101">
        <v>89</v>
      </c>
      <c r="P101">
        <v>2396.9</v>
      </c>
    </row>
    <row r="102" spans="1:16">
      <c r="A102" t="s">
        <v>157</v>
      </c>
      <c r="B102">
        <v>31036</v>
      </c>
      <c r="C102">
        <v>1996</v>
      </c>
      <c r="D102">
        <v>358</v>
      </c>
      <c r="E102">
        <v>269</v>
      </c>
      <c r="F102">
        <v>687</v>
      </c>
      <c r="G102">
        <v>185</v>
      </c>
      <c r="H102">
        <v>108</v>
      </c>
      <c r="I102">
        <v>96</v>
      </c>
      <c r="J102">
        <v>52</v>
      </c>
      <c r="K102">
        <v>14</v>
      </c>
      <c r="L102">
        <v>11</v>
      </c>
      <c r="M102">
        <v>256</v>
      </c>
      <c r="N102">
        <v>60</v>
      </c>
      <c r="O102">
        <v>390</v>
      </c>
      <c r="P102">
        <v>2486</v>
      </c>
    </row>
    <row r="103" spans="1:16">
      <c r="A103" t="s">
        <v>157</v>
      </c>
      <c r="B103">
        <v>31036</v>
      </c>
      <c r="C103">
        <v>1997</v>
      </c>
      <c r="D103">
        <v>430</v>
      </c>
      <c r="E103">
        <v>508</v>
      </c>
      <c r="F103">
        <v>540</v>
      </c>
      <c r="G103">
        <v>66</v>
      </c>
      <c r="H103">
        <v>28.5</v>
      </c>
      <c r="I103">
        <v>70</v>
      </c>
      <c r="J103">
        <v>40</v>
      </c>
      <c r="K103">
        <v>96.5</v>
      </c>
      <c r="L103">
        <v>99</v>
      </c>
      <c r="M103">
        <v>52.5</v>
      </c>
      <c r="N103">
        <v>121</v>
      </c>
      <c r="O103">
        <v>476.5</v>
      </c>
      <c r="P103">
        <v>2528</v>
      </c>
    </row>
    <row r="104" spans="1:16">
      <c r="A104" t="s">
        <v>157</v>
      </c>
      <c r="B104">
        <v>31036</v>
      </c>
      <c r="C104">
        <v>1998</v>
      </c>
      <c r="D104">
        <v>398.2</v>
      </c>
      <c r="E104">
        <v>514.5</v>
      </c>
      <c r="F104">
        <v>153.5</v>
      </c>
      <c r="G104">
        <v>171</v>
      </c>
      <c r="H104">
        <v>120.5</v>
      </c>
      <c r="I104">
        <v>45</v>
      </c>
      <c r="J104">
        <v>57.5</v>
      </c>
      <c r="K104">
        <v>156</v>
      </c>
      <c r="L104">
        <v>142.5</v>
      </c>
      <c r="M104">
        <v>88.5</v>
      </c>
      <c r="N104">
        <v>190</v>
      </c>
      <c r="O104">
        <v>242</v>
      </c>
      <c r="P104">
        <v>2279.1999999999998</v>
      </c>
    </row>
    <row r="105" spans="1:16">
      <c r="A105" t="s">
        <v>157</v>
      </c>
      <c r="B105">
        <v>31036</v>
      </c>
      <c r="C105">
        <v>1999</v>
      </c>
      <c r="D105">
        <v>261.5</v>
      </c>
      <c r="E105">
        <v>1104</v>
      </c>
      <c r="F105">
        <v>734</v>
      </c>
      <c r="G105">
        <v>254</v>
      </c>
      <c r="H105">
        <v>33.5</v>
      </c>
      <c r="I105">
        <v>40</v>
      </c>
      <c r="J105">
        <v>58</v>
      </c>
      <c r="K105">
        <v>68</v>
      </c>
      <c r="L105">
        <v>94.5</v>
      </c>
      <c r="M105">
        <v>55.5</v>
      </c>
      <c r="N105">
        <v>259</v>
      </c>
      <c r="O105">
        <v>180</v>
      </c>
      <c r="P105">
        <v>3142</v>
      </c>
    </row>
    <row r="106" spans="1:16">
      <c r="A106" t="s">
        <v>157</v>
      </c>
      <c r="B106">
        <v>31036</v>
      </c>
      <c r="C106">
        <v>2000</v>
      </c>
      <c r="D106">
        <v>114</v>
      </c>
      <c r="E106">
        <v>1531.5</v>
      </c>
      <c r="F106">
        <v>499.5</v>
      </c>
      <c r="G106">
        <v>517</v>
      </c>
      <c r="H106">
        <v>108</v>
      </c>
      <c r="I106">
        <v>50.5</v>
      </c>
      <c r="J106">
        <v>7</v>
      </c>
      <c r="K106">
        <v>81</v>
      </c>
      <c r="L106">
        <v>13.5</v>
      </c>
      <c r="M106">
        <v>49.5</v>
      </c>
      <c r="N106">
        <v>224.5</v>
      </c>
      <c r="O106">
        <v>607</v>
      </c>
      <c r="P106">
        <v>3803</v>
      </c>
    </row>
    <row r="107" spans="1:16">
      <c r="A107" t="s">
        <v>157</v>
      </c>
      <c r="B107">
        <v>31036</v>
      </c>
      <c r="C107">
        <v>2001</v>
      </c>
      <c r="D107">
        <v>255</v>
      </c>
      <c r="E107">
        <v>890</v>
      </c>
      <c r="F107" t="s">
        <v>158</v>
      </c>
      <c r="G107">
        <v>223</v>
      </c>
      <c r="H107">
        <v>5</v>
      </c>
      <c r="I107">
        <v>137</v>
      </c>
      <c r="J107">
        <v>8</v>
      </c>
      <c r="K107">
        <v>18</v>
      </c>
      <c r="L107">
        <v>25</v>
      </c>
      <c r="M107">
        <v>95</v>
      </c>
      <c r="N107">
        <v>108</v>
      </c>
      <c r="O107">
        <v>15</v>
      </c>
      <c r="P107" t="s">
        <v>158</v>
      </c>
    </row>
    <row r="108" spans="1:16">
      <c r="A108" t="s">
        <v>157</v>
      </c>
      <c r="B108">
        <v>31036</v>
      </c>
      <c r="C108">
        <v>2002</v>
      </c>
      <c r="D108">
        <v>91.5</v>
      </c>
      <c r="E108">
        <v>360.5</v>
      </c>
      <c r="F108">
        <v>77.5</v>
      </c>
      <c r="G108">
        <v>135</v>
      </c>
      <c r="H108">
        <v>114</v>
      </c>
      <c r="I108">
        <v>4.5</v>
      </c>
      <c r="J108">
        <v>7</v>
      </c>
      <c r="K108">
        <v>77</v>
      </c>
      <c r="L108">
        <v>3</v>
      </c>
      <c r="M108">
        <v>0</v>
      </c>
      <c r="N108">
        <v>28</v>
      </c>
      <c r="O108" t="s">
        <v>158</v>
      </c>
      <c r="P108" t="s">
        <v>158</v>
      </c>
    </row>
    <row r="109" spans="1:16">
      <c r="A109" t="s">
        <v>157</v>
      </c>
      <c r="B109">
        <v>31036</v>
      </c>
      <c r="C109">
        <v>2003</v>
      </c>
      <c r="D109">
        <v>245</v>
      </c>
      <c r="E109">
        <v>198</v>
      </c>
      <c r="F109">
        <v>231.5</v>
      </c>
      <c r="G109">
        <v>208</v>
      </c>
      <c r="H109">
        <v>108.4</v>
      </c>
      <c r="I109">
        <v>58.5</v>
      </c>
      <c r="J109">
        <v>60</v>
      </c>
      <c r="K109">
        <v>44.5</v>
      </c>
      <c r="L109">
        <v>10</v>
      </c>
      <c r="M109">
        <v>17</v>
      </c>
      <c r="N109">
        <v>27.5</v>
      </c>
      <c r="O109">
        <v>215.5</v>
      </c>
      <c r="P109">
        <v>1423.9</v>
      </c>
    </row>
    <row r="110" spans="1:16">
      <c r="A110" t="s">
        <v>157</v>
      </c>
      <c r="B110">
        <v>31036</v>
      </c>
      <c r="C110">
        <v>2004</v>
      </c>
      <c r="D110">
        <v>262</v>
      </c>
      <c r="E110">
        <v>728.5</v>
      </c>
      <c r="F110">
        <v>1296</v>
      </c>
      <c r="G110">
        <v>278</v>
      </c>
      <c r="H110">
        <v>65</v>
      </c>
      <c r="I110">
        <v>51.5</v>
      </c>
      <c r="J110">
        <v>71</v>
      </c>
      <c r="K110">
        <v>10</v>
      </c>
      <c r="L110">
        <v>10</v>
      </c>
      <c r="M110">
        <v>36</v>
      </c>
      <c r="N110">
        <v>70</v>
      </c>
      <c r="O110">
        <v>273</v>
      </c>
      <c r="P110">
        <v>3151</v>
      </c>
    </row>
    <row r="111" spans="1:16">
      <c r="A111" t="s">
        <v>157</v>
      </c>
      <c r="B111">
        <v>31036</v>
      </c>
      <c r="C111">
        <v>2005</v>
      </c>
      <c r="D111">
        <v>474</v>
      </c>
      <c r="E111">
        <v>135.5</v>
      </c>
      <c r="F111">
        <v>380.5</v>
      </c>
      <c r="G111">
        <v>238.5</v>
      </c>
      <c r="H111">
        <v>40</v>
      </c>
      <c r="I111">
        <v>64</v>
      </c>
      <c r="J111">
        <v>114</v>
      </c>
      <c r="K111">
        <v>143.5</v>
      </c>
      <c r="L111">
        <v>4</v>
      </c>
      <c r="M111">
        <v>29</v>
      </c>
      <c r="N111">
        <v>35</v>
      </c>
      <c r="O111">
        <v>73</v>
      </c>
      <c r="P111">
        <v>1731</v>
      </c>
    </row>
    <row r="112" spans="1:16">
      <c r="A112" t="s">
        <v>157</v>
      </c>
      <c r="B112">
        <v>31036</v>
      </c>
      <c r="C112">
        <v>2006</v>
      </c>
      <c r="D112">
        <v>376</v>
      </c>
      <c r="E112" t="s">
        <v>158</v>
      </c>
      <c r="F112">
        <v>665</v>
      </c>
      <c r="G112">
        <v>932</v>
      </c>
      <c r="H112">
        <v>64.5</v>
      </c>
      <c r="I112">
        <v>158.5</v>
      </c>
      <c r="J112">
        <v>76</v>
      </c>
      <c r="K112">
        <v>24</v>
      </c>
      <c r="L112">
        <v>147</v>
      </c>
      <c r="M112">
        <v>151</v>
      </c>
      <c r="N112" t="s">
        <v>158</v>
      </c>
      <c r="O112" t="s">
        <v>158</v>
      </c>
      <c r="P112" t="s">
        <v>158</v>
      </c>
    </row>
    <row r="113" spans="1:16">
      <c r="A113" t="s">
        <v>157</v>
      </c>
      <c r="B113">
        <v>31036</v>
      </c>
      <c r="C113">
        <v>2007</v>
      </c>
      <c r="D113">
        <v>272.5</v>
      </c>
      <c r="E113">
        <v>835.5</v>
      </c>
      <c r="F113">
        <v>240</v>
      </c>
      <c r="G113">
        <v>124</v>
      </c>
      <c r="H113">
        <v>98.5</v>
      </c>
      <c r="I113" t="s">
        <v>158</v>
      </c>
      <c r="J113">
        <v>24.5</v>
      </c>
      <c r="K113">
        <v>37</v>
      </c>
      <c r="L113">
        <v>6</v>
      </c>
      <c r="M113">
        <v>67</v>
      </c>
      <c r="N113">
        <v>89.5</v>
      </c>
      <c r="O113">
        <v>580</v>
      </c>
      <c r="P113" t="s">
        <v>158</v>
      </c>
    </row>
    <row r="114" spans="1:16">
      <c r="A114" t="s">
        <v>157</v>
      </c>
      <c r="B114">
        <v>31036</v>
      </c>
      <c r="C114">
        <v>2008</v>
      </c>
      <c r="D114">
        <v>513.5</v>
      </c>
      <c r="E114" t="s">
        <v>158</v>
      </c>
      <c r="F114">
        <v>909</v>
      </c>
      <c r="G114">
        <v>15.5</v>
      </c>
      <c r="H114">
        <v>48</v>
      </c>
      <c r="I114">
        <v>38</v>
      </c>
      <c r="J114">
        <v>91</v>
      </c>
      <c r="K114">
        <v>9.5</v>
      </c>
      <c r="L114">
        <v>51.5</v>
      </c>
      <c r="M114">
        <v>98</v>
      </c>
      <c r="N114">
        <v>142</v>
      </c>
      <c r="O114">
        <v>170</v>
      </c>
      <c r="P114" t="s">
        <v>158</v>
      </c>
    </row>
    <row r="115" spans="1:16">
      <c r="A115" t="s">
        <v>157</v>
      </c>
      <c r="B115">
        <v>31036</v>
      </c>
      <c r="C115">
        <v>2009</v>
      </c>
      <c r="D115">
        <v>837</v>
      </c>
      <c r="E115">
        <v>552</v>
      </c>
      <c r="F115">
        <v>174</v>
      </c>
      <c r="G115">
        <v>153</v>
      </c>
      <c r="H115">
        <v>109</v>
      </c>
      <c r="I115">
        <v>12</v>
      </c>
      <c r="J115">
        <v>17</v>
      </c>
      <c r="K115">
        <v>12</v>
      </c>
      <c r="L115">
        <v>6.5</v>
      </c>
      <c r="M115">
        <v>37</v>
      </c>
      <c r="N115">
        <v>245</v>
      </c>
      <c r="O115">
        <v>101</v>
      </c>
      <c r="P115">
        <v>2255.5</v>
      </c>
    </row>
    <row r="116" spans="1:16">
      <c r="A116" t="s">
        <v>157</v>
      </c>
      <c r="B116">
        <v>31036</v>
      </c>
      <c r="C116">
        <v>2010</v>
      </c>
      <c r="D116">
        <v>780</v>
      </c>
      <c r="E116">
        <v>270.5</v>
      </c>
      <c r="F116">
        <v>516</v>
      </c>
      <c r="G116">
        <v>254.5</v>
      </c>
      <c r="H116">
        <v>40</v>
      </c>
      <c r="I116">
        <v>16</v>
      </c>
      <c r="J116">
        <v>66</v>
      </c>
      <c r="K116">
        <v>93</v>
      </c>
      <c r="L116">
        <v>107</v>
      </c>
      <c r="M116">
        <v>229.5</v>
      </c>
      <c r="N116">
        <v>154.5</v>
      </c>
      <c r="O116">
        <v>462</v>
      </c>
      <c r="P116">
        <v>2989</v>
      </c>
    </row>
    <row r="117" spans="1:16">
      <c r="A117" t="s">
        <v>157</v>
      </c>
      <c r="B117">
        <v>31036</v>
      </c>
      <c r="C117">
        <v>2011</v>
      </c>
      <c r="D117">
        <v>550.5</v>
      </c>
      <c r="E117">
        <v>856</v>
      </c>
      <c r="F117">
        <v>504</v>
      </c>
      <c r="G117">
        <v>155.5</v>
      </c>
      <c r="H117">
        <v>31</v>
      </c>
      <c r="I117">
        <v>84</v>
      </c>
      <c r="J117">
        <v>37</v>
      </c>
      <c r="K117">
        <v>23</v>
      </c>
      <c r="L117">
        <v>32.5</v>
      </c>
      <c r="M117">
        <v>305</v>
      </c>
      <c r="N117">
        <v>77</v>
      </c>
      <c r="O117">
        <v>176</v>
      </c>
      <c r="P117">
        <v>2831.5</v>
      </c>
    </row>
    <row r="118" spans="1:16">
      <c r="A118" t="s">
        <v>157</v>
      </c>
      <c r="B118">
        <v>31036</v>
      </c>
      <c r="C118">
        <v>2012</v>
      </c>
      <c r="D118">
        <v>309</v>
      </c>
      <c r="E118">
        <v>218</v>
      </c>
      <c r="F118">
        <v>875</v>
      </c>
      <c r="G118">
        <v>289</v>
      </c>
      <c r="H118">
        <v>224.5</v>
      </c>
      <c r="I118">
        <v>32.5</v>
      </c>
      <c r="J118">
        <v>99</v>
      </c>
      <c r="K118">
        <v>17.5</v>
      </c>
      <c r="L118">
        <v>8.5</v>
      </c>
      <c r="M118">
        <v>48</v>
      </c>
      <c r="N118">
        <v>30</v>
      </c>
      <c r="O118">
        <v>52</v>
      </c>
      <c r="P118">
        <v>2203</v>
      </c>
    </row>
    <row r="119" spans="1:16">
      <c r="A119" t="s">
        <v>157</v>
      </c>
      <c r="B119">
        <v>31036</v>
      </c>
      <c r="C119">
        <v>2013</v>
      </c>
      <c r="D119">
        <v>585.5</v>
      </c>
      <c r="E119">
        <v>120</v>
      </c>
      <c r="F119">
        <v>274</v>
      </c>
      <c r="G119" t="s">
        <v>158</v>
      </c>
      <c r="H119">
        <v>205</v>
      </c>
      <c r="I119">
        <v>41</v>
      </c>
      <c r="J119">
        <v>80</v>
      </c>
      <c r="K119">
        <v>8</v>
      </c>
      <c r="L119">
        <v>58</v>
      </c>
      <c r="M119">
        <v>53</v>
      </c>
      <c r="N119">
        <v>253</v>
      </c>
      <c r="O119">
        <v>76.5</v>
      </c>
      <c r="P119" t="s">
        <v>158</v>
      </c>
    </row>
    <row r="120" spans="1:16">
      <c r="A120" t="s">
        <v>157</v>
      </c>
      <c r="B120">
        <v>31036</v>
      </c>
      <c r="C120">
        <v>2014</v>
      </c>
      <c r="D120">
        <v>334</v>
      </c>
      <c r="E120">
        <v>595</v>
      </c>
      <c r="F120">
        <v>508</v>
      </c>
      <c r="G120">
        <v>547</v>
      </c>
      <c r="H120">
        <v>133</v>
      </c>
      <c r="I120">
        <v>100</v>
      </c>
      <c r="J120">
        <v>40</v>
      </c>
      <c r="K120">
        <v>54.5</v>
      </c>
      <c r="L120">
        <v>4</v>
      </c>
      <c r="M120">
        <v>14</v>
      </c>
      <c r="N120">
        <v>32</v>
      </c>
      <c r="O120">
        <v>98</v>
      </c>
      <c r="P120">
        <v>2459.5</v>
      </c>
    </row>
    <row r="121" spans="1:16">
      <c r="A121" t="s">
        <v>157</v>
      </c>
      <c r="B121">
        <v>31036</v>
      </c>
      <c r="C121">
        <v>2015</v>
      </c>
      <c r="D121">
        <v>296.5</v>
      </c>
      <c r="E121">
        <v>603.5</v>
      </c>
      <c r="F121">
        <v>369</v>
      </c>
      <c r="G121">
        <v>78</v>
      </c>
      <c r="H121">
        <v>53</v>
      </c>
      <c r="I121">
        <v>267.5</v>
      </c>
      <c r="J121">
        <v>35.5</v>
      </c>
      <c r="K121">
        <v>29</v>
      </c>
      <c r="L121">
        <v>42</v>
      </c>
      <c r="M121">
        <v>87.5</v>
      </c>
      <c r="N121">
        <v>88</v>
      </c>
      <c r="O121">
        <v>493</v>
      </c>
      <c r="P121">
        <v>2442.5</v>
      </c>
    </row>
    <row r="122" spans="1:16">
      <c r="A122" t="s">
        <v>157</v>
      </c>
      <c r="B122">
        <v>31036</v>
      </c>
      <c r="C122">
        <v>2016</v>
      </c>
      <c r="D122">
        <v>121.5</v>
      </c>
      <c r="E122">
        <v>101.5</v>
      </c>
      <c r="F122">
        <v>244</v>
      </c>
      <c r="G122">
        <v>135</v>
      </c>
      <c r="H122">
        <v>215.5</v>
      </c>
      <c r="I122">
        <v>154</v>
      </c>
      <c r="J122">
        <v>146</v>
      </c>
      <c r="K122">
        <v>62</v>
      </c>
      <c r="L122">
        <v>49</v>
      </c>
      <c r="M122">
        <v>56.5</v>
      </c>
      <c r="N122">
        <v>24</v>
      </c>
      <c r="O122">
        <v>91</v>
      </c>
      <c r="P122">
        <v>1400</v>
      </c>
    </row>
    <row r="123" spans="1:16">
      <c r="A123" t="s">
        <v>157</v>
      </c>
      <c r="B123">
        <v>31036</v>
      </c>
      <c r="C123">
        <v>2017</v>
      </c>
      <c r="D123">
        <v>386</v>
      </c>
      <c r="E123">
        <v>423</v>
      </c>
      <c r="F123">
        <v>126</v>
      </c>
      <c r="G123">
        <v>183.5</v>
      </c>
      <c r="H123">
        <v>90</v>
      </c>
      <c r="I123">
        <v>63</v>
      </c>
      <c r="J123">
        <v>102</v>
      </c>
      <c r="K123">
        <v>3</v>
      </c>
      <c r="L123">
        <v>31.5</v>
      </c>
      <c r="M123">
        <v>233</v>
      </c>
      <c r="N123">
        <v>115</v>
      </c>
      <c r="O123">
        <v>38</v>
      </c>
      <c r="P123">
        <v>1794</v>
      </c>
    </row>
    <row r="124" spans="1:16">
      <c r="A124" t="s">
        <v>157</v>
      </c>
      <c r="B124">
        <v>31036</v>
      </c>
      <c r="C124">
        <v>2018</v>
      </c>
      <c r="D124">
        <v>514.5</v>
      </c>
      <c r="E124">
        <v>350</v>
      </c>
      <c r="F124">
        <v>1216</v>
      </c>
      <c r="G124">
        <v>64</v>
      </c>
      <c r="H124">
        <v>57.5</v>
      </c>
      <c r="I124">
        <v>64</v>
      </c>
      <c r="J124">
        <v>60</v>
      </c>
      <c r="K124">
        <v>4</v>
      </c>
      <c r="L124">
        <v>14.5</v>
      </c>
      <c r="M124">
        <v>23.3</v>
      </c>
      <c r="N124">
        <v>66.3</v>
      </c>
      <c r="O124">
        <v>1124.5</v>
      </c>
      <c r="P124">
        <v>3558.6</v>
      </c>
    </row>
    <row r="125" spans="1:16">
      <c r="A125" t="s">
        <v>157</v>
      </c>
      <c r="B125">
        <v>31036</v>
      </c>
      <c r="C125">
        <v>2019</v>
      </c>
      <c r="D125">
        <v>976.5</v>
      </c>
      <c r="E125">
        <v>323</v>
      </c>
      <c r="F125">
        <v>512.5</v>
      </c>
      <c r="G125">
        <v>255</v>
      </c>
      <c r="H125">
        <v>143.5</v>
      </c>
      <c r="I125">
        <v>105.5</v>
      </c>
      <c r="J125">
        <v>55</v>
      </c>
      <c r="K125">
        <v>41.5</v>
      </c>
      <c r="L125">
        <v>2.5</v>
      </c>
      <c r="M125">
        <v>82.5</v>
      </c>
      <c r="N125">
        <v>5.4</v>
      </c>
      <c r="O125">
        <v>97.5</v>
      </c>
      <c r="P125">
        <v>2600.4</v>
      </c>
    </row>
    <row r="126" spans="1:16">
      <c r="A126" t="s">
        <v>157</v>
      </c>
      <c r="B126">
        <v>31036</v>
      </c>
      <c r="C126">
        <v>2020</v>
      </c>
      <c r="D126">
        <v>507.5</v>
      </c>
      <c r="E126">
        <v>278.5</v>
      </c>
      <c r="F126">
        <v>167.5</v>
      </c>
      <c r="G126">
        <v>33</v>
      </c>
      <c r="H126">
        <v>214.5</v>
      </c>
      <c r="I126">
        <v>76.5</v>
      </c>
      <c r="J126">
        <v>82</v>
      </c>
      <c r="K126">
        <v>23.5</v>
      </c>
      <c r="L126">
        <v>126.5</v>
      </c>
      <c r="M126">
        <v>13.5</v>
      </c>
      <c r="N126">
        <v>56.5</v>
      </c>
      <c r="O126">
        <v>198.5</v>
      </c>
      <c r="P126">
        <v>1778</v>
      </c>
    </row>
    <row r="127" spans="1:16">
      <c r="A127" t="s">
        <v>157</v>
      </c>
      <c r="B127">
        <v>31036</v>
      </c>
      <c r="C127">
        <v>2021</v>
      </c>
      <c r="D127">
        <v>589.5</v>
      </c>
      <c r="E127">
        <v>220</v>
      </c>
      <c r="F127">
        <v>143</v>
      </c>
      <c r="G127" t="s">
        <v>158</v>
      </c>
      <c r="H127" t="s">
        <v>158</v>
      </c>
      <c r="I127" t="s">
        <v>158</v>
      </c>
      <c r="J127" t="s">
        <v>158</v>
      </c>
      <c r="K127" t="s">
        <v>158</v>
      </c>
      <c r="L127" t="s">
        <v>158</v>
      </c>
      <c r="M127" t="s">
        <v>158</v>
      </c>
      <c r="N127" t="s">
        <v>158</v>
      </c>
      <c r="O127" t="s">
        <v>158</v>
      </c>
      <c r="P127" t="s">
        <v>158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750D-5169-40E8-A44E-D2B6199A1BFD}">
  <dimension ref="A1:P53"/>
  <sheetViews>
    <sheetView workbookViewId="0">
      <selection activeCell="S26" sqref="S26"/>
    </sheetView>
  </sheetViews>
  <sheetFormatPr defaultColWidth="8.81640625" defaultRowHeight="14.5"/>
  <cols>
    <col min="1" max="1" width="12.453125" bestFit="1" customWidth="1"/>
    <col min="2" max="2" width="15.1796875" bestFit="1" customWidth="1"/>
    <col min="3" max="3" width="5" bestFit="1" customWidth="1"/>
    <col min="4" max="6" width="7" bestFit="1" customWidth="1"/>
    <col min="7" max="15" width="6" bestFit="1" customWidth="1"/>
    <col min="16" max="16" width="7.36328125" bestFit="1" customWidth="1"/>
  </cols>
  <sheetData>
    <row r="1" spans="1:16">
      <c r="A1" t="s">
        <v>141</v>
      </c>
      <c r="B1" t="s">
        <v>142</v>
      </c>
      <c r="C1" t="s">
        <v>143</v>
      </c>
      <c r="D1" t="s">
        <v>144</v>
      </c>
      <c r="E1" t="s">
        <v>145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</row>
    <row r="2" spans="1:16">
      <c r="A2" t="s">
        <v>157</v>
      </c>
      <c r="B2">
        <v>31083</v>
      </c>
      <c r="C2">
        <v>1960</v>
      </c>
      <c r="D2" t="s">
        <v>158</v>
      </c>
      <c r="E2" t="s">
        <v>158</v>
      </c>
      <c r="F2" t="s">
        <v>158</v>
      </c>
      <c r="G2" t="s">
        <v>158</v>
      </c>
      <c r="H2" t="s">
        <v>158</v>
      </c>
      <c r="I2" t="s">
        <v>158</v>
      </c>
      <c r="J2" t="s">
        <v>158</v>
      </c>
      <c r="K2" t="s">
        <v>158</v>
      </c>
      <c r="L2" t="s">
        <v>158</v>
      </c>
      <c r="M2" t="s">
        <v>158</v>
      </c>
      <c r="N2">
        <v>40.799999999999997</v>
      </c>
      <c r="O2">
        <v>158.1</v>
      </c>
      <c r="P2" t="s">
        <v>158</v>
      </c>
    </row>
    <row r="3" spans="1:16">
      <c r="A3" t="s">
        <v>157</v>
      </c>
      <c r="B3">
        <v>31083</v>
      </c>
      <c r="C3">
        <v>1961</v>
      </c>
      <c r="D3">
        <v>255.9</v>
      </c>
      <c r="E3">
        <v>124.8</v>
      </c>
      <c r="F3">
        <v>290</v>
      </c>
      <c r="G3">
        <v>366.1</v>
      </c>
      <c r="H3">
        <v>238.3</v>
      </c>
      <c r="I3">
        <v>57.1</v>
      </c>
      <c r="J3">
        <v>29.7</v>
      </c>
      <c r="K3">
        <v>37.1</v>
      </c>
      <c r="L3">
        <v>32.200000000000003</v>
      </c>
      <c r="M3">
        <v>53</v>
      </c>
      <c r="N3">
        <v>142.69999999999999</v>
      </c>
      <c r="O3">
        <v>133.69999999999999</v>
      </c>
      <c r="P3">
        <v>1760.6</v>
      </c>
    </row>
    <row r="4" spans="1:16">
      <c r="A4" t="s">
        <v>157</v>
      </c>
      <c r="B4">
        <v>31083</v>
      </c>
      <c r="C4">
        <v>1962</v>
      </c>
      <c r="D4">
        <v>477.6</v>
      </c>
      <c r="E4">
        <v>281.7</v>
      </c>
      <c r="F4">
        <v>255.3</v>
      </c>
      <c r="G4">
        <v>369.8</v>
      </c>
      <c r="H4">
        <v>44.3</v>
      </c>
      <c r="I4">
        <v>328.3</v>
      </c>
      <c r="J4">
        <v>206.2</v>
      </c>
      <c r="K4">
        <v>9.8000000000000007</v>
      </c>
      <c r="L4">
        <v>151.30000000000001</v>
      </c>
      <c r="M4">
        <v>6.7</v>
      </c>
      <c r="N4">
        <v>96.4</v>
      </c>
      <c r="O4">
        <v>100.3</v>
      </c>
      <c r="P4">
        <v>2327.6999999999998</v>
      </c>
    </row>
    <row r="5" spans="1:16">
      <c r="A5" t="s">
        <v>157</v>
      </c>
      <c r="B5">
        <v>31083</v>
      </c>
      <c r="C5">
        <v>1963</v>
      </c>
      <c r="D5">
        <v>629.70000000000005</v>
      </c>
      <c r="E5">
        <v>548.20000000000005</v>
      </c>
      <c r="F5">
        <v>249.5</v>
      </c>
      <c r="G5">
        <v>652.6</v>
      </c>
      <c r="H5">
        <v>250.6</v>
      </c>
      <c r="I5">
        <v>62.5</v>
      </c>
      <c r="J5">
        <v>54.3</v>
      </c>
      <c r="K5">
        <v>64.2</v>
      </c>
      <c r="L5">
        <v>16.5</v>
      </c>
      <c r="M5">
        <v>190.6</v>
      </c>
      <c r="N5">
        <v>50.3</v>
      </c>
      <c r="O5">
        <v>207</v>
      </c>
      <c r="P5">
        <v>2976</v>
      </c>
    </row>
    <row r="6" spans="1:16">
      <c r="A6" t="s">
        <v>157</v>
      </c>
      <c r="B6">
        <v>31083</v>
      </c>
      <c r="C6">
        <v>1964</v>
      </c>
      <c r="D6">
        <v>281.39999999999998</v>
      </c>
      <c r="E6">
        <v>163.1</v>
      </c>
      <c r="F6">
        <v>640.29999999999995</v>
      </c>
      <c r="G6">
        <v>104.5</v>
      </c>
      <c r="H6">
        <v>509.4</v>
      </c>
      <c r="I6">
        <v>53.7</v>
      </c>
      <c r="J6">
        <v>64.2</v>
      </c>
      <c r="K6">
        <v>90.4</v>
      </c>
      <c r="L6">
        <v>280.10000000000002</v>
      </c>
      <c r="M6">
        <v>197.1</v>
      </c>
      <c r="N6">
        <v>117.1</v>
      </c>
      <c r="O6">
        <v>229.5</v>
      </c>
      <c r="P6">
        <v>2730.8</v>
      </c>
    </row>
    <row r="7" spans="1:16">
      <c r="A7" t="s">
        <v>157</v>
      </c>
      <c r="B7">
        <v>31083</v>
      </c>
      <c r="C7">
        <v>1965</v>
      </c>
      <c r="D7">
        <v>214.2</v>
      </c>
      <c r="E7">
        <v>388</v>
      </c>
      <c r="F7">
        <v>442.9</v>
      </c>
      <c r="G7">
        <v>276</v>
      </c>
      <c r="H7">
        <v>329.2</v>
      </c>
      <c r="I7">
        <v>342</v>
      </c>
      <c r="J7">
        <v>58.9</v>
      </c>
      <c r="K7">
        <v>49.7</v>
      </c>
      <c r="L7">
        <v>18.100000000000001</v>
      </c>
      <c r="M7">
        <v>156.69999999999999</v>
      </c>
      <c r="N7">
        <v>59.1</v>
      </c>
      <c r="O7">
        <v>229.9</v>
      </c>
      <c r="P7">
        <v>2564.6999999999998</v>
      </c>
    </row>
    <row r="8" spans="1:16">
      <c r="A8" t="s">
        <v>157</v>
      </c>
      <c r="B8">
        <v>31083</v>
      </c>
      <c r="C8">
        <v>1966</v>
      </c>
      <c r="D8">
        <v>251.2</v>
      </c>
      <c r="E8">
        <v>94.2</v>
      </c>
      <c r="F8">
        <v>326.10000000000002</v>
      </c>
      <c r="G8">
        <v>291.39999999999998</v>
      </c>
      <c r="H8">
        <v>170</v>
      </c>
      <c r="I8">
        <v>199</v>
      </c>
      <c r="J8">
        <v>59.8</v>
      </c>
      <c r="K8">
        <v>270.2</v>
      </c>
      <c r="L8">
        <v>0.5</v>
      </c>
      <c r="M8">
        <v>47.2</v>
      </c>
      <c r="N8">
        <v>120.3</v>
      </c>
      <c r="O8">
        <v>144.30000000000001</v>
      </c>
      <c r="P8">
        <v>1974.2</v>
      </c>
    </row>
    <row r="9" spans="1:16">
      <c r="A9" t="s">
        <v>157</v>
      </c>
      <c r="B9">
        <v>31083</v>
      </c>
      <c r="C9">
        <v>1967</v>
      </c>
      <c r="D9">
        <v>126.4</v>
      </c>
      <c r="E9">
        <v>362</v>
      </c>
      <c r="F9">
        <v>1390.7</v>
      </c>
      <c r="G9">
        <v>322.2</v>
      </c>
      <c r="H9">
        <v>446.7</v>
      </c>
      <c r="I9">
        <v>194.2</v>
      </c>
      <c r="J9">
        <v>158.1</v>
      </c>
      <c r="K9">
        <v>63.1</v>
      </c>
      <c r="L9">
        <v>0</v>
      </c>
      <c r="M9">
        <v>118.7</v>
      </c>
      <c r="N9">
        <v>121.4</v>
      </c>
      <c r="O9">
        <v>82.6</v>
      </c>
      <c r="P9">
        <v>3386.1</v>
      </c>
    </row>
    <row r="10" spans="1:16">
      <c r="A10" t="s">
        <v>157</v>
      </c>
      <c r="B10">
        <v>31083</v>
      </c>
      <c r="C10">
        <v>1968</v>
      </c>
      <c r="D10">
        <v>409.5</v>
      </c>
      <c r="E10">
        <v>705.5</v>
      </c>
      <c r="F10">
        <v>251.8</v>
      </c>
      <c r="G10">
        <v>138.19999999999999</v>
      </c>
      <c r="H10">
        <v>132</v>
      </c>
      <c r="I10">
        <v>30.1</v>
      </c>
      <c r="J10">
        <v>150.4</v>
      </c>
      <c r="K10">
        <v>24.5</v>
      </c>
      <c r="L10">
        <v>30.3</v>
      </c>
      <c r="M10">
        <v>68.7</v>
      </c>
      <c r="N10">
        <v>37.9</v>
      </c>
      <c r="O10">
        <v>44.9</v>
      </c>
      <c r="P10">
        <v>2023.8</v>
      </c>
    </row>
    <row r="11" spans="1:16">
      <c r="A11" t="s">
        <v>157</v>
      </c>
      <c r="B11">
        <v>31083</v>
      </c>
      <c r="C11">
        <v>1969</v>
      </c>
      <c r="D11">
        <v>608.79999999999995</v>
      </c>
      <c r="E11">
        <v>416.7</v>
      </c>
      <c r="F11">
        <v>416.5</v>
      </c>
      <c r="G11">
        <v>176.9</v>
      </c>
      <c r="H11">
        <v>114.3</v>
      </c>
      <c r="I11">
        <v>178.3</v>
      </c>
      <c r="J11">
        <v>417</v>
      </c>
      <c r="K11">
        <v>69.900000000000006</v>
      </c>
      <c r="L11">
        <v>70.400000000000006</v>
      </c>
      <c r="M11">
        <v>94.1</v>
      </c>
      <c r="N11">
        <v>12.3</v>
      </c>
      <c r="O11">
        <v>214.6</v>
      </c>
      <c r="P11">
        <v>2789.8</v>
      </c>
    </row>
    <row r="12" spans="1:16">
      <c r="A12" t="s">
        <v>157</v>
      </c>
      <c r="B12">
        <v>31083</v>
      </c>
      <c r="C12">
        <v>1970</v>
      </c>
      <c r="D12">
        <v>69.099999999999994</v>
      </c>
      <c r="E12">
        <v>413</v>
      </c>
      <c r="F12">
        <v>416.4</v>
      </c>
      <c r="G12">
        <v>344.8</v>
      </c>
      <c r="H12">
        <v>140.1</v>
      </c>
      <c r="I12">
        <v>105.1</v>
      </c>
      <c r="J12">
        <v>102.9</v>
      </c>
      <c r="K12">
        <v>110.1</v>
      </c>
      <c r="L12">
        <v>16.899999999999999</v>
      </c>
      <c r="M12">
        <v>87.5</v>
      </c>
      <c r="N12">
        <v>331.3</v>
      </c>
      <c r="O12">
        <v>160.1</v>
      </c>
      <c r="P12">
        <v>2297.3000000000002</v>
      </c>
    </row>
    <row r="13" spans="1:16">
      <c r="A13" t="s">
        <v>157</v>
      </c>
      <c r="B13">
        <v>31083</v>
      </c>
      <c r="C13">
        <v>1971</v>
      </c>
      <c r="D13">
        <v>179.5</v>
      </c>
      <c r="E13">
        <v>421.2</v>
      </c>
      <c r="F13">
        <v>847</v>
      </c>
      <c r="G13">
        <v>783</v>
      </c>
      <c r="H13">
        <v>51.7</v>
      </c>
      <c r="I13">
        <v>53.1</v>
      </c>
      <c r="J13">
        <v>112.5</v>
      </c>
      <c r="K13">
        <v>26.4</v>
      </c>
      <c r="L13">
        <v>31.3</v>
      </c>
      <c r="M13">
        <v>106.7</v>
      </c>
      <c r="N13">
        <v>102.7</v>
      </c>
      <c r="O13">
        <v>125.9</v>
      </c>
      <c r="P13">
        <v>2841</v>
      </c>
    </row>
    <row r="14" spans="1:16">
      <c r="A14" t="s">
        <v>157</v>
      </c>
      <c r="B14">
        <v>31083</v>
      </c>
      <c r="C14">
        <v>1972</v>
      </c>
      <c r="D14">
        <v>378.5</v>
      </c>
      <c r="E14">
        <v>786.2</v>
      </c>
      <c r="F14">
        <v>672.8</v>
      </c>
      <c r="G14">
        <v>220.8</v>
      </c>
      <c r="H14">
        <v>298.5</v>
      </c>
      <c r="I14">
        <v>184.1</v>
      </c>
      <c r="J14">
        <v>19.600000000000001</v>
      </c>
      <c r="K14">
        <v>31.5</v>
      </c>
      <c r="L14">
        <v>178.5</v>
      </c>
      <c r="M14">
        <v>0</v>
      </c>
      <c r="N14">
        <v>9.6</v>
      </c>
      <c r="O14">
        <v>20.9</v>
      </c>
      <c r="P14">
        <v>2801</v>
      </c>
    </row>
    <row r="15" spans="1:16">
      <c r="A15" t="s">
        <v>157</v>
      </c>
      <c r="B15">
        <v>31083</v>
      </c>
      <c r="C15">
        <v>1973</v>
      </c>
      <c r="D15">
        <v>216.5</v>
      </c>
      <c r="E15">
        <v>366.9</v>
      </c>
      <c r="F15">
        <v>630.20000000000005</v>
      </c>
      <c r="G15">
        <v>771.9</v>
      </c>
      <c r="H15">
        <v>219.4</v>
      </c>
      <c r="I15">
        <v>212.7</v>
      </c>
      <c r="J15">
        <v>102</v>
      </c>
      <c r="K15">
        <v>38.700000000000003</v>
      </c>
      <c r="L15">
        <v>101.9</v>
      </c>
      <c r="M15">
        <v>155</v>
      </c>
      <c r="N15">
        <v>285.5</v>
      </c>
      <c r="O15">
        <v>635</v>
      </c>
      <c r="P15">
        <v>3735.7</v>
      </c>
    </row>
    <row r="16" spans="1:16">
      <c r="A16" t="s">
        <v>157</v>
      </c>
      <c r="B16">
        <v>31083</v>
      </c>
      <c r="C16">
        <v>1974</v>
      </c>
      <c r="D16">
        <v>400.6</v>
      </c>
      <c r="E16">
        <v>674.1</v>
      </c>
      <c r="F16">
        <v>736.4</v>
      </c>
      <c r="G16">
        <v>306.7</v>
      </c>
      <c r="H16">
        <v>320.8</v>
      </c>
      <c r="I16">
        <v>42.7</v>
      </c>
      <c r="J16">
        <v>7.6</v>
      </c>
      <c r="K16">
        <v>36.200000000000003</v>
      </c>
      <c r="L16">
        <v>89.2</v>
      </c>
      <c r="M16">
        <v>39.799999999999997</v>
      </c>
      <c r="N16">
        <v>104.2</v>
      </c>
      <c r="O16">
        <v>67.8</v>
      </c>
      <c r="P16">
        <v>2826.1</v>
      </c>
    </row>
    <row r="17" spans="1:16">
      <c r="A17" t="s">
        <v>157</v>
      </c>
      <c r="B17">
        <v>31083</v>
      </c>
      <c r="C17">
        <v>1975</v>
      </c>
      <c r="D17">
        <v>291.89999999999998</v>
      </c>
      <c r="E17">
        <v>667.4</v>
      </c>
      <c r="F17">
        <v>566</v>
      </c>
      <c r="G17">
        <v>414.3</v>
      </c>
      <c r="H17">
        <v>119.4</v>
      </c>
      <c r="I17">
        <v>162.4</v>
      </c>
      <c r="J17">
        <v>275</v>
      </c>
      <c r="K17">
        <v>143.4</v>
      </c>
      <c r="L17">
        <v>377.6</v>
      </c>
      <c r="M17">
        <v>71.599999999999994</v>
      </c>
      <c r="N17">
        <v>142.80000000000001</v>
      </c>
      <c r="O17">
        <v>267.2</v>
      </c>
      <c r="P17">
        <v>3499</v>
      </c>
    </row>
    <row r="18" spans="1:16">
      <c r="A18" t="s">
        <v>157</v>
      </c>
      <c r="B18">
        <v>31083</v>
      </c>
      <c r="C18">
        <v>1976</v>
      </c>
      <c r="D18">
        <v>203.1</v>
      </c>
      <c r="E18">
        <v>449.7</v>
      </c>
      <c r="F18">
        <v>237.3</v>
      </c>
      <c r="G18">
        <v>402.3</v>
      </c>
      <c r="H18">
        <v>188</v>
      </c>
      <c r="I18">
        <v>175.8</v>
      </c>
      <c r="J18">
        <v>114.4</v>
      </c>
      <c r="K18">
        <v>34.6</v>
      </c>
      <c r="L18">
        <v>11.4</v>
      </c>
      <c r="M18">
        <v>51.8</v>
      </c>
      <c r="N18">
        <v>121.1</v>
      </c>
      <c r="O18">
        <v>108</v>
      </c>
      <c r="P18">
        <v>2097.5</v>
      </c>
    </row>
    <row r="19" spans="1:16">
      <c r="A19" t="s">
        <v>157</v>
      </c>
      <c r="B19">
        <v>31083</v>
      </c>
      <c r="C19">
        <v>1977</v>
      </c>
      <c r="D19">
        <v>242.2</v>
      </c>
      <c r="E19">
        <v>1371.9</v>
      </c>
      <c r="F19">
        <v>862.2</v>
      </c>
      <c r="G19">
        <v>735.4</v>
      </c>
      <c r="H19">
        <v>154.69999999999999</v>
      </c>
      <c r="I19">
        <v>103.4</v>
      </c>
      <c r="J19">
        <v>111.4</v>
      </c>
      <c r="K19">
        <v>106.4</v>
      </c>
      <c r="L19">
        <v>127.2</v>
      </c>
      <c r="M19">
        <v>77.8</v>
      </c>
      <c r="N19">
        <v>94</v>
      </c>
      <c r="O19">
        <v>137.19999999999999</v>
      </c>
      <c r="P19">
        <v>4123.8</v>
      </c>
    </row>
    <row r="20" spans="1:16">
      <c r="A20" t="s">
        <v>157</v>
      </c>
      <c r="B20">
        <v>31083</v>
      </c>
      <c r="C20">
        <v>1978</v>
      </c>
      <c r="D20">
        <v>187.9</v>
      </c>
      <c r="E20">
        <v>188.6</v>
      </c>
      <c r="F20">
        <v>338.8</v>
      </c>
      <c r="G20">
        <v>210.7</v>
      </c>
      <c r="H20">
        <v>336.4</v>
      </c>
      <c r="I20">
        <v>10.6</v>
      </c>
      <c r="J20">
        <v>16.8</v>
      </c>
      <c r="K20">
        <v>129</v>
      </c>
      <c r="L20">
        <v>10.8</v>
      </c>
      <c r="M20">
        <v>263.8</v>
      </c>
      <c r="N20">
        <v>139.4</v>
      </c>
      <c r="O20">
        <v>195.8</v>
      </c>
      <c r="P20">
        <v>2028.6</v>
      </c>
    </row>
    <row r="21" spans="1:16">
      <c r="A21" t="s">
        <v>157</v>
      </c>
      <c r="B21">
        <v>31083</v>
      </c>
      <c r="C21">
        <v>1979</v>
      </c>
      <c r="D21">
        <v>1867.6</v>
      </c>
      <c r="E21">
        <v>709.4</v>
      </c>
      <c r="F21">
        <v>413.6</v>
      </c>
      <c r="G21">
        <v>265.60000000000002</v>
      </c>
      <c r="H21">
        <v>286.39999999999998</v>
      </c>
      <c r="I21">
        <v>220.3</v>
      </c>
      <c r="J21">
        <v>120.6</v>
      </c>
      <c r="K21">
        <v>38.4</v>
      </c>
      <c r="L21">
        <v>62.2</v>
      </c>
      <c r="M21">
        <v>18.399999999999999</v>
      </c>
      <c r="N21">
        <v>6.4</v>
      </c>
      <c r="O21">
        <v>120.6</v>
      </c>
      <c r="P21">
        <v>4129.5</v>
      </c>
    </row>
    <row r="22" spans="1:16">
      <c r="A22" t="s">
        <v>157</v>
      </c>
      <c r="B22">
        <v>31083</v>
      </c>
      <c r="C22">
        <v>1980</v>
      </c>
      <c r="D22">
        <v>88.8</v>
      </c>
      <c r="E22">
        <v>120.8</v>
      </c>
      <c r="F22">
        <v>676.4</v>
      </c>
      <c r="G22">
        <v>384.7</v>
      </c>
      <c r="H22">
        <v>245.4</v>
      </c>
      <c r="I22">
        <v>121.7</v>
      </c>
      <c r="J22">
        <v>115</v>
      </c>
      <c r="K22">
        <v>382.4</v>
      </c>
      <c r="L22">
        <v>0</v>
      </c>
      <c r="M22">
        <v>60.2</v>
      </c>
      <c r="N22">
        <v>62</v>
      </c>
      <c r="O22">
        <v>196.6</v>
      </c>
      <c r="P22">
        <v>2454</v>
      </c>
    </row>
    <row r="23" spans="1:16">
      <c r="A23" t="s">
        <v>157</v>
      </c>
      <c r="B23">
        <v>31083</v>
      </c>
      <c r="C23">
        <v>1981</v>
      </c>
      <c r="D23">
        <v>789.2</v>
      </c>
      <c r="E23">
        <v>786.6</v>
      </c>
      <c r="F23">
        <v>247.1</v>
      </c>
      <c r="G23">
        <v>179.8</v>
      </c>
      <c r="H23">
        <v>315.2</v>
      </c>
      <c r="I23">
        <v>13</v>
      </c>
      <c r="J23">
        <v>172.4</v>
      </c>
      <c r="K23">
        <v>3.8</v>
      </c>
      <c r="L23">
        <v>373.3</v>
      </c>
      <c r="M23">
        <v>136.4</v>
      </c>
      <c r="N23">
        <v>170.9</v>
      </c>
      <c r="O23">
        <v>112.3</v>
      </c>
      <c r="P23">
        <v>3300</v>
      </c>
    </row>
    <row r="24" spans="1:16">
      <c r="A24" t="s">
        <v>157</v>
      </c>
      <c r="B24">
        <v>31083</v>
      </c>
      <c r="C24">
        <v>1982</v>
      </c>
      <c r="D24">
        <v>226</v>
      </c>
      <c r="E24">
        <v>299.89999999999998</v>
      </c>
      <c r="F24">
        <v>378.4</v>
      </c>
      <c r="G24">
        <v>703.7</v>
      </c>
      <c r="H24">
        <v>183.8</v>
      </c>
      <c r="I24">
        <v>68.900000000000006</v>
      </c>
      <c r="J24">
        <v>22.2</v>
      </c>
      <c r="K24">
        <v>284.5</v>
      </c>
      <c r="L24">
        <v>41</v>
      </c>
      <c r="M24">
        <v>18.5</v>
      </c>
      <c r="N24">
        <v>96.3</v>
      </c>
      <c r="O24">
        <v>181.5</v>
      </c>
      <c r="P24">
        <v>2504.6999999999998</v>
      </c>
    </row>
    <row r="25" spans="1:16">
      <c r="A25" t="s">
        <v>157</v>
      </c>
      <c r="B25">
        <v>31083</v>
      </c>
      <c r="C25">
        <v>1983</v>
      </c>
      <c r="D25">
        <v>62.4</v>
      </c>
      <c r="E25">
        <v>91.7</v>
      </c>
      <c r="F25">
        <v>338.3</v>
      </c>
      <c r="G25">
        <v>234.8</v>
      </c>
      <c r="H25">
        <v>455</v>
      </c>
      <c r="I25">
        <v>104.8</v>
      </c>
      <c r="J25">
        <v>106</v>
      </c>
      <c r="K25">
        <v>207.1</v>
      </c>
      <c r="L25">
        <v>145.19999999999999</v>
      </c>
      <c r="M25">
        <v>27</v>
      </c>
      <c r="N25">
        <v>87.6</v>
      </c>
      <c r="O25">
        <v>142.9</v>
      </c>
      <c r="P25">
        <v>2002.8</v>
      </c>
    </row>
    <row r="26" spans="1:16">
      <c r="A26" t="s">
        <v>157</v>
      </c>
      <c r="B26">
        <v>31083</v>
      </c>
      <c r="C26">
        <v>1984</v>
      </c>
      <c r="D26">
        <v>277.60000000000002</v>
      </c>
      <c r="E26">
        <v>659.4</v>
      </c>
      <c r="F26">
        <v>281.10000000000002</v>
      </c>
      <c r="G26">
        <v>163.6</v>
      </c>
      <c r="H26">
        <v>242</v>
      </c>
      <c r="I26">
        <v>276.2</v>
      </c>
      <c r="J26">
        <v>184.2</v>
      </c>
      <c r="K26">
        <v>22.3</v>
      </c>
      <c r="L26">
        <v>0.2</v>
      </c>
      <c r="M26">
        <v>84.6</v>
      </c>
      <c r="N26">
        <v>162</v>
      </c>
      <c r="O26">
        <v>94.4</v>
      </c>
      <c r="P26">
        <v>2447.6</v>
      </c>
    </row>
    <row r="27" spans="1:16">
      <c r="A27" t="s">
        <v>157</v>
      </c>
      <c r="B27">
        <v>31083</v>
      </c>
      <c r="C27">
        <v>1985</v>
      </c>
      <c r="D27">
        <v>251.3</v>
      </c>
      <c r="E27">
        <v>723.3</v>
      </c>
      <c r="F27">
        <v>677</v>
      </c>
      <c r="G27">
        <v>323.8</v>
      </c>
      <c r="H27">
        <v>267.8</v>
      </c>
      <c r="I27">
        <v>45.5</v>
      </c>
      <c r="J27">
        <v>62.6</v>
      </c>
      <c r="K27">
        <v>15</v>
      </c>
      <c r="L27">
        <v>72.599999999999994</v>
      </c>
      <c r="M27">
        <v>253.6</v>
      </c>
      <c r="N27">
        <v>133.30000000000001</v>
      </c>
      <c r="O27">
        <v>73.400000000000006</v>
      </c>
      <c r="P27">
        <v>2899.2</v>
      </c>
    </row>
    <row r="28" spans="1:16">
      <c r="A28" t="s">
        <v>157</v>
      </c>
      <c r="B28">
        <v>31083</v>
      </c>
      <c r="C28">
        <v>1986</v>
      </c>
      <c r="D28">
        <v>633.9</v>
      </c>
      <c r="E28">
        <v>536.4</v>
      </c>
      <c r="F28">
        <v>370</v>
      </c>
      <c r="G28">
        <v>435.8</v>
      </c>
      <c r="H28">
        <v>184.4</v>
      </c>
      <c r="I28">
        <v>181.8</v>
      </c>
      <c r="J28">
        <v>55</v>
      </c>
      <c r="K28">
        <v>51.6</v>
      </c>
      <c r="L28">
        <v>36.6</v>
      </c>
      <c r="M28">
        <v>48</v>
      </c>
      <c r="N28">
        <v>53.2</v>
      </c>
      <c r="O28">
        <v>36.4</v>
      </c>
      <c r="P28">
        <v>2623.1</v>
      </c>
    </row>
    <row r="29" spans="1:16">
      <c r="A29" t="s">
        <v>157</v>
      </c>
      <c r="B29">
        <v>31083</v>
      </c>
      <c r="C29">
        <v>1987</v>
      </c>
      <c r="D29">
        <v>37.200000000000003</v>
      </c>
      <c r="E29">
        <v>422.4</v>
      </c>
      <c r="F29">
        <v>163.19999999999999</v>
      </c>
      <c r="G29">
        <v>593.6</v>
      </c>
      <c r="H29">
        <v>295.8</v>
      </c>
      <c r="I29">
        <v>386.4</v>
      </c>
      <c r="J29">
        <v>114</v>
      </c>
      <c r="K29">
        <v>54.4</v>
      </c>
      <c r="L29">
        <v>151.19999999999999</v>
      </c>
      <c r="M29">
        <v>31.8</v>
      </c>
      <c r="N29">
        <v>121.6</v>
      </c>
      <c r="O29">
        <v>90.8</v>
      </c>
      <c r="P29">
        <v>2462.4</v>
      </c>
    </row>
    <row r="30" spans="1:16">
      <c r="A30" t="s">
        <v>157</v>
      </c>
      <c r="B30">
        <v>31083</v>
      </c>
      <c r="C30">
        <v>1988</v>
      </c>
      <c r="D30">
        <v>114.6</v>
      </c>
      <c r="E30">
        <v>262.8</v>
      </c>
      <c r="F30">
        <v>446</v>
      </c>
      <c r="G30">
        <v>186.6</v>
      </c>
      <c r="H30">
        <v>167.6</v>
      </c>
      <c r="I30">
        <v>90.2</v>
      </c>
      <c r="J30">
        <v>213.4</v>
      </c>
      <c r="K30">
        <v>220.6</v>
      </c>
      <c r="L30">
        <v>109</v>
      </c>
      <c r="M30">
        <v>161.6</v>
      </c>
      <c r="N30">
        <v>316</v>
      </c>
      <c r="O30">
        <v>397.2</v>
      </c>
      <c r="P30">
        <v>2685.6</v>
      </c>
    </row>
    <row r="31" spans="1:16">
      <c r="A31" t="s">
        <v>157</v>
      </c>
      <c r="B31">
        <v>31083</v>
      </c>
      <c r="C31">
        <v>1989</v>
      </c>
      <c r="D31">
        <v>286.39999999999998</v>
      </c>
      <c r="E31">
        <v>143.19999999999999</v>
      </c>
      <c r="F31">
        <v>849.5</v>
      </c>
      <c r="G31">
        <v>520.5</v>
      </c>
      <c r="H31">
        <v>470.5</v>
      </c>
      <c r="I31">
        <v>115.6</v>
      </c>
      <c r="J31">
        <v>109.4</v>
      </c>
      <c r="K31">
        <v>9.1999999999999993</v>
      </c>
      <c r="L31">
        <v>25.8</v>
      </c>
      <c r="M31">
        <v>26.8</v>
      </c>
      <c r="N31">
        <v>290.39999999999998</v>
      </c>
      <c r="O31">
        <v>212.4</v>
      </c>
      <c r="P31">
        <v>3059.7</v>
      </c>
    </row>
    <row r="32" spans="1:16">
      <c r="A32" t="s">
        <v>157</v>
      </c>
      <c r="B32">
        <v>31083</v>
      </c>
      <c r="C32">
        <v>1990</v>
      </c>
      <c r="D32">
        <v>113.2</v>
      </c>
      <c r="E32">
        <v>81.599999999999994</v>
      </c>
      <c r="F32">
        <v>708.8</v>
      </c>
      <c r="G32">
        <v>274.8</v>
      </c>
      <c r="H32">
        <v>515.20000000000005</v>
      </c>
      <c r="I32">
        <v>171.6</v>
      </c>
      <c r="J32">
        <v>51</v>
      </c>
      <c r="K32">
        <v>0.8</v>
      </c>
      <c r="L32">
        <v>158.19999999999999</v>
      </c>
      <c r="M32">
        <v>0.6</v>
      </c>
      <c r="N32">
        <v>7.8</v>
      </c>
      <c r="O32">
        <v>388.2</v>
      </c>
      <c r="P32">
        <v>2471.8000000000002</v>
      </c>
    </row>
    <row r="33" spans="1:16">
      <c r="A33" t="s">
        <v>157</v>
      </c>
      <c r="B33">
        <v>31083</v>
      </c>
      <c r="C33">
        <v>1991</v>
      </c>
      <c r="D33">
        <v>586.6</v>
      </c>
      <c r="E33">
        <v>818.6</v>
      </c>
      <c r="F33">
        <v>104.4</v>
      </c>
      <c r="G33">
        <v>258.2</v>
      </c>
      <c r="H33">
        <v>302.39999999999998</v>
      </c>
      <c r="I33">
        <v>98.8</v>
      </c>
      <c r="J33">
        <v>70.8</v>
      </c>
      <c r="K33">
        <v>40.200000000000003</v>
      </c>
      <c r="L33">
        <v>0</v>
      </c>
      <c r="M33">
        <v>2.2000000000000002</v>
      </c>
      <c r="N33">
        <v>132.6</v>
      </c>
      <c r="O33">
        <v>93.6</v>
      </c>
      <c r="P33">
        <v>2508.4</v>
      </c>
    </row>
    <row r="34" spans="1:16">
      <c r="A34" t="s">
        <v>157</v>
      </c>
      <c r="B34">
        <v>31083</v>
      </c>
      <c r="C34">
        <v>1992</v>
      </c>
      <c r="D34">
        <v>101.2</v>
      </c>
      <c r="E34">
        <v>241.2</v>
      </c>
      <c r="F34">
        <v>105.2</v>
      </c>
      <c r="G34">
        <v>313.60000000000002</v>
      </c>
      <c r="H34">
        <v>319.2</v>
      </c>
      <c r="I34">
        <v>22</v>
      </c>
      <c r="J34">
        <v>181.4</v>
      </c>
      <c r="K34">
        <v>49</v>
      </c>
      <c r="L34">
        <v>33.6</v>
      </c>
      <c r="M34">
        <v>19.2</v>
      </c>
      <c r="N34">
        <v>29</v>
      </c>
      <c r="O34">
        <v>317.2</v>
      </c>
      <c r="P34">
        <v>1731.8</v>
      </c>
    </row>
    <row r="35" spans="1:16">
      <c r="A35" t="s">
        <v>157</v>
      </c>
      <c r="B35">
        <v>31083</v>
      </c>
      <c r="C35">
        <v>1993</v>
      </c>
      <c r="D35">
        <v>325.89999999999998</v>
      </c>
      <c r="E35">
        <v>282.8</v>
      </c>
      <c r="F35">
        <v>45.2</v>
      </c>
      <c r="G35">
        <v>367</v>
      </c>
      <c r="H35">
        <v>319.2</v>
      </c>
      <c r="I35">
        <v>252.8</v>
      </c>
      <c r="J35">
        <v>311.60000000000002</v>
      </c>
      <c r="K35">
        <v>114.6</v>
      </c>
      <c r="L35">
        <v>160.80000000000001</v>
      </c>
      <c r="M35">
        <v>25.8</v>
      </c>
      <c r="N35">
        <v>70.400000000000006</v>
      </c>
      <c r="O35">
        <v>171.2</v>
      </c>
      <c r="P35">
        <v>2447.3000000000002</v>
      </c>
    </row>
    <row r="36" spans="1:16">
      <c r="A36" t="s">
        <v>157</v>
      </c>
      <c r="B36">
        <v>31083</v>
      </c>
      <c r="C36">
        <v>1994</v>
      </c>
      <c r="D36">
        <v>360.8</v>
      </c>
      <c r="E36">
        <v>461.4</v>
      </c>
      <c r="F36">
        <v>170</v>
      </c>
      <c r="G36">
        <v>341</v>
      </c>
      <c r="H36">
        <v>223.4</v>
      </c>
      <c r="I36">
        <v>101.4</v>
      </c>
      <c r="J36">
        <v>223.4</v>
      </c>
      <c r="K36">
        <v>168</v>
      </c>
      <c r="L36">
        <v>39.200000000000003</v>
      </c>
      <c r="M36">
        <v>43.6</v>
      </c>
      <c r="N36">
        <v>35</v>
      </c>
      <c r="O36">
        <v>113.2</v>
      </c>
      <c r="P36">
        <v>2280.4</v>
      </c>
    </row>
    <row r="37" spans="1:16">
      <c r="A37" t="s">
        <v>157</v>
      </c>
      <c r="B37">
        <v>31083</v>
      </c>
      <c r="C37">
        <v>1995</v>
      </c>
      <c r="D37">
        <v>187.4</v>
      </c>
      <c r="E37">
        <v>437.4</v>
      </c>
      <c r="F37">
        <v>379.6</v>
      </c>
      <c r="G37">
        <v>49.4</v>
      </c>
      <c r="H37">
        <v>211.8</v>
      </c>
      <c r="I37">
        <v>293.2</v>
      </c>
      <c r="J37">
        <v>35.200000000000003</v>
      </c>
      <c r="K37">
        <v>596.79999999999995</v>
      </c>
      <c r="L37">
        <v>33.799999999999997</v>
      </c>
      <c r="M37">
        <v>138.6</v>
      </c>
      <c r="N37">
        <v>135.4</v>
      </c>
      <c r="O37">
        <v>98</v>
      </c>
      <c r="P37">
        <v>2596.6</v>
      </c>
    </row>
    <row r="38" spans="1:16">
      <c r="A38" t="s">
        <v>157</v>
      </c>
      <c r="B38">
        <v>31083</v>
      </c>
      <c r="C38">
        <v>1996</v>
      </c>
      <c r="D38">
        <v>301.2</v>
      </c>
      <c r="E38">
        <v>276.2</v>
      </c>
      <c r="F38">
        <v>797.7</v>
      </c>
      <c r="G38">
        <v>225.4</v>
      </c>
      <c r="H38">
        <v>291.8</v>
      </c>
      <c r="I38">
        <v>198.2</v>
      </c>
      <c r="J38">
        <v>111.9</v>
      </c>
      <c r="K38">
        <v>52.2</v>
      </c>
      <c r="L38">
        <v>1.7</v>
      </c>
      <c r="M38">
        <v>272.60000000000002</v>
      </c>
      <c r="N38">
        <v>31.4</v>
      </c>
      <c r="O38">
        <v>406.4</v>
      </c>
      <c r="P38">
        <v>2966.7</v>
      </c>
    </row>
    <row r="39" spans="1:16">
      <c r="A39" t="s">
        <v>157</v>
      </c>
      <c r="B39">
        <v>31083</v>
      </c>
      <c r="C39">
        <v>1997</v>
      </c>
      <c r="D39">
        <v>421.9</v>
      </c>
      <c r="E39">
        <v>411.3</v>
      </c>
      <c r="F39">
        <v>723</v>
      </c>
      <c r="G39">
        <v>409.3</v>
      </c>
      <c r="H39">
        <v>72.8</v>
      </c>
      <c r="I39">
        <v>128.9</v>
      </c>
      <c r="J39">
        <v>142.9</v>
      </c>
      <c r="K39">
        <v>84.5</v>
      </c>
      <c r="L39">
        <v>77.3</v>
      </c>
      <c r="M39">
        <v>7.2</v>
      </c>
      <c r="N39">
        <v>40.700000000000003</v>
      </c>
      <c r="O39">
        <v>358.9</v>
      </c>
      <c r="P39">
        <v>2878.7</v>
      </c>
    </row>
    <row r="40" spans="1:16">
      <c r="A40" t="s">
        <v>157</v>
      </c>
      <c r="B40">
        <v>31083</v>
      </c>
      <c r="C40">
        <v>1998</v>
      </c>
      <c r="D40">
        <v>718.8</v>
      </c>
      <c r="E40">
        <v>272.8</v>
      </c>
      <c r="F40">
        <v>277.39999999999998</v>
      </c>
      <c r="G40">
        <v>265</v>
      </c>
      <c r="H40">
        <v>274.39999999999998</v>
      </c>
      <c r="I40">
        <v>136</v>
      </c>
      <c r="J40">
        <v>137</v>
      </c>
      <c r="K40">
        <v>25</v>
      </c>
      <c r="L40">
        <v>241</v>
      </c>
      <c r="M40" t="s">
        <v>158</v>
      </c>
      <c r="N40">
        <v>205.8</v>
      </c>
      <c r="O40">
        <v>248</v>
      </c>
      <c r="P40" t="s">
        <v>158</v>
      </c>
    </row>
    <row r="41" spans="1:16">
      <c r="A41" t="s">
        <v>157</v>
      </c>
      <c r="B41">
        <v>31083</v>
      </c>
      <c r="C41">
        <v>1999</v>
      </c>
      <c r="D41">
        <v>249.7</v>
      </c>
      <c r="E41">
        <v>707.7</v>
      </c>
      <c r="F41">
        <v>967</v>
      </c>
      <c r="G41" t="s">
        <v>158</v>
      </c>
      <c r="H41" t="s">
        <v>158</v>
      </c>
      <c r="I41" t="s">
        <v>158</v>
      </c>
      <c r="J41">
        <v>90.2</v>
      </c>
      <c r="K41" t="s">
        <v>158</v>
      </c>
      <c r="L41">
        <v>143</v>
      </c>
      <c r="M41">
        <v>67.599999999999994</v>
      </c>
      <c r="N41">
        <v>209.6</v>
      </c>
      <c r="O41">
        <v>330.2</v>
      </c>
      <c r="P41" t="s">
        <v>158</v>
      </c>
    </row>
    <row r="42" spans="1:16">
      <c r="A42" t="s">
        <v>157</v>
      </c>
      <c r="B42">
        <v>31083</v>
      </c>
      <c r="C42">
        <v>2000</v>
      </c>
      <c r="D42">
        <v>129.5</v>
      </c>
      <c r="E42">
        <v>1289.0999999999999</v>
      </c>
      <c r="F42">
        <v>581</v>
      </c>
      <c r="G42">
        <v>747.4</v>
      </c>
      <c r="H42">
        <v>249</v>
      </c>
      <c r="I42">
        <v>238.1</v>
      </c>
      <c r="J42">
        <v>30.5</v>
      </c>
      <c r="K42">
        <v>100</v>
      </c>
      <c r="L42">
        <v>16</v>
      </c>
      <c r="M42">
        <v>129.80000000000001</v>
      </c>
      <c r="N42">
        <v>223.4</v>
      </c>
      <c r="O42">
        <v>298.89999999999998</v>
      </c>
      <c r="P42">
        <v>4032.7</v>
      </c>
    </row>
    <row r="43" spans="1:16">
      <c r="A43" t="s">
        <v>157</v>
      </c>
      <c r="B43">
        <v>31083</v>
      </c>
      <c r="C43">
        <v>2001</v>
      </c>
      <c r="D43">
        <v>270.7</v>
      </c>
      <c r="E43">
        <v>782.8</v>
      </c>
      <c r="F43">
        <v>302</v>
      </c>
      <c r="G43">
        <v>455.2</v>
      </c>
      <c r="H43">
        <v>10.199999999999999</v>
      </c>
      <c r="I43">
        <v>383.2</v>
      </c>
      <c r="J43">
        <v>11</v>
      </c>
      <c r="K43" t="s">
        <v>158</v>
      </c>
      <c r="L43" t="s">
        <v>158</v>
      </c>
      <c r="M43">
        <v>42.8</v>
      </c>
      <c r="N43" t="s">
        <v>158</v>
      </c>
      <c r="O43">
        <v>58</v>
      </c>
      <c r="P43" t="s">
        <v>158</v>
      </c>
    </row>
    <row r="44" spans="1:16">
      <c r="A44" t="s">
        <v>157</v>
      </c>
      <c r="B44">
        <v>31083</v>
      </c>
      <c r="C44">
        <v>2002</v>
      </c>
      <c r="D44">
        <v>183.8</v>
      </c>
      <c r="E44">
        <v>332.6</v>
      </c>
      <c r="F44">
        <v>138.19999999999999</v>
      </c>
      <c r="G44">
        <v>351.8</v>
      </c>
      <c r="H44">
        <v>240.6</v>
      </c>
      <c r="I44">
        <v>36</v>
      </c>
      <c r="J44">
        <v>51.2</v>
      </c>
      <c r="K44">
        <v>99</v>
      </c>
      <c r="L44">
        <v>23.6</v>
      </c>
      <c r="M44">
        <v>0</v>
      </c>
      <c r="N44">
        <v>42.8</v>
      </c>
      <c r="O44">
        <v>37.5</v>
      </c>
      <c r="P44">
        <v>1537.1</v>
      </c>
    </row>
    <row r="45" spans="1:16">
      <c r="A45" t="s">
        <v>157</v>
      </c>
      <c r="B45">
        <v>31083</v>
      </c>
      <c r="C45">
        <v>2003</v>
      </c>
      <c r="D45">
        <v>325</v>
      </c>
      <c r="E45">
        <v>317.2</v>
      </c>
      <c r="F45">
        <v>208.2</v>
      </c>
      <c r="G45">
        <v>258</v>
      </c>
      <c r="H45">
        <v>271</v>
      </c>
      <c r="I45">
        <v>126.8</v>
      </c>
      <c r="J45">
        <v>304.2</v>
      </c>
      <c r="K45">
        <v>65.2</v>
      </c>
      <c r="L45">
        <v>31.4</v>
      </c>
      <c r="M45">
        <v>36.6</v>
      </c>
      <c r="N45">
        <v>42</v>
      </c>
      <c r="O45">
        <v>304</v>
      </c>
      <c r="P45">
        <v>2289.6</v>
      </c>
    </row>
    <row r="46" spans="1:16">
      <c r="A46" t="s">
        <v>157</v>
      </c>
      <c r="B46">
        <v>31083</v>
      </c>
      <c r="C46">
        <v>2004</v>
      </c>
      <c r="D46">
        <v>173.2</v>
      </c>
      <c r="E46">
        <v>481.3</v>
      </c>
      <c r="F46">
        <v>902.5</v>
      </c>
      <c r="G46">
        <v>498.2</v>
      </c>
      <c r="H46">
        <v>174.1</v>
      </c>
      <c r="I46" t="s">
        <v>158</v>
      </c>
      <c r="J46">
        <v>141.9</v>
      </c>
      <c r="K46" t="s">
        <v>158</v>
      </c>
      <c r="L46" t="s">
        <v>158</v>
      </c>
      <c r="M46">
        <v>28.3</v>
      </c>
      <c r="N46">
        <v>171</v>
      </c>
      <c r="O46">
        <v>201.3</v>
      </c>
      <c r="P46" t="s">
        <v>158</v>
      </c>
    </row>
    <row r="47" spans="1:16">
      <c r="A47" t="s">
        <v>157</v>
      </c>
      <c r="B47">
        <v>31083</v>
      </c>
      <c r="C47">
        <v>2005</v>
      </c>
      <c r="D47">
        <v>397</v>
      </c>
      <c r="E47">
        <v>143.30000000000001</v>
      </c>
      <c r="F47">
        <v>318.60000000000002</v>
      </c>
      <c r="G47">
        <v>499</v>
      </c>
      <c r="H47">
        <v>54</v>
      </c>
      <c r="I47">
        <v>166</v>
      </c>
      <c r="J47">
        <v>293</v>
      </c>
      <c r="K47">
        <v>315</v>
      </c>
      <c r="L47">
        <v>19</v>
      </c>
      <c r="M47">
        <v>124.1</v>
      </c>
      <c r="N47">
        <v>20.2</v>
      </c>
      <c r="O47">
        <v>44</v>
      </c>
      <c r="P47">
        <v>2393.1999999999998</v>
      </c>
    </row>
    <row r="48" spans="1:16">
      <c r="A48" t="s">
        <v>157</v>
      </c>
      <c r="B48">
        <v>31083</v>
      </c>
      <c r="C48">
        <v>2006</v>
      </c>
      <c r="D48">
        <v>348.3</v>
      </c>
      <c r="E48">
        <v>224.4</v>
      </c>
      <c r="F48">
        <v>795.6</v>
      </c>
      <c r="G48" t="s">
        <v>158</v>
      </c>
      <c r="H48" t="s">
        <v>158</v>
      </c>
      <c r="I48">
        <v>262</v>
      </c>
      <c r="J48">
        <v>152</v>
      </c>
      <c r="K48">
        <v>53</v>
      </c>
      <c r="L48">
        <v>187.5</v>
      </c>
      <c r="M48">
        <v>230</v>
      </c>
      <c r="N48" t="s">
        <v>158</v>
      </c>
      <c r="O48">
        <v>193</v>
      </c>
      <c r="P48" t="s">
        <v>158</v>
      </c>
    </row>
    <row r="49" spans="1:16">
      <c r="A49" t="s">
        <v>157</v>
      </c>
      <c r="B49">
        <v>31083</v>
      </c>
      <c r="C49">
        <v>2007</v>
      </c>
      <c r="D49">
        <v>252</v>
      </c>
      <c r="E49" t="s">
        <v>158</v>
      </c>
      <c r="F49">
        <v>373</v>
      </c>
      <c r="G49">
        <v>304</v>
      </c>
      <c r="H49">
        <v>242</v>
      </c>
      <c r="I49">
        <v>122</v>
      </c>
      <c r="J49">
        <v>105</v>
      </c>
      <c r="K49">
        <v>148</v>
      </c>
      <c r="L49">
        <v>24</v>
      </c>
      <c r="M49">
        <v>79</v>
      </c>
      <c r="N49">
        <v>148</v>
      </c>
      <c r="O49">
        <v>199</v>
      </c>
      <c r="P49" t="s">
        <v>158</v>
      </c>
    </row>
    <row r="50" spans="1:16">
      <c r="A50" t="s">
        <v>157</v>
      </c>
      <c r="B50">
        <v>31083</v>
      </c>
      <c r="C50">
        <v>2008</v>
      </c>
      <c r="D50">
        <v>436</v>
      </c>
      <c r="E50" t="s">
        <v>158</v>
      </c>
      <c r="F50">
        <v>949</v>
      </c>
      <c r="G50">
        <v>66</v>
      </c>
      <c r="H50">
        <v>142</v>
      </c>
      <c r="I50">
        <v>155</v>
      </c>
      <c r="J50">
        <v>182</v>
      </c>
      <c r="K50">
        <v>53</v>
      </c>
      <c r="L50">
        <v>48</v>
      </c>
      <c r="M50">
        <v>172</v>
      </c>
      <c r="N50">
        <v>151</v>
      </c>
      <c r="O50" t="s">
        <v>158</v>
      </c>
      <c r="P50" t="s">
        <v>158</v>
      </c>
    </row>
    <row r="51" spans="1:16">
      <c r="A51" t="s">
        <v>157</v>
      </c>
      <c r="B51">
        <v>31083</v>
      </c>
      <c r="C51">
        <v>2009</v>
      </c>
      <c r="D51">
        <v>620.79999999999995</v>
      </c>
      <c r="E51">
        <v>857</v>
      </c>
      <c r="F51">
        <v>170</v>
      </c>
      <c r="G51">
        <v>364.8</v>
      </c>
      <c r="H51">
        <v>219.2</v>
      </c>
      <c r="I51">
        <v>46</v>
      </c>
      <c r="J51">
        <v>25</v>
      </c>
      <c r="K51">
        <v>13.5</v>
      </c>
      <c r="L51" t="s">
        <v>158</v>
      </c>
      <c r="M51">
        <v>53</v>
      </c>
      <c r="N51">
        <v>186</v>
      </c>
      <c r="O51">
        <v>50</v>
      </c>
      <c r="P51" t="s">
        <v>158</v>
      </c>
    </row>
    <row r="52" spans="1:16">
      <c r="A52" t="s">
        <v>157</v>
      </c>
      <c r="B52">
        <v>31083</v>
      </c>
      <c r="C52">
        <v>2010</v>
      </c>
      <c r="D52">
        <v>535</v>
      </c>
      <c r="E52">
        <v>354.5</v>
      </c>
      <c r="F52">
        <v>583.5</v>
      </c>
      <c r="G52">
        <v>305</v>
      </c>
      <c r="H52">
        <v>113.5</v>
      </c>
      <c r="I52">
        <v>96</v>
      </c>
      <c r="J52">
        <v>254</v>
      </c>
      <c r="K52">
        <v>106</v>
      </c>
      <c r="L52">
        <v>102.5</v>
      </c>
      <c r="M52">
        <v>242</v>
      </c>
      <c r="N52">
        <v>401.5</v>
      </c>
      <c r="O52">
        <v>603</v>
      </c>
      <c r="P52">
        <v>3696.5</v>
      </c>
    </row>
    <row r="53" spans="1:16">
      <c r="A53" t="s">
        <v>157</v>
      </c>
      <c r="B53">
        <v>31083</v>
      </c>
      <c r="C53">
        <v>2011</v>
      </c>
      <c r="D53">
        <v>425.5</v>
      </c>
      <c r="E53">
        <v>1020</v>
      </c>
      <c r="F53" t="s">
        <v>158</v>
      </c>
      <c r="G53" t="s">
        <v>158</v>
      </c>
      <c r="H53" t="s">
        <v>158</v>
      </c>
      <c r="I53">
        <v>221</v>
      </c>
      <c r="J53">
        <v>113</v>
      </c>
      <c r="K53">
        <v>113</v>
      </c>
      <c r="L53">
        <v>61</v>
      </c>
      <c r="M53">
        <v>364</v>
      </c>
      <c r="N53">
        <v>104</v>
      </c>
      <c r="O53" t="s">
        <v>158</v>
      </c>
      <c r="P53" t="s">
        <v>158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F285F-FE5F-4ADB-B2EB-2AC1560A6F67}">
  <dimension ref="A1:F97"/>
  <sheetViews>
    <sheetView workbookViewId="0">
      <selection activeCell="C4" sqref="C4"/>
    </sheetView>
  </sheetViews>
  <sheetFormatPr defaultColWidth="8.81640625" defaultRowHeight="14.5"/>
  <cols>
    <col min="1" max="1" width="7.1796875" bestFit="1" customWidth="1"/>
    <col min="2" max="2" width="30.453125" bestFit="1" customWidth="1"/>
    <col min="3" max="3" width="10.6328125" bestFit="1" customWidth="1"/>
    <col min="4" max="5" width="15.81640625" bestFit="1" customWidth="1"/>
    <col min="6" max="6" width="39.453125" bestFit="1" customWidth="1"/>
  </cols>
  <sheetData>
    <row r="1" spans="1:6" s="26" customFormat="1">
      <c r="A1" s="26" t="s">
        <v>159</v>
      </c>
      <c r="B1" s="26" t="s">
        <v>160</v>
      </c>
      <c r="C1" s="26" t="s">
        <v>161</v>
      </c>
      <c r="D1" s="26" t="s">
        <v>162</v>
      </c>
      <c r="E1" s="26" t="s">
        <v>163</v>
      </c>
      <c r="F1" s="26" t="s">
        <v>164</v>
      </c>
    </row>
    <row r="2" spans="1:6">
      <c r="A2" t="s">
        <v>165</v>
      </c>
      <c r="B2" t="s">
        <v>166</v>
      </c>
      <c r="C2">
        <v>132</v>
      </c>
      <c r="D2" s="20">
        <v>44361.333333333336</v>
      </c>
      <c r="E2" s="20">
        <v>44371.708333333336</v>
      </c>
      <c r="F2" t="s">
        <v>167</v>
      </c>
    </row>
    <row r="3" spans="1:6">
      <c r="A3" t="s">
        <v>165</v>
      </c>
      <c r="B3" t="s">
        <v>166</v>
      </c>
      <c r="C3">
        <v>132</v>
      </c>
      <c r="D3" s="20">
        <v>44361.333333333336</v>
      </c>
      <c r="E3" s="20">
        <v>44371.708333333336</v>
      </c>
      <c r="F3" t="s">
        <v>167</v>
      </c>
    </row>
    <row r="4" spans="1:6">
      <c r="A4" t="s">
        <v>165</v>
      </c>
      <c r="B4" t="s">
        <v>166</v>
      </c>
      <c r="C4" t="s">
        <v>168</v>
      </c>
      <c r="D4" s="20">
        <v>44361.333333333336</v>
      </c>
      <c r="E4" s="20">
        <v>44371.708333333336</v>
      </c>
      <c r="F4" t="s">
        <v>167</v>
      </c>
    </row>
    <row r="5" spans="1:6">
      <c r="A5" t="s">
        <v>165</v>
      </c>
      <c r="B5" t="s">
        <v>166</v>
      </c>
      <c r="C5">
        <v>132</v>
      </c>
      <c r="D5" s="20">
        <v>44371.709027777775</v>
      </c>
      <c r="E5" s="20">
        <v>44441.499305555553</v>
      </c>
      <c r="F5" t="s">
        <v>167</v>
      </c>
    </row>
    <row r="6" spans="1:6">
      <c r="A6" t="s">
        <v>165</v>
      </c>
      <c r="B6" t="s">
        <v>166</v>
      </c>
      <c r="C6">
        <v>132</v>
      </c>
      <c r="D6" s="20">
        <v>44441.5</v>
      </c>
      <c r="E6" s="20">
        <v>44454.708333333336</v>
      </c>
      <c r="F6" t="s">
        <v>167</v>
      </c>
    </row>
    <row r="7" spans="1:6">
      <c r="A7" t="s">
        <v>165</v>
      </c>
      <c r="B7" t="s">
        <v>166</v>
      </c>
      <c r="C7">
        <v>132</v>
      </c>
      <c r="D7" s="20">
        <v>44441.5</v>
      </c>
      <c r="E7" s="20">
        <v>44454.708333333336</v>
      </c>
      <c r="F7" t="s">
        <v>167</v>
      </c>
    </row>
    <row r="8" spans="1:6">
      <c r="A8" t="s">
        <v>165</v>
      </c>
      <c r="B8" t="s">
        <v>166</v>
      </c>
      <c r="C8">
        <v>132</v>
      </c>
      <c r="D8" s="20">
        <v>44454.709027777775</v>
      </c>
      <c r="E8" s="20">
        <v>44529.332638888889</v>
      </c>
      <c r="F8" t="s">
        <v>167</v>
      </c>
    </row>
    <row r="9" spans="1:6">
      <c r="A9" t="s">
        <v>165</v>
      </c>
      <c r="B9" t="s">
        <v>166</v>
      </c>
      <c r="C9">
        <v>132</v>
      </c>
      <c r="D9" s="20">
        <v>44529.333333333336</v>
      </c>
      <c r="E9" s="20">
        <v>44536.708333333336</v>
      </c>
      <c r="F9" t="s">
        <v>167</v>
      </c>
    </row>
    <row r="10" spans="1:6">
      <c r="A10" t="s">
        <v>165</v>
      </c>
      <c r="B10" t="s">
        <v>166</v>
      </c>
      <c r="C10">
        <v>132</v>
      </c>
      <c r="D10" s="20">
        <v>44529.333333333336</v>
      </c>
      <c r="E10" s="20">
        <v>44536.708333333336</v>
      </c>
      <c r="F10" t="s">
        <v>167</v>
      </c>
    </row>
    <row r="11" spans="1:6">
      <c r="A11" t="s">
        <v>165</v>
      </c>
      <c r="B11" t="s">
        <v>166</v>
      </c>
      <c r="C11">
        <v>132</v>
      </c>
      <c r="D11" s="20">
        <v>44661.333333333336</v>
      </c>
      <c r="E11" s="20">
        <v>44671.708333333336</v>
      </c>
      <c r="F11" t="s">
        <v>167</v>
      </c>
    </row>
    <row r="12" spans="1:6">
      <c r="A12" t="s">
        <v>165</v>
      </c>
      <c r="B12" t="s">
        <v>166</v>
      </c>
      <c r="C12">
        <v>132</v>
      </c>
      <c r="D12" s="20">
        <v>44661.333333333336</v>
      </c>
      <c r="E12" s="20">
        <v>44671.708333333336</v>
      </c>
      <c r="F12" t="s">
        <v>167</v>
      </c>
    </row>
    <row r="13" spans="1:6">
      <c r="A13" t="s">
        <v>165</v>
      </c>
      <c r="B13" t="s">
        <v>166</v>
      </c>
      <c r="C13" t="s">
        <v>168</v>
      </c>
      <c r="D13" s="20">
        <v>44661.333333333336</v>
      </c>
      <c r="E13" s="20">
        <v>44671.708333333336</v>
      </c>
      <c r="F13" t="s">
        <v>167</v>
      </c>
    </row>
    <row r="14" spans="1:6">
      <c r="A14" t="s">
        <v>165</v>
      </c>
      <c r="B14" t="s">
        <v>166</v>
      </c>
      <c r="C14">
        <v>132</v>
      </c>
      <c r="D14" s="20">
        <v>44671.709027777775</v>
      </c>
      <c r="E14" s="20">
        <v>44741.499305555553</v>
      </c>
      <c r="F14" t="s">
        <v>167</v>
      </c>
    </row>
    <row r="15" spans="1:6">
      <c r="A15" t="s">
        <v>165</v>
      </c>
      <c r="B15" t="s">
        <v>166</v>
      </c>
      <c r="C15">
        <v>132</v>
      </c>
      <c r="D15" s="20">
        <v>44741.5</v>
      </c>
      <c r="E15" s="20">
        <v>44754.708333333336</v>
      </c>
      <c r="F15" t="s">
        <v>167</v>
      </c>
    </row>
    <row r="16" spans="1:6">
      <c r="A16" t="s">
        <v>165</v>
      </c>
      <c r="B16" t="s">
        <v>166</v>
      </c>
      <c r="C16">
        <v>132</v>
      </c>
      <c r="D16" s="20">
        <v>44741.5</v>
      </c>
      <c r="E16" s="20">
        <v>44754.708333333336</v>
      </c>
      <c r="F16" t="s">
        <v>167</v>
      </c>
    </row>
    <row r="17" spans="1:6">
      <c r="A17" t="s">
        <v>165</v>
      </c>
      <c r="B17" t="s">
        <v>166</v>
      </c>
      <c r="C17">
        <v>132</v>
      </c>
      <c r="D17" s="20">
        <v>44754.709027777775</v>
      </c>
      <c r="E17" s="20">
        <v>44829.332638888889</v>
      </c>
      <c r="F17" t="s">
        <v>167</v>
      </c>
    </row>
    <row r="18" spans="1:6">
      <c r="A18" t="s">
        <v>165</v>
      </c>
      <c r="B18" t="s">
        <v>166</v>
      </c>
      <c r="C18">
        <v>132</v>
      </c>
      <c r="D18" s="20">
        <v>44829.333333333336</v>
      </c>
      <c r="E18" s="20">
        <v>44836.708333333336</v>
      </c>
      <c r="F18" t="s">
        <v>167</v>
      </c>
    </row>
    <row r="19" spans="1:6">
      <c r="A19" t="s">
        <v>165</v>
      </c>
      <c r="B19" t="s">
        <v>166</v>
      </c>
      <c r="C19">
        <v>132</v>
      </c>
      <c r="D19" s="20">
        <v>44829.333333333336</v>
      </c>
      <c r="E19" s="20">
        <v>44836.708333333336</v>
      </c>
      <c r="F19" t="s">
        <v>167</v>
      </c>
    </row>
    <row r="20" spans="1:6">
      <c r="A20" t="s">
        <v>165</v>
      </c>
      <c r="B20" t="s">
        <v>169</v>
      </c>
      <c r="C20">
        <v>275</v>
      </c>
      <c r="D20" s="20">
        <v>44320.3125</v>
      </c>
      <c r="E20" s="20">
        <v>44320.666666666664</v>
      </c>
      <c r="F20" t="s">
        <v>170</v>
      </c>
    </row>
    <row r="21" spans="1:6">
      <c r="A21" t="s">
        <v>165</v>
      </c>
      <c r="B21" t="s">
        <v>169</v>
      </c>
      <c r="C21">
        <v>275</v>
      </c>
      <c r="D21" s="20">
        <v>44320.3125</v>
      </c>
      <c r="E21" s="20">
        <v>44320.666666666664</v>
      </c>
      <c r="F21" t="s">
        <v>170</v>
      </c>
    </row>
    <row r="22" spans="1:6">
      <c r="A22" t="s">
        <v>165</v>
      </c>
      <c r="B22" t="s">
        <v>169</v>
      </c>
      <c r="C22">
        <v>275</v>
      </c>
      <c r="D22" s="20">
        <v>44320.3125</v>
      </c>
      <c r="E22" s="20">
        <v>44320.666666666664</v>
      </c>
      <c r="F22" t="s">
        <v>170</v>
      </c>
    </row>
    <row r="23" spans="1:6">
      <c r="A23" t="s">
        <v>165</v>
      </c>
      <c r="B23" t="s">
        <v>169</v>
      </c>
      <c r="C23">
        <v>275</v>
      </c>
      <c r="D23" s="20">
        <v>44321.3125</v>
      </c>
      <c r="E23" s="20">
        <v>44323.708333333336</v>
      </c>
      <c r="F23" t="s">
        <v>170</v>
      </c>
    </row>
    <row r="24" spans="1:6">
      <c r="A24" t="s">
        <v>165</v>
      </c>
      <c r="B24" t="s">
        <v>169</v>
      </c>
      <c r="C24">
        <v>275</v>
      </c>
      <c r="D24" s="20">
        <v>44321.3125</v>
      </c>
      <c r="E24" s="20">
        <v>44323.708333333336</v>
      </c>
      <c r="F24" t="s">
        <v>170</v>
      </c>
    </row>
    <row r="25" spans="1:6">
      <c r="A25" t="s">
        <v>165</v>
      </c>
      <c r="B25" t="s">
        <v>169</v>
      </c>
      <c r="C25">
        <v>275</v>
      </c>
      <c r="D25" s="20">
        <v>44321.3125</v>
      </c>
      <c r="E25" s="20">
        <v>44323.708333333336</v>
      </c>
      <c r="F25" t="s">
        <v>170</v>
      </c>
    </row>
    <row r="26" spans="1:6">
      <c r="A26" t="s">
        <v>165</v>
      </c>
      <c r="B26" t="s">
        <v>169</v>
      </c>
      <c r="C26">
        <v>275</v>
      </c>
      <c r="D26" s="20">
        <v>44355.375</v>
      </c>
      <c r="E26" s="20">
        <v>44355.625</v>
      </c>
      <c r="F26" t="s">
        <v>170</v>
      </c>
    </row>
    <row r="27" spans="1:6">
      <c r="A27" t="s">
        <v>165</v>
      </c>
      <c r="B27" t="s">
        <v>169</v>
      </c>
      <c r="C27">
        <v>275</v>
      </c>
      <c r="D27" s="20">
        <v>44363.333333333336</v>
      </c>
      <c r="E27" s="20">
        <v>44363.583333333336</v>
      </c>
      <c r="F27" t="s">
        <v>170</v>
      </c>
    </row>
    <row r="28" spans="1:6">
      <c r="A28" t="s">
        <v>165</v>
      </c>
      <c r="B28" t="s">
        <v>169</v>
      </c>
      <c r="C28">
        <v>275</v>
      </c>
      <c r="D28" s="20">
        <v>44363.333333333336</v>
      </c>
      <c r="E28" s="20">
        <v>44363.583333333336</v>
      </c>
      <c r="F28" t="s">
        <v>170</v>
      </c>
    </row>
    <row r="29" spans="1:6">
      <c r="A29" t="s">
        <v>165</v>
      </c>
      <c r="B29" t="s">
        <v>169</v>
      </c>
      <c r="C29">
        <v>275</v>
      </c>
      <c r="D29" s="20">
        <v>44363.333333333336</v>
      </c>
      <c r="E29" s="20">
        <v>44363.583333333336</v>
      </c>
      <c r="F29" t="s">
        <v>170</v>
      </c>
    </row>
    <row r="30" spans="1:6">
      <c r="A30" t="s">
        <v>165</v>
      </c>
      <c r="B30" t="s">
        <v>169</v>
      </c>
      <c r="C30">
        <v>275</v>
      </c>
      <c r="D30" s="20">
        <v>44620.3125</v>
      </c>
      <c r="E30" s="20">
        <v>44620.666666666664</v>
      </c>
      <c r="F30" t="s">
        <v>170</v>
      </c>
    </row>
    <row r="31" spans="1:6">
      <c r="A31" t="s">
        <v>165</v>
      </c>
      <c r="B31" t="s">
        <v>169</v>
      </c>
      <c r="C31">
        <v>275</v>
      </c>
      <c r="D31" s="20">
        <v>44620.3125</v>
      </c>
      <c r="E31" s="20">
        <v>44620.666666666664</v>
      </c>
      <c r="F31" t="s">
        <v>170</v>
      </c>
    </row>
    <row r="32" spans="1:6">
      <c r="A32" t="s">
        <v>165</v>
      </c>
      <c r="B32" t="s">
        <v>169</v>
      </c>
      <c r="C32">
        <v>275</v>
      </c>
      <c r="D32" s="20">
        <v>44620.3125</v>
      </c>
      <c r="E32" s="20">
        <v>44620.666666666664</v>
      </c>
      <c r="F32" t="s">
        <v>170</v>
      </c>
    </row>
    <row r="33" spans="1:6">
      <c r="A33" t="s">
        <v>165</v>
      </c>
      <c r="B33" t="s">
        <v>169</v>
      </c>
      <c r="C33">
        <v>275</v>
      </c>
      <c r="D33" s="20">
        <v>44621.3125</v>
      </c>
      <c r="E33" s="20">
        <v>44623.708333333336</v>
      </c>
      <c r="F33" t="s">
        <v>170</v>
      </c>
    </row>
    <row r="34" spans="1:6">
      <c r="A34" t="s">
        <v>165</v>
      </c>
      <c r="B34" t="s">
        <v>169</v>
      </c>
      <c r="C34">
        <v>275</v>
      </c>
      <c r="D34" s="20">
        <v>44621.3125</v>
      </c>
      <c r="E34" s="20">
        <v>44623.708333333336</v>
      </c>
      <c r="F34" t="s">
        <v>170</v>
      </c>
    </row>
    <row r="35" spans="1:6">
      <c r="A35" t="s">
        <v>165</v>
      </c>
      <c r="B35" t="s">
        <v>169</v>
      </c>
      <c r="C35">
        <v>275</v>
      </c>
      <c r="D35" s="20">
        <v>44621.3125</v>
      </c>
      <c r="E35" s="20">
        <v>44623.708333333336</v>
      </c>
      <c r="F35" t="s">
        <v>170</v>
      </c>
    </row>
    <row r="36" spans="1:6">
      <c r="A36" t="s">
        <v>165</v>
      </c>
      <c r="B36" t="s">
        <v>169</v>
      </c>
      <c r="C36">
        <v>275</v>
      </c>
      <c r="D36" s="20">
        <v>44655.375</v>
      </c>
      <c r="E36" s="20">
        <v>44655.625</v>
      </c>
      <c r="F36" t="s">
        <v>170</v>
      </c>
    </row>
    <row r="37" spans="1:6">
      <c r="A37" t="s">
        <v>165</v>
      </c>
      <c r="B37" t="s">
        <v>169</v>
      </c>
      <c r="C37">
        <v>275</v>
      </c>
      <c r="D37" s="20">
        <v>44663.333333333336</v>
      </c>
      <c r="E37" s="20">
        <v>44663.583333333336</v>
      </c>
      <c r="F37" t="s">
        <v>170</v>
      </c>
    </row>
    <row r="38" spans="1:6">
      <c r="A38" t="s">
        <v>165</v>
      </c>
      <c r="B38" t="s">
        <v>169</v>
      </c>
      <c r="C38">
        <v>275</v>
      </c>
      <c r="D38" s="20">
        <v>44663.333333333336</v>
      </c>
      <c r="E38" s="20">
        <v>44663.583333333336</v>
      </c>
      <c r="F38" t="s">
        <v>170</v>
      </c>
    </row>
    <row r="39" spans="1:6">
      <c r="A39" t="s">
        <v>165</v>
      </c>
      <c r="B39" t="s">
        <v>169</v>
      </c>
      <c r="C39">
        <v>275</v>
      </c>
      <c r="D39" s="20">
        <v>44663.333333333336</v>
      </c>
      <c r="E39" s="20">
        <v>44663.583333333336</v>
      </c>
      <c r="F39" t="s">
        <v>170</v>
      </c>
    </row>
    <row r="40" spans="1:6">
      <c r="A40" t="s">
        <v>165</v>
      </c>
      <c r="B40" t="s">
        <v>171</v>
      </c>
      <c r="C40" t="s">
        <v>172</v>
      </c>
      <c r="D40" s="20">
        <v>44405.354166666664</v>
      </c>
      <c r="E40" s="20">
        <v>44411.666666666664</v>
      </c>
      <c r="F40" t="s">
        <v>173</v>
      </c>
    </row>
    <row r="41" spans="1:6">
      <c r="A41" t="s">
        <v>165</v>
      </c>
      <c r="B41" t="s">
        <v>171</v>
      </c>
      <c r="C41" t="s">
        <v>172</v>
      </c>
      <c r="D41" s="20">
        <v>44413.291666666664</v>
      </c>
      <c r="E41" s="20">
        <v>44413.708333333336</v>
      </c>
      <c r="F41" t="s">
        <v>173</v>
      </c>
    </row>
    <row r="42" spans="1:6">
      <c r="A42" t="s">
        <v>165</v>
      </c>
      <c r="B42" t="s">
        <v>171</v>
      </c>
      <c r="C42" t="s">
        <v>172</v>
      </c>
      <c r="D42" s="20">
        <v>44705.354166666664</v>
      </c>
      <c r="E42" s="20">
        <v>44711.666666666664</v>
      </c>
      <c r="F42" t="s">
        <v>173</v>
      </c>
    </row>
    <row r="43" spans="1:6">
      <c r="A43" t="s">
        <v>165</v>
      </c>
      <c r="B43" t="s">
        <v>171</v>
      </c>
      <c r="C43" t="s">
        <v>172</v>
      </c>
      <c r="D43" s="20">
        <v>44713.291666666664</v>
      </c>
      <c r="E43" s="20">
        <v>44713.708333333336</v>
      </c>
      <c r="F43" t="s">
        <v>173</v>
      </c>
    </row>
    <row r="44" spans="1:6">
      <c r="A44" t="s">
        <v>165</v>
      </c>
      <c r="B44" t="s">
        <v>174</v>
      </c>
      <c r="C44">
        <v>275</v>
      </c>
      <c r="D44" s="20">
        <v>44299.333333333336</v>
      </c>
      <c r="E44" s="20">
        <v>44299.666666666664</v>
      </c>
      <c r="F44" t="s">
        <v>175</v>
      </c>
    </row>
    <row r="45" spans="1:6">
      <c r="A45" t="s">
        <v>165</v>
      </c>
      <c r="B45" t="s">
        <v>174</v>
      </c>
      <c r="C45">
        <v>275</v>
      </c>
      <c r="D45" s="20">
        <v>44299.333333333336</v>
      </c>
      <c r="E45" s="20">
        <v>44299.666666666664</v>
      </c>
      <c r="F45" t="s">
        <v>175</v>
      </c>
    </row>
    <row r="46" spans="1:6">
      <c r="A46" t="s">
        <v>165</v>
      </c>
      <c r="B46" t="s">
        <v>174</v>
      </c>
      <c r="C46">
        <v>275</v>
      </c>
      <c r="D46" s="20">
        <v>44299.333333333336</v>
      </c>
      <c r="E46" s="20">
        <v>44299.666666666664</v>
      </c>
      <c r="F46" t="s">
        <v>175</v>
      </c>
    </row>
    <row r="47" spans="1:6">
      <c r="A47" t="s">
        <v>165</v>
      </c>
      <c r="B47" t="s">
        <v>174</v>
      </c>
      <c r="C47">
        <v>275</v>
      </c>
      <c r="D47" s="20">
        <v>44300.333333333336</v>
      </c>
      <c r="E47" s="20">
        <v>44300.666666666664</v>
      </c>
      <c r="F47" t="s">
        <v>175</v>
      </c>
    </row>
    <row r="48" spans="1:6">
      <c r="A48" t="s">
        <v>165</v>
      </c>
      <c r="B48" t="s">
        <v>174</v>
      </c>
      <c r="C48">
        <v>275</v>
      </c>
      <c r="D48" s="20">
        <v>44300.333333333336</v>
      </c>
      <c r="E48" s="20">
        <v>44300.666666666664</v>
      </c>
      <c r="F48" t="s">
        <v>175</v>
      </c>
    </row>
    <row r="49" spans="1:6">
      <c r="A49" t="s">
        <v>165</v>
      </c>
      <c r="B49" t="s">
        <v>174</v>
      </c>
      <c r="C49">
        <v>275</v>
      </c>
      <c r="D49" s="20">
        <v>44300.333333333336</v>
      </c>
      <c r="E49" s="20">
        <v>44300.666666666664</v>
      </c>
      <c r="F49" t="s">
        <v>175</v>
      </c>
    </row>
    <row r="50" spans="1:6">
      <c r="A50" t="s">
        <v>165</v>
      </c>
      <c r="B50" t="s">
        <v>174</v>
      </c>
      <c r="C50">
        <v>275</v>
      </c>
      <c r="D50" s="20">
        <v>44300.333333333336</v>
      </c>
      <c r="E50" s="20">
        <v>44300.666666666664</v>
      </c>
      <c r="F50" t="s">
        <v>175</v>
      </c>
    </row>
    <row r="51" spans="1:6">
      <c r="A51" t="s">
        <v>165</v>
      </c>
      <c r="B51" t="s">
        <v>174</v>
      </c>
      <c r="C51">
        <v>275</v>
      </c>
      <c r="D51" s="20">
        <v>44300.333333333336</v>
      </c>
      <c r="E51" s="20">
        <v>44300.666666666664</v>
      </c>
      <c r="F51" t="s">
        <v>175</v>
      </c>
    </row>
    <row r="52" spans="1:6">
      <c r="A52" t="s">
        <v>165</v>
      </c>
      <c r="B52" t="s">
        <v>174</v>
      </c>
      <c r="C52">
        <v>275</v>
      </c>
      <c r="D52" s="20">
        <v>44300.333333333336</v>
      </c>
      <c r="E52" s="20">
        <v>44300.666666666664</v>
      </c>
      <c r="F52" t="s">
        <v>175</v>
      </c>
    </row>
    <row r="53" spans="1:6">
      <c r="A53" t="s">
        <v>165</v>
      </c>
      <c r="B53" t="s">
        <v>174</v>
      </c>
      <c r="C53">
        <v>275</v>
      </c>
      <c r="D53" s="20">
        <v>44327.375</v>
      </c>
      <c r="E53" s="20">
        <v>44328.625</v>
      </c>
      <c r="F53" t="s">
        <v>175</v>
      </c>
    </row>
    <row r="54" spans="1:6">
      <c r="A54" t="s">
        <v>165</v>
      </c>
      <c r="B54" t="s">
        <v>174</v>
      </c>
      <c r="C54">
        <v>275</v>
      </c>
      <c r="D54" s="20">
        <v>44329.5</v>
      </c>
      <c r="E54" s="20">
        <v>44329.666666666664</v>
      </c>
      <c r="F54" t="s">
        <v>175</v>
      </c>
    </row>
    <row r="55" spans="1:6">
      <c r="A55" t="s">
        <v>165</v>
      </c>
      <c r="B55" t="s">
        <v>174</v>
      </c>
      <c r="C55">
        <v>275</v>
      </c>
      <c r="D55" s="20">
        <v>44330.333333333336</v>
      </c>
      <c r="E55" s="20">
        <v>44330.5</v>
      </c>
      <c r="F55" t="s">
        <v>175</v>
      </c>
    </row>
    <row r="56" spans="1:6">
      <c r="A56" t="s">
        <v>165</v>
      </c>
      <c r="B56" t="s">
        <v>174</v>
      </c>
      <c r="C56">
        <v>275</v>
      </c>
      <c r="D56" s="20">
        <v>44330.500694444447</v>
      </c>
      <c r="E56" s="20">
        <v>44330.625</v>
      </c>
      <c r="F56" t="s">
        <v>175</v>
      </c>
    </row>
    <row r="57" spans="1:6">
      <c r="A57" t="s">
        <v>165</v>
      </c>
      <c r="B57" t="s">
        <v>174</v>
      </c>
      <c r="C57">
        <v>275</v>
      </c>
      <c r="D57" s="20">
        <v>44341.416666666664</v>
      </c>
      <c r="E57" s="20">
        <v>44341.666666666664</v>
      </c>
      <c r="F57" t="s">
        <v>175</v>
      </c>
    </row>
    <row r="58" spans="1:6">
      <c r="A58" t="s">
        <v>165</v>
      </c>
      <c r="B58" t="s">
        <v>174</v>
      </c>
      <c r="C58">
        <v>275</v>
      </c>
      <c r="D58" s="20">
        <v>44344.333333333336</v>
      </c>
      <c r="E58" s="20">
        <v>44344.666666666664</v>
      </c>
      <c r="F58" t="s">
        <v>175</v>
      </c>
    </row>
    <row r="59" spans="1:6">
      <c r="A59" t="s">
        <v>165</v>
      </c>
      <c r="B59" t="s">
        <v>174</v>
      </c>
      <c r="C59">
        <v>275</v>
      </c>
      <c r="D59" s="20">
        <v>44425.313194444447</v>
      </c>
      <c r="E59" s="20">
        <v>44448.6875</v>
      </c>
      <c r="F59" t="s">
        <v>175</v>
      </c>
    </row>
    <row r="60" spans="1:6">
      <c r="A60" t="s">
        <v>165</v>
      </c>
      <c r="B60" t="s">
        <v>174</v>
      </c>
      <c r="C60">
        <v>275</v>
      </c>
      <c r="D60" s="20">
        <v>44425.313194444447</v>
      </c>
      <c r="E60" s="20">
        <v>44448.6875</v>
      </c>
      <c r="F60" t="s">
        <v>175</v>
      </c>
    </row>
    <row r="61" spans="1:6">
      <c r="A61" t="s">
        <v>165</v>
      </c>
      <c r="B61" t="s">
        <v>174</v>
      </c>
      <c r="C61">
        <v>275</v>
      </c>
      <c r="D61" s="20">
        <v>44425.313194444447</v>
      </c>
      <c r="E61" s="20">
        <v>44448.6875</v>
      </c>
      <c r="F61" t="s">
        <v>175</v>
      </c>
    </row>
    <row r="62" spans="1:6">
      <c r="A62" t="s">
        <v>165</v>
      </c>
      <c r="B62" t="s">
        <v>174</v>
      </c>
      <c r="C62">
        <v>275</v>
      </c>
      <c r="D62" s="20">
        <v>44432.333333333336</v>
      </c>
      <c r="E62" s="20">
        <v>44432.666666666664</v>
      </c>
      <c r="F62" t="s">
        <v>175</v>
      </c>
    </row>
    <row r="63" spans="1:6">
      <c r="A63" t="s">
        <v>165</v>
      </c>
      <c r="B63" t="s">
        <v>174</v>
      </c>
      <c r="C63">
        <v>275</v>
      </c>
      <c r="D63" s="20">
        <v>44432.333333333336</v>
      </c>
      <c r="E63" s="20">
        <v>44432.666666666664</v>
      </c>
      <c r="F63" t="s">
        <v>175</v>
      </c>
    </row>
    <row r="64" spans="1:6">
      <c r="A64" t="s">
        <v>165</v>
      </c>
      <c r="B64" t="s">
        <v>174</v>
      </c>
      <c r="C64">
        <v>275</v>
      </c>
      <c r="D64" s="20">
        <v>44599.333333333336</v>
      </c>
      <c r="E64" s="20">
        <v>44599.666666666664</v>
      </c>
      <c r="F64" t="s">
        <v>175</v>
      </c>
    </row>
    <row r="65" spans="1:6">
      <c r="A65" t="s">
        <v>165</v>
      </c>
      <c r="B65" t="s">
        <v>174</v>
      </c>
      <c r="C65">
        <v>275</v>
      </c>
      <c r="D65" s="20">
        <v>44599.333333333336</v>
      </c>
      <c r="E65" s="20">
        <v>44599.666666666664</v>
      </c>
      <c r="F65" t="s">
        <v>175</v>
      </c>
    </row>
    <row r="66" spans="1:6">
      <c r="A66" t="s">
        <v>165</v>
      </c>
      <c r="B66" t="s">
        <v>174</v>
      </c>
      <c r="C66">
        <v>275</v>
      </c>
      <c r="D66" s="20">
        <v>44599.333333333336</v>
      </c>
      <c r="E66" s="20">
        <v>44599.666666666664</v>
      </c>
      <c r="F66" t="s">
        <v>175</v>
      </c>
    </row>
    <row r="67" spans="1:6">
      <c r="A67" t="s">
        <v>165</v>
      </c>
      <c r="B67" t="s">
        <v>174</v>
      </c>
      <c r="C67">
        <v>275</v>
      </c>
      <c r="D67" s="20">
        <v>44600.333333333336</v>
      </c>
      <c r="E67" s="20">
        <v>44600.666666666664</v>
      </c>
      <c r="F67" t="s">
        <v>175</v>
      </c>
    </row>
    <row r="68" spans="1:6">
      <c r="A68" t="s">
        <v>165</v>
      </c>
      <c r="B68" t="s">
        <v>174</v>
      </c>
      <c r="C68">
        <v>275</v>
      </c>
      <c r="D68" s="20">
        <v>44600.333333333336</v>
      </c>
      <c r="E68" s="20">
        <v>44600.666666666664</v>
      </c>
      <c r="F68" t="s">
        <v>175</v>
      </c>
    </row>
    <row r="69" spans="1:6">
      <c r="A69" t="s">
        <v>165</v>
      </c>
      <c r="B69" t="s">
        <v>174</v>
      </c>
      <c r="C69">
        <v>275</v>
      </c>
      <c r="D69" s="20">
        <v>44600.333333333336</v>
      </c>
      <c r="E69" s="20">
        <v>44600.666666666664</v>
      </c>
      <c r="F69" t="s">
        <v>175</v>
      </c>
    </row>
    <row r="70" spans="1:6">
      <c r="A70" t="s">
        <v>165</v>
      </c>
      <c r="B70" t="s">
        <v>174</v>
      </c>
      <c r="C70">
        <v>275</v>
      </c>
      <c r="D70" s="20">
        <v>44600.333333333336</v>
      </c>
      <c r="E70" s="20">
        <v>44600.666666666664</v>
      </c>
      <c r="F70" t="s">
        <v>175</v>
      </c>
    </row>
    <row r="71" spans="1:6">
      <c r="A71" t="s">
        <v>165</v>
      </c>
      <c r="B71" t="s">
        <v>174</v>
      </c>
      <c r="C71">
        <v>275</v>
      </c>
      <c r="D71" s="20">
        <v>44600.333333333336</v>
      </c>
      <c r="E71" s="20">
        <v>44600.666666666664</v>
      </c>
      <c r="F71" t="s">
        <v>175</v>
      </c>
    </row>
    <row r="72" spans="1:6">
      <c r="A72" t="s">
        <v>165</v>
      </c>
      <c r="B72" t="s">
        <v>174</v>
      </c>
      <c r="C72">
        <v>275</v>
      </c>
      <c r="D72" s="20">
        <v>44600.333333333336</v>
      </c>
      <c r="E72" s="20">
        <v>44600.666666666664</v>
      </c>
      <c r="F72" t="s">
        <v>175</v>
      </c>
    </row>
    <row r="73" spans="1:6">
      <c r="A73" t="s">
        <v>165</v>
      </c>
      <c r="B73" t="s">
        <v>174</v>
      </c>
      <c r="C73">
        <v>275</v>
      </c>
      <c r="D73" s="20">
        <v>44627.375</v>
      </c>
      <c r="E73" s="20">
        <v>44628.625</v>
      </c>
      <c r="F73" t="s">
        <v>175</v>
      </c>
    </row>
    <row r="74" spans="1:6">
      <c r="A74" t="s">
        <v>165</v>
      </c>
      <c r="B74" t="s">
        <v>174</v>
      </c>
      <c r="C74">
        <v>275</v>
      </c>
      <c r="D74" s="20">
        <v>44629.5</v>
      </c>
      <c r="E74" s="20">
        <v>44629.666666666664</v>
      </c>
      <c r="F74" t="s">
        <v>175</v>
      </c>
    </row>
    <row r="75" spans="1:6">
      <c r="A75" t="s">
        <v>165</v>
      </c>
      <c r="B75" t="s">
        <v>174</v>
      </c>
      <c r="C75">
        <v>275</v>
      </c>
      <c r="D75" s="20">
        <v>44630.333333333336</v>
      </c>
      <c r="E75" s="20">
        <v>44630.5</v>
      </c>
      <c r="F75" t="s">
        <v>175</v>
      </c>
    </row>
    <row r="76" spans="1:6">
      <c r="A76" t="s">
        <v>165</v>
      </c>
      <c r="B76" t="s">
        <v>174</v>
      </c>
      <c r="C76">
        <v>275</v>
      </c>
      <c r="D76" s="20">
        <v>44630.500694444447</v>
      </c>
      <c r="E76" s="20">
        <v>44630.625</v>
      </c>
      <c r="F76" t="s">
        <v>175</v>
      </c>
    </row>
    <row r="77" spans="1:6">
      <c r="A77" t="s">
        <v>165</v>
      </c>
      <c r="B77" t="s">
        <v>174</v>
      </c>
      <c r="C77">
        <v>275</v>
      </c>
      <c r="D77" s="20">
        <v>44641.416666666664</v>
      </c>
      <c r="E77" s="20">
        <v>44641.666666666664</v>
      </c>
      <c r="F77" t="s">
        <v>175</v>
      </c>
    </row>
    <row r="78" spans="1:6">
      <c r="A78" t="s">
        <v>165</v>
      </c>
      <c r="B78" t="s">
        <v>174</v>
      </c>
      <c r="C78">
        <v>275</v>
      </c>
      <c r="D78" s="20">
        <v>44644.333333333336</v>
      </c>
      <c r="E78" s="20">
        <v>44644.666666666664</v>
      </c>
      <c r="F78" t="s">
        <v>175</v>
      </c>
    </row>
    <row r="79" spans="1:6">
      <c r="A79" t="s">
        <v>165</v>
      </c>
      <c r="B79" t="s">
        <v>174</v>
      </c>
      <c r="C79">
        <v>275</v>
      </c>
      <c r="D79" s="20">
        <v>44725.313194444447</v>
      </c>
      <c r="E79" s="20">
        <v>44748.6875</v>
      </c>
      <c r="F79" t="s">
        <v>175</v>
      </c>
    </row>
    <row r="80" spans="1:6">
      <c r="A80" t="s">
        <v>165</v>
      </c>
      <c r="B80" t="s">
        <v>174</v>
      </c>
      <c r="C80">
        <v>275</v>
      </c>
      <c r="D80" s="20">
        <v>44725.313194444447</v>
      </c>
      <c r="E80" s="20">
        <v>44748.6875</v>
      </c>
      <c r="F80" t="s">
        <v>175</v>
      </c>
    </row>
    <row r="81" spans="1:6">
      <c r="A81" t="s">
        <v>165</v>
      </c>
      <c r="B81" t="s">
        <v>174</v>
      </c>
      <c r="C81">
        <v>275</v>
      </c>
      <c r="D81" s="20">
        <v>44725.313194444447</v>
      </c>
      <c r="E81" s="20">
        <v>44748.6875</v>
      </c>
      <c r="F81" t="s">
        <v>175</v>
      </c>
    </row>
    <row r="82" spans="1:6">
      <c r="A82" t="s">
        <v>165</v>
      </c>
      <c r="B82" t="s">
        <v>174</v>
      </c>
      <c r="C82">
        <v>275</v>
      </c>
      <c r="D82" s="20">
        <v>44732.333333333336</v>
      </c>
      <c r="E82" s="20">
        <v>44732.666666666664</v>
      </c>
      <c r="F82" t="s">
        <v>175</v>
      </c>
    </row>
    <row r="83" spans="1:6">
      <c r="A83" t="s">
        <v>165</v>
      </c>
      <c r="B83" t="s">
        <v>174</v>
      </c>
      <c r="C83">
        <v>275</v>
      </c>
      <c r="D83" s="20">
        <v>44732.333333333336</v>
      </c>
      <c r="E83" s="20">
        <v>44732.666666666664</v>
      </c>
      <c r="F83" t="s">
        <v>175</v>
      </c>
    </row>
    <row r="84" spans="1:6">
      <c r="A84" t="s">
        <v>165</v>
      </c>
      <c r="B84" t="s">
        <v>176</v>
      </c>
      <c r="C84">
        <v>275</v>
      </c>
      <c r="D84" s="20">
        <v>44320.3125</v>
      </c>
      <c r="E84" s="20">
        <v>44320.666666666664</v>
      </c>
      <c r="F84" t="s">
        <v>170</v>
      </c>
    </row>
    <row r="85" spans="1:6">
      <c r="A85" t="s">
        <v>165</v>
      </c>
      <c r="B85" t="s">
        <v>176</v>
      </c>
      <c r="C85">
        <v>275</v>
      </c>
      <c r="D85" s="20">
        <v>44321.3125</v>
      </c>
      <c r="E85" s="20">
        <v>44323.708333333336</v>
      </c>
      <c r="F85" t="s">
        <v>170</v>
      </c>
    </row>
    <row r="86" spans="1:6">
      <c r="A86" t="s">
        <v>165</v>
      </c>
      <c r="B86" t="s">
        <v>176</v>
      </c>
      <c r="C86">
        <v>275</v>
      </c>
      <c r="D86" s="20">
        <v>44354.333333333336</v>
      </c>
      <c r="E86" s="20">
        <v>44354.666666666664</v>
      </c>
      <c r="F86" t="s">
        <v>170</v>
      </c>
    </row>
    <row r="87" spans="1:6">
      <c r="A87" t="s">
        <v>165</v>
      </c>
      <c r="B87" t="s">
        <v>176</v>
      </c>
      <c r="C87">
        <v>275</v>
      </c>
      <c r="D87" s="20">
        <v>44620.3125</v>
      </c>
      <c r="E87" s="20">
        <v>44620.666666666664</v>
      </c>
      <c r="F87" t="s">
        <v>170</v>
      </c>
    </row>
    <row r="88" spans="1:6">
      <c r="A88" t="s">
        <v>165</v>
      </c>
      <c r="B88" t="s">
        <v>176</v>
      </c>
      <c r="C88">
        <v>275</v>
      </c>
      <c r="D88" s="20">
        <v>44621.3125</v>
      </c>
      <c r="E88" s="20">
        <v>44623.708333333336</v>
      </c>
      <c r="F88" t="s">
        <v>170</v>
      </c>
    </row>
    <row r="89" spans="1:6">
      <c r="A89" t="s">
        <v>165</v>
      </c>
      <c r="B89" t="s">
        <v>176</v>
      </c>
      <c r="C89">
        <v>275</v>
      </c>
      <c r="D89" s="20">
        <v>44654.333333333336</v>
      </c>
      <c r="E89" s="20">
        <v>44654.666666666664</v>
      </c>
      <c r="F89" t="s">
        <v>170</v>
      </c>
    </row>
    <row r="90" spans="1:6">
      <c r="A90" t="s">
        <v>165</v>
      </c>
      <c r="B90" t="s">
        <v>177</v>
      </c>
      <c r="C90">
        <v>275</v>
      </c>
      <c r="D90" s="20">
        <v>44363.333333333336</v>
      </c>
      <c r="E90" s="20">
        <v>44363.583333333336</v>
      </c>
      <c r="F90" t="s">
        <v>170</v>
      </c>
    </row>
    <row r="91" spans="1:6">
      <c r="A91" t="s">
        <v>165</v>
      </c>
      <c r="B91" t="s">
        <v>177</v>
      </c>
      <c r="C91">
        <v>275</v>
      </c>
      <c r="D91" s="20">
        <v>44663.333333333336</v>
      </c>
      <c r="E91" s="20">
        <v>44663.583333333336</v>
      </c>
      <c r="F91" t="s">
        <v>170</v>
      </c>
    </row>
    <row r="92" spans="1:6">
      <c r="A92" t="s">
        <v>165</v>
      </c>
      <c r="B92" t="s">
        <v>178</v>
      </c>
      <c r="C92">
        <v>132</v>
      </c>
      <c r="D92" s="20">
        <v>44328.333333333336</v>
      </c>
      <c r="E92" s="20">
        <v>44328.666666666664</v>
      </c>
      <c r="F92" t="s">
        <v>173</v>
      </c>
    </row>
    <row r="93" spans="1:6">
      <c r="A93" t="s">
        <v>165</v>
      </c>
      <c r="B93" t="s">
        <v>178</v>
      </c>
      <c r="C93">
        <v>132</v>
      </c>
      <c r="D93" s="20">
        <v>44329.333333333336</v>
      </c>
      <c r="E93" s="20">
        <v>44329.666666666664</v>
      </c>
      <c r="F93" t="s">
        <v>173</v>
      </c>
    </row>
    <row r="94" spans="1:6">
      <c r="A94" t="s">
        <v>165</v>
      </c>
      <c r="B94" t="s">
        <v>178</v>
      </c>
      <c r="C94">
        <v>132</v>
      </c>
      <c r="D94" s="20">
        <v>44383.375</v>
      </c>
      <c r="E94" s="20">
        <v>44384.666666666664</v>
      </c>
      <c r="F94" t="s">
        <v>173</v>
      </c>
    </row>
    <row r="95" spans="1:6">
      <c r="A95" t="s">
        <v>165</v>
      </c>
      <c r="B95" t="s">
        <v>178</v>
      </c>
      <c r="C95">
        <v>132</v>
      </c>
      <c r="D95" s="20">
        <v>44628.333333333336</v>
      </c>
      <c r="E95" s="20">
        <v>44628.666666666664</v>
      </c>
      <c r="F95" t="s">
        <v>173</v>
      </c>
    </row>
    <row r="96" spans="1:6">
      <c r="A96" t="s">
        <v>165</v>
      </c>
      <c r="B96" t="s">
        <v>178</v>
      </c>
      <c r="C96">
        <v>132</v>
      </c>
      <c r="D96" s="20">
        <v>44629.333333333336</v>
      </c>
      <c r="E96" s="20">
        <v>44629.666666666664</v>
      </c>
      <c r="F96" t="s">
        <v>173</v>
      </c>
    </row>
    <row r="97" spans="1:6">
      <c r="A97" t="s">
        <v>165</v>
      </c>
      <c r="B97" t="s">
        <v>178</v>
      </c>
      <c r="C97">
        <v>132</v>
      </c>
      <c r="D97" s="20">
        <v>44683.375</v>
      </c>
      <c r="E97" s="20">
        <v>44684.666666666664</v>
      </c>
      <c r="F97" t="s">
        <v>173</v>
      </c>
    </row>
  </sheetData>
  <autoFilter ref="A1:H97" xr:uid="{1BD3840B-F1D1-4CA6-9FF1-225DDD2CAE4B}">
    <sortState xmlns:xlrd2="http://schemas.microsoft.com/office/spreadsheetml/2017/richdata2" ref="A2:H97">
      <sortCondition ref="B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CA8903BA68894CA35A17028A5EB8B3" ma:contentTypeVersion="12" ma:contentTypeDescription="Create a new document." ma:contentTypeScope="" ma:versionID="9e35f126d2d2edb11cca20124dd5634c">
  <xsd:schema xmlns:xsd="http://www.w3.org/2001/XMLSchema" xmlns:xs="http://www.w3.org/2001/XMLSchema" xmlns:p="http://schemas.microsoft.com/office/2006/metadata/properties" xmlns:ns2="565ed537-34ec-4880-8445-b4c2b87c7463" xmlns:ns3="611f3fb9-e987-4b0b-bb80-bb02c22a26d6" targetNamespace="http://schemas.microsoft.com/office/2006/metadata/properties" ma:root="true" ma:fieldsID="54334aad3c549f61a1bceb10a810b634" ns2:_="" ns3:_="">
    <xsd:import namespace="565ed537-34ec-4880-8445-b4c2b87c7463"/>
    <xsd:import namespace="611f3fb9-e987-4b0b-bb80-bb02c22a26d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5ed537-34ec-4880-8445-b4c2b87c746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1f3fb9-e987-4b0b-bb80-bb02c22a26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E0AB04-CA23-4A79-B6D2-D2FD9892C1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28728D-495E-43D3-B3D3-FECEA2AEB0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5ed537-34ec-4880-8445-b4c2b87c7463"/>
    <ds:schemaRef ds:uri="611f3fb9-e987-4b0b-bb80-bb02c22a26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BF710C-27B9-46DF-B794-5E612739E3E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Instructions</vt:lpstr>
      <vt:lpstr>Definitions</vt:lpstr>
      <vt:lpstr>1. Project list</vt:lpstr>
      <vt:lpstr>2. Project Outage Request</vt:lpstr>
      <vt:lpstr>Schedule view of outage request</vt:lpstr>
      <vt:lpstr>Barron Rainfall</vt:lpstr>
      <vt:lpstr>Kareeya Koombooloomba Rainfall</vt:lpstr>
      <vt:lpstr>Network outages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Helen Burns</dc:creator>
  <cp:keywords/>
  <dc:description/>
  <cp:lastModifiedBy>Keerthi Parthipan</cp:lastModifiedBy>
  <cp:revision/>
  <dcterms:created xsi:type="dcterms:W3CDTF">2021-03-31T00:31:40Z</dcterms:created>
  <dcterms:modified xsi:type="dcterms:W3CDTF">2024-09-14T07:00:50Z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0x010100C0CA8903BA68894CA35A17028A5EB8B3</vt:lpwstr>
  </property>
</Properties>
</file>