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Yashas\Downloads\Performance-Analysis-Dashboard-main\Performance-Analysis-Dashboard-main\performance analysis dashboard\"/>
    </mc:Choice>
  </mc:AlternateContent>
  <xr:revisionPtr revIDLastSave="0" documentId="13_ncr:1_{35A37956-23BF-479C-BDAF-BF11458A6488}" xr6:coauthVersionLast="47" xr6:coauthVersionMax="47" xr10:uidLastSave="{00000000-0000-0000-0000-000000000000}"/>
  <bookViews>
    <workbookView xWindow="-108" yWindow="-108" windowWidth="23256" windowHeight="13896" tabRatio="763" firstSheet="19" activeTab="20" xr2:uid="{00000000-000D-0000-FFFF-FFFF00000000}"/>
  </bookViews>
  <sheets>
    <sheet name="nifty 500 co list" sheetId="2" state="hidden" r:id="rId1"/>
    <sheet name="return on incides" sheetId="3" state="hidden" r:id="rId2"/>
    <sheet name="kotak" sheetId="5" state="hidden" r:id="rId3"/>
    <sheet name="data valadiation" sheetId="14" state="hidden" r:id="rId4"/>
    <sheet name="nippon" sheetId="6" state="hidden" r:id="rId5"/>
    <sheet name="parag parik" sheetId="8" state="hidden" r:id="rId6"/>
    <sheet name="quant" sheetId="11" state="hidden" r:id="rId7"/>
    <sheet name="kotak holdings" sheetId="9" state="hidden" r:id="rId8"/>
    <sheet name="nippon holdings" sheetId="7" state="hidden" r:id="rId9"/>
    <sheet name="parag holdings" sheetId="10" state="hidden" r:id="rId10"/>
    <sheet name="quant holdings" sheetId="12" state="hidden" r:id="rId11"/>
    <sheet name="finding common co" sheetId="18" state="hidden" r:id="rId12"/>
    <sheet name="common co percentage" sheetId="16" state="hidden" r:id="rId13"/>
    <sheet name="IPCALAB 7-4-23&amp;24,24&amp;25" sheetId="19" state="hidden" r:id="rId14"/>
    <sheet name="analysis on IPCALAB" sheetId="26" state="hidden" r:id="rId15"/>
    <sheet name="BHARATFOR 7424-25&amp;23-24" sheetId="20" state="hidden" r:id="rId16"/>
    <sheet name="DIXON7423-24&amp;24-25" sheetId="21" state="hidden" r:id="rId17"/>
    <sheet name="-MRF-7423-24&amp;24-25" sheetId="23" state="hidden" r:id="rId18"/>
    <sheet name="PERSISTENT 23-24&amp;24-25" sheetId="25" state="hidden" r:id="rId19"/>
    <sheet name="data sheet" sheetId="30" r:id="rId20"/>
    <sheet name="dash board" sheetId="29" r:id="rId21"/>
  </sheets>
  <externalReferences>
    <externalReference r:id="rId22"/>
  </externalReferences>
  <definedNames>
    <definedName name="_xlnm._FilterDatabase" localSheetId="11" hidden="1">'finding common co'!$J$1:$J$507</definedName>
    <definedName name="_xlnm._FilterDatabase" localSheetId="2" hidden="1">kotak!$P$1:$P$515</definedName>
    <definedName name="_xlnm._FilterDatabase" localSheetId="7" hidden="1">'kotak holdings'!$B$1:$B$110</definedName>
    <definedName name="_xlnm._FilterDatabase" localSheetId="0" hidden="1">'nifty 500 co list'!$J$1:$J$1244</definedName>
    <definedName name="_xlnm._FilterDatabase" localSheetId="8" hidden="1">'nippon holdings'!$A$1:$I$341</definedName>
    <definedName name="_xlnm._FilterDatabase" localSheetId="1" hidden="1">'return on incides'!$Z$2:$AR$19</definedName>
    <definedName name="_xlchart.v1.0" hidden="1">'analysis on IPCALAB'!$H$2</definedName>
    <definedName name="_xlchart.v1.1" hidden="1">'analysis on IPCALAB'!$H$3:$H$250</definedName>
    <definedName name="_xlchart.v1.2" hidden="1">'analysis on IPCALAB'!$G$2:$G$250</definedName>
    <definedName name="_xlchart.v1.3" hidden="1">'analysis on IPCALAB'!$H$2</definedName>
    <definedName name="_xlchart.v1.4" hidden="1">'analysis on IPCALAB'!$H$3:$H$250</definedName>
    <definedName name="mutual_fund">'data valadiation'!$C$4</definedName>
  </definedNames>
  <calcPr calcId="191029"/>
  <pivotCaches>
    <pivotCache cacheId="0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30" l="1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E106" i="30"/>
  <c r="E107" i="30"/>
  <c r="E108" i="30"/>
  <c r="E109" i="30"/>
  <c r="E110" i="30"/>
  <c r="E111" i="30"/>
  <c r="E112" i="30"/>
  <c r="E113" i="30"/>
  <c r="E114" i="30"/>
  <c r="E115" i="30"/>
  <c r="E116" i="30"/>
  <c r="E117" i="30"/>
  <c r="E118" i="30"/>
  <c r="E119" i="30"/>
  <c r="E120" i="30"/>
  <c r="E121" i="30"/>
  <c r="E122" i="30"/>
  <c r="E123" i="30"/>
  <c r="E124" i="30"/>
  <c r="E125" i="30"/>
  <c r="E126" i="30"/>
  <c r="E127" i="30"/>
  <c r="E128" i="30"/>
  <c r="E129" i="30"/>
  <c r="E130" i="30"/>
  <c r="E131" i="30"/>
  <c r="E132" i="30"/>
  <c r="E133" i="30"/>
  <c r="E134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53" i="30"/>
  <c r="E154" i="30"/>
  <c r="E155" i="30"/>
  <c r="E156" i="30"/>
  <c r="E157" i="30"/>
  <c r="E158" i="30"/>
  <c r="E159" i="30"/>
  <c r="E160" i="30"/>
  <c r="E161" i="30"/>
  <c r="E162" i="30"/>
  <c r="E163" i="30"/>
  <c r="E164" i="30"/>
  <c r="E165" i="30"/>
  <c r="E166" i="30"/>
  <c r="E167" i="30"/>
  <c r="E168" i="30"/>
  <c r="E169" i="30"/>
  <c r="E170" i="30"/>
  <c r="E171" i="30"/>
  <c r="E172" i="30"/>
  <c r="E173" i="30"/>
  <c r="E174" i="30"/>
  <c r="E175" i="30"/>
  <c r="E176" i="30"/>
  <c r="E177" i="30"/>
  <c r="E178" i="30"/>
  <c r="E179" i="30"/>
  <c r="E180" i="30"/>
  <c r="E181" i="30"/>
  <c r="E182" i="30"/>
  <c r="E183" i="30"/>
  <c r="E184" i="30"/>
  <c r="E185" i="30"/>
  <c r="E186" i="30"/>
  <c r="E187" i="30"/>
  <c r="E188" i="30"/>
  <c r="E189" i="30"/>
  <c r="E190" i="30"/>
  <c r="E191" i="30"/>
  <c r="E192" i="30"/>
  <c r="E193" i="30"/>
  <c r="E194" i="30"/>
  <c r="E195" i="30"/>
  <c r="E196" i="30"/>
  <c r="E197" i="30"/>
  <c r="E198" i="30"/>
  <c r="E199" i="30"/>
  <c r="E200" i="30"/>
  <c r="E201" i="30"/>
  <c r="E202" i="30"/>
  <c r="E203" i="30"/>
  <c r="E204" i="30"/>
  <c r="E205" i="30"/>
  <c r="E206" i="30"/>
  <c r="E207" i="30"/>
  <c r="E208" i="30"/>
  <c r="E209" i="30"/>
  <c r="E210" i="30"/>
  <c r="E211" i="30"/>
  <c r="E212" i="30"/>
  <c r="E213" i="30"/>
  <c r="E214" i="30"/>
  <c r="E215" i="30"/>
  <c r="E216" i="30"/>
  <c r="E217" i="30"/>
  <c r="E218" i="30"/>
  <c r="E219" i="30"/>
  <c r="E220" i="30"/>
  <c r="E221" i="30"/>
  <c r="E222" i="30"/>
  <c r="E223" i="30"/>
  <c r="E224" i="30"/>
  <c r="E225" i="30"/>
  <c r="E226" i="30"/>
  <c r="E227" i="30"/>
  <c r="E228" i="30"/>
  <c r="E229" i="30"/>
  <c r="E230" i="30"/>
  <c r="E231" i="30"/>
  <c r="E232" i="30"/>
  <c r="E233" i="30"/>
  <c r="E234" i="30"/>
  <c r="E235" i="30"/>
  <c r="E236" i="30"/>
  <c r="E237" i="30"/>
  <c r="E238" i="30"/>
  <c r="E239" i="30"/>
  <c r="E240" i="30"/>
  <c r="E241" i="30"/>
  <c r="E242" i="30"/>
  <c r="E243" i="30"/>
  <c r="E244" i="30"/>
  <c r="E245" i="30"/>
  <c r="E246" i="30"/>
  <c r="E247" i="30"/>
  <c r="E248" i="30"/>
  <c r="E249" i="30"/>
  <c r="E250" i="30"/>
  <c r="E251" i="30"/>
  <c r="E252" i="30"/>
  <c r="E253" i="30"/>
  <c r="E254" i="30"/>
  <c r="E255" i="30"/>
  <c r="E256" i="30"/>
  <c r="E257" i="30"/>
  <c r="E258" i="30"/>
  <c r="E259" i="30"/>
  <c r="E260" i="30"/>
  <c r="E261" i="30"/>
  <c r="E262" i="30"/>
  <c r="E263" i="30"/>
  <c r="E264" i="30"/>
  <c r="E265" i="30"/>
  <c r="E266" i="30"/>
  <c r="E267" i="30"/>
  <c r="E268" i="30"/>
  <c r="E269" i="30"/>
  <c r="E270" i="30"/>
  <c r="E271" i="30"/>
  <c r="E272" i="30"/>
  <c r="E273" i="30"/>
  <c r="E274" i="30"/>
  <c r="E275" i="30"/>
  <c r="E276" i="30"/>
  <c r="E277" i="30"/>
  <c r="E278" i="30"/>
  <c r="E279" i="30"/>
  <c r="E280" i="30"/>
  <c r="E281" i="30"/>
  <c r="E282" i="30"/>
  <c r="E283" i="30"/>
  <c r="E284" i="30"/>
  <c r="E285" i="30"/>
  <c r="E286" i="30"/>
  <c r="E287" i="30"/>
  <c r="E288" i="30"/>
  <c r="E289" i="30"/>
  <c r="E290" i="30"/>
  <c r="E291" i="30"/>
  <c r="E292" i="30"/>
  <c r="E293" i="30"/>
  <c r="E294" i="30"/>
  <c r="E295" i="30"/>
  <c r="E296" i="30"/>
  <c r="E297" i="30"/>
  <c r="E298" i="30"/>
  <c r="E299" i="30"/>
  <c r="E300" i="30"/>
  <c r="E301" i="30"/>
  <c r="E302" i="30"/>
  <c r="E303" i="30"/>
  <c r="E304" i="30"/>
  <c r="E305" i="30"/>
  <c r="E306" i="30"/>
  <c r="E307" i="30"/>
  <c r="E308" i="30"/>
  <c r="E309" i="30"/>
  <c r="E310" i="30"/>
  <c r="E311" i="30"/>
  <c r="E312" i="30"/>
  <c r="E313" i="30"/>
  <c r="E314" i="30"/>
  <c r="E315" i="30"/>
  <c r="E316" i="30"/>
  <c r="E317" i="30"/>
  <c r="E318" i="30"/>
  <c r="E319" i="30"/>
  <c r="E320" i="30"/>
  <c r="E321" i="30"/>
  <c r="E322" i="30"/>
  <c r="E323" i="30"/>
  <c r="E324" i="30"/>
  <c r="E325" i="30"/>
  <c r="E326" i="30"/>
  <c r="E327" i="30"/>
  <c r="E328" i="30"/>
  <c r="E329" i="30"/>
  <c r="E330" i="30"/>
  <c r="E331" i="30"/>
  <c r="E332" i="30"/>
  <c r="E333" i="30"/>
  <c r="E334" i="30"/>
  <c r="E335" i="30"/>
  <c r="E336" i="30"/>
  <c r="E337" i="30"/>
  <c r="E338" i="30"/>
  <c r="E339" i="30"/>
  <c r="E340" i="30"/>
  <c r="E341" i="30"/>
  <c r="E342" i="30"/>
  <c r="E343" i="30"/>
  <c r="E344" i="30"/>
  <c r="E345" i="30"/>
  <c r="E346" i="30"/>
  <c r="E347" i="30"/>
  <c r="E348" i="30"/>
  <c r="E349" i="30"/>
  <c r="E350" i="30"/>
  <c r="E351" i="30"/>
  <c r="E352" i="30"/>
  <c r="E353" i="30"/>
  <c r="E354" i="30"/>
  <c r="E355" i="30"/>
  <c r="E356" i="30"/>
  <c r="E357" i="30"/>
  <c r="E358" i="30"/>
  <c r="E359" i="30"/>
  <c r="E360" i="30"/>
  <c r="E361" i="30"/>
  <c r="E362" i="30"/>
  <c r="E363" i="30"/>
  <c r="E364" i="30"/>
  <c r="E365" i="30"/>
  <c r="E366" i="30"/>
  <c r="E367" i="30"/>
  <c r="E368" i="30"/>
  <c r="E369" i="30"/>
  <c r="E370" i="30"/>
  <c r="E371" i="30"/>
  <c r="E372" i="30"/>
  <c r="E373" i="30"/>
  <c r="E374" i="30"/>
  <c r="E375" i="30"/>
  <c r="E376" i="30"/>
  <c r="E377" i="30"/>
  <c r="E378" i="30"/>
  <c r="E379" i="30"/>
  <c r="E380" i="30"/>
  <c r="E381" i="30"/>
  <c r="E382" i="30"/>
  <c r="E383" i="30"/>
  <c r="E384" i="30"/>
  <c r="E385" i="30"/>
  <c r="E386" i="30"/>
  <c r="E387" i="30"/>
  <c r="E388" i="30"/>
  <c r="E389" i="30"/>
  <c r="E390" i="30"/>
  <c r="E391" i="30"/>
  <c r="E392" i="30"/>
  <c r="E393" i="30"/>
  <c r="E394" i="30"/>
  <c r="E395" i="30"/>
  <c r="E396" i="30"/>
  <c r="E397" i="30"/>
  <c r="E398" i="30"/>
  <c r="E399" i="30"/>
  <c r="E400" i="30"/>
  <c r="E401" i="30"/>
  <c r="E402" i="30"/>
  <c r="E403" i="30"/>
  <c r="E404" i="30"/>
  <c r="E405" i="30"/>
  <c r="E406" i="30"/>
  <c r="E407" i="30"/>
  <c r="E408" i="30"/>
  <c r="E409" i="30"/>
  <c r="E410" i="30"/>
  <c r="E411" i="30"/>
  <c r="E412" i="30"/>
  <c r="E413" i="30"/>
  <c r="E414" i="30"/>
  <c r="E415" i="30"/>
  <c r="E416" i="30"/>
  <c r="E417" i="30"/>
  <c r="E418" i="30"/>
  <c r="E419" i="30"/>
  <c r="E420" i="30"/>
  <c r="E421" i="30"/>
  <c r="E422" i="30"/>
  <c r="E423" i="30"/>
  <c r="E424" i="30"/>
  <c r="E425" i="30"/>
  <c r="E426" i="30"/>
  <c r="E427" i="30"/>
  <c r="E428" i="30"/>
  <c r="E429" i="30"/>
  <c r="E430" i="30"/>
  <c r="E431" i="30"/>
  <c r="E432" i="30"/>
  <c r="E433" i="30"/>
  <c r="E434" i="30"/>
  <c r="E435" i="30"/>
  <c r="E436" i="30"/>
  <c r="E437" i="30"/>
  <c r="E438" i="30"/>
  <c r="E439" i="30"/>
  <c r="E440" i="30"/>
  <c r="E441" i="30"/>
  <c r="E442" i="30"/>
  <c r="E443" i="30"/>
  <c r="E444" i="30"/>
  <c r="E445" i="30"/>
  <c r="E446" i="30"/>
  <c r="E447" i="30"/>
  <c r="E448" i="30"/>
  <c r="E449" i="30"/>
  <c r="E450" i="30"/>
  <c r="E451" i="30"/>
  <c r="E452" i="30"/>
  <c r="E453" i="30"/>
  <c r="E454" i="30"/>
  <c r="E455" i="30"/>
  <c r="E456" i="30"/>
  <c r="E457" i="30"/>
  <c r="E458" i="30"/>
  <c r="E459" i="30"/>
  <c r="E460" i="30"/>
  <c r="E461" i="30"/>
  <c r="E462" i="30"/>
  <c r="E463" i="30"/>
  <c r="E464" i="30"/>
  <c r="E465" i="30"/>
  <c r="E466" i="30"/>
  <c r="E467" i="30"/>
  <c r="E468" i="30"/>
  <c r="E469" i="30"/>
  <c r="E470" i="30"/>
  <c r="E471" i="30"/>
  <c r="E472" i="30"/>
  <c r="E473" i="30"/>
  <c r="E474" i="30"/>
  <c r="E475" i="30"/>
  <c r="E476" i="30"/>
  <c r="E477" i="30"/>
  <c r="E478" i="30"/>
  <c r="E479" i="30"/>
  <c r="E480" i="30"/>
  <c r="E481" i="30"/>
  <c r="E482" i="30"/>
  <c r="E483" i="30"/>
  <c r="E484" i="30"/>
  <c r="E485" i="30"/>
  <c r="E486" i="30"/>
  <c r="E487" i="30"/>
  <c r="E488" i="30"/>
  <c r="E489" i="30"/>
  <c r="E490" i="30"/>
  <c r="E491" i="30"/>
  <c r="E492" i="30"/>
  <c r="E493" i="30"/>
  <c r="E494" i="30"/>
  <c r="E495" i="30"/>
  <c r="E496" i="30"/>
  <c r="E497" i="30"/>
  <c r="E498" i="30"/>
  <c r="E499" i="30"/>
  <c r="E3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314" i="30"/>
  <c r="D315" i="30"/>
  <c r="D316" i="30"/>
  <c r="D317" i="30"/>
  <c r="D318" i="30"/>
  <c r="D319" i="30"/>
  <c r="D320" i="30"/>
  <c r="D321" i="30"/>
  <c r="D322" i="30"/>
  <c r="D323" i="30"/>
  <c r="D324" i="30"/>
  <c r="D325" i="30"/>
  <c r="D326" i="30"/>
  <c r="D327" i="30"/>
  <c r="D328" i="30"/>
  <c r="D329" i="30"/>
  <c r="D330" i="30"/>
  <c r="D331" i="30"/>
  <c r="D332" i="30"/>
  <c r="D333" i="30"/>
  <c r="D334" i="30"/>
  <c r="D335" i="30"/>
  <c r="D336" i="30"/>
  <c r="D337" i="30"/>
  <c r="D338" i="30"/>
  <c r="D339" i="30"/>
  <c r="D340" i="30"/>
  <c r="D341" i="30"/>
  <c r="D342" i="30"/>
  <c r="D343" i="30"/>
  <c r="D344" i="30"/>
  <c r="D345" i="30"/>
  <c r="D346" i="30"/>
  <c r="D347" i="30"/>
  <c r="D348" i="30"/>
  <c r="D349" i="30"/>
  <c r="D350" i="30"/>
  <c r="D351" i="30"/>
  <c r="D352" i="30"/>
  <c r="D353" i="30"/>
  <c r="D354" i="30"/>
  <c r="D355" i="30"/>
  <c r="D356" i="30"/>
  <c r="D357" i="30"/>
  <c r="D358" i="30"/>
  <c r="D359" i="30"/>
  <c r="D360" i="30"/>
  <c r="D361" i="30"/>
  <c r="D362" i="30"/>
  <c r="D363" i="30"/>
  <c r="D364" i="30"/>
  <c r="D365" i="30"/>
  <c r="D366" i="30"/>
  <c r="D367" i="30"/>
  <c r="D368" i="30"/>
  <c r="D369" i="30"/>
  <c r="D370" i="30"/>
  <c r="D371" i="30"/>
  <c r="D372" i="30"/>
  <c r="D373" i="30"/>
  <c r="D374" i="30"/>
  <c r="D375" i="30"/>
  <c r="D376" i="30"/>
  <c r="D377" i="30"/>
  <c r="D378" i="30"/>
  <c r="D379" i="30"/>
  <c r="D380" i="30"/>
  <c r="D381" i="30"/>
  <c r="D382" i="30"/>
  <c r="D383" i="30"/>
  <c r="D384" i="30"/>
  <c r="D385" i="30"/>
  <c r="D386" i="30"/>
  <c r="D387" i="30"/>
  <c r="D388" i="30"/>
  <c r="D389" i="30"/>
  <c r="D390" i="30"/>
  <c r="D391" i="30"/>
  <c r="D392" i="30"/>
  <c r="D393" i="30"/>
  <c r="D394" i="30"/>
  <c r="D395" i="30"/>
  <c r="D396" i="30"/>
  <c r="D397" i="30"/>
  <c r="D398" i="30"/>
  <c r="D399" i="30"/>
  <c r="D400" i="30"/>
  <c r="D401" i="30"/>
  <c r="D402" i="30"/>
  <c r="D403" i="30"/>
  <c r="D404" i="30"/>
  <c r="D405" i="30"/>
  <c r="D406" i="30"/>
  <c r="D407" i="30"/>
  <c r="D408" i="30"/>
  <c r="D409" i="30"/>
  <c r="D410" i="30"/>
  <c r="D411" i="30"/>
  <c r="D412" i="30"/>
  <c r="D413" i="30"/>
  <c r="D414" i="30"/>
  <c r="D415" i="30"/>
  <c r="D416" i="30"/>
  <c r="D417" i="30"/>
  <c r="D418" i="30"/>
  <c r="D419" i="30"/>
  <c r="D420" i="30"/>
  <c r="D421" i="30"/>
  <c r="D422" i="30"/>
  <c r="D423" i="30"/>
  <c r="D424" i="30"/>
  <c r="D425" i="30"/>
  <c r="D426" i="30"/>
  <c r="D427" i="30"/>
  <c r="D428" i="30"/>
  <c r="D429" i="30"/>
  <c r="D430" i="30"/>
  <c r="D431" i="30"/>
  <c r="D432" i="30"/>
  <c r="D433" i="30"/>
  <c r="D434" i="30"/>
  <c r="D435" i="30"/>
  <c r="D436" i="30"/>
  <c r="D437" i="30"/>
  <c r="D438" i="30"/>
  <c r="D439" i="30"/>
  <c r="D440" i="30"/>
  <c r="D441" i="30"/>
  <c r="D442" i="30"/>
  <c r="D443" i="30"/>
  <c r="D444" i="30"/>
  <c r="D445" i="30"/>
  <c r="D446" i="30"/>
  <c r="D447" i="30"/>
  <c r="D448" i="30"/>
  <c r="D449" i="30"/>
  <c r="D450" i="30"/>
  <c r="D451" i="30"/>
  <c r="D452" i="30"/>
  <c r="D453" i="30"/>
  <c r="D454" i="30"/>
  <c r="D455" i="30"/>
  <c r="D456" i="30"/>
  <c r="D457" i="30"/>
  <c r="D458" i="30"/>
  <c r="D459" i="30"/>
  <c r="D460" i="30"/>
  <c r="D461" i="30"/>
  <c r="D462" i="30"/>
  <c r="D463" i="30"/>
  <c r="D464" i="30"/>
  <c r="D465" i="30"/>
  <c r="D466" i="30"/>
  <c r="D467" i="30"/>
  <c r="D468" i="30"/>
  <c r="D469" i="30"/>
  <c r="D470" i="30"/>
  <c r="D471" i="30"/>
  <c r="D472" i="30"/>
  <c r="D473" i="30"/>
  <c r="D474" i="30"/>
  <c r="D475" i="30"/>
  <c r="D476" i="30"/>
  <c r="D477" i="30"/>
  <c r="D478" i="30"/>
  <c r="D479" i="30"/>
  <c r="D480" i="30"/>
  <c r="D481" i="30"/>
  <c r="D482" i="30"/>
  <c r="D483" i="30"/>
  <c r="D484" i="30"/>
  <c r="D485" i="30"/>
  <c r="D486" i="30"/>
  <c r="D487" i="30"/>
  <c r="D488" i="30"/>
  <c r="D489" i="30"/>
  <c r="D490" i="30"/>
  <c r="D491" i="30"/>
  <c r="D492" i="30"/>
  <c r="D493" i="30"/>
  <c r="D494" i="30"/>
  <c r="D495" i="30"/>
  <c r="D496" i="30"/>
  <c r="D497" i="30"/>
  <c r="D498" i="30"/>
  <c r="D499" i="30"/>
  <c r="D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138" i="30"/>
  <c r="C139" i="30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61" i="30"/>
  <c r="C162" i="30"/>
  <c r="C163" i="30"/>
  <c r="C164" i="30"/>
  <c r="C165" i="30"/>
  <c r="C166" i="30"/>
  <c r="C167" i="30"/>
  <c r="C168" i="30"/>
  <c r="C169" i="30"/>
  <c r="C170" i="30"/>
  <c r="C171" i="30"/>
  <c r="C172" i="30"/>
  <c r="C173" i="30"/>
  <c r="C174" i="30"/>
  <c r="C175" i="30"/>
  <c r="C176" i="30"/>
  <c r="C177" i="30"/>
  <c r="C178" i="30"/>
  <c r="C179" i="30"/>
  <c r="C180" i="30"/>
  <c r="C181" i="30"/>
  <c r="C182" i="30"/>
  <c r="C183" i="30"/>
  <c r="C184" i="30"/>
  <c r="C185" i="30"/>
  <c r="C186" i="30"/>
  <c r="C187" i="30"/>
  <c r="C188" i="30"/>
  <c r="C189" i="30"/>
  <c r="C190" i="30"/>
  <c r="C191" i="30"/>
  <c r="C192" i="30"/>
  <c r="C193" i="30"/>
  <c r="C194" i="30"/>
  <c r="C195" i="30"/>
  <c r="C196" i="30"/>
  <c r="C197" i="30"/>
  <c r="C198" i="30"/>
  <c r="C199" i="30"/>
  <c r="C200" i="30"/>
  <c r="C201" i="30"/>
  <c r="C202" i="30"/>
  <c r="C203" i="30"/>
  <c r="C204" i="30"/>
  <c r="C205" i="30"/>
  <c r="C206" i="30"/>
  <c r="C207" i="30"/>
  <c r="C208" i="30"/>
  <c r="C209" i="30"/>
  <c r="C210" i="30"/>
  <c r="C211" i="30"/>
  <c r="C212" i="30"/>
  <c r="C213" i="30"/>
  <c r="C214" i="30"/>
  <c r="C215" i="30"/>
  <c r="C216" i="30"/>
  <c r="C217" i="30"/>
  <c r="C218" i="30"/>
  <c r="C219" i="30"/>
  <c r="C220" i="30"/>
  <c r="C221" i="30"/>
  <c r="C222" i="30"/>
  <c r="C223" i="30"/>
  <c r="C224" i="30"/>
  <c r="C225" i="30"/>
  <c r="C226" i="30"/>
  <c r="C227" i="30"/>
  <c r="C228" i="30"/>
  <c r="C229" i="30"/>
  <c r="C230" i="30"/>
  <c r="C231" i="30"/>
  <c r="C232" i="30"/>
  <c r="C233" i="30"/>
  <c r="C234" i="30"/>
  <c r="C235" i="30"/>
  <c r="C236" i="30"/>
  <c r="C237" i="30"/>
  <c r="C238" i="30"/>
  <c r="C239" i="30"/>
  <c r="C240" i="30"/>
  <c r="C241" i="30"/>
  <c r="C242" i="30"/>
  <c r="C243" i="30"/>
  <c r="C244" i="30"/>
  <c r="C245" i="30"/>
  <c r="C246" i="30"/>
  <c r="C247" i="30"/>
  <c r="C248" i="30"/>
  <c r="C249" i="30"/>
  <c r="C250" i="30"/>
  <c r="C251" i="30"/>
  <c r="C252" i="30"/>
  <c r="C253" i="30"/>
  <c r="C254" i="30"/>
  <c r="C255" i="30"/>
  <c r="C256" i="30"/>
  <c r="C257" i="30"/>
  <c r="C258" i="30"/>
  <c r="C259" i="30"/>
  <c r="C260" i="30"/>
  <c r="C261" i="30"/>
  <c r="C262" i="30"/>
  <c r="C263" i="30"/>
  <c r="C264" i="30"/>
  <c r="C265" i="30"/>
  <c r="C266" i="30"/>
  <c r="C267" i="30"/>
  <c r="C268" i="30"/>
  <c r="C269" i="30"/>
  <c r="C270" i="30"/>
  <c r="C271" i="30"/>
  <c r="C272" i="30"/>
  <c r="C273" i="30"/>
  <c r="C274" i="30"/>
  <c r="C275" i="30"/>
  <c r="C276" i="30"/>
  <c r="C277" i="30"/>
  <c r="C278" i="30"/>
  <c r="C279" i="30"/>
  <c r="C280" i="30"/>
  <c r="C281" i="30"/>
  <c r="C282" i="30"/>
  <c r="C283" i="30"/>
  <c r="C284" i="30"/>
  <c r="C285" i="30"/>
  <c r="C286" i="30"/>
  <c r="C287" i="30"/>
  <c r="C288" i="30"/>
  <c r="C289" i="30"/>
  <c r="C290" i="30"/>
  <c r="C291" i="30"/>
  <c r="C292" i="30"/>
  <c r="C293" i="30"/>
  <c r="C294" i="30"/>
  <c r="C295" i="30"/>
  <c r="C296" i="30"/>
  <c r="C297" i="30"/>
  <c r="C298" i="30"/>
  <c r="C299" i="30"/>
  <c r="C300" i="30"/>
  <c r="C301" i="30"/>
  <c r="C302" i="30"/>
  <c r="C303" i="30"/>
  <c r="C304" i="30"/>
  <c r="C305" i="30"/>
  <c r="C306" i="30"/>
  <c r="C307" i="30"/>
  <c r="C308" i="30"/>
  <c r="C309" i="30"/>
  <c r="C310" i="30"/>
  <c r="C311" i="30"/>
  <c r="C312" i="30"/>
  <c r="C313" i="30"/>
  <c r="C314" i="30"/>
  <c r="C315" i="30"/>
  <c r="C316" i="30"/>
  <c r="C317" i="30"/>
  <c r="C318" i="30"/>
  <c r="C319" i="30"/>
  <c r="C320" i="30"/>
  <c r="C321" i="30"/>
  <c r="C322" i="30"/>
  <c r="C323" i="30"/>
  <c r="C324" i="30"/>
  <c r="C325" i="30"/>
  <c r="C326" i="30"/>
  <c r="C327" i="30"/>
  <c r="C328" i="30"/>
  <c r="C329" i="30"/>
  <c r="C330" i="30"/>
  <c r="C331" i="30"/>
  <c r="C332" i="30"/>
  <c r="C333" i="30"/>
  <c r="C334" i="30"/>
  <c r="C335" i="30"/>
  <c r="C336" i="30"/>
  <c r="C337" i="30"/>
  <c r="C338" i="30"/>
  <c r="C339" i="30"/>
  <c r="C340" i="30"/>
  <c r="C341" i="30"/>
  <c r="C342" i="30"/>
  <c r="C343" i="30"/>
  <c r="C344" i="30"/>
  <c r="C345" i="30"/>
  <c r="C346" i="30"/>
  <c r="C347" i="30"/>
  <c r="C348" i="30"/>
  <c r="C349" i="30"/>
  <c r="C350" i="30"/>
  <c r="C351" i="30"/>
  <c r="C352" i="30"/>
  <c r="C353" i="30"/>
  <c r="C354" i="30"/>
  <c r="C355" i="30"/>
  <c r="C356" i="30"/>
  <c r="C357" i="30"/>
  <c r="C358" i="30"/>
  <c r="C359" i="30"/>
  <c r="C360" i="30"/>
  <c r="C361" i="30"/>
  <c r="C362" i="30"/>
  <c r="C363" i="30"/>
  <c r="C364" i="30"/>
  <c r="C365" i="30"/>
  <c r="C366" i="30"/>
  <c r="C367" i="30"/>
  <c r="C368" i="30"/>
  <c r="C369" i="30"/>
  <c r="C370" i="30"/>
  <c r="C371" i="30"/>
  <c r="C372" i="30"/>
  <c r="C373" i="30"/>
  <c r="C374" i="30"/>
  <c r="C375" i="30"/>
  <c r="C376" i="30"/>
  <c r="C377" i="30"/>
  <c r="C378" i="30"/>
  <c r="C379" i="30"/>
  <c r="C380" i="30"/>
  <c r="C381" i="30"/>
  <c r="C382" i="30"/>
  <c r="C383" i="30"/>
  <c r="C384" i="30"/>
  <c r="C385" i="30"/>
  <c r="C386" i="30"/>
  <c r="C387" i="30"/>
  <c r="C388" i="30"/>
  <c r="C389" i="30"/>
  <c r="C390" i="30"/>
  <c r="C391" i="30"/>
  <c r="C392" i="30"/>
  <c r="C393" i="30"/>
  <c r="C394" i="30"/>
  <c r="C395" i="30"/>
  <c r="C396" i="30"/>
  <c r="C397" i="30"/>
  <c r="C398" i="30"/>
  <c r="C399" i="30"/>
  <c r="C400" i="30"/>
  <c r="C401" i="30"/>
  <c r="C402" i="30"/>
  <c r="C403" i="30"/>
  <c r="C404" i="30"/>
  <c r="C405" i="30"/>
  <c r="C406" i="30"/>
  <c r="C407" i="30"/>
  <c r="C408" i="30"/>
  <c r="C409" i="30"/>
  <c r="C410" i="30"/>
  <c r="C411" i="30"/>
  <c r="C412" i="30"/>
  <c r="C413" i="30"/>
  <c r="C414" i="30"/>
  <c r="C415" i="30"/>
  <c r="C416" i="30"/>
  <c r="C417" i="30"/>
  <c r="C418" i="30"/>
  <c r="C419" i="30"/>
  <c r="C420" i="30"/>
  <c r="C421" i="30"/>
  <c r="C422" i="30"/>
  <c r="C423" i="30"/>
  <c r="C424" i="30"/>
  <c r="C425" i="30"/>
  <c r="C426" i="30"/>
  <c r="C427" i="30"/>
  <c r="C428" i="30"/>
  <c r="C429" i="30"/>
  <c r="C430" i="30"/>
  <c r="C431" i="30"/>
  <c r="C432" i="30"/>
  <c r="C433" i="30"/>
  <c r="C434" i="30"/>
  <c r="C435" i="30"/>
  <c r="C436" i="30"/>
  <c r="C437" i="30"/>
  <c r="C438" i="30"/>
  <c r="C439" i="30"/>
  <c r="C440" i="30"/>
  <c r="C441" i="30"/>
  <c r="C442" i="30"/>
  <c r="C443" i="30"/>
  <c r="C444" i="30"/>
  <c r="C445" i="30"/>
  <c r="C446" i="30"/>
  <c r="C447" i="30"/>
  <c r="C448" i="30"/>
  <c r="C449" i="30"/>
  <c r="C450" i="30"/>
  <c r="C451" i="30"/>
  <c r="C452" i="30"/>
  <c r="C453" i="30"/>
  <c r="C454" i="30"/>
  <c r="C455" i="30"/>
  <c r="C456" i="30"/>
  <c r="C457" i="30"/>
  <c r="C458" i="30"/>
  <c r="C459" i="30"/>
  <c r="C460" i="30"/>
  <c r="C461" i="30"/>
  <c r="C462" i="30"/>
  <c r="C463" i="30"/>
  <c r="C464" i="30"/>
  <c r="C465" i="30"/>
  <c r="C466" i="30"/>
  <c r="C467" i="30"/>
  <c r="C468" i="30"/>
  <c r="C469" i="30"/>
  <c r="C470" i="30"/>
  <c r="C471" i="30"/>
  <c r="C472" i="30"/>
  <c r="C473" i="30"/>
  <c r="C474" i="30"/>
  <c r="C475" i="30"/>
  <c r="C476" i="30"/>
  <c r="C477" i="30"/>
  <c r="C478" i="30"/>
  <c r="C479" i="30"/>
  <c r="C480" i="30"/>
  <c r="C481" i="30"/>
  <c r="C482" i="30"/>
  <c r="C483" i="30"/>
  <c r="C484" i="30"/>
  <c r="C485" i="30"/>
  <c r="C486" i="30"/>
  <c r="C487" i="30"/>
  <c r="C488" i="30"/>
  <c r="C489" i="30"/>
  <c r="C490" i="30"/>
  <c r="C491" i="30"/>
  <c r="C492" i="30"/>
  <c r="C493" i="30"/>
  <c r="C494" i="30"/>
  <c r="C495" i="30"/>
  <c r="C496" i="30"/>
  <c r="C497" i="30"/>
  <c r="C498" i="30"/>
  <c r="C499" i="30"/>
  <c r="C3" i="30"/>
  <c r="F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6" i="30"/>
  <c r="B77" i="30"/>
  <c r="B78" i="30"/>
  <c r="B79" i="30"/>
  <c r="B80" i="30"/>
  <c r="B81" i="30"/>
  <c r="B82" i="30"/>
  <c r="B83" i="30"/>
  <c r="B84" i="30"/>
  <c r="B85" i="30"/>
  <c r="B86" i="30"/>
  <c r="B87" i="30"/>
  <c r="B88" i="30"/>
  <c r="B89" i="30"/>
  <c r="B90" i="30"/>
  <c r="B91" i="30"/>
  <c r="B92" i="30"/>
  <c r="B93" i="30"/>
  <c r="B94" i="30"/>
  <c r="B95" i="30"/>
  <c r="B96" i="30"/>
  <c r="B97" i="30"/>
  <c r="B98" i="30"/>
  <c r="B99" i="30"/>
  <c r="B100" i="30"/>
  <c r="B101" i="30"/>
  <c r="B102" i="30"/>
  <c r="B103" i="30"/>
  <c r="B104" i="30"/>
  <c r="B105" i="30"/>
  <c r="B106" i="30"/>
  <c r="B107" i="30"/>
  <c r="B108" i="30"/>
  <c r="B109" i="30"/>
  <c r="B110" i="30"/>
  <c r="B111" i="30"/>
  <c r="B112" i="30"/>
  <c r="B113" i="30"/>
  <c r="B114" i="30"/>
  <c r="B115" i="30"/>
  <c r="B116" i="30"/>
  <c r="B117" i="30"/>
  <c r="B118" i="30"/>
  <c r="B119" i="30"/>
  <c r="B120" i="30"/>
  <c r="B121" i="30"/>
  <c r="B122" i="30"/>
  <c r="B123" i="30"/>
  <c r="B124" i="30"/>
  <c r="B125" i="30"/>
  <c r="B126" i="30"/>
  <c r="B127" i="30"/>
  <c r="B128" i="30"/>
  <c r="B129" i="30"/>
  <c r="B130" i="30"/>
  <c r="B131" i="30"/>
  <c r="B132" i="30"/>
  <c r="B133" i="30"/>
  <c r="B134" i="30"/>
  <c r="B135" i="30"/>
  <c r="B136" i="30"/>
  <c r="B137" i="30"/>
  <c r="B138" i="30"/>
  <c r="B139" i="30"/>
  <c r="B140" i="30"/>
  <c r="B141" i="30"/>
  <c r="B142" i="30"/>
  <c r="B143" i="30"/>
  <c r="B144" i="30"/>
  <c r="B145" i="30"/>
  <c r="B146" i="30"/>
  <c r="B147" i="30"/>
  <c r="B148" i="30"/>
  <c r="B149" i="30"/>
  <c r="B150" i="30"/>
  <c r="B151" i="30"/>
  <c r="B152" i="30"/>
  <c r="B153" i="30"/>
  <c r="B154" i="30"/>
  <c r="B155" i="30"/>
  <c r="B156" i="30"/>
  <c r="B157" i="30"/>
  <c r="B158" i="30"/>
  <c r="B159" i="30"/>
  <c r="B160" i="30"/>
  <c r="B161" i="30"/>
  <c r="B162" i="30"/>
  <c r="B163" i="30"/>
  <c r="B164" i="30"/>
  <c r="B165" i="30"/>
  <c r="B166" i="30"/>
  <c r="B167" i="30"/>
  <c r="B168" i="30"/>
  <c r="B169" i="30"/>
  <c r="B170" i="30"/>
  <c r="B171" i="30"/>
  <c r="B172" i="30"/>
  <c r="B173" i="30"/>
  <c r="B174" i="30"/>
  <c r="B175" i="30"/>
  <c r="B176" i="30"/>
  <c r="B177" i="30"/>
  <c r="B178" i="30"/>
  <c r="B179" i="30"/>
  <c r="B180" i="30"/>
  <c r="B181" i="30"/>
  <c r="B182" i="30"/>
  <c r="B183" i="30"/>
  <c r="B184" i="30"/>
  <c r="B185" i="30"/>
  <c r="B186" i="30"/>
  <c r="B187" i="30"/>
  <c r="B188" i="30"/>
  <c r="B189" i="30"/>
  <c r="B190" i="30"/>
  <c r="B191" i="30"/>
  <c r="B192" i="30"/>
  <c r="B193" i="30"/>
  <c r="B194" i="30"/>
  <c r="B195" i="30"/>
  <c r="B196" i="30"/>
  <c r="B197" i="30"/>
  <c r="B198" i="30"/>
  <c r="B199" i="30"/>
  <c r="B200" i="30"/>
  <c r="B201" i="30"/>
  <c r="B202" i="30"/>
  <c r="B203" i="30"/>
  <c r="B204" i="30"/>
  <c r="B205" i="30"/>
  <c r="B206" i="30"/>
  <c r="B207" i="30"/>
  <c r="B208" i="30"/>
  <c r="B209" i="30"/>
  <c r="B210" i="30"/>
  <c r="B211" i="30"/>
  <c r="B212" i="30"/>
  <c r="B213" i="30"/>
  <c r="B214" i="30"/>
  <c r="B215" i="30"/>
  <c r="B216" i="30"/>
  <c r="B217" i="30"/>
  <c r="B218" i="30"/>
  <c r="B219" i="30"/>
  <c r="B220" i="30"/>
  <c r="B221" i="30"/>
  <c r="B222" i="30"/>
  <c r="B223" i="30"/>
  <c r="B224" i="30"/>
  <c r="B225" i="30"/>
  <c r="B226" i="30"/>
  <c r="B227" i="30"/>
  <c r="B228" i="30"/>
  <c r="B229" i="30"/>
  <c r="B230" i="30"/>
  <c r="B231" i="30"/>
  <c r="B232" i="30"/>
  <c r="B233" i="30"/>
  <c r="B234" i="30"/>
  <c r="B235" i="30"/>
  <c r="B236" i="30"/>
  <c r="B237" i="30"/>
  <c r="B238" i="30"/>
  <c r="B239" i="30"/>
  <c r="B240" i="30"/>
  <c r="B241" i="30"/>
  <c r="B242" i="30"/>
  <c r="B243" i="30"/>
  <c r="B244" i="30"/>
  <c r="B245" i="30"/>
  <c r="B246" i="30"/>
  <c r="B247" i="30"/>
  <c r="B248" i="30"/>
  <c r="B249" i="30"/>
  <c r="B250" i="30"/>
  <c r="B251" i="30"/>
  <c r="B252" i="30"/>
  <c r="B253" i="30"/>
  <c r="B254" i="30"/>
  <c r="B255" i="30"/>
  <c r="B256" i="30"/>
  <c r="B257" i="30"/>
  <c r="B258" i="30"/>
  <c r="B259" i="30"/>
  <c r="B260" i="30"/>
  <c r="B261" i="30"/>
  <c r="B262" i="30"/>
  <c r="B263" i="30"/>
  <c r="B264" i="30"/>
  <c r="B265" i="30"/>
  <c r="B266" i="30"/>
  <c r="B267" i="30"/>
  <c r="B268" i="30"/>
  <c r="B269" i="30"/>
  <c r="B270" i="30"/>
  <c r="B271" i="30"/>
  <c r="B272" i="30"/>
  <c r="B273" i="30"/>
  <c r="B274" i="30"/>
  <c r="B275" i="30"/>
  <c r="B276" i="30"/>
  <c r="B277" i="30"/>
  <c r="B278" i="30"/>
  <c r="B279" i="30"/>
  <c r="B280" i="30"/>
  <c r="B281" i="30"/>
  <c r="B282" i="30"/>
  <c r="B283" i="30"/>
  <c r="B284" i="30"/>
  <c r="B285" i="30"/>
  <c r="B286" i="30"/>
  <c r="B287" i="30"/>
  <c r="B288" i="30"/>
  <c r="B289" i="30"/>
  <c r="B290" i="30"/>
  <c r="B291" i="30"/>
  <c r="B292" i="30"/>
  <c r="B293" i="30"/>
  <c r="B294" i="30"/>
  <c r="B295" i="30"/>
  <c r="B296" i="30"/>
  <c r="B297" i="30"/>
  <c r="B298" i="30"/>
  <c r="B299" i="30"/>
  <c r="B300" i="30"/>
  <c r="B301" i="30"/>
  <c r="B302" i="30"/>
  <c r="B303" i="30"/>
  <c r="B304" i="30"/>
  <c r="B305" i="30"/>
  <c r="B306" i="30"/>
  <c r="B307" i="30"/>
  <c r="B308" i="30"/>
  <c r="B309" i="30"/>
  <c r="B310" i="30"/>
  <c r="B311" i="30"/>
  <c r="B312" i="30"/>
  <c r="B313" i="30"/>
  <c r="B314" i="30"/>
  <c r="B315" i="30"/>
  <c r="B316" i="30"/>
  <c r="B317" i="30"/>
  <c r="B318" i="30"/>
  <c r="B319" i="30"/>
  <c r="B320" i="30"/>
  <c r="B321" i="30"/>
  <c r="B322" i="30"/>
  <c r="B323" i="30"/>
  <c r="B324" i="30"/>
  <c r="B325" i="30"/>
  <c r="B326" i="30"/>
  <c r="B327" i="30"/>
  <c r="B328" i="30"/>
  <c r="B329" i="30"/>
  <c r="B330" i="30"/>
  <c r="B331" i="30"/>
  <c r="B332" i="30"/>
  <c r="B333" i="30"/>
  <c r="B334" i="30"/>
  <c r="B335" i="30"/>
  <c r="B336" i="30"/>
  <c r="B337" i="30"/>
  <c r="B338" i="30"/>
  <c r="B339" i="30"/>
  <c r="B340" i="30"/>
  <c r="B341" i="30"/>
  <c r="B342" i="30"/>
  <c r="B343" i="30"/>
  <c r="B344" i="30"/>
  <c r="B345" i="30"/>
  <c r="B346" i="30"/>
  <c r="B347" i="30"/>
  <c r="B348" i="30"/>
  <c r="B349" i="30"/>
  <c r="B350" i="30"/>
  <c r="B351" i="30"/>
  <c r="B352" i="30"/>
  <c r="B353" i="30"/>
  <c r="B354" i="30"/>
  <c r="B355" i="30"/>
  <c r="B356" i="30"/>
  <c r="B357" i="30"/>
  <c r="B358" i="30"/>
  <c r="B359" i="30"/>
  <c r="B360" i="30"/>
  <c r="B361" i="30"/>
  <c r="B362" i="30"/>
  <c r="B363" i="30"/>
  <c r="B364" i="30"/>
  <c r="B365" i="30"/>
  <c r="B366" i="30"/>
  <c r="B367" i="30"/>
  <c r="B368" i="30"/>
  <c r="B369" i="30"/>
  <c r="B370" i="30"/>
  <c r="B371" i="30"/>
  <c r="B372" i="30"/>
  <c r="B373" i="30"/>
  <c r="B374" i="30"/>
  <c r="B375" i="30"/>
  <c r="B376" i="30"/>
  <c r="B377" i="30"/>
  <c r="B378" i="30"/>
  <c r="B379" i="30"/>
  <c r="B380" i="30"/>
  <c r="B381" i="30"/>
  <c r="B382" i="30"/>
  <c r="B383" i="30"/>
  <c r="B384" i="30"/>
  <c r="B385" i="30"/>
  <c r="B386" i="30"/>
  <c r="B387" i="30"/>
  <c r="B388" i="30"/>
  <c r="B389" i="30"/>
  <c r="B390" i="30"/>
  <c r="B391" i="30"/>
  <c r="B392" i="30"/>
  <c r="B393" i="30"/>
  <c r="B394" i="30"/>
  <c r="B395" i="30"/>
  <c r="B396" i="30"/>
  <c r="B397" i="30"/>
  <c r="B398" i="30"/>
  <c r="B399" i="30"/>
  <c r="B400" i="30"/>
  <c r="B401" i="30"/>
  <c r="B402" i="30"/>
  <c r="B403" i="30"/>
  <c r="B404" i="30"/>
  <c r="B405" i="30"/>
  <c r="B406" i="30"/>
  <c r="B407" i="30"/>
  <c r="B408" i="30"/>
  <c r="B409" i="30"/>
  <c r="B410" i="30"/>
  <c r="B411" i="30"/>
  <c r="B412" i="30"/>
  <c r="B413" i="30"/>
  <c r="B414" i="30"/>
  <c r="B415" i="30"/>
  <c r="B416" i="30"/>
  <c r="B417" i="30"/>
  <c r="B418" i="30"/>
  <c r="B419" i="30"/>
  <c r="B420" i="30"/>
  <c r="B421" i="30"/>
  <c r="B422" i="30"/>
  <c r="B423" i="30"/>
  <c r="B424" i="30"/>
  <c r="B425" i="30"/>
  <c r="B426" i="30"/>
  <c r="B427" i="30"/>
  <c r="B428" i="30"/>
  <c r="B429" i="30"/>
  <c r="B430" i="30"/>
  <c r="B431" i="30"/>
  <c r="B432" i="30"/>
  <c r="B433" i="30"/>
  <c r="B434" i="30"/>
  <c r="B435" i="30"/>
  <c r="B436" i="30"/>
  <c r="B437" i="30"/>
  <c r="B438" i="30"/>
  <c r="B439" i="30"/>
  <c r="B440" i="30"/>
  <c r="B441" i="30"/>
  <c r="B442" i="30"/>
  <c r="B443" i="30"/>
  <c r="B444" i="30"/>
  <c r="B445" i="30"/>
  <c r="B446" i="30"/>
  <c r="B447" i="30"/>
  <c r="B448" i="30"/>
  <c r="B449" i="30"/>
  <c r="B450" i="30"/>
  <c r="B451" i="30"/>
  <c r="B452" i="30"/>
  <c r="B453" i="30"/>
  <c r="B454" i="30"/>
  <c r="B455" i="30"/>
  <c r="B456" i="30"/>
  <c r="B457" i="30"/>
  <c r="B458" i="30"/>
  <c r="B459" i="30"/>
  <c r="B460" i="30"/>
  <c r="B461" i="30"/>
  <c r="B462" i="30"/>
  <c r="B463" i="30"/>
  <c r="B464" i="30"/>
  <c r="B465" i="30"/>
  <c r="B466" i="30"/>
  <c r="B467" i="30"/>
  <c r="B468" i="30"/>
  <c r="B469" i="30"/>
  <c r="B470" i="30"/>
  <c r="B471" i="30"/>
  <c r="B472" i="30"/>
  <c r="B473" i="30"/>
  <c r="B474" i="30"/>
  <c r="B475" i="30"/>
  <c r="B476" i="30"/>
  <c r="B477" i="30"/>
  <c r="B478" i="30"/>
  <c r="B479" i="30"/>
  <c r="B480" i="30"/>
  <c r="B481" i="30"/>
  <c r="B482" i="30"/>
  <c r="B483" i="30"/>
  <c r="B484" i="30"/>
  <c r="B485" i="30"/>
  <c r="B486" i="30"/>
  <c r="B487" i="30"/>
  <c r="B488" i="30"/>
  <c r="B489" i="30"/>
  <c r="B490" i="30"/>
  <c r="B491" i="30"/>
  <c r="B492" i="30"/>
  <c r="B493" i="30"/>
  <c r="B494" i="30"/>
  <c r="B495" i="30"/>
  <c r="B496" i="30"/>
  <c r="B497" i="30"/>
  <c r="B498" i="30"/>
  <c r="B499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70" i="30"/>
  <c r="F71" i="30"/>
  <c r="F72" i="30"/>
  <c r="F73" i="30"/>
  <c r="F74" i="30"/>
  <c r="F75" i="30"/>
  <c r="F76" i="30"/>
  <c r="F77" i="30"/>
  <c r="F78" i="30"/>
  <c r="F79" i="30"/>
  <c r="F80" i="30"/>
  <c r="F81" i="30"/>
  <c r="F82" i="30"/>
  <c r="F83" i="30"/>
  <c r="F84" i="30"/>
  <c r="F85" i="30"/>
  <c r="F86" i="30"/>
  <c r="F87" i="30"/>
  <c r="F88" i="30"/>
  <c r="F89" i="30"/>
  <c r="F90" i="30"/>
  <c r="F91" i="30"/>
  <c r="F92" i="30"/>
  <c r="F93" i="30"/>
  <c r="F94" i="30"/>
  <c r="F95" i="30"/>
  <c r="F96" i="30"/>
  <c r="F97" i="30"/>
  <c r="F98" i="30"/>
  <c r="F99" i="30"/>
  <c r="F100" i="30"/>
  <c r="F101" i="30"/>
  <c r="F102" i="30"/>
  <c r="F103" i="30"/>
  <c r="F104" i="30"/>
  <c r="F105" i="30"/>
  <c r="F106" i="30"/>
  <c r="F107" i="30"/>
  <c r="F108" i="30"/>
  <c r="F109" i="30"/>
  <c r="F110" i="30"/>
  <c r="F111" i="30"/>
  <c r="F112" i="30"/>
  <c r="F113" i="30"/>
  <c r="F114" i="30"/>
  <c r="F115" i="30"/>
  <c r="F116" i="30"/>
  <c r="F117" i="30"/>
  <c r="F118" i="30"/>
  <c r="F119" i="30"/>
  <c r="F120" i="30"/>
  <c r="F121" i="30"/>
  <c r="F122" i="30"/>
  <c r="F123" i="30"/>
  <c r="F124" i="30"/>
  <c r="F125" i="30"/>
  <c r="F126" i="30"/>
  <c r="F127" i="30"/>
  <c r="F128" i="30"/>
  <c r="F129" i="30"/>
  <c r="F130" i="30"/>
  <c r="F131" i="30"/>
  <c r="F132" i="30"/>
  <c r="F133" i="30"/>
  <c r="F134" i="30"/>
  <c r="F135" i="30"/>
  <c r="F136" i="30"/>
  <c r="F137" i="30"/>
  <c r="F138" i="30"/>
  <c r="F139" i="30"/>
  <c r="F140" i="30"/>
  <c r="F141" i="30"/>
  <c r="F142" i="30"/>
  <c r="F143" i="30"/>
  <c r="F144" i="30"/>
  <c r="F145" i="30"/>
  <c r="F146" i="30"/>
  <c r="F147" i="30"/>
  <c r="F148" i="30"/>
  <c r="F149" i="30"/>
  <c r="F150" i="30"/>
  <c r="F151" i="30"/>
  <c r="F152" i="30"/>
  <c r="F153" i="30"/>
  <c r="F154" i="30"/>
  <c r="F155" i="30"/>
  <c r="F156" i="30"/>
  <c r="F157" i="30"/>
  <c r="F158" i="30"/>
  <c r="F159" i="30"/>
  <c r="F160" i="30"/>
  <c r="F161" i="30"/>
  <c r="F162" i="30"/>
  <c r="F163" i="30"/>
  <c r="F164" i="30"/>
  <c r="F165" i="30"/>
  <c r="F166" i="30"/>
  <c r="F167" i="30"/>
  <c r="F168" i="30"/>
  <c r="F169" i="30"/>
  <c r="F170" i="30"/>
  <c r="F171" i="30"/>
  <c r="F172" i="30"/>
  <c r="F173" i="30"/>
  <c r="F174" i="30"/>
  <c r="F175" i="30"/>
  <c r="F176" i="30"/>
  <c r="F177" i="30"/>
  <c r="F178" i="30"/>
  <c r="F179" i="30"/>
  <c r="F180" i="30"/>
  <c r="F181" i="30"/>
  <c r="F182" i="30"/>
  <c r="F183" i="30"/>
  <c r="F184" i="30"/>
  <c r="F185" i="30"/>
  <c r="F186" i="30"/>
  <c r="F187" i="30"/>
  <c r="F188" i="30"/>
  <c r="F189" i="30"/>
  <c r="F190" i="30"/>
  <c r="F191" i="30"/>
  <c r="F192" i="30"/>
  <c r="F193" i="30"/>
  <c r="F194" i="30"/>
  <c r="F195" i="30"/>
  <c r="F196" i="30"/>
  <c r="F197" i="30"/>
  <c r="F198" i="30"/>
  <c r="F199" i="30"/>
  <c r="F200" i="30"/>
  <c r="F201" i="30"/>
  <c r="F202" i="30"/>
  <c r="F203" i="30"/>
  <c r="F204" i="30"/>
  <c r="F205" i="30"/>
  <c r="F206" i="30"/>
  <c r="F207" i="30"/>
  <c r="F208" i="30"/>
  <c r="F209" i="30"/>
  <c r="F210" i="30"/>
  <c r="F211" i="30"/>
  <c r="F212" i="30"/>
  <c r="F213" i="30"/>
  <c r="F214" i="30"/>
  <c r="F215" i="30"/>
  <c r="F216" i="30"/>
  <c r="F217" i="30"/>
  <c r="F218" i="30"/>
  <c r="F219" i="30"/>
  <c r="F220" i="30"/>
  <c r="F221" i="30"/>
  <c r="F222" i="30"/>
  <c r="F223" i="30"/>
  <c r="F224" i="30"/>
  <c r="F225" i="30"/>
  <c r="F226" i="30"/>
  <c r="F227" i="30"/>
  <c r="F228" i="30"/>
  <c r="F229" i="30"/>
  <c r="F230" i="30"/>
  <c r="F231" i="30"/>
  <c r="F232" i="30"/>
  <c r="F233" i="30"/>
  <c r="F234" i="30"/>
  <c r="F235" i="30"/>
  <c r="F236" i="30"/>
  <c r="F237" i="30"/>
  <c r="F238" i="30"/>
  <c r="F239" i="30"/>
  <c r="F240" i="30"/>
  <c r="F241" i="30"/>
  <c r="F242" i="30"/>
  <c r="F243" i="30"/>
  <c r="F244" i="30"/>
  <c r="F245" i="30"/>
  <c r="F246" i="30"/>
  <c r="F247" i="30"/>
  <c r="F248" i="30"/>
  <c r="F249" i="30"/>
  <c r="F250" i="30"/>
  <c r="F251" i="30"/>
  <c r="F252" i="30"/>
  <c r="F253" i="30"/>
  <c r="F254" i="30"/>
  <c r="F255" i="30"/>
  <c r="F256" i="30"/>
  <c r="F257" i="30"/>
  <c r="F258" i="30"/>
  <c r="F259" i="30"/>
  <c r="F260" i="30"/>
  <c r="F261" i="30"/>
  <c r="F262" i="30"/>
  <c r="F263" i="30"/>
  <c r="F264" i="30"/>
  <c r="F265" i="30"/>
  <c r="F266" i="30"/>
  <c r="F267" i="30"/>
  <c r="F268" i="30"/>
  <c r="F269" i="30"/>
  <c r="F270" i="30"/>
  <c r="F271" i="30"/>
  <c r="F272" i="30"/>
  <c r="F273" i="30"/>
  <c r="F274" i="30"/>
  <c r="F275" i="30"/>
  <c r="F276" i="30"/>
  <c r="F277" i="30"/>
  <c r="F278" i="30"/>
  <c r="F279" i="30"/>
  <c r="F280" i="30"/>
  <c r="F281" i="30"/>
  <c r="F282" i="30"/>
  <c r="F283" i="30"/>
  <c r="F284" i="30"/>
  <c r="F285" i="30"/>
  <c r="F286" i="30"/>
  <c r="F287" i="30"/>
  <c r="F288" i="30"/>
  <c r="F289" i="30"/>
  <c r="F290" i="30"/>
  <c r="F291" i="30"/>
  <c r="F292" i="30"/>
  <c r="F293" i="30"/>
  <c r="F294" i="30"/>
  <c r="F295" i="30"/>
  <c r="F296" i="30"/>
  <c r="F297" i="30"/>
  <c r="F298" i="30"/>
  <c r="F299" i="30"/>
  <c r="F300" i="30"/>
  <c r="F301" i="30"/>
  <c r="F302" i="30"/>
  <c r="F303" i="30"/>
  <c r="F304" i="30"/>
  <c r="F305" i="30"/>
  <c r="F306" i="30"/>
  <c r="F307" i="30"/>
  <c r="F308" i="30"/>
  <c r="F309" i="30"/>
  <c r="F310" i="30"/>
  <c r="F311" i="30"/>
  <c r="F312" i="30"/>
  <c r="F313" i="30"/>
  <c r="F314" i="30"/>
  <c r="F315" i="30"/>
  <c r="F316" i="30"/>
  <c r="F317" i="30"/>
  <c r="F318" i="30"/>
  <c r="F319" i="30"/>
  <c r="F320" i="30"/>
  <c r="F321" i="30"/>
  <c r="F322" i="30"/>
  <c r="F323" i="30"/>
  <c r="F324" i="30"/>
  <c r="F325" i="30"/>
  <c r="F326" i="30"/>
  <c r="F327" i="30"/>
  <c r="F328" i="30"/>
  <c r="F329" i="30"/>
  <c r="F330" i="30"/>
  <c r="F331" i="30"/>
  <c r="F332" i="30"/>
  <c r="F333" i="30"/>
  <c r="F334" i="30"/>
  <c r="F335" i="30"/>
  <c r="F336" i="30"/>
  <c r="F337" i="30"/>
  <c r="F338" i="30"/>
  <c r="F339" i="30"/>
  <c r="F340" i="30"/>
  <c r="F341" i="30"/>
  <c r="F342" i="30"/>
  <c r="F343" i="30"/>
  <c r="F344" i="30"/>
  <c r="F345" i="30"/>
  <c r="F346" i="30"/>
  <c r="F347" i="30"/>
  <c r="F348" i="30"/>
  <c r="F349" i="30"/>
  <c r="F350" i="30"/>
  <c r="F351" i="30"/>
  <c r="F352" i="30"/>
  <c r="F353" i="30"/>
  <c r="F354" i="30"/>
  <c r="F355" i="30"/>
  <c r="F356" i="30"/>
  <c r="F357" i="30"/>
  <c r="F358" i="30"/>
  <c r="F359" i="30"/>
  <c r="F360" i="30"/>
  <c r="F361" i="30"/>
  <c r="F362" i="30"/>
  <c r="F363" i="30"/>
  <c r="F364" i="30"/>
  <c r="F365" i="30"/>
  <c r="F366" i="30"/>
  <c r="F367" i="30"/>
  <c r="F368" i="30"/>
  <c r="F369" i="30"/>
  <c r="F370" i="30"/>
  <c r="F371" i="30"/>
  <c r="F372" i="30"/>
  <c r="F373" i="30"/>
  <c r="F374" i="30"/>
  <c r="F375" i="30"/>
  <c r="F376" i="30"/>
  <c r="F377" i="30"/>
  <c r="F378" i="30"/>
  <c r="F379" i="30"/>
  <c r="F380" i="30"/>
  <c r="F381" i="30"/>
  <c r="F382" i="30"/>
  <c r="F383" i="30"/>
  <c r="F384" i="30"/>
  <c r="F385" i="30"/>
  <c r="F386" i="30"/>
  <c r="F387" i="30"/>
  <c r="F388" i="30"/>
  <c r="F389" i="30"/>
  <c r="F390" i="30"/>
  <c r="F391" i="30"/>
  <c r="F392" i="30"/>
  <c r="F393" i="30"/>
  <c r="F394" i="30"/>
  <c r="F395" i="30"/>
  <c r="F396" i="30"/>
  <c r="F397" i="30"/>
  <c r="F398" i="30"/>
  <c r="F399" i="30"/>
  <c r="F400" i="30"/>
  <c r="F401" i="30"/>
  <c r="F402" i="30"/>
  <c r="F403" i="30"/>
  <c r="F404" i="30"/>
  <c r="F405" i="30"/>
  <c r="F406" i="30"/>
  <c r="F407" i="30"/>
  <c r="F408" i="30"/>
  <c r="F409" i="30"/>
  <c r="F410" i="30"/>
  <c r="F411" i="30"/>
  <c r="F412" i="30"/>
  <c r="F413" i="30"/>
  <c r="F414" i="30"/>
  <c r="F415" i="30"/>
  <c r="F416" i="30"/>
  <c r="F417" i="30"/>
  <c r="F418" i="30"/>
  <c r="F419" i="30"/>
  <c r="F420" i="30"/>
  <c r="F421" i="30"/>
  <c r="F422" i="30"/>
  <c r="F423" i="30"/>
  <c r="F424" i="30"/>
  <c r="F425" i="30"/>
  <c r="F426" i="30"/>
  <c r="F427" i="30"/>
  <c r="F428" i="30"/>
  <c r="F429" i="30"/>
  <c r="F430" i="30"/>
  <c r="F431" i="30"/>
  <c r="F432" i="30"/>
  <c r="F433" i="30"/>
  <c r="F434" i="30"/>
  <c r="F435" i="30"/>
  <c r="F436" i="30"/>
  <c r="F437" i="30"/>
  <c r="F438" i="30"/>
  <c r="F439" i="30"/>
  <c r="F440" i="30"/>
  <c r="F441" i="30"/>
  <c r="F442" i="30"/>
  <c r="F443" i="30"/>
  <c r="F444" i="30"/>
  <c r="F445" i="30"/>
  <c r="F446" i="30"/>
  <c r="F447" i="30"/>
  <c r="F448" i="30"/>
  <c r="F449" i="30"/>
  <c r="F450" i="30"/>
  <c r="F451" i="30"/>
  <c r="F452" i="30"/>
  <c r="F453" i="30"/>
  <c r="F454" i="30"/>
  <c r="F455" i="30"/>
  <c r="F456" i="30"/>
  <c r="F457" i="30"/>
  <c r="F458" i="30"/>
  <c r="F459" i="30"/>
  <c r="F460" i="30"/>
  <c r="F461" i="30"/>
  <c r="F462" i="30"/>
  <c r="F463" i="30"/>
  <c r="F464" i="30"/>
  <c r="F465" i="30"/>
  <c r="F466" i="30"/>
  <c r="F467" i="30"/>
  <c r="F468" i="30"/>
  <c r="F469" i="30"/>
  <c r="F470" i="30"/>
  <c r="F471" i="30"/>
  <c r="F472" i="30"/>
  <c r="F473" i="30"/>
  <c r="F474" i="30"/>
  <c r="F475" i="30"/>
  <c r="F476" i="30"/>
  <c r="F477" i="30"/>
  <c r="F478" i="30"/>
  <c r="F479" i="30"/>
  <c r="F480" i="30"/>
  <c r="F481" i="30"/>
  <c r="F482" i="30"/>
  <c r="F483" i="30"/>
  <c r="F484" i="30"/>
  <c r="F485" i="30"/>
  <c r="F486" i="30"/>
  <c r="F487" i="30"/>
  <c r="F488" i="30"/>
  <c r="F489" i="30"/>
  <c r="F490" i="30"/>
  <c r="F491" i="30"/>
  <c r="F492" i="30"/>
  <c r="F493" i="30"/>
  <c r="F494" i="30"/>
  <c r="F495" i="30"/>
  <c r="F496" i="30"/>
  <c r="F497" i="30"/>
  <c r="F498" i="30"/>
  <c r="F499" i="30"/>
  <c r="B3" i="30"/>
  <c r="I20" i="16"/>
  <c r="C21" i="16"/>
  <c r="C23" i="16"/>
  <c r="C28" i="16"/>
  <c r="B20" i="16"/>
  <c r="K2" i="16"/>
  <c r="P19" i="20"/>
  <c r="K1" i="16"/>
  <c r="H3" i="26"/>
  <c r="B46" i="19"/>
  <c r="B126" i="19"/>
  <c r="B190" i="19"/>
  <c r="C4" i="19"/>
  <c r="B4" i="19" s="1"/>
  <c r="C5" i="19"/>
  <c r="B5" i="19" s="1"/>
  <c r="C6" i="19"/>
  <c r="B6" i="19" s="1"/>
  <c r="C7" i="19"/>
  <c r="B7" i="19" s="1"/>
  <c r="C8" i="19"/>
  <c r="B8" i="19" s="1"/>
  <c r="C9" i="19"/>
  <c r="B9" i="19" s="1"/>
  <c r="C10" i="19"/>
  <c r="B10" i="19" s="1"/>
  <c r="C11" i="19"/>
  <c r="B11" i="19" s="1"/>
  <c r="C12" i="19"/>
  <c r="B12" i="19" s="1"/>
  <c r="C13" i="19"/>
  <c r="B13" i="19" s="1"/>
  <c r="C14" i="19"/>
  <c r="B14" i="19" s="1"/>
  <c r="C15" i="19"/>
  <c r="B15" i="19" s="1"/>
  <c r="C16" i="19"/>
  <c r="B16" i="19" s="1"/>
  <c r="C17" i="19"/>
  <c r="B17" i="19" s="1"/>
  <c r="C18" i="19"/>
  <c r="B18" i="19" s="1"/>
  <c r="C19" i="19"/>
  <c r="B19" i="19" s="1"/>
  <c r="C20" i="19"/>
  <c r="B20" i="19" s="1"/>
  <c r="C21" i="19"/>
  <c r="B21" i="19" s="1"/>
  <c r="C22" i="19"/>
  <c r="B22" i="19" s="1"/>
  <c r="C23" i="19"/>
  <c r="B23" i="19" s="1"/>
  <c r="C24" i="19"/>
  <c r="B24" i="19" s="1"/>
  <c r="C25" i="19"/>
  <c r="B25" i="19" s="1"/>
  <c r="C26" i="19"/>
  <c r="B26" i="19" s="1"/>
  <c r="C27" i="19"/>
  <c r="B27" i="19" s="1"/>
  <c r="C28" i="19"/>
  <c r="B28" i="19" s="1"/>
  <c r="C29" i="19"/>
  <c r="B29" i="19" s="1"/>
  <c r="C30" i="19"/>
  <c r="B30" i="19" s="1"/>
  <c r="C31" i="19"/>
  <c r="B31" i="19" s="1"/>
  <c r="C32" i="19"/>
  <c r="B32" i="19" s="1"/>
  <c r="C33" i="19"/>
  <c r="B33" i="19" s="1"/>
  <c r="C34" i="19"/>
  <c r="B34" i="19" s="1"/>
  <c r="C35" i="19"/>
  <c r="B35" i="19" s="1"/>
  <c r="C36" i="19"/>
  <c r="B36" i="19" s="1"/>
  <c r="C37" i="19"/>
  <c r="B37" i="19" s="1"/>
  <c r="C38" i="19"/>
  <c r="B38" i="19" s="1"/>
  <c r="C39" i="19"/>
  <c r="B39" i="19" s="1"/>
  <c r="C40" i="19"/>
  <c r="B40" i="19" s="1"/>
  <c r="C41" i="19"/>
  <c r="B41" i="19" s="1"/>
  <c r="C42" i="19"/>
  <c r="B42" i="19" s="1"/>
  <c r="C43" i="19"/>
  <c r="B43" i="19" s="1"/>
  <c r="C44" i="19"/>
  <c r="B44" i="19" s="1"/>
  <c r="C45" i="19"/>
  <c r="B45" i="19" s="1"/>
  <c r="C46" i="19"/>
  <c r="C47" i="19"/>
  <c r="B47" i="19" s="1"/>
  <c r="C48" i="19"/>
  <c r="B48" i="19" s="1"/>
  <c r="C49" i="19"/>
  <c r="B49" i="19" s="1"/>
  <c r="C50" i="19"/>
  <c r="B50" i="19" s="1"/>
  <c r="C51" i="19"/>
  <c r="B51" i="19" s="1"/>
  <c r="C52" i="19"/>
  <c r="B52" i="19" s="1"/>
  <c r="C53" i="19"/>
  <c r="B53" i="19" s="1"/>
  <c r="C54" i="19"/>
  <c r="B54" i="19" s="1"/>
  <c r="C55" i="19"/>
  <c r="B55" i="19" s="1"/>
  <c r="C56" i="19"/>
  <c r="B56" i="19" s="1"/>
  <c r="C57" i="19"/>
  <c r="B57" i="19" s="1"/>
  <c r="C58" i="19"/>
  <c r="B58" i="19" s="1"/>
  <c r="C59" i="19"/>
  <c r="B59" i="19" s="1"/>
  <c r="C60" i="19"/>
  <c r="B60" i="19" s="1"/>
  <c r="C61" i="19"/>
  <c r="B61" i="19" s="1"/>
  <c r="C62" i="19"/>
  <c r="B62" i="19" s="1"/>
  <c r="C63" i="19"/>
  <c r="B63" i="19" s="1"/>
  <c r="C64" i="19"/>
  <c r="B64" i="19" s="1"/>
  <c r="C65" i="19"/>
  <c r="B65" i="19" s="1"/>
  <c r="C66" i="19"/>
  <c r="B66" i="19" s="1"/>
  <c r="C67" i="19"/>
  <c r="B67" i="19" s="1"/>
  <c r="C68" i="19"/>
  <c r="B68" i="19" s="1"/>
  <c r="C69" i="19"/>
  <c r="B69" i="19" s="1"/>
  <c r="C70" i="19"/>
  <c r="B70" i="19" s="1"/>
  <c r="C71" i="19"/>
  <c r="B71" i="19" s="1"/>
  <c r="C72" i="19"/>
  <c r="B72" i="19" s="1"/>
  <c r="C73" i="19"/>
  <c r="B73" i="19" s="1"/>
  <c r="C74" i="19"/>
  <c r="B74" i="19" s="1"/>
  <c r="C75" i="19"/>
  <c r="B75" i="19" s="1"/>
  <c r="C76" i="19"/>
  <c r="B76" i="19" s="1"/>
  <c r="C77" i="19"/>
  <c r="B77" i="19" s="1"/>
  <c r="C78" i="19"/>
  <c r="B78" i="19" s="1"/>
  <c r="C79" i="19"/>
  <c r="B79" i="19" s="1"/>
  <c r="C80" i="19"/>
  <c r="B80" i="19" s="1"/>
  <c r="C81" i="19"/>
  <c r="B81" i="19" s="1"/>
  <c r="C82" i="19"/>
  <c r="B82" i="19" s="1"/>
  <c r="C83" i="19"/>
  <c r="B83" i="19" s="1"/>
  <c r="C84" i="19"/>
  <c r="B84" i="19" s="1"/>
  <c r="C85" i="19"/>
  <c r="B85" i="19" s="1"/>
  <c r="C86" i="19"/>
  <c r="B86" i="19" s="1"/>
  <c r="C87" i="19"/>
  <c r="B87" i="19" s="1"/>
  <c r="C88" i="19"/>
  <c r="B88" i="19" s="1"/>
  <c r="C89" i="19"/>
  <c r="B89" i="19" s="1"/>
  <c r="C90" i="19"/>
  <c r="B90" i="19" s="1"/>
  <c r="C91" i="19"/>
  <c r="B91" i="19" s="1"/>
  <c r="C92" i="19"/>
  <c r="B92" i="19" s="1"/>
  <c r="C93" i="19"/>
  <c r="B93" i="19" s="1"/>
  <c r="C94" i="19"/>
  <c r="B94" i="19" s="1"/>
  <c r="C95" i="19"/>
  <c r="B95" i="19" s="1"/>
  <c r="C96" i="19"/>
  <c r="B96" i="19" s="1"/>
  <c r="C97" i="19"/>
  <c r="B97" i="19" s="1"/>
  <c r="C98" i="19"/>
  <c r="B98" i="19" s="1"/>
  <c r="C99" i="19"/>
  <c r="B99" i="19" s="1"/>
  <c r="C100" i="19"/>
  <c r="B100" i="19" s="1"/>
  <c r="C101" i="19"/>
  <c r="B101" i="19" s="1"/>
  <c r="C102" i="19"/>
  <c r="B102" i="19" s="1"/>
  <c r="C103" i="19"/>
  <c r="B103" i="19" s="1"/>
  <c r="C104" i="19"/>
  <c r="B104" i="19" s="1"/>
  <c r="C105" i="19"/>
  <c r="B105" i="19" s="1"/>
  <c r="C106" i="19"/>
  <c r="B106" i="19" s="1"/>
  <c r="C107" i="19"/>
  <c r="B107" i="19" s="1"/>
  <c r="C108" i="19"/>
  <c r="B108" i="19" s="1"/>
  <c r="C109" i="19"/>
  <c r="B109" i="19" s="1"/>
  <c r="C110" i="19"/>
  <c r="B110" i="19" s="1"/>
  <c r="C111" i="19"/>
  <c r="B111" i="19" s="1"/>
  <c r="C112" i="19"/>
  <c r="B112" i="19" s="1"/>
  <c r="C113" i="19"/>
  <c r="B113" i="19" s="1"/>
  <c r="C114" i="19"/>
  <c r="B114" i="19" s="1"/>
  <c r="C115" i="19"/>
  <c r="B115" i="19" s="1"/>
  <c r="C116" i="19"/>
  <c r="B116" i="19" s="1"/>
  <c r="C117" i="19"/>
  <c r="B117" i="19" s="1"/>
  <c r="C118" i="19"/>
  <c r="B118" i="19" s="1"/>
  <c r="C119" i="19"/>
  <c r="B119" i="19" s="1"/>
  <c r="C120" i="19"/>
  <c r="B120" i="19" s="1"/>
  <c r="C121" i="19"/>
  <c r="B121" i="19" s="1"/>
  <c r="C122" i="19"/>
  <c r="B122" i="19" s="1"/>
  <c r="C123" i="19"/>
  <c r="B123" i="19" s="1"/>
  <c r="C124" i="19"/>
  <c r="B124" i="19" s="1"/>
  <c r="C125" i="19"/>
  <c r="B125" i="19" s="1"/>
  <c r="C126" i="19"/>
  <c r="C127" i="19"/>
  <c r="B127" i="19" s="1"/>
  <c r="C128" i="19"/>
  <c r="B128" i="19" s="1"/>
  <c r="C129" i="19"/>
  <c r="B129" i="19" s="1"/>
  <c r="C130" i="19"/>
  <c r="B130" i="19" s="1"/>
  <c r="C131" i="19"/>
  <c r="B131" i="19" s="1"/>
  <c r="C132" i="19"/>
  <c r="B132" i="19" s="1"/>
  <c r="C133" i="19"/>
  <c r="B133" i="19" s="1"/>
  <c r="C134" i="19"/>
  <c r="B134" i="19" s="1"/>
  <c r="C135" i="19"/>
  <c r="B135" i="19" s="1"/>
  <c r="C136" i="19"/>
  <c r="B136" i="19" s="1"/>
  <c r="C137" i="19"/>
  <c r="B137" i="19" s="1"/>
  <c r="C138" i="19"/>
  <c r="B138" i="19" s="1"/>
  <c r="C139" i="19"/>
  <c r="B139" i="19" s="1"/>
  <c r="C140" i="19"/>
  <c r="B140" i="19" s="1"/>
  <c r="C141" i="19"/>
  <c r="B141" i="19" s="1"/>
  <c r="C142" i="19"/>
  <c r="B142" i="19" s="1"/>
  <c r="C143" i="19"/>
  <c r="B143" i="19" s="1"/>
  <c r="C144" i="19"/>
  <c r="B144" i="19" s="1"/>
  <c r="C145" i="19"/>
  <c r="B145" i="19" s="1"/>
  <c r="C146" i="19"/>
  <c r="B146" i="19" s="1"/>
  <c r="C147" i="19"/>
  <c r="B147" i="19" s="1"/>
  <c r="C148" i="19"/>
  <c r="B148" i="19" s="1"/>
  <c r="C149" i="19"/>
  <c r="B149" i="19" s="1"/>
  <c r="C150" i="19"/>
  <c r="B150" i="19" s="1"/>
  <c r="C151" i="19"/>
  <c r="B151" i="19" s="1"/>
  <c r="C152" i="19"/>
  <c r="B152" i="19" s="1"/>
  <c r="C153" i="19"/>
  <c r="B153" i="19" s="1"/>
  <c r="C154" i="19"/>
  <c r="B154" i="19" s="1"/>
  <c r="C155" i="19"/>
  <c r="B155" i="19" s="1"/>
  <c r="C156" i="19"/>
  <c r="B156" i="19" s="1"/>
  <c r="C157" i="19"/>
  <c r="B157" i="19" s="1"/>
  <c r="C158" i="19"/>
  <c r="B158" i="19" s="1"/>
  <c r="C159" i="19"/>
  <c r="B159" i="19" s="1"/>
  <c r="C160" i="19"/>
  <c r="B160" i="19" s="1"/>
  <c r="C161" i="19"/>
  <c r="B161" i="19" s="1"/>
  <c r="C162" i="19"/>
  <c r="B162" i="19" s="1"/>
  <c r="C163" i="19"/>
  <c r="B163" i="19" s="1"/>
  <c r="C164" i="19"/>
  <c r="B164" i="19" s="1"/>
  <c r="C165" i="19"/>
  <c r="B165" i="19" s="1"/>
  <c r="C166" i="19"/>
  <c r="B166" i="19" s="1"/>
  <c r="C167" i="19"/>
  <c r="B167" i="19" s="1"/>
  <c r="C168" i="19"/>
  <c r="B168" i="19" s="1"/>
  <c r="C169" i="19"/>
  <c r="B169" i="19" s="1"/>
  <c r="C170" i="19"/>
  <c r="B170" i="19" s="1"/>
  <c r="C171" i="19"/>
  <c r="B171" i="19" s="1"/>
  <c r="C172" i="19"/>
  <c r="B172" i="19" s="1"/>
  <c r="C173" i="19"/>
  <c r="B173" i="19" s="1"/>
  <c r="C174" i="19"/>
  <c r="B174" i="19" s="1"/>
  <c r="C175" i="19"/>
  <c r="B175" i="19" s="1"/>
  <c r="C176" i="19"/>
  <c r="B176" i="19" s="1"/>
  <c r="C177" i="19"/>
  <c r="B177" i="19" s="1"/>
  <c r="C178" i="19"/>
  <c r="B178" i="19" s="1"/>
  <c r="C179" i="19"/>
  <c r="B179" i="19" s="1"/>
  <c r="C180" i="19"/>
  <c r="B180" i="19" s="1"/>
  <c r="C181" i="19"/>
  <c r="B181" i="19" s="1"/>
  <c r="C182" i="19"/>
  <c r="B182" i="19" s="1"/>
  <c r="C183" i="19"/>
  <c r="B183" i="19" s="1"/>
  <c r="C184" i="19"/>
  <c r="B184" i="19" s="1"/>
  <c r="C185" i="19"/>
  <c r="B185" i="19" s="1"/>
  <c r="C186" i="19"/>
  <c r="B186" i="19" s="1"/>
  <c r="C187" i="19"/>
  <c r="B187" i="19" s="1"/>
  <c r="C188" i="19"/>
  <c r="B188" i="19" s="1"/>
  <c r="C189" i="19"/>
  <c r="B189" i="19" s="1"/>
  <c r="C190" i="19"/>
  <c r="C191" i="19"/>
  <c r="B191" i="19" s="1"/>
  <c r="C192" i="19"/>
  <c r="B192" i="19" s="1"/>
  <c r="C193" i="19"/>
  <c r="B193" i="19" s="1"/>
  <c r="C194" i="19"/>
  <c r="B194" i="19" s="1"/>
  <c r="C195" i="19"/>
  <c r="B195" i="19" s="1"/>
  <c r="C196" i="19"/>
  <c r="B196" i="19" s="1"/>
  <c r="C197" i="19"/>
  <c r="B197" i="19" s="1"/>
  <c r="C198" i="19"/>
  <c r="B198" i="19" s="1"/>
  <c r="C199" i="19"/>
  <c r="B199" i="19" s="1"/>
  <c r="C200" i="19"/>
  <c r="B200" i="19" s="1"/>
  <c r="C201" i="19"/>
  <c r="B201" i="19" s="1"/>
  <c r="C202" i="19"/>
  <c r="B202" i="19" s="1"/>
  <c r="C203" i="19"/>
  <c r="B203" i="19" s="1"/>
  <c r="C204" i="19"/>
  <c r="B204" i="19" s="1"/>
  <c r="C205" i="19"/>
  <c r="B205" i="19" s="1"/>
  <c r="C206" i="19"/>
  <c r="B206" i="19" s="1"/>
  <c r="C207" i="19"/>
  <c r="B207" i="19" s="1"/>
  <c r="C208" i="19"/>
  <c r="B208" i="19" s="1"/>
  <c r="C209" i="19"/>
  <c r="B209" i="19" s="1"/>
  <c r="C210" i="19"/>
  <c r="B210" i="19" s="1"/>
  <c r="C211" i="19"/>
  <c r="B211" i="19" s="1"/>
  <c r="C212" i="19"/>
  <c r="B212" i="19" s="1"/>
  <c r="C213" i="19"/>
  <c r="B213" i="19" s="1"/>
  <c r="C214" i="19"/>
  <c r="B214" i="19" s="1"/>
  <c r="C215" i="19"/>
  <c r="B215" i="19" s="1"/>
  <c r="C216" i="19"/>
  <c r="B216" i="19" s="1"/>
  <c r="C217" i="19"/>
  <c r="B217" i="19" s="1"/>
  <c r="C218" i="19"/>
  <c r="B218" i="19" s="1"/>
  <c r="C219" i="19"/>
  <c r="B219" i="19" s="1"/>
  <c r="C220" i="19"/>
  <c r="B220" i="19" s="1"/>
  <c r="C221" i="19"/>
  <c r="B221" i="19" s="1"/>
  <c r="C222" i="19"/>
  <c r="B222" i="19" s="1"/>
  <c r="C223" i="19"/>
  <c r="B223" i="19" s="1"/>
  <c r="C224" i="19"/>
  <c r="B224" i="19" s="1"/>
  <c r="C225" i="19"/>
  <c r="B225" i="19" s="1"/>
  <c r="C226" i="19"/>
  <c r="B226" i="19" s="1"/>
  <c r="C227" i="19"/>
  <c r="B227" i="19" s="1"/>
  <c r="C228" i="19"/>
  <c r="B228" i="19" s="1"/>
  <c r="C229" i="19"/>
  <c r="B229" i="19" s="1"/>
  <c r="C230" i="19"/>
  <c r="B230" i="19" s="1"/>
  <c r="C231" i="19"/>
  <c r="B231" i="19" s="1"/>
  <c r="C232" i="19"/>
  <c r="B232" i="19" s="1"/>
  <c r="C233" i="19"/>
  <c r="B233" i="19" s="1"/>
  <c r="C234" i="19"/>
  <c r="B234" i="19" s="1"/>
  <c r="C235" i="19"/>
  <c r="B235" i="19" s="1"/>
  <c r="C236" i="19"/>
  <c r="B236" i="19" s="1"/>
  <c r="C237" i="19"/>
  <c r="B237" i="19" s="1"/>
  <c r="C238" i="19"/>
  <c r="B238" i="19" s="1"/>
  <c r="C239" i="19"/>
  <c r="B239" i="19" s="1"/>
  <c r="C240" i="19"/>
  <c r="B240" i="19" s="1"/>
  <c r="C241" i="19"/>
  <c r="B241" i="19" s="1"/>
  <c r="C242" i="19"/>
  <c r="B242" i="19" s="1"/>
  <c r="C243" i="19"/>
  <c r="B243" i="19" s="1"/>
  <c r="C244" i="19"/>
  <c r="B244" i="19" s="1"/>
  <c r="C245" i="19"/>
  <c r="B245" i="19" s="1"/>
  <c r="C246" i="19"/>
  <c r="B246" i="19" s="1"/>
  <c r="C247" i="19"/>
  <c r="B247" i="19" s="1"/>
  <c r="C248" i="19"/>
  <c r="B248" i="19" s="1"/>
  <c r="C249" i="19"/>
  <c r="B249" i="19" s="1"/>
  <c r="C3" i="19"/>
  <c r="B3" i="19" s="1"/>
  <c r="C2" i="19"/>
  <c r="B2" i="19" s="1"/>
  <c r="F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G246" i="26" s="1"/>
  <c r="H247" i="26"/>
  <c r="H248" i="26"/>
  <c r="H249" i="26"/>
  <c r="H250" i="26"/>
  <c r="G250" i="26" s="1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B3" i="16"/>
  <c r="B21" i="16" s="1"/>
  <c r="B4" i="16"/>
  <c r="B22" i="16" s="1"/>
  <c r="B5" i="16"/>
  <c r="B23" i="16" s="1"/>
  <c r="B6" i="16"/>
  <c r="B7" i="16"/>
  <c r="B25" i="16" s="1"/>
  <c r="B8" i="16"/>
  <c r="B26" i="16" s="1"/>
  <c r="B9" i="16"/>
  <c r="B27" i="16" s="1"/>
  <c r="B10" i="16"/>
  <c r="F10" i="16" s="1"/>
  <c r="B11" i="16"/>
  <c r="B29" i="16" s="1"/>
  <c r="B12" i="16"/>
  <c r="B30" i="16" s="1"/>
  <c r="B13" i="16"/>
  <c r="B14" i="16"/>
  <c r="B15" i="16"/>
  <c r="B16" i="16"/>
  <c r="B17" i="16"/>
  <c r="E5" i="16"/>
  <c r="E14" i="16"/>
  <c r="E15" i="16"/>
  <c r="E16" i="16"/>
  <c r="D3" i="16"/>
  <c r="D10" i="16"/>
  <c r="D14" i="16"/>
  <c r="D17" i="16"/>
  <c r="C4" i="16"/>
  <c r="C22" i="16" s="1"/>
  <c r="C6" i="16"/>
  <c r="C24" i="16" s="1"/>
  <c r="C7" i="16"/>
  <c r="C25" i="16" s="1"/>
  <c r="C8" i="16"/>
  <c r="C26" i="16" s="1"/>
  <c r="C9" i="16"/>
  <c r="C27" i="16" s="1"/>
  <c r="C11" i="16"/>
  <c r="C29" i="16" s="1"/>
  <c r="C12" i="16"/>
  <c r="C30" i="16" s="1"/>
  <c r="C13" i="16"/>
  <c r="C2" i="16"/>
  <c r="F2" i="16" s="1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J501" i="18"/>
  <c r="J502" i="18"/>
  <c r="J503" i="18"/>
  <c r="J504" i="18"/>
  <c r="J505" i="18"/>
  <c r="J506" i="18"/>
  <c r="J2" i="18"/>
  <c r="E5" i="14"/>
  <c r="E4" i="14"/>
  <c r="E3" i="14"/>
  <c r="E2" i="14"/>
  <c r="C5" i="14" s="1"/>
  <c r="Q6" i="3"/>
  <c r="Q5" i="3"/>
  <c r="Q4" i="3"/>
  <c r="Q3" i="3"/>
  <c r="G70" i="18"/>
  <c r="I25" i="18"/>
  <c r="I14" i="18"/>
  <c r="I31" i="18"/>
  <c r="I24" i="18"/>
  <c r="I8" i="18"/>
  <c r="I23" i="18"/>
  <c r="I10" i="18"/>
  <c r="I11" i="18"/>
  <c r="I12" i="18"/>
  <c r="I18" i="18"/>
  <c r="I5" i="18"/>
  <c r="I21" i="18"/>
  <c r="I17" i="18"/>
  <c r="I4" i="18"/>
  <c r="I19" i="18"/>
  <c r="I20" i="18"/>
  <c r="I29" i="18"/>
  <c r="I22" i="18"/>
  <c r="I3" i="18"/>
  <c r="I7" i="18"/>
  <c r="I27" i="18"/>
  <c r="I26" i="18"/>
  <c r="I2" i="18"/>
  <c r="I28" i="18"/>
  <c r="I15" i="18"/>
  <c r="I30" i="18"/>
  <c r="I13" i="18"/>
  <c r="I32" i="18"/>
  <c r="I33" i="18"/>
  <c r="I9" i="18"/>
  <c r="I16" i="18"/>
  <c r="I6" i="18"/>
  <c r="G25" i="18"/>
  <c r="G14" i="18"/>
  <c r="G31" i="18"/>
  <c r="G24" i="18"/>
  <c r="G8" i="18"/>
  <c r="G23" i="18"/>
  <c r="G10" i="18"/>
  <c r="G11" i="18"/>
  <c r="G12" i="18"/>
  <c r="G18" i="18"/>
  <c r="G5" i="18"/>
  <c r="G21" i="18"/>
  <c r="G17" i="18"/>
  <c r="G4" i="18"/>
  <c r="G19" i="18"/>
  <c r="G20" i="18"/>
  <c r="G29" i="18"/>
  <c r="G22" i="18"/>
  <c r="G3" i="18"/>
  <c r="G7" i="18"/>
  <c r="G27" i="18"/>
  <c r="G26" i="18"/>
  <c r="G2" i="18"/>
  <c r="G28" i="18"/>
  <c r="G15" i="18"/>
  <c r="G30" i="18"/>
  <c r="G13" i="18"/>
  <c r="G32" i="18"/>
  <c r="G33" i="18"/>
  <c r="G9" i="18"/>
  <c r="G16" i="18"/>
  <c r="G47" i="18"/>
  <c r="G48" i="18"/>
  <c r="G55" i="18"/>
  <c r="G42" i="18"/>
  <c r="G67" i="18"/>
  <c r="G34" i="18"/>
  <c r="G66" i="18"/>
  <c r="G52" i="18"/>
  <c r="G62" i="18"/>
  <c r="G36" i="18"/>
  <c r="G54" i="18"/>
  <c r="G53" i="18"/>
  <c r="G59" i="18"/>
  <c r="G39" i="18"/>
  <c r="G35" i="18"/>
  <c r="G45" i="18"/>
  <c r="G61" i="18"/>
  <c r="G50" i="18"/>
  <c r="G51" i="18"/>
  <c r="G65" i="18"/>
  <c r="G64" i="18"/>
  <c r="G57" i="18"/>
  <c r="G46" i="18"/>
  <c r="G49" i="18"/>
  <c r="G58" i="18"/>
  <c r="G60" i="18"/>
  <c r="G43" i="18"/>
  <c r="G63" i="18"/>
  <c r="G38" i="18"/>
  <c r="G44" i="18"/>
  <c r="G41" i="18"/>
  <c r="G56" i="18"/>
  <c r="G37" i="18"/>
  <c r="G40" i="18"/>
  <c r="G69" i="18"/>
  <c r="G68" i="18"/>
  <c r="G204" i="18"/>
  <c r="G6" i="18"/>
  <c r="E25" i="18"/>
  <c r="E14" i="18"/>
  <c r="E31" i="18"/>
  <c r="E24" i="18"/>
  <c r="E8" i="18"/>
  <c r="E23" i="18"/>
  <c r="E10" i="18"/>
  <c r="E11" i="18"/>
  <c r="E12" i="18"/>
  <c r="E18" i="18"/>
  <c r="E5" i="18"/>
  <c r="E21" i="18"/>
  <c r="E17" i="18"/>
  <c r="E4" i="18"/>
  <c r="E19" i="18"/>
  <c r="E20" i="18"/>
  <c r="E29" i="18"/>
  <c r="E22" i="18"/>
  <c r="E3" i="18"/>
  <c r="E7" i="18"/>
  <c r="E27" i="18"/>
  <c r="E26" i="18"/>
  <c r="E2" i="18"/>
  <c r="E28" i="18"/>
  <c r="E15" i="18"/>
  <c r="E30" i="18"/>
  <c r="E13" i="18"/>
  <c r="E32" i="18"/>
  <c r="E33" i="18"/>
  <c r="E9" i="18"/>
  <c r="E16" i="18"/>
  <c r="E47" i="18"/>
  <c r="E48" i="18"/>
  <c r="E55" i="18"/>
  <c r="E42" i="18"/>
  <c r="E67" i="18"/>
  <c r="E34" i="18"/>
  <c r="E66" i="18"/>
  <c r="E52" i="18"/>
  <c r="E62" i="18"/>
  <c r="E36" i="18"/>
  <c r="E54" i="18"/>
  <c r="E53" i="18"/>
  <c r="E59" i="18"/>
  <c r="E39" i="18"/>
  <c r="E35" i="18"/>
  <c r="E45" i="18"/>
  <c r="E61" i="18"/>
  <c r="E50" i="18"/>
  <c r="E51" i="18"/>
  <c r="E65" i="18"/>
  <c r="E64" i="18"/>
  <c r="E57" i="18"/>
  <c r="E46" i="18"/>
  <c r="E49" i="18"/>
  <c r="E58" i="18"/>
  <c r="E60" i="18"/>
  <c r="E43" i="18"/>
  <c r="E63" i="18"/>
  <c r="E38" i="18"/>
  <c r="E44" i="18"/>
  <c r="E41" i="18"/>
  <c r="E56" i="18"/>
  <c r="E37" i="18"/>
  <c r="E40" i="18"/>
  <c r="E115" i="18"/>
  <c r="E104" i="18"/>
  <c r="E68" i="18"/>
  <c r="E204" i="18"/>
  <c r="E140" i="18"/>
  <c r="E222" i="18"/>
  <c r="E226" i="18"/>
  <c r="E207" i="18"/>
  <c r="E73" i="18"/>
  <c r="E175" i="18"/>
  <c r="E174" i="18"/>
  <c r="E224" i="18"/>
  <c r="E178" i="18"/>
  <c r="E128" i="18"/>
  <c r="E171" i="18"/>
  <c r="E180" i="18"/>
  <c r="E106" i="18"/>
  <c r="E189" i="18"/>
  <c r="E100" i="18"/>
  <c r="E188" i="18"/>
  <c r="E162" i="18"/>
  <c r="E98" i="18"/>
  <c r="E205" i="18"/>
  <c r="E203" i="18"/>
  <c r="E193" i="18"/>
  <c r="E192" i="18"/>
  <c r="E134" i="18"/>
  <c r="E179" i="18"/>
  <c r="E183" i="18"/>
  <c r="E216" i="18"/>
  <c r="E170" i="18"/>
  <c r="E117" i="18"/>
  <c r="E227" i="18"/>
  <c r="E213" i="18"/>
  <c r="E161" i="18"/>
  <c r="E150" i="18"/>
  <c r="E93" i="18"/>
  <c r="E71" i="18"/>
  <c r="E72" i="18"/>
  <c r="E190" i="18"/>
  <c r="E172" i="18"/>
  <c r="E164" i="18"/>
  <c r="E84" i="18"/>
  <c r="E166" i="18"/>
  <c r="E145" i="18"/>
  <c r="E80" i="18"/>
  <c r="E233" i="18"/>
  <c r="E228" i="18"/>
  <c r="E218" i="18"/>
  <c r="E110" i="18"/>
  <c r="E96" i="18"/>
  <c r="E89" i="18"/>
  <c r="E157" i="18"/>
  <c r="E182" i="18"/>
  <c r="E99" i="18"/>
  <c r="E70" i="18"/>
  <c r="E167" i="18"/>
  <c r="E215" i="18"/>
  <c r="E185" i="18"/>
  <c r="E165" i="18"/>
  <c r="E160" i="18"/>
  <c r="E155" i="18"/>
  <c r="E142" i="18"/>
  <c r="E141" i="18"/>
  <c r="E111" i="18"/>
  <c r="E211" i="18"/>
  <c r="E156" i="18"/>
  <c r="E144" i="18"/>
  <c r="E209" i="18"/>
  <c r="E223" i="18"/>
  <c r="E76" i="18"/>
  <c r="E122" i="18"/>
  <c r="E112" i="18"/>
  <c r="E77" i="18"/>
  <c r="E143" i="18"/>
  <c r="E139" i="18"/>
  <c r="E231" i="18"/>
  <c r="E95" i="18"/>
  <c r="E102" i="18"/>
  <c r="E129" i="18"/>
  <c r="E108" i="18"/>
  <c r="E168" i="18"/>
  <c r="E154" i="18"/>
  <c r="E202" i="18"/>
  <c r="E123" i="18"/>
  <c r="E196" i="18"/>
  <c r="E186" i="18"/>
  <c r="E131" i="18"/>
  <c r="E86" i="18"/>
  <c r="E79" i="18"/>
  <c r="E137" i="18"/>
  <c r="E124" i="18"/>
  <c r="E220" i="18"/>
  <c r="E198" i="18"/>
  <c r="E158" i="18"/>
  <c r="E234" i="18"/>
  <c r="E184" i="18"/>
  <c r="E146" i="18"/>
  <c r="E82" i="18"/>
  <c r="E230" i="18"/>
  <c r="E75" i="18"/>
  <c r="E121" i="18"/>
  <c r="E88" i="18"/>
  <c r="E208" i="18"/>
  <c r="E191" i="18"/>
  <c r="E92" i="18"/>
  <c r="E83" i="18"/>
  <c r="E197" i="18"/>
  <c r="E200" i="18"/>
  <c r="E199" i="18"/>
  <c r="E187" i="18"/>
  <c r="E181" i="18"/>
  <c r="E152" i="18"/>
  <c r="E147" i="18"/>
  <c r="E132" i="18"/>
  <c r="E125" i="18"/>
  <c r="E118" i="18"/>
  <c r="E85" i="18"/>
  <c r="E78" i="18"/>
  <c r="E163" i="18"/>
  <c r="E135" i="18"/>
  <c r="E105" i="18"/>
  <c r="E90" i="18"/>
  <c r="E177" i="18"/>
  <c r="E176" i="18"/>
  <c r="E173" i="18"/>
  <c r="E194" i="18"/>
  <c r="E159" i="18"/>
  <c r="E148" i="18"/>
  <c r="E138" i="18"/>
  <c r="E107" i="18"/>
  <c r="E87" i="18"/>
  <c r="E219" i="18"/>
  <c r="E206" i="18"/>
  <c r="E101" i="18"/>
  <c r="E195" i="18"/>
  <c r="E169" i="18"/>
  <c r="E97" i="18"/>
  <c r="E232" i="18"/>
  <c r="E201" i="18"/>
  <c r="E119" i="18"/>
  <c r="E221" i="18"/>
  <c r="E133" i="18"/>
  <c r="E109" i="18"/>
  <c r="E74" i="18"/>
  <c r="E149" i="18"/>
  <c r="E136" i="18"/>
  <c r="E130" i="18"/>
  <c r="E127" i="18"/>
  <c r="E126" i="18"/>
  <c r="E120" i="18"/>
  <c r="E114" i="18"/>
  <c r="E81" i="18"/>
  <c r="E69" i="18"/>
  <c r="E116" i="18"/>
  <c r="E153" i="18"/>
  <c r="E113" i="18"/>
  <c r="E217" i="18"/>
  <c r="E91" i="18"/>
  <c r="E210" i="18"/>
  <c r="E103" i="18"/>
  <c r="E94" i="18"/>
  <c r="E214" i="18"/>
  <c r="E225" i="18"/>
  <c r="E212" i="18"/>
  <c r="E229" i="18"/>
  <c r="E151" i="18"/>
  <c r="E6" i="18"/>
  <c r="C25" i="18"/>
  <c r="C14" i="18"/>
  <c r="C31" i="18"/>
  <c r="C24" i="18"/>
  <c r="C8" i="18"/>
  <c r="C23" i="18"/>
  <c r="C10" i="18"/>
  <c r="C11" i="18"/>
  <c r="C12" i="18"/>
  <c r="C18" i="18"/>
  <c r="C5" i="18"/>
  <c r="C21" i="18"/>
  <c r="C17" i="18"/>
  <c r="C4" i="18"/>
  <c r="C19" i="18"/>
  <c r="C20" i="18"/>
  <c r="C29" i="18"/>
  <c r="C22" i="18"/>
  <c r="C3" i="18"/>
  <c r="C7" i="18"/>
  <c r="C27" i="18"/>
  <c r="C26" i="18"/>
  <c r="C2" i="18"/>
  <c r="C28" i="18"/>
  <c r="C15" i="18"/>
  <c r="C30" i="18"/>
  <c r="C13" i="18"/>
  <c r="C32" i="18"/>
  <c r="C33" i="18"/>
  <c r="C9" i="18"/>
  <c r="C16" i="18"/>
  <c r="C47" i="18"/>
  <c r="C48" i="18"/>
  <c r="C55" i="18"/>
  <c r="C42" i="18"/>
  <c r="C67" i="18"/>
  <c r="C34" i="18"/>
  <c r="C66" i="18"/>
  <c r="C52" i="18"/>
  <c r="C62" i="18"/>
  <c r="C36" i="18"/>
  <c r="C54" i="18"/>
  <c r="C53" i="18"/>
  <c r="C59" i="18"/>
  <c r="C39" i="18"/>
  <c r="C35" i="18"/>
  <c r="C45" i="18"/>
  <c r="C61" i="18"/>
  <c r="C50" i="18"/>
  <c r="C51" i="18"/>
  <c r="C65" i="18"/>
  <c r="C64" i="18"/>
  <c r="C57" i="18"/>
  <c r="C46" i="18"/>
  <c r="C49" i="18"/>
  <c r="C58" i="18"/>
  <c r="C60" i="18"/>
  <c r="C43" i="18"/>
  <c r="C63" i="18"/>
  <c r="C38" i="18"/>
  <c r="C44" i="18"/>
  <c r="C41" i="18"/>
  <c r="C56" i="18"/>
  <c r="C37" i="18"/>
  <c r="C40" i="18"/>
  <c r="C6" i="18"/>
  <c r="F7" i="29" l="1"/>
  <c r="C20" i="16"/>
  <c r="F6" i="16"/>
  <c r="B28" i="16"/>
  <c r="F14" i="16"/>
  <c r="B24" i="16"/>
  <c r="F8" i="29"/>
  <c r="F6" i="29"/>
  <c r="G242" i="26"/>
  <c r="G222" i="26"/>
  <c r="G210" i="26"/>
  <c r="G206" i="26"/>
  <c r="G186" i="26"/>
  <c r="G178" i="26"/>
  <c r="G166" i="26"/>
  <c r="G154" i="26"/>
  <c r="G138" i="26"/>
  <c r="G134" i="26"/>
  <c r="G114" i="26"/>
  <c r="G106" i="26"/>
  <c r="G94" i="26"/>
  <c r="G78" i="26"/>
  <c r="G74" i="26"/>
  <c r="G54" i="26"/>
  <c r="G46" i="26"/>
  <c r="G30" i="26"/>
  <c r="G18" i="26"/>
  <c r="G14" i="26"/>
  <c r="G249" i="26"/>
  <c r="G245" i="26"/>
  <c r="G241" i="26"/>
  <c r="G237" i="26"/>
  <c r="G233" i="26"/>
  <c r="G229" i="26"/>
  <c r="G225" i="26"/>
  <c r="G221" i="26"/>
  <c r="G217" i="26"/>
  <c r="G213" i="26"/>
  <c r="G209" i="26"/>
  <c r="G205" i="26"/>
  <c r="G201" i="26"/>
  <c r="G197" i="26"/>
  <c r="G193" i="26"/>
  <c r="G189" i="26"/>
  <c r="G185" i="26"/>
  <c r="G181" i="26"/>
  <c r="G177" i="26"/>
  <c r="G173" i="26"/>
  <c r="G169" i="26"/>
  <c r="G165" i="26"/>
  <c r="G161" i="26"/>
  <c r="G157" i="26"/>
  <c r="G153" i="26"/>
  <c r="G149" i="26"/>
  <c r="G145" i="26"/>
  <c r="G141" i="26"/>
  <c r="G137" i="26"/>
  <c r="G133" i="26"/>
  <c r="G129" i="26"/>
  <c r="G125" i="26"/>
  <c r="G121" i="26"/>
  <c r="G117" i="26"/>
  <c r="G113" i="26"/>
  <c r="G109" i="26"/>
  <c r="G105" i="26"/>
  <c r="G101" i="26"/>
  <c r="G97" i="26"/>
  <c r="G93" i="26"/>
  <c r="G89" i="26"/>
  <c r="G85" i="26"/>
  <c r="G81" i="26"/>
  <c r="G77" i="26"/>
  <c r="G73" i="26"/>
  <c r="G69" i="26"/>
  <c r="G65" i="26"/>
  <c r="G61" i="26"/>
  <c r="G57" i="26"/>
  <c r="G53" i="26"/>
  <c r="G49" i="26"/>
  <c r="G45" i="26"/>
  <c r="G41" i="26"/>
  <c r="G37" i="26"/>
  <c r="G33" i="26"/>
  <c r="G29" i="26"/>
  <c r="G25" i="26"/>
  <c r="G21" i="26"/>
  <c r="G17" i="26"/>
  <c r="G13" i="26"/>
  <c r="G9" i="26"/>
  <c r="G5" i="26"/>
  <c r="G238" i="26"/>
  <c r="G226" i="26"/>
  <c r="G214" i="26"/>
  <c r="G198" i="26"/>
  <c r="G194" i="26"/>
  <c r="G174" i="26"/>
  <c r="G170" i="26"/>
  <c r="G150" i="26"/>
  <c r="G142" i="26"/>
  <c r="G130" i="26"/>
  <c r="G118" i="26"/>
  <c r="G110" i="26"/>
  <c r="G90" i="26"/>
  <c r="G82" i="26"/>
  <c r="G70" i="26"/>
  <c r="G58" i="26"/>
  <c r="G42" i="26"/>
  <c r="G34" i="26"/>
  <c r="G22" i="26"/>
  <c r="G6" i="26"/>
  <c r="G248" i="26"/>
  <c r="G244" i="26"/>
  <c r="G240" i="26"/>
  <c r="G236" i="26"/>
  <c r="G232" i="26"/>
  <c r="G228" i="26"/>
  <c r="G224" i="26"/>
  <c r="G220" i="26"/>
  <c r="G216" i="26"/>
  <c r="G212" i="26"/>
  <c r="G208" i="26"/>
  <c r="G204" i="26"/>
  <c r="G200" i="26"/>
  <c r="G196" i="26"/>
  <c r="G192" i="26"/>
  <c r="G188" i="26"/>
  <c r="G184" i="26"/>
  <c r="G180" i="26"/>
  <c r="G176" i="26"/>
  <c r="G172" i="26"/>
  <c r="G168" i="26"/>
  <c r="G164" i="26"/>
  <c r="G160" i="26"/>
  <c r="G156" i="26"/>
  <c r="G152" i="26"/>
  <c r="G148" i="26"/>
  <c r="G144" i="26"/>
  <c r="G140" i="26"/>
  <c r="G136" i="26"/>
  <c r="G132" i="26"/>
  <c r="G128" i="26"/>
  <c r="G124" i="26"/>
  <c r="G120" i="26"/>
  <c r="G116" i="26"/>
  <c r="G112" i="26"/>
  <c r="G108" i="26"/>
  <c r="G104" i="26"/>
  <c r="G100" i="26"/>
  <c r="G96" i="26"/>
  <c r="G92" i="26"/>
  <c r="G88" i="26"/>
  <c r="G84" i="26"/>
  <c r="G80" i="26"/>
  <c r="G76" i="26"/>
  <c r="G72" i="26"/>
  <c r="G68" i="26"/>
  <c r="G64" i="26"/>
  <c r="G60" i="26"/>
  <c r="G56" i="26"/>
  <c r="G52" i="26"/>
  <c r="G48" i="26"/>
  <c r="G44" i="26"/>
  <c r="G40" i="26"/>
  <c r="G36" i="26"/>
  <c r="G32" i="26"/>
  <c r="G28" i="26"/>
  <c r="G24" i="26"/>
  <c r="G20" i="26"/>
  <c r="G16" i="26"/>
  <c r="G12" i="26"/>
  <c r="G8" i="26"/>
  <c r="G4" i="26"/>
  <c r="G234" i="26"/>
  <c r="G230" i="26"/>
  <c r="G218" i="26"/>
  <c r="G202" i="26"/>
  <c r="G190" i="26"/>
  <c r="G182" i="26"/>
  <c r="G162" i="26"/>
  <c r="G158" i="26"/>
  <c r="G146" i="26"/>
  <c r="G126" i="26"/>
  <c r="G122" i="26"/>
  <c r="G102" i="26"/>
  <c r="G98" i="26"/>
  <c r="G86" i="26"/>
  <c r="G66" i="26"/>
  <c r="G62" i="26"/>
  <c r="G50" i="26"/>
  <c r="G38" i="26"/>
  <c r="G26" i="26"/>
  <c r="G10" i="26"/>
  <c r="G247" i="26"/>
  <c r="G243" i="26"/>
  <c r="G239" i="26"/>
  <c r="G235" i="26"/>
  <c r="G231" i="26"/>
  <c r="G227" i="26"/>
  <c r="G223" i="26"/>
  <c r="G219" i="26"/>
  <c r="G215" i="26"/>
  <c r="G211" i="26"/>
  <c r="G207" i="26"/>
  <c r="G203" i="26"/>
  <c r="G199" i="26"/>
  <c r="G195" i="26"/>
  <c r="G191" i="26"/>
  <c r="G187" i="26"/>
  <c r="G183" i="26"/>
  <c r="G179" i="26"/>
  <c r="G175" i="26"/>
  <c r="G171" i="26"/>
  <c r="G167" i="26"/>
  <c r="G163" i="26"/>
  <c r="G159" i="26"/>
  <c r="G155" i="26"/>
  <c r="G151" i="26"/>
  <c r="G147" i="26"/>
  <c r="G143" i="26"/>
  <c r="G139" i="26"/>
  <c r="G135" i="26"/>
  <c r="G131" i="26"/>
  <c r="G127" i="26"/>
  <c r="G123" i="26"/>
  <c r="G119" i="26"/>
  <c r="G115" i="26"/>
  <c r="G111" i="26"/>
  <c r="G107" i="26"/>
  <c r="G103" i="26"/>
  <c r="G99" i="26"/>
  <c r="G95" i="26"/>
  <c r="G91" i="26"/>
  <c r="G87" i="26"/>
  <c r="G83" i="26"/>
  <c r="G79" i="26"/>
  <c r="G75" i="26"/>
  <c r="G71" i="26"/>
  <c r="G67" i="26"/>
  <c r="G63" i="26"/>
  <c r="G59" i="26"/>
  <c r="G55" i="26"/>
  <c r="G51" i="26"/>
  <c r="G47" i="26"/>
  <c r="G43" i="26"/>
  <c r="G39" i="26"/>
  <c r="G35" i="26"/>
  <c r="G31" i="26"/>
  <c r="G27" i="26"/>
  <c r="G23" i="26"/>
  <c r="G19" i="26"/>
  <c r="G15" i="26"/>
  <c r="G11" i="26"/>
  <c r="G7" i="26"/>
  <c r="G3" i="26"/>
  <c r="F17" i="16"/>
  <c r="F9" i="16"/>
  <c r="F16" i="16"/>
  <c r="F12" i="16"/>
  <c r="F8" i="16"/>
  <c r="F4" i="16"/>
  <c r="F13" i="16"/>
  <c r="F5" i="16"/>
  <c r="F15" i="16"/>
  <c r="F11" i="16"/>
  <c r="F7" i="16"/>
  <c r="F3" i="16"/>
  <c r="Z7" i="3"/>
  <c r="AD7" i="3" s="1"/>
  <c r="Z3" i="3"/>
  <c r="AD3" i="3" s="1"/>
  <c r="AC7" i="3"/>
  <c r="J4" i="5"/>
  <c r="J8" i="5"/>
  <c r="J7" i="5"/>
  <c r="J2" i="5"/>
  <c r="G13" i="16" l="1"/>
  <c r="G12" i="16"/>
  <c r="G15" i="16"/>
  <c r="G9" i="16"/>
  <c r="G16" i="16"/>
  <c r="G11" i="16"/>
  <c r="G2" i="16"/>
  <c r="G4" i="16"/>
  <c r="G17" i="16"/>
  <c r="G7" i="16"/>
  <c r="G8" i="16"/>
  <c r="G5" i="16"/>
  <c r="G6" i="16"/>
  <c r="G3" i="16"/>
  <c r="G10" i="16"/>
  <c r="G14" i="16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Q19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3" i="3"/>
  <c r="AO24" i="3"/>
  <c r="AR3" i="3"/>
  <c r="AQ3" i="3"/>
  <c r="AP3" i="3"/>
  <c r="AO3" i="3"/>
  <c r="AM13" i="3"/>
  <c r="AM4" i="3"/>
  <c r="AM5" i="3"/>
  <c r="AM6" i="3"/>
  <c r="AM7" i="3"/>
  <c r="AM8" i="3"/>
  <c r="AM9" i="3"/>
  <c r="AM10" i="3"/>
  <c r="AM11" i="3"/>
  <c r="AM12" i="3"/>
  <c r="AM14" i="3"/>
  <c r="AM15" i="3"/>
  <c r="AM16" i="3"/>
  <c r="AM17" i="3"/>
  <c r="AM18" i="3"/>
  <c r="AM19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M3" i="3"/>
  <c r="AL3" i="3"/>
  <c r="AK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E3" i="3"/>
  <c r="AE19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H3" i="3"/>
  <c r="AG3" i="3"/>
  <c r="AF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Z10" i="3"/>
  <c r="AD10" i="3" s="1"/>
  <c r="Z14" i="3"/>
  <c r="AD14" i="3" s="1"/>
  <c r="AC4" i="3"/>
  <c r="AC5" i="3"/>
  <c r="AC6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B3" i="3"/>
  <c r="AC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3" i="3"/>
  <c r="Z4" i="3"/>
  <c r="AD4" i="3" s="1"/>
  <c r="Z5" i="3"/>
  <c r="AD5" i="3" s="1"/>
  <c r="Z6" i="3"/>
  <c r="AD6" i="3" s="1"/>
  <c r="Z8" i="3"/>
  <c r="AD8" i="3" s="1"/>
  <c r="Z9" i="3"/>
  <c r="AD9" i="3" s="1"/>
  <c r="Z11" i="3"/>
  <c r="AD11" i="3" s="1"/>
  <c r="Z12" i="3"/>
  <c r="AD12" i="3" s="1"/>
  <c r="Z13" i="3"/>
  <c r="AD13" i="3" s="1"/>
  <c r="Z15" i="3"/>
  <c r="AD15" i="3" s="1"/>
  <c r="Z16" i="3"/>
  <c r="AD16" i="3" s="1"/>
  <c r="Z17" i="3"/>
  <c r="AD17" i="3" s="1"/>
  <c r="Z18" i="3"/>
  <c r="AD18" i="3" s="1"/>
  <c r="Z19" i="3"/>
  <c r="AD19" i="3" s="1"/>
  <c r="P514" i="5"/>
  <c r="P515" i="5"/>
  <c r="P509" i="5"/>
  <c r="P510" i="5"/>
  <c r="P511" i="5"/>
  <c r="P512" i="5"/>
  <c r="P51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9" i="5"/>
  <c r="P8" i="5"/>
  <c r="P7" i="5"/>
  <c r="P6" i="5"/>
  <c r="P5" i="5"/>
  <c r="P4" i="5"/>
  <c r="P3" i="5"/>
  <c r="P2" i="5"/>
  <c r="J3" i="5"/>
  <c r="J5" i="5"/>
  <c r="J6" i="5"/>
  <c r="J9" i="5"/>
  <c r="L3" i="11" l="1"/>
  <c r="M3" i="11" s="1"/>
  <c r="L4" i="11"/>
  <c r="M4" i="11" s="1"/>
  <c r="L5" i="11"/>
  <c r="N5" i="11" s="1"/>
  <c r="L6" i="11"/>
  <c r="M6" i="11" s="1"/>
  <c r="L7" i="11"/>
  <c r="N7" i="11" s="1"/>
  <c r="L8" i="11"/>
  <c r="M8" i="11" s="1"/>
  <c r="L9" i="11"/>
  <c r="M9" i="11" s="1"/>
  <c r="L10" i="11"/>
  <c r="M10" i="11" s="1"/>
  <c r="L11" i="11"/>
  <c r="N11" i="11" s="1"/>
  <c r="L12" i="11"/>
  <c r="M12" i="11" s="1"/>
  <c r="L2" i="11"/>
  <c r="N2" i="11" s="1"/>
  <c r="M2" i="11" l="1"/>
  <c r="M11" i="11"/>
  <c r="M7" i="11"/>
  <c r="N10" i="11"/>
  <c r="N6" i="11"/>
  <c r="N12" i="11"/>
  <c r="M5" i="11"/>
  <c r="N9" i="11"/>
  <c r="N8" i="11"/>
  <c r="N4" i="11"/>
  <c r="N3" i="11"/>
</calcChain>
</file>

<file path=xl/sharedStrings.xml><?xml version="1.0" encoding="utf-8"?>
<sst xmlns="http://schemas.openxmlformats.org/spreadsheetml/2006/main" count="6771" uniqueCount="2480">
  <si>
    <t>Symbol</t>
  </si>
  <si>
    <t>1M</t>
  </si>
  <si>
    <t>3M</t>
  </si>
  <si>
    <t>1Yr</t>
  </si>
  <si>
    <t>3Yr</t>
  </si>
  <si>
    <t>5Yr</t>
  </si>
  <si>
    <t>10Yr</t>
  </si>
  <si>
    <t>Nifty 50</t>
  </si>
  <si>
    <t>Nifty 100</t>
  </si>
  <si>
    <t>Nifty 200</t>
  </si>
  <si>
    <t>Nifty 500</t>
  </si>
  <si>
    <t>NIFTY TOTAL MKT</t>
  </si>
  <si>
    <t>Nifty Next 50</t>
  </si>
  <si>
    <t>NIFTY Smallcap 100</t>
  </si>
  <si>
    <t>NIFTY500 MULTICAP 50:25:25</t>
  </si>
  <si>
    <t>NIFTY LargeMidcap 250</t>
  </si>
  <si>
    <t>Nifty500 LargeMidSmall Equal-Cap Weighted</t>
  </si>
  <si>
    <t>NIFTY SMALLCAP 50</t>
  </si>
  <si>
    <t>Nifty smallcap 250</t>
  </si>
  <si>
    <t>NIFTY MID SELECT</t>
  </si>
  <si>
    <t>Nifty MidSmallcap 400</t>
  </si>
  <si>
    <t>Nifty Midcap 150</t>
  </si>
  <si>
    <t>NIFTY MIDCAP 100</t>
  </si>
  <si>
    <t>Nifty Midcap 50</t>
  </si>
  <si>
    <t>NIFTY MICROCAP250</t>
  </si>
  <si>
    <t>Period Invested for</t>
  </si>
  <si>
    <t>₹10000 Invested on</t>
  </si>
  <si>
    <t>Latest Value</t>
  </si>
  <si>
    <t>Absolute Returns</t>
  </si>
  <si>
    <t>Annualised Returns</t>
  </si>
  <si>
    <t>Category Avg</t>
  </si>
  <si>
    <t>Rank within Category</t>
  </si>
  <si>
    <t>1 Week</t>
  </si>
  <si>
    <t>-</t>
  </si>
  <si>
    <t>1 Month</t>
  </si>
  <si>
    <t>28/30</t>
  </si>
  <si>
    <t>3 Month</t>
  </si>
  <si>
    <t>25/30</t>
  </si>
  <si>
    <t>6 Month</t>
  </si>
  <si>
    <t>14/30</t>
  </si>
  <si>
    <t>YTD</t>
  </si>
  <si>
    <t>26/30</t>
  </si>
  <si>
    <t>1 Year</t>
  </si>
  <si>
    <t>2 Year</t>
  </si>
  <si>
    <t>22/30</t>
  </si>
  <si>
    <t>3 Year</t>
  </si>
  <si>
    <t>5 Year</t>
  </si>
  <si>
    <t>10 Year</t>
  </si>
  <si>
    <t>Since Inception</t>
  </si>
  <si>
    <t>14/32</t>
  </si>
  <si>
    <t>17/31</t>
  </si>
  <si>
    <t>20/30</t>
  </si>
  <si>
    <t>14/29</t>
  </si>
  <si>
    <t>Stock Invested in</t>
  </si>
  <si>
    <t>Sector</t>
  </si>
  <si>
    <t>Value(Mn)</t>
  </si>
  <si>
    <t>% of Total Holdings</t>
  </si>
  <si>
    <t>1M Change</t>
  </si>
  <si>
    <t>1Y Highest Holding</t>
  </si>
  <si>
    <t>1Y Lowest Holding</t>
  </si>
  <si>
    <t>Quantity</t>
  </si>
  <si>
    <t>1M Change in Qty</t>
  </si>
  <si>
    <t>Auto components &amp; equipments</t>
  </si>
  <si>
    <r>
      <t>2.39% </t>
    </r>
    <r>
      <rPr>
        <sz val="9"/>
        <color rgb="FF666666"/>
        <rFont val="Arial"/>
        <family val="2"/>
      </rPr>
      <t>(Mar 2024)</t>
    </r>
  </si>
  <si>
    <r>
      <t>1.44% </t>
    </r>
    <r>
      <rPr>
        <sz val="9"/>
        <color rgb="FF666666"/>
        <rFont val="Arial"/>
        <family val="2"/>
      </rPr>
      <t>(Dec 2024)</t>
    </r>
  </si>
  <si>
    <t>24.99 L</t>
  </si>
  <si>
    <r>
      <t>0.86% </t>
    </r>
    <r>
      <rPr>
        <sz val="9"/>
        <color rgb="FF666666"/>
        <rFont val="Arial"/>
        <family val="2"/>
      </rPr>
      <t>(Jan 2025)</t>
    </r>
  </si>
  <si>
    <r>
      <t>0% </t>
    </r>
    <r>
      <rPr>
        <sz val="9"/>
        <color rgb="FF666666"/>
        <rFont val="Arial"/>
        <family val="2"/>
      </rPr>
      <t>(Feb 2024)</t>
    </r>
  </si>
  <si>
    <t>47.03 L</t>
  </si>
  <si>
    <r>
      <t>0.13% </t>
    </r>
    <r>
      <rPr>
        <sz val="9"/>
        <color rgb="FF666666"/>
        <rFont val="Arial"/>
        <family val="2"/>
      </rPr>
      <t>(Aug 2024)</t>
    </r>
  </si>
  <si>
    <r>
      <t>0.1% </t>
    </r>
    <r>
      <rPr>
        <sz val="9"/>
        <color rgb="FF666666"/>
        <rFont val="Arial"/>
        <family val="2"/>
      </rPr>
      <t>(Oct 2024)</t>
    </r>
  </si>
  <si>
    <t>9.68 L</t>
  </si>
  <si>
    <r>
      <t>0.29% </t>
    </r>
    <r>
      <rPr>
        <sz val="9"/>
        <color rgb="FF666666"/>
        <rFont val="Arial"/>
        <family val="2"/>
      </rPr>
      <t>(Jan 2025)</t>
    </r>
  </si>
  <si>
    <t>4.84 L</t>
  </si>
  <si>
    <r>
      <t>0.2% </t>
    </r>
    <r>
      <rPr>
        <sz val="9"/>
        <color rgb="FF666666"/>
        <rFont val="Arial"/>
        <family val="2"/>
      </rPr>
      <t>(Nov 2024)</t>
    </r>
  </si>
  <si>
    <t>7.72 L</t>
  </si>
  <si>
    <r>
      <t>0.29% </t>
    </r>
    <r>
      <rPr>
        <sz val="9"/>
        <color rgb="FF666666"/>
        <rFont val="Arial"/>
        <family val="2"/>
      </rPr>
      <t>(Feb 2024)</t>
    </r>
  </si>
  <si>
    <r>
      <t>0.2% </t>
    </r>
    <r>
      <rPr>
        <sz val="9"/>
        <color rgb="FF666666"/>
        <rFont val="Arial"/>
        <family val="2"/>
      </rPr>
      <t>(Jan 2025)</t>
    </r>
  </si>
  <si>
    <t>25.62 L</t>
  </si>
  <si>
    <r>
      <t>0.09% </t>
    </r>
    <r>
      <rPr>
        <sz val="9"/>
        <color rgb="FF666666"/>
        <rFont val="Arial"/>
        <family val="2"/>
      </rPr>
      <t>(Jun 2024)</t>
    </r>
  </si>
  <si>
    <r>
      <t>0.06% </t>
    </r>
    <r>
      <rPr>
        <sz val="9"/>
        <color rgb="FF666666"/>
        <rFont val="Arial"/>
        <family val="2"/>
      </rPr>
      <t>(Nov 2024)</t>
    </r>
  </si>
  <si>
    <t>1.97 L</t>
  </si>
  <si>
    <r>
      <t>0.6% </t>
    </r>
    <r>
      <rPr>
        <sz val="9"/>
        <color rgb="FF666666"/>
        <rFont val="Arial"/>
        <family val="2"/>
      </rPr>
      <t>(Sep 2024)</t>
    </r>
  </si>
  <si>
    <t>1.77 Cr</t>
  </si>
  <si>
    <r>
      <t>0.26% </t>
    </r>
    <r>
      <rPr>
        <sz val="9"/>
        <color rgb="FF666666"/>
        <rFont val="Arial"/>
        <family val="2"/>
      </rPr>
      <t>(Dec 2024)</t>
    </r>
  </si>
  <si>
    <r>
      <t>0.21% </t>
    </r>
    <r>
      <rPr>
        <sz val="9"/>
        <color rgb="FF666666"/>
        <rFont val="Arial"/>
        <family val="2"/>
      </rPr>
      <t>(Nov 2024)</t>
    </r>
  </si>
  <si>
    <t>25.00 L</t>
  </si>
  <si>
    <r>
      <t>0.25% </t>
    </r>
    <r>
      <rPr>
        <sz val="9"/>
        <color rgb="FF666666"/>
        <rFont val="Arial"/>
        <family val="2"/>
      </rPr>
      <t>(Mar 2024)</t>
    </r>
  </si>
  <si>
    <r>
      <t>0.18% </t>
    </r>
    <r>
      <rPr>
        <sz val="9"/>
        <color rgb="FF666666"/>
        <rFont val="Arial"/>
        <family val="2"/>
      </rPr>
      <t>(Dec 2024)</t>
    </r>
  </si>
  <si>
    <t>8.91 L</t>
  </si>
  <si>
    <r>
      <t>0.55% </t>
    </r>
    <r>
      <rPr>
        <sz val="9"/>
        <color rgb="FF666666"/>
        <rFont val="Arial"/>
        <family val="2"/>
      </rPr>
      <t>(Jun 2024)</t>
    </r>
  </si>
  <si>
    <r>
      <t>0.38% </t>
    </r>
    <r>
      <rPr>
        <sz val="9"/>
        <color rgb="FF666666"/>
        <rFont val="Arial"/>
        <family val="2"/>
      </rPr>
      <t>(Dec 2024)</t>
    </r>
  </si>
  <si>
    <t>1.44 Cr</t>
  </si>
  <si>
    <r>
      <t>0.11% </t>
    </r>
    <r>
      <rPr>
        <sz val="9"/>
        <color rgb="FF666666"/>
        <rFont val="Arial"/>
        <family val="2"/>
      </rPr>
      <t>(Jun 2024)</t>
    </r>
  </si>
  <si>
    <t>8.68 L</t>
  </si>
  <si>
    <r>
      <t>0.21% </t>
    </r>
    <r>
      <rPr>
        <sz val="9"/>
        <color rgb="FF666666"/>
        <rFont val="Arial"/>
        <family val="2"/>
      </rPr>
      <t>(Feb 2024)</t>
    </r>
  </si>
  <si>
    <r>
      <t>0.11% </t>
    </r>
    <r>
      <rPr>
        <sz val="9"/>
        <color rgb="FF666666"/>
        <rFont val="Arial"/>
        <family val="2"/>
      </rPr>
      <t>(Dec 2024)</t>
    </r>
  </si>
  <si>
    <t>11.53 L</t>
  </si>
  <si>
    <t>4.16 L</t>
  </si>
  <si>
    <t>17.20 k</t>
  </si>
  <si>
    <r>
      <t>0.72% </t>
    </r>
    <r>
      <rPr>
        <sz val="9"/>
        <color rgb="FF666666"/>
        <rFont val="Arial"/>
        <family val="2"/>
      </rPr>
      <t>(May 2024)</t>
    </r>
  </si>
  <si>
    <t>49.67 L</t>
  </si>
  <si>
    <r>
      <t>0.31% </t>
    </r>
    <r>
      <rPr>
        <sz val="9"/>
        <color rgb="FF666666"/>
        <rFont val="Arial"/>
        <family val="2"/>
      </rPr>
      <t>(Feb 2024)</t>
    </r>
  </si>
  <si>
    <r>
      <t>0.22% </t>
    </r>
    <r>
      <rPr>
        <sz val="9"/>
        <color rgb="FF666666"/>
        <rFont val="Arial"/>
        <family val="2"/>
      </rPr>
      <t>(Nov 2024)</t>
    </r>
  </si>
  <si>
    <t>7.60 L</t>
  </si>
  <si>
    <r>
      <t>0.33% </t>
    </r>
    <r>
      <rPr>
        <sz val="9"/>
        <color rgb="FF666666"/>
        <rFont val="Arial"/>
        <family val="2"/>
      </rPr>
      <t>(Sep 2024)</t>
    </r>
  </si>
  <si>
    <r>
      <t>0.27% </t>
    </r>
    <r>
      <rPr>
        <sz val="9"/>
        <color rgb="FF666666"/>
        <rFont val="Arial"/>
        <family val="2"/>
      </rPr>
      <t>(Aug 2024)</t>
    </r>
  </si>
  <si>
    <t>26.17 L</t>
  </si>
  <si>
    <t>Pharmaceuticals</t>
  </si>
  <si>
    <r>
      <t>0.4% </t>
    </r>
    <r>
      <rPr>
        <sz val="9"/>
        <color rgb="FF666666"/>
        <rFont val="Arial"/>
        <family val="2"/>
      </rPr>
      <t>(Feb 2024)</t>
    </r>
  </si>
  <si>
    <r>
      <t>0.21% </t>
    </r>
    <r>
      <rPr>
        <sz val="9"/>
        <color rgb="FF666666"/>
        <rFont val="Arial"/>
        <family val="2"/>
      </rPr>
      <t>(Jan 2025)</t>
    </r>
  </si>
  <si>
    <t>2.14 L</t>
  </si>
  <si>
    <r>
      <t>0.18% </t>
    </r>
    <r>
      <rPr>
        <sz val="9"/>
        <color rgb="FF666666"/>
        <rFont val="Arial"/>
        <family val="2"/>
      </rPr>
      <t>(Jan 2025)</t>
    </r>
  </si>
  <si>
    <r>
      <t>0.73% </t>
    </r>
    <r>
      <rPr>
        <sz val="9"/>
        <color rgb="FF666666"/>
        <rFont val="Arial"/>
        <family val="2"/>
      </rPr>
      <t>(Feb 2024)</t>
    </r>
  </si>
  <si>
    <r>
      <t>0.57% </t>
    </r>
    <r>
      <rPr>
        <sz val="9"/>
        <color rgb="FF666666"/>
        <rFont val="Arial"/>
        <family val="2"/>
      </rPr>
      <t>(Nov 2024)</t>
    </r>
  </si>
  <si>
    <t>6.81 L</t>
  </si>
  <si>
    <r>
      <t>1.02% </t>
    </r>
    <r>
      <rPr>
        <sz val="9"/>
        <color rgb="FF666666"/>
        <rFont val="Arial"/>
        <family val="2"/>
      </rPr>
      <t>(Aug 2024)</t>
    </r>
  </si>
  <si>
    <r>
      <t>0.81% </t>
    </r>
    <r>
      <rPr>
        <sz val="9"/>
        <color rgb="FF666666"/>
        <rFont val="Arial"/>
        <family val="2"/>
      </rPr>
      <t>(Jan 2025)</t>
    </r>
  </si>
  <si>
    <t>12.06 L</t>
  </si>
  <si>
    <t>1.83 L</t>
  </si>
  <si>
    <r>
      <t>0.35% </t>
    </r>
    <r>
      <rPr>
        <sz val="9"/>
        <color rgb="FF666666"/>
        <rFont val="Arial"/>
        <family val="2"/>
      </rPr>
      <t>(Apr 2024)</t>
    </r>
  </si>
  <si>
    <r>
      <t>0.26% </t>
    </r>
    <r>
      <rPr>
        <sz val="9"/>
        <color rgb="FF666666"/>
        <rFont val="Arial"/>
        <family val="2"/>
      </rPr>
      <t>(Nov 2024)</t>
    </r>
  </si>
  <si>
    <t>9.38 L</t>
  </si>
  <si>
    <r>
      <t>0.11% </t>
    </r>
    <r>
      <rPr>
        <sz val="9"/>
        <color rgb="FF666666"/>
        <rFont val="Arial"/>
        <family val="2"/>
      </rPr>
      <t>(Jan 2025)</t>
    </r>
  </si>
  <si>
    <t>25.95 L</t>
  </si>
  <si>
    <r>
      <t>0.68% </t>
    </r>
    <r>
      <rPr>
        <sz val="9"/>
        <color rgb="FF666666"/>
        <rFont val="Arial"/>
        <family val="2"/>
      </rPr>
      <t>(Mar 2024)</t>
    </r>
  </si>
  <si>
    <r>
      <t>0.48% </t>
    </r>
    <r>
      <rPr>
        <sz val="9"/>
        <color rgb="FF666666"/>
        <rFont val="Arial"/>
        <family val="2"/>
      </rPr>
      <t>(Oct 2024)</t>
    </r>
  </si>
  <si>
    <t>17.80 L</t>
  </si>
  <si>
    <r>
      <t>0.4% </t>
    </r>
    <r>
      <rPr>
        <sz val="9"/>
        <color rgb="FF666666"/>
        <rFont val="Arial"/>
        <family val="2"/>
      </rPr>
      <t>(Mar 2024)</t>
    </r>
  </si>
  <si>
    <r>
      <t>0.34% </t>
    </r>
    <r>
      <rPr>
        <sz val="9"/>
        <color rgb="FF666666"/>
        <rFont val="Arial"/>
        <family val="2"/>
      </rPr>
      <t>(Dec 2024)</t>
    </r>
  </si>
  <si>
    <t>42.57 L</t>
  </si>
  <si>
    <r>
      <t>0.17% </t>
    </r>
    <r>
      <rPr>
        <sz val="9"/>
        <color rgb="FF666666"/>
        <rFont val="Arial"/>
        <family val="2"/>
      </rPr>
      <t>(Dec 2024)</t>
    </r>
  </si>
  <si>
    <t>7.03 L</t>
  </si>
  <si>
    <t>-0.75 L</t>
  </si>
  <si>
    <r>
      <t>0.84% </t>
    </r>
    <r>
      <rPr>
        <sz val="9"/>
        <color rgb="FF666666"/>
        <rFont val="Arial"/>
        <family val="2"/>
      </rPr>
      <t>(Sep 2024)</t>
    </r>
  </si>
  <si>
    <r>
      <t>0.69% </t>
    </r>
    <r>
      <rPr>
        <sz val="9"/>
        <color rgb="FF666666"/>
        <rFont val="Arial"/>
        <family val="2"/>
      </rPr>
      <t>(Apr 2024)</t>
    </r>
  </si>
  <si>
    <t>6.58 L</t>
  </si>
  <si>
    <r>
      <t>0.95% </t>
    </r>
    <r>
      <rPr>
        <sz val="9"/>
        <color rgb="FF666666"/>
        <rFont val="Arial"/>
        <family val="2"/>
      </rPr>
      <t>(Feb 2024)</t>
    </r>
  </si>
  <si>
    <r>
      <t>0.72% </t>
    </r>
    <r>
      <rPr>
        <sz val="9"/>
        <color rgb="FF666666"/>
        <rFont val="Arial"/>
        <family val="2"/>
      </rPr>
      <t>(Jun 2024)</t>
    </r>
  </si>
  <si>
    <t>16.74 L</t>
  </si>
  <si>
    <t>Private sector bank</t>
  </si>
  <si>
    <r>
      <t>0.65% </t>
    </r>
    <r>
      <rPr>
        <sz val="9"/>
        <color rgb="FF666666"/>
        <rFont val="Arial"/>
        <family val="2"/>
      </rPr>
      <t>(Jun 2024)</t>
    </r>
  </si>
  <si>
    <r>
      <t>0.35% </t>
    </r>
    <r>
      <rPr>
        <sz val="9"/>
        <color rgb="FF666666"/>
        <rFont val="Arial"/>
        <family val="2"/>
      </rPr>
      <t>(Dec 2024)</t>
    </r>
  </si>
  <si>
    <t>1.38 Cr</t>
  </si>
  <si>
    <r>
      <t>1.33% </t>
    </r>
    <r>
      <rPr>
        <sz val="9"/>
        <color rgb="FF666666"/>
        <rFont val="Arial"/>
        <family val="2"/>
      </rPr>
      <t>(Jan 2025)</t>
    </r>
  </si>
  <si>
    <r>
      <t>1.1% </t>
    </r>
    <r>
      <rPr>
        <sz val="9"/>
        <color rgb="FF666666"/>
        <rFont val="Arial"/>
        <family val="2"/>
      </rPr>
      <t>(Sep 2024)</t>
    </r>
  </si>
  <si>
    <t>3.18 Cr</t>
  </si>
  <si>
    <r>
      <t>0.06% </t>
    </r>
    <r>
      <rPr>
        <sz val="9"/>
        <color rgb="FF666666"/>
        <rFont val="Arial"/>
        <family val="2"/>
      </rPr>
      <t>(Oct 2024)</t>
    </r>
  </si>
  <si>
    <t>3.52 L</t>
  </si>
  <si>
    <r>
      <t>1.98% </t>
    </r>
    <r>
      <rPr>
        <sz val="9"/>
        <color rgb="FF666666"/>
        <rFont val="Arial"/>
        <family val="2"/>
      </rPr>
      <t>(Jan 2025)</t>
    </r>
  </si>
  <si>
    <r>
      <t>1.57% </t>
    </r>
    <r>
      <rPr>
        <sz val="9"/>
        <color rgb="FF666666"/>
        <rFont val="Arial"/>
        <family val="2"/>
      </rPr>
      <t>(Feb 2024)</t>
    </r>
  </si>
  <si>
    <t>66.50 L</t>
  </si>
  <si>
    <r>
      <t>0.31% </t>
    </r>
    <r>
      <rPr>
        <sz val="9"/>
        <color rgb="FF666666"/>
        <rFont val="Arial"/>
        <family val="2"/>
      </rPr>
      <t>(Jan 2025)</t>
    </r>
  </si>
  <si>
    <t>1.03 Cr</t>
  </si>
  <si>
    <r>
      <t>0.37% </t>
    </r>
    <r>
      <rPr>
        <sz val="9"/>
        <color rgb="FF666666"/>
        <rFont val="Arial"/>
        <family val="2"/>
      </rPr>
      <t>(Sep 2024)</t>
    </r>
  </si>
  <si>
    <t>20.79 L</t>
  </si>
  <si>
    <t>1.70 L</t>
  </si>
  <si>
    <t>Specialty chemicals</t>
  </si>
  <si>
    <r>
      <t>0.45% </t>
    </r>
    <r>
      <rPr>
        <sz val="9"/>
        <color rgb="FF666666"/>
        <rFont val="Arial"/>
        <family val="2"/>
      </rPr>
      <t>(Dec 2024)</t>
    </r>
  </si>
  <si>
    <r>
      <t>0.22% </t>
    </r>
    <r>
      <rPr>
        <sz val="9"/>
        <color rgb="FF666666"/>
        <rFont val="Arial"/>
        <family val="2"/>
      </rPr>
      <t>(Mar 2024)</t>
    </r>
  </si>
  <si>
    <t>9.96 L</t>
  </si>
  <si>
    <r>
      <t>0.57% </t>
    </r>
    <r>
      <rPr>
        <sz val="9"/>
        <color rgb="FF666666"/>
        <rFont val="Arial"/>
        <family val="2"/>
      </rPr>
      <t>(Sep 2024)</t>
    </r>
  </si>
  <si>
    <r>
      <t>0.14% </t>
    </r>
    <r>
      <rPr>
        <sz val="9"/>
        <color rgb="FF666666"/>
        <rFont val="Arial"/>
        <family val="2"/>
      </rPr>
      <t>(Jun 2024)</t>
    </r>
  </si>
  <si>
    <t>7.38 L</t>
  </si>
  <si>
    <r>
      <t>0.39% </t>
    </r>
    <r>
      <rPr>
        <sz val="9"/>
        <color rgb="FF666666"/>
        <rFont val="Arial"/>
        <family val="2"/>
      </rPr>
      <t>(Jun 2024)</t>
    </r>
  </si>
  <si>
    <r>
      <t>0.17% </t>
    </r>
    <r>
      <rPr>
        <sz val="9"/>
        <color rgb="FF666666"/>
        <rFont val="Arial"/>
        <family val="2"/>
      </rPr>
      <t>(Feb 2024)</t>
    </r>
  </si>
  <si>
    <t>7.97 L</t>
  </si>
  <si>
    <r>
      <t>0.38% </t>
    </r>
    <r>
      <rPr>
        <sz val="9"/>
        <color rgb="FF666666"/>
        <rFont val="Arial"/>
        <family val="2"/>
      </rPr>
      <t>(Feb 2024)</t>
    </r>
  </si>
  <si>
    <r>
      <t>0.22% </t>
    </r>
    <r>
      <rPr>
        <sz val="9"/>
        <color rgb="FF666666"/>
        <rFont val="Arial"/>
        <family val="2"/>
      </rPr>
      <t>(Dec 2024)</t>
    </r>
  </si>
  <si>
    <t>40.42 L</t>
  </si>
  <si>
    <r>
      <t>0.71% </t>
    </r>
    <r>
      <rPr>
        <sz val="9"/>
        <color rgb="FF666666"/>
        <rFont val="Arial"/>
        <family val="2"/>
      </rPr>
      <t>(Feb 2024)</t>
    </r>
  </si>
  <si>
    <r>
      <t>0.54% </t>
    </r>
    <r>
      <rPr>
        <sz val="9"/>
        <color rgb="FF666666"/>
        <rFont val="Arial"/>
        <family val="2"/>
      </rPr>
      <t>(Dec 2024)</t>
    </r>
  </si>
  <si>
    <t>7.85 L</t>
  </si>
  <si>
    <r>
      <t>1.39% </t>
    </r>
    <r>
      <rPr>
        <sz val="9"/>
        <color rgb="FF666666"/>
        <rFont val="Arial"/>
        <family val="2"/>
      </rPr>
      <t>(Apr 2024)</t>
    </r>
  </si>
  <si>
    <r>
      <t>1.09% </t>
    </r>
    <r>
      <rPr>
        <sz val="9"/>
        <color rgb="FF666666"/>
        <rFont val="Arial"/>
        <family val="2"/>
      </rPr>
      <t>(Jan 2025)</t>
    </r>
  </si>
  <si>
    <t>6.15 L</t>
  </si>
  <si>
    <r>
      <t>0.51% </t>
    </r>
    <r>
      <rPr>
        <sz val="9"/>
        <color rgb="FF666666"/>
        <rFont val="Arial"/>
        <family val="2"/>
      </rPr>
      <t>(Jul 2024)</t>
    </r>
  </si>
  <si>
    <r>
      <t>0.4% </t>
    </r>
    <r>
      <rPr>
        <sz val="9"/>
        <color rgb="FF666666"/>
        <rFont val="Arial"/>
        <family val="2"/>
      </rPr>
      <t>(Dec 2024)</t>
    </r>
  </si>
  <si>
    <t>10.88 L</t>
  </si>
  <si>
    <t>87.54 k</t>
  </si>
  <si>
    <r>
      <t>0.23% </t>
    </r>
    <r>
      <rPr>
        <sz val="9"/>
        <color rgb="FF666666"/>
        <rFont val="Arial"/>
        <family val="2"/>
      </rPr>
      <t>(Feb 2024)</t>
    </r>
  </si>
  <si>
    <r>
      <t>0.14% </t>
    </r>
    <r>
      <rPr>
        <sz val="9"/>
        <color rgb="FF666666"/>
        <rFont val="Arial"/>
        <family val="2"/>
      </rPr>
      <t>(Jan 2025)</t>
    </r>
  </si>
  <si>
    <t>13.73 L</t>
  </si>
  <si>
    <r>
      <t>0.34% </t>
    </r>
    <r>
      <rPr>
        <sz val="9"/>
        <color rgb="FF666666"/>
        <rFont val="Arial"/>
        <family val="2"/>
      </rPr>
      <t>(Jan 2025)</t>
    </r>
  </si>
  <si>
    <r>
      <t>0.14% </t>
    </r>
    <r>
      <rPr>
        <sz val="9"/>
        <color rgb="FF666666"/>
        <rFont val="Arial"/>
        <family val="2"/>
      </rPr>
      <t>(Aug 2024)</t>
    </r>
  </si>
  <si>
    <t>43.58 L</t>
  </si>
  <si>
    <t>Heavy electrical equipment</t>
  </si>
  <si>
    <r>
      <t>1.84% </t>
    </r>
    <r>
      <rPr>
        <sz val="9"/>
        <color rgb="FF666666"/>
        <rFont val="Arial"/>
        <family val="2"/>
      </rPr>
      <t>(May 2024)</t>
    </r>
  </si>
  <si>
    <r>
      <t>0.94% </t>
    </r>
    <r>
      <rPr>
        <sz val="9"/>
        <color rgb="FF666666"/>
        <rFont val="Arial"/>
        <family val="2"/>
      </rPr>
      <t>(Jan 2025)</t>
    </r>
  </si>
  <si>
    <t>6.42 L</t>
  </si>
  <si>
    <r>
      <t>0.91% </t>
    </r>
    <r>
      <rPr>
        <sz val="9"/>
        <color rgb="FF666666"/>
        <rFont val="Arial"/>
        <family val="2"/>
      </rPr>
      <t>(Dec 2024)</t>
    </r>
  </si>
  <si>
    <t>1.25 Cr</t>
  </si>
  <si>
    <t>-0.29 L</t>
  </si>
  <si>
    <r>
      <t>0.33% </t>
    </r>
    <r>
      <rPr>
        <sz val="9"/>
        <color rgb="FF666666"/>
        <rFont val="Arial"/>
        <family val="2"/>
      </rPr>
      <t>(Dec 2024)</t>
    </r>
  </si>
  <si>
    <r>
      <t>0.25% </t>
    </r>
    <r>
      <rPr>
        <sz val="9"/>
        <color rgb="FF666666"/>
        <rFont val="Arial"/>
        <family val="2"/>
      </rPr>
      <t>(May 2024)</t>
    </r>
  </si>
  <si>
    <t>17.31 L</t>
  </si>
  <si>
    <r>
      <t>1.16% </t>
    </r>
    <r>
      <rPr>
        <sz val="9"/>
        <color rgb="FF666666"/>
        <rFont val="Arial"/>
        <family val="2"/>
      </rPr>
      <t>(Feb 2024)</t>
    </r>
  </si>
  <si>
    <r>
      <t>0.62% </t>
    </r>
    <r>
      <rPr>
        <sz val="9"/>
        <color rgb="FF666666"/>
        <rFont val="Arial"/>
        <family val="2"/>
      </rPr>
      <t>(Jun 2024)</t>
    </r>
  </si>
  <si>
    <t>2.48 Cr</t>
  </si>
  <si>
    <r>
      <t>1.45% </t>
    </r>
    <r>
      <rPr>
        <sz val="9"/>
        <color rgb="FF666666"/>
        <rFont val="Arial"/>
        <family val="2"/>
      </rPr>
      <t>(May 2024)</t>
    </r>
  </si>
  <si>
    <r>
      <t>1% </t>
    </r>
    <r>
      <rPr>
        <sz val="9"/>
        <color rgb="FF666666"/>
        <rFont val="Arial"/>
        <family val="2"/>
      </rPr>
      <t>(Jan 2025)</t>
    </r>
  </si>
  <si>
    <t>2.75 Cr</t>
  </si>
  <si>
    <r>
      <t>0.42% </t>
    </r>
    <r>
      <rPr>
        <sz val="9"/>
        <color rgb="FF666666"/>
        <rFont val="Arial"/>
        <family val="2"/>
      </rPr>
      <t>(Sep 2024)</t>
    </r>
  </si>
  <si>
    <t>1.59 L</t>
  </si>
  <si>
    <t>Civil construction</t>
  </si>
  <si>
    <r>
      <t>0.78% </t>
    </r>
    <r>
      <rPr>
        <sz val="9"/>
        <color rgb="FF666666"/>
        <rFont val="Arial"/>
        <family val="2"/>
      </rPr>
      <t>(Feb 2024)</t>
    </r>
  </si>
  <si>
    <r>
      <t>0.42% </t>
    </r>
    <r>
      <rPr>
        <sz val="9"/>
        <color rgb="FF666666"/>
        <rFont val="Arial"/>
        <family val="2"/>
      </rPr>
      <t>(Jan 2025)</t>
    </r>
  </si>
  <si>
    <t>92.00 L</t>
  </si>
  <si>
    <r>
      <t>0.33% </t>
    </r>
    <r>
      <rPr>
        <sz val="9"/>
        <color rgb="FF666666"/>
        <rFont val="Arial"/>
        <family val="2"/>
      </rPr>
      <t>(May 2024)</t>
    </r>
  </si>
  <si>
    <r>
      <t>0.16% </t>
    </r>
    <r>
      <rPr>
        <sz val="9"/>
        <color rgb="FF666666"/>
        <rFont val="Arial"/>
        <family val="2"/>
      </rPr>
      <t>(Nov 2024)</t>
    </r>
  </si>
  <si>
    <t>32.82 L</t>
  </si>
  <si>
    <r>
      <t>0.83% </t>
    </r>
    <r>
      <rPr>
        <sz val="9"/>
        <color rgb="FF666666"/>
        <rFont val="Arial"/>
        <family val="2"/>
      </rPr>
      <t>(Apr 2024)</t>
    </r>
  </si>
  <si>
    <r>
      <t>0.63% </t>
    </r>
    <r>
      <rPr>
        <sz val="9"/>
        <color rgb="FF666666"/>
        <rFont val="Arial"/>
        <family val="2"/>
      </rPr>
      <t>(Nov 2024)</t>
    </r>
  </si>
  <si>
    <t>36.23 L</t>
  </si>
  <si>
    <r>
      <t>0.79% </t>
    </r>
    <r>
      <rPr>
        <sz val="9"/>
        <color rgb="FF666666"/>
        <rFont val="Arial"/>
        <family val="2"/>
      </rPr>
      <t>(Jul 2024)</t>
    </r>
  </si>
  <si>
    <r>
      <t>0.55% </t>
    </r>
    <r>
      <rPr>
        <sz val="9"/>
        <color rgb="FF666666"/>
        <rFont val="Arial"/>
        <family val="2"/>
      </rPr>
      <t>(Feb 2024)</t>
    </r>
  </si>
  <si>
    <t>41.86 L</t>
  </si>
  <si>
    <t>8.33 L</t>
  </si>
  <si>
    <r>
      <t>0.82% </t>
    </r>
    <r>
      <rPr>
        <sz val="9"/>
        <color rgb="FF666666"/>
        <rFont val="Arial"/>
        <family val="2"/>
      </rPr>
      <t>(Jul 2024)</t>
    </r>
  </si>
  <si>
    <r>
      <t>0.71% </t>
    </r>
    <r>
      <rPr>
        <sz val="9"/>
        <color rgb="FF666666"/>
        <rFont val="Arial"/>
        <family val="2"/>
      </rPr>
      <t>(May 2024)</t>
    </r>
  </si>
  <si>
    <t>71.61 L</t>
  </si>
  <si>
    <r>
      <t>0.89% </t>
    </r>
    <r>
      <rPr>
        <sz val="9"/>
        <color rgb="FF666666"/>
        <rFont val="Arial"/>
        <family val="2"/>
      </rPr>
      <t>(Jun 2024)</t>
    </r>
  </si>
  <si>
    <r>
      <t>0.48% </t>
    </r>
    <r>
      <rPr>
        <sz val="9"/>
        <color rgb="FF666666"/>
        <rFont val="Arial"/>
        <family val="2"/>
      </rPr>
      <t>(Nov 2024)</t>
    </r>
  </si>
  <si>
    <t>22.15 L</t>
  </si>
  <si>
    <r>
      <t>0.37% </t>
    </r>
    <r>
      <rPr>
        <sz val="9"/>
        <color rgb="FF666666"/>
        <rFont val="Arial"/>
        <family val="2"/>
      </rPr>
      <t>(Jun 2024)</t>
    </r>
  </si>
  <si>
    <r>
      <t>0.27% </t>
    </r>
    <r>
      <rPr>
        <sz val="9"/>
        <color rgb="FF666666"/>
        <rFont val="Arial"/>
        <family val="2"/>
      </rPr>
      <t>(Jan 2025)</t>
    </r>
  </si>
  <si>
    <t>11.91 L</t>
  </si>
  <si>
    <r>
      <t>0.09% </t>
    </r>
    <r>
      <rPr>
        <sz val="9"/>
        <color rgb="FF666666"/>
        <rFont val="Arial"/>
        <family val="2"/>
      </rPr>
      <t>(Aug 2024)</t>
    </r>
  </si>
  <si>
    <t>13.86 L</t>
  </si>
  <si>
    <r>
      <t>0.09% </t>
    </r>
    <r>
      <rPr>
        <sz val="9"/>
        <color rgb="FF666666"/>
        <rFont val="Arial"/>
        <family val="2"/>
      </rPr>
      <t>(Dec 2024)</t>
    </r>
  </si>
  <si>
    <t>10.04 L</t>
  </si>
  <si>
    <t>Household appliances</t>
  </si>
  <si>
    <r>
      <t>0.25% </t>
    </r>
    <r>
      <rPr>
        <sz val="9"/>
        <color rgb="FF666666"/>
        <rFont val="Arial"/>
        <family val="2"/>
      </rPr>
      <t>(Sep 2024)</t>
    </r>
  </si>
  <si>
    <t>31.51 L</t>
  </si>
  <si>
    <t>24.17 L</t>
  </si>
  <si>
    <r>
      <t>0.74% </t>
    </r>
    <r>
      <rPr>
        <sz val="9"/>
        <color rgb="FF666666"/>
        <rFont val="Arial"/>
        <family val="2"/>
      </rPr>
      <t>(Sep 2024)</t>
    </r>
  </si>
  <si>
    <r>
      <t>0.5% </t>
    </r>
    <r>
      <rPr>
        <sz val="9"/>
        <color rgb="FF666666"/>
        <rFont val="Arial"/>
        <family val="2"/>
      </rPr>
      <t>(Feb 2024)</t>
    </r>
  </si>
  <si>
    <t>24.97 L</t>
  </si>
  <si>
    <r>
      <t>0.24% </t>
    </r>
    <r>
      <rPr>
        <sz val="9"/>
        <color rgb="FF666666"/>
        <rFont val="Arial"/>
        <family val="2"/>
      </rPr>
      <t>(Jul 2024)</t>
    </r>
  </si>
  <si>
    <r>
      <t>0.18% </t>
    </r>
    <r>
      <rPr>
        <sz val="9"/>
        <color rgb="FF666666"/>
        <rFont val="Arial"/>
        <family val="2"/>
      </rPr>
      <t>(May 2024)</t>
    </r>
  </si>
  <si>
    <t>18.80 L</t>
  </si>
  <si>
    <t>4.00 L</t>
  </si>
  <si>
    <r>
      <t>0.62% </t>
    </r>
    <r>
      <rPr>
        <sz val="9"/>
        <color rgb="FF666666"/>
        <rFont val="Arial"/>
        <family val="2"/>
      </rPr>
      <t>(Aug 2024)</t>
    </r>
  </si>
  <si>
    <t>89.24 L</t>
  </si>
  <si>
    <r>
      <t>0.69% </t>
    </r>
    <r>
      <rPr>
        <sz val="9"/>
        <color rgb="FF666666"/>
        <rFont val="Arial"/>
        <family val="2"/>
      </rPr>
      <t>(Dec 2024)</t>
    </r>
  </si>
  <si>
    <t>20.02 L</t>
  </si>
  <si>
    <r>
      <t>0.66% </t>
    </r>
    <r>
      <rPr>
        <sz val="9"/>
        <color rgb="FF666666"/>
        <rFont val="Arial"/>
        <family val="2"/>
      </rPr>
      <t>(Feb 2024)</t>
    </r>
  </si>
  <si>
    <r>
      <t>0.38% </t>
    </r>
    <r>
      <rPr>
        <sz val="9"/>
        <color rgb="FF666666"/>
        <rFont val="Arial"/>
        <family val="2"/>
      </rPr>
      <t>(Nov 2024)</t>
    </r>
  </si>
  <si>
    <t>30.62 L</t>
  </si>
  <si>
    <t>Compressors, pumps &amp; diesel engines</t>
  </si>
  <si>
    <r>
      <t>1.18% </t>
    </r>
    <r>
      <rPr>
        <sz val="9"/>
        <color rgb="FF666666"/>
        <rFont val="Arial"/>
        <family val="2"/>
      </rPr>
      <t>(Nov 2024)</t>
    </r>
  </si>
  <si>
    <r>
      <t>0.63% </t>
    </r>
    <r>
      <rPr>
        <sz val="9"/>
        <color rgb="FF666666"/>
        <rFont val="Arial"/>
        <family val="2"/>
      </rPr>
      <t>(Feb 2024)</t>
    </r>
  </si>
  <si>
    <t>41.02 L</t>
  </si>
  <si>
    <r>
      <t>0.96% </t>
    </r>
    <r>
      <rPr>
        <sz val="9"/>
        <color rgb="FF666666"/>
        <rFont val="Arial"/>
        <family val="2"/>
      </rPr>
      <t>(Jun 2024)</t>
    </r>
  </si>
  <si>
    <r>
      <t>0.62% </t>
    </r>
    <r>
      <rPr>
        <sz val="9"/>
        <color rgb="FF666666"/>
        <rFont val="Arial"/>
        <family val="2"/>
      </rPr>
      <t>(Jan 2025)</t>
    </r>
  </si>
  <si>
    <t>38.95 L</t>
  </si>
  <si>
    <r>
      <t>1.77% </t>
    </r>
    <r>
      <rPr>
        <sz val="9"/>
        <color rgb="FF666666"/>
        <rFont val="Arial"/>
        <family val="2"/>
      </rPr>
      <t>(Jul 2024)</t>
    </r>
  </si>
  <si>
    <r>
      <t>0.88% </t>
    </r>
    <r>
      <rPr>
        <sz val="9"/>
        <color rgb="FF666666"/>
        <rFont val="Arial"/>
        <family val="2"/>
      </rPr>
      <t>(Feb 2024)</t>
    </r>
  </si>
  <si>
    <t>44.72 L</t>
  </si>
  <si>
    <t>It enabled services</t>
  </si>
  <si>
    <r>
      <t>0.82% </t>
    </r>
    <r>
      <rPr>
        <sz val="9"/>
        <color rgb="FF666666"/>
        <rFont val="Arial"/>
        <family val="2"/>
      </rPr>
      <t>(Mar 2024)</t>
    </r>
  </si>
  <si>
    <t>50.84 L</t>
  </si>
  <si>
    <r>
      <t>1.09% </t>
    </r>
    <r>
      <rPr>
        <sz val="9"/>
        <color rgb="FF666666"/>
        <rFont val="Arial"/>
        <family val="2"/>
      </rPr>
      <t>(Feb 2024)</t>
    </r>
  </si>
  <si>
    <r>
      <t>0.73% </t>
    </r>
    <r>
      <rPr>
        <sz val="9"/>
        <color rgb="FF666666"/>
        <rFont val="Arial"/>
        <family val="2"/>
      </rPr>
      <t>(Jan 2025)</t>
    </r>
  </si>
  <si>
    <t>28.51 L</t>
  </si>
  <si>
    <r>
      <t>0.74% </t>
    </r>
    <r>
      <rPr>
        <sz val="9"/>
        <color rgb="FF666666"/>
        <rFont val="Arial"/>
        <family val="2"/>
      </rPr>
      <t>(Dec 2024)</t>
    </r>
  </si>
  <si>
    <r>
      <t>0.57% </t>
    </r>
    <r>
      <rPr>
        <sz val="9"/>
        <color rgb="FF666666"/>
        <rFont val="Arial"/>
        <family val="2"/>
      </rPr>
      <t>(May 2024)</t>
    </r>
  </si>
  <si>
    <t>25.88 L</t>
  </si>
  <si>
    <t>Consumer electronics</t>
  </si>
  <si>
    <r>
      <t>0.55% </t>
    </r>
    <r>
      <rPr>
        <sz val="9"/>
        <color rgb="FF666666"/>
        <rFont val="Arial"/>
        <family val="2"/>
      </rPr>
      <t>(Dec 2024)</t>
    </r>
  </si>
  <si>
    <r>
      <t>0.12% </t>
    </r>
    <r>
      <rPr>
        <sz val="9"/>
        <color rgb="FF666666"/>
        <rFont val="Arial"/>
        <family val="2"/>
      </rPr>
      <t>(Mar 2024)</t>
    </r>
  </si>
  <si>
    <t>34.51 L</t>
  </si>
  <si>
    <r>
      <t>0.48% </t>
    </r>
    <r>
      <rPr>
        <sz val="9"/>
        <color rgb="FF666666"/>
        <rFont val="Arial"/>
        <family val="2"/>
      </rPr>
      <t>(Jun 2024)</t>
    </r>
  </si>
  <si>
    <r>
      <t>0.37% </t>
    </r>
    <r>
      <rPr>
        <sz val="9"/>
        <color rgb="FF666666"/>
        <rFont val="Arial"/>
        <family val="2"/>
      </rPr>
      <t>(Dec 2024)</t>
    </r>
  </si>
  <si>
    <t>99.74 L</t>
  </si>
  <si>
    <r>
      <t>1.48% </t>
    </r>
    <r>
      <rPr>
        <sz val="9"/>
        <color rgb="FF666666"/>
        <rFont val="Arial"/>
        <family val="2"/>
      </rPr>
      <t>(Dec 2024)</t>
    </r>
  </si>
  <si>
    <r>
      <t>0.8% </t>
    </r>
    <r>
      <rPr>
        <sz val="9"/>
        <color rgb="FF666666"/>
        <rFont val="Arial"/>
        <family val="2"/>
      </rPr>
      <t>(Feb 2024)</t>
    </r>
  </si>
  <si>
    <t>4.70 L</t>
  </si>
  <si>
    <t>Other electrical equipment</t>
  </si>
  <si>
    <r>
      <t>0.15% </t>
    </r>
    <r>
      <rPr>
        <sz val="9"/>
        <color rgb="FF666666"/>
        <rFont val="Arial"/>
        <family val="2"/>
      </rPr>
      <t>(Feb 2024)</t>
    </r>
  </si>
  <si>
    <r>
      <t>0.07% </t>
    </r>
    <r>
      <rPr>
        <sz val="9"/>
        <color rgb="FF666666"/>
        <rFont val="Arial"/>
        <family val="2"/>
      </rPr>
      <t>(Jan 2025)</t>
    </r>
  </si>
  <si>
    <t>13.47 L</t>
  </si>
  <si>
    <t>8.25 L</t>
  </si>
  <si>
    <r>
      <t>0.81% </t>
    </r>
    <r>
      <rPr>
        <sz val="9"/>
        <color rgb="FF666666"/>
        <rFont val="Arial"/>
        <family val="2"/>
      </rPr>
      <t>(Jul 2024)</t>
    </r>
  </si>
  <si>
    <r>
      <t>0.55% </t>
    </r>
    <r>
      <rPr>
        <sz val="9"/>
        <color rgb="FF666666"/>
        <rFont val="Arial"/>
        <family val="2"/>
      </rPr>
      <t>(Jan 2025)</t>
    </r>
  </si>
  <si>
    <t>95.90 L</t>
  </si>
  <si>
    <r>
      <t>0.59% </t>
    </r>
    <r>
      <rPr>
        <sz val="9"/>
        <color rgb="FF666666"/>
        <rFont val="Arial"/>
        <family val="2"/>
      </rPr>
      <t>(Nov 2024)</t>
    </r>
  </si>
  <si>
    <r>
      <t>0.32% </t>
    </r>
    <r>
      <rPr>
        <sz val="9"/>
        <color rgb="FF666666"/>
        <rFont val="Arial"/>
        <family val="2"/>
      </rPr>
      <t>(Aug 2024)</t>
    </r>
  </si>
  <si>
    <t>37.89 L</t>
  </si>
  <si>
    <t>5.58 k</t>
  </si>
  <si>
    <r>
      <t>1.69% </t>
    </r>
    <r>
      <rPr>
        <sz val="9"/>
        <color rgb="FF666666"/>
        <rFont val="Arial"/>
        <family val="2"/>
      </rPr>
      <t>(Apr 2024)</t>
    </r>
  </si>
  <si>
    <r>
      <t>1.18% </t>
    </r>
    <r>
      <rPr>
        <sz val="9"/>
        <color rgb="FF666666"/>
        <rFont val="Arial"/>
        <family val="2"/>
      </rPr>
      <t>(Jan 2025)</t>
    </r>
  </si>
  <si>
    <t>8.99 L</t>
  </si>
  <si>
    <t>Computers - software &amp; consulting</t>
  </si>
  <si>
    <r>
      <t>0.38% </t>
    </r>
    <r>
      <rPr>
        <sz val="9"/>
        <color rgb="FF666666"/>
        <rFont val="Arial"/>
        <family val="2"/>
      </rPr>
      <t>(Jan 2025)</t>
    </r>
  </si>
  <si>
    <r>
      <t>0.27% </t>
    </r>
    <r>
      <rPr>
        <sz val="9"/>
        <color rgb="FF666666"/>
        <rFont val="Arial"/>
        <family val="2"/>
      </rPr>
      <t>(Sep 2024)</t>
    </r>
  </si>
  <si>
    <r>
      <t>0.3% </t>
    </r>
    <r>
      <rPr>
        <sz val="9"/>
        <color rgb="FF666666"/>
        <rFont val="Arial"/>
        <family val="2"/>
      </rPr>
      <t>(Jul 2024)</t>
    </r>
  </si>
  <si>
    <r>
      <t>0.21% </t>
    </r>
    <r>
      <rPr>
        <sz val="9"/>
        <color rgb="FF666666"/>
        <rFont val="Arial"/>
        <family val="2"/>
      </rPr>
      <t>(Apr 2024)</t>
    </r>
  </si>
  <si>
    <t>27.29 L</t>
  </si>
  <si>
    <r>
      <t>0.99% </t>
    </r>
    <r>
      <rPr>
        <sz val="9"/>
        <color rgb="FF666666"/>
        <rFont val="Arial"/>
        <family val="2"/>
      </rPr>
      <t>(Feb 2024)</t>
    </r>
  </si>
  <si>
    <r>
      <t>0.61% </t>
    </r>
    <r>
      <rPr>
        <sz val="9"/>
        <color rgb="FF666666"/>
        <rFont val="Arial"/>
        <family val="2"/>
      </rPr>
      <t>(Nov 2024)</t>
    </r>
  </si>
  <si>
    <t>53.23 L</t>
  </si>
  <si>
    <r>
      <t>0.58% </t>
    </r>
    <r>
      <rPr>
        <sz val="9"/>
        <color rgb="FF666666"/>
        <rFont val="Arial"/>
        <family val="2"/>
      </rPr>
      <t>(Jan 2025)</t>
    </r>
  </si>
  <si>
    <r>
      <t>0.2% </t>
    </r>
    <r>
      <rPr>
        <sz val="9"/>
        <color rgb="FF666666"/>
        <rFont val="Arial"/>
        <family val="2"/>
      </rPr>
      <t>(Apr 2024)</t>
    </r>
  </si>
  <si>
    <t>5.50 L</t>
  </si>
  <si>
    <r>
      <t>1.23% </t>
    </r>
    <r>
      <rPr>
        <sz val="9"/>
        <color rgb="FF666666"/>
        <rFont val="Arial"/>
        <family val="2"/>
      </rPr>
      <t>(Feb 2024)</t>
    </r>
  </si>
  <si>
    <r>
      <t>0.35% </t>
    </r>
    <r>
      <rPr>
        <sz val="9"/>
        <color rgb="FF666666"/>
        <rFont val="Arial"/>
        <family val="2"/>
      </rPr>
      <t>(Jan 2025)</t>
    </r>
  </si>
  <si>
    <t>7.43 L</t>
  </si>
  <si>
    <t>-6.68 L</t>
  </si>
  <si>
    <r>
      <t>0.47% </t>
    </r>
    <r>
      <rPr>
        <sz val="9"/>
        <color rgb="FF666666"/>
        <rFont val="Arial"/>
        <family val="2"/>
      </rPr>
      <t>(Feb 2024)</t>
    </r>
  </si>
  <si>
    <r>
      <t>0.26% </t>
    </r>
    <r>
      <rPr>
        <sz val="9"/>
        <color rgb="FF666666"/>
        <rFont val="Arial"/>
        <family val="2"/>
      </rPr>
      <t>(Oct 2024)</t>
    </r>
  </si>
  <si>
    <t>29.02 L</t>
  </si>
  <si>
    <t>Industrial products</t>
  </si>
  <si>
    <r>
      <t>0.36% </t>
    </r>
    <r>
      <rPr>
        <sz val="9"/>
        <color rgb="FF666666"/>
        <rFont val="Arial"/>
        <family val="2"/>
      </rPr>
      <t>(Dec 2024)</t>
    </r>
  </si>
  <si>
    <t>1.14 Cr</t>
  </si>
  <si>
    <r>
      <t>0.72% </t>
    </r>
    <r>
      <rPr>
        <sz val="9"/>
        <color rgb="FF666666"/>
        <rFont val="Arial"/>
        <family val="2"/>
      </rPr>
      <t>(Nov 2024)</t>
    </r>
  </si>
  <si>
    <r>
      <t>0.53% </t>
    </r>
    <r>
      <rPr>
        <sz val="9"/>
        <color rgb="FF666666"/>
        <rFont val="Arial"/>
        <family val="2"/>
      </rPr>
      <t>(Jan 2025)</t>
    </r>
  </si>
  <si>
    <t>48.00 L</t>
  </si>
  <si>
    <r>
      <t>0.27% </t>
    </r>
    <r>
      <rPr>
        <sz val="9"/>
        <color rgb="FF666666"/>
        <rFont val="Arial"/>
        <family val="2"/>
      </rPr>
      <t>(Apr 2024)</t>
    </r>
  </si>
  <si>
    <t>46.04 k</t>
  </si>
  <si>
    <t>-0.20 L</t>
  </si>
  <si>
    <t>4.38 L</t>
  </si>
  <si>
    <t>5.93 L</t>
  </si>
  <si>
    <r>
      <t>0.27% </t>
    </r>
    <r>
      <rPr>
        <sz val="9"/>
        <color rgb="FF666666"/>
        <rFont val="Arial"/>
        <family val="2"/>
      </rPr>
      <t>(Jun 2024)</t>
    </r>
  </si>
  <si>
    <r>
      <t>0.18% </t>
    </r>
    <r>
      <rPr>
        <sz val="9"/>
        <color rgb="FF666666"/>
        <rFont val="Arial"/>
        <family val="2"/>
      </rPr>
      <t>(Nov 2024)</t>
    </r>
  </si>
  <si>
    <t>26.55 k</t>
  </si>
  <si>
    <r>
      <t>0.59% </t>
    </r>
    <r>
      <rPr>
        <sz val="9"/>
        <color rgb="FF666666"/>
        <rFont val="Arial"/>
        <family val="2"/>
      </rPr>
      <t>(Jul 2024)</t>
    </r>
  </si>
  <si>
    <r>
      <t>0.39% </t>
    </r>
    <r>
      <rPr>
        <sz val="9"/>
        <color rgb="FF666666"/>
        <rFont val="Arial"/>
        <family val="2"/>
      </rPr>
      <t>(Jan 2025)</t>
    </r>
  </si>
  <si>
    <t>8.95 L</t>
  </si>
  <si>
    <r>
      <t>0.18% </t>
    </r>
    <r>
      <rPr>
        <sz val="9"/>
        <color rgb="FF666666"/>
        <rFont val="Arial"/>
        <family val="2"/>
      </rPr>
      <t>(Feb 2024)</t>
    </r>
  </si>
  <si>
    <t>12.56 L</t>
  </si>
  <si>
    <t>Exchange and data platform</t>
  </si>
  <si>
    <r>
      <t>1.98% </t>
    </r>
    <r>
      <rPr>
        <sz val="9"/>
        <color rgb="FF666666"/>
        <rFont val="Arial"/>
        <family val="2"/>
      </rPr>
      <t>(Oct 2024)</t>
    </r>
  </si>
  <si>
    <r>
      <t>1.29% </t>
    </r>
    <r>
      <rPr>
        <sz val="9"/>
        <color rgb="FF666666"/>
        <rFont val="Arial"/>
        <family val="2"/>
      </rPr>
      <t>(Jun 2024)</t>
    </r>
  </si>
  <si>
    <t>18.51 L</t>
  </si>
  <si>
    <t>Hospital</t>
  </si>
  <si>
    <r>
      <t>0.15% </t>
    </r>
    <r>
      <rPr>
        <sz val="9"/>
        <color rgb="FF666666"/>
        <rFont val="Arial"/>
        <family val="2"/>
      </rPr>
      <t>(Jul 2024)</t>
    </r>
  </si>
  <si>
    <r>
      <t>0.23% </t>
    </r>
    <r>
      <rPr>
        <sz val="9"/>
        <color rgb="FF666666"/>
        <rFont val="Arial"/>
        <family val="2"/>
      </rPr>
      <t>(Jan 2025)</t>
    </r>
  </si>
  <si>
    <t>9.44 L</t>
  </si>
  <si>
    <r>
      <t>0.36% </t>
    </r>
    <r>
      <rPr>
        <sz val="9"/>
        <color rgb="FF666666"/>
        <rFont val="Arial"/>
        <family val="2"/>
      </rPr>
      <t>(May 2024)</t>
    </r>
  </si>
  <si>
    <t>51.25 L</t>
  </si>
  <si>
    <r>
      <t>0.94% </t>
    </r>
    <r>
      <rPr>
        <sz val="9"/>
        <color rgb="FF666666"/>
        <rFont val="Arial"/>
        <family val="2"/>
      </rPr>
      <t>(Mar 2024)</t>
    </r>
  </si>
  <si>
    <t>96.48 L</t>
  </si>
  <si>
    <t>Aerospace &amp; defense</t>
  </si>
  <si>
    <r>
      <t>0.33% </t>
    </r>
    <r>
      <rPr>
        <sz val="9"/>
        <color rgb="FF666666"/>
        <rFont val="Arial"/>
        <family val="2"/>
      </rPr>
      <t>(Feb 2024)</t>
    </r>
  </si>
  <si>
    <r>
      <t>0.25% </t>
    </r>
    <r>
      <rPr>
        <sz val="9"/>
        <color rgb="FF666666"/>
        <rFont val="Arial"/>
        <family val="2"/>
      </rPr>
      <t>(Oct 2024)</t>
    </r>
  </si>
  <si>
    <t>9.26 L</t>
  </si>
  <si>
    <r>
      <t>0.13% </t>
    </r>
    <r>
      <rPr>
        <sz val="9"/>
        <color rgb="FF666666"/>
        <rFont val="Arial"/>
        <family val="2"/>
      </rPr>
      <t>(Feb 2024)</t>
    </r>
  </si>
  <si>
    <r>
      <t>0.08% </t>
    </r>
    <r>
      <rPr>
        <sz val="9"/>
        <color rgb="FF666666"/>
        <rFont val="Arial"/>
        <family val="2"/>
      </rPr>
      <t>(Oct 2024)</t>
    </r>
  </si>
  <si>
    <t>14.99 L</t>
  </si>
  <si>
    <r>
      <t>1.32% </t>
    </r>
    <r>
      <rPr>
        <sz val="9"/>
        <color rgb="FF666666"/>
        <rFont val="Arial"/>
        <family val="2"/>
      </rPr>
      <t>(Feb 2024)</t>
    </r>
  </si>
  <si>
    <r>
      <t>0.46% </t>
    </r>
    <r>
      <rPr>
        <sz val="9"/>
        <color rgb="FF666666"/>
        <rFont val="Arial"/>
        <family val="2"/>
      </rPr>
      <t>(Aug 2024)</t>
    </r>
  </si>
  <si>
    <t>8.63 L</t>
  </si>
  <si>
    <r>
      <t>0.3% </t>
    </r>
    <r>
      <rPr>
        <sz val="9"/>
        <color rgb="FF666666"/>
        <rFont val="Arial"/>
        <family val="2"/>
      </rPr>
      <t>(Apr 2024)</t>
    </r>
  </si>
  <si>
    <r>
      <t>0.19% </t>
    </r>
    <r>
      <rPr>
        <sz val="9"/>
        <color rgb="FF666666"/>
        <rFont val="Arial"/>
        <family val="2"/>
      </rPr>
      <t>(Sep 2024)</t>
    </r>
  </si>
  <si>
    <t>5.09 L</t>
  </si>
  <si>
    <r>
      <t>0.46% </t>
    </r>
    <r>
      <rPr>
        <sz val="9"/>
        <color rgb="FF666666"/>
        <rFont val="Arial"/>
        <family val="2"/>
      </rPr>
      <t>(May 2024)</t>
    </r>
  </si>
  <si>
    <r>
      <t>0.27% </t>
    </r>
    <r>
      <rPr>
        <sz val="9"/>
        <color rgb="FF666666"/>
        <rFont val="Arial"/>
        <family val="2"/>
      </rPr>
      <t>(Oct 2024)</t>
    </r>
  </si>
  <si>
    <t>15.26 L</t>
  </si>
  <si>
    <r>
      <t>0.39% </t>
    </r>
    <r>
      <rPr>
        <sz val="9"/>
        <color rgb="FF666666"/>
        <rFont val="Arial"/>
        <family val="2"/>
      </rPr>
      <t>(May 2024)</t>
    </r>
  </si>
  <si>
    <r>
      <t>0.27% </t>
    </r>
    <r>
      <rPr>
        <sz val="9"/>
        <color rgb="FF666666"/>
        <rFont val="Arial"/>
        <family val="2"/>
      </rPr>
      <t>(Dec 2024)</t>
    </r>
  </si>
  <si>
    <t>22.00 L</t>
  </si>
  <si>
    <t>Abrasives &amp; bearings</t>
  </si>
  <si>
    <r>
      <t>0.87% </t>
    </r>
    <r>
      <rPr>
        <sz val="9"/>
        <color rgb="FF666666"/>
        <rFont val="Arial"/>
        <family val="2"/>
      </rPr>
      <t>(May 2024)</t>
    </r>
  </si>
  <si>
    <r>
      <t>0.59% </t>
    </r>
    <r>
      <rPr>
        <sz val="9"/>
        <color rgb="FF666666"/>
        <rFont val="Arial"/>
        <family val="2"/>
      </rPr>
      <t>(Jan 2025)</t>
    </r>
  </si>
  <si>
    <t>11.84 L</t>
  </si>
  <si>
    <r>
      <t>0.66% </t>
    </r>
    <r>
      <rPr>
        <sz val="9"/>
        <color rgb="FF666666"/>
        <rFont val="Arial"/>
        <family val="2"/>
      </rPr>
      <t>(May 2024)</t>
    </r>
  </si>
  <si>
    <r>
      <t>0.41% </t>
    </r>
    <r>
      <rPr>
        <sz val="9"/>
        <color rgb="FF666666"/>
        <rFont val="Arial"/>
        <family val="2"/>
      </rPr>
      <t>(Dec 2024)</t>
    </r>
  </si>
  <si>
    <t>13.33 L</t>
  </si>
  <si>
    <r>
      <t>1.01% </t>
    </r>
    <r>
      <rPr>
        <sz val="9"/>
        <color rgb="FF666666"/>
        <rFont val="Arial"/>
        <family val="2"/>
      </rPr>
      <t>(May 2024)</t>
    </r>
  </si>
  <si>
    <r>
      <t>0.67% </t>
    </r>
    <r>
      <rPr>
        <sz val="9"/>
        <color rgb="FF666666"/>
        <rFont val="Arial"/>
        <family val="2"/>
      </rPr>
      <t>(Dec 2024)</t>
    </r>
  </si>
  <si>
    <t>32.66 L</t>
  </si>
  <si>
    <t>Public sector bank</t>
  </si>
  <si>
    <r>
      <t>0.33% </t>
    </r>
    <r>
      <rPr>
        <sz val="9"/>
        <color rgb="FF666666"/>
        <rFont val="Arial"/>
        <family val="2"/>
      </rPr>
      <t>(Mar 2024)</t>
    </r>
  </si>
  <si>
    <r>
      <t>0.19% </t>
    </r>
    <r>
      <rPr>
        <sz val="9"/>
        <color rgb="FF666666"/>
        <rFont val="Arial"/>
        <family val="2"/>
      </rPr>
      <t>(Oct 2024)</t>
    </r>
  </si>
  <si>
    <t>98.62 L</t>
  </si>
  <si>
    <r>
      <t>1.33% </t>
    </r>
    <r>
      <rPr>
        <sz val="9"/>
        <color rgb="FF666666"/>
        <rFont val="Arial"/>
        <family val="2"/>
      </rPr>
      <t>(Mar 2024)</t>
    </r>
  </si>
  <si>
    <r>
      <t>1.15% </t>
    </r>
    <r>
      <rPr>
        <sz val="9"/>
        <color rgb="FF666666"/>
        <rFont val="Arial"/>
        <family val="2"/>
      </rPr>
      <t>(Sep 2024)</t>
    </r>
  </si>
  <si>
    <t>91.00 L</t>
  </si>
  <si>
    <t>Garments &amp; apparels</t>
  </si>
  <si>
    <r>
      <t>0.64% </t>
    </r>
    <r>
      <rPr>
        <sz val="9"/>
        <color rgb="FF666666"/>
        <rFont val="Arial"/>
        <family val="2"/>
      </rPr>
      <t>(Jun 2024)</t>
    </r>
  </si>
  <si>
    <r>
      <t>0.33% </t>
    </r>
    <r>
      <rPr>
        <sz val="9"/>
        <color rgb="FF666666"/>
        <rFont val="Arial"/>
        <family val="2"/>
      </rPr>
      <t>(Nov 2024)</t>
    </r>
  </si>
  <si>
    <t>12.38 L</t>
  </si>
  <si>
    <r>
      <t>0.38% </t>
    </r>
    <r>
      <rPr>
        <sz val="9"/>
        <color rgb="FF666666"/>
        <rFont val="Arial"/>
        <family val="2"/>
      </rPr>
      <t>(Sep 2024)</t>
    </r>
  </si>
  <si>
    <t>9.91 L</t>
  </si>
  <si>
    <r>
      <t>0.99% </t>
    </r>
    <r>
      <rPr>
        <sz val="9"/>
        <color rgb="FF666666"/>
        <rFont val="Arial"/>
        <family val="2"/>
      </rPr>
      <t>(Dec 2024)</t>
    </r>
  </si>
  <si>
    <r>
      <t>0.63% </t>
    </r>
    <r>
      <rPr>
        <sz val="9"/>
        <color rgb="FF666666"/>
        <rFont val="Arial"/>
        <family val="2"/>
      </rPr>
      <t>(Mar 2024)</t>
    </r>
  </si>
  <si>
    <t>53.94 L</t>
  </si>
  <si>
    <t>Paints</t>
  </si>
  <si>
    <r>
      <t>0.7% </t>
    </r>
    <r>
      <rPr>
        <sz val="9"/>
        <color rgb="FF666666"/>
        <rFont val="Arial"/>
        <family val="2"/>
      </rPr>
      <t>(Oct 2024)</t>
    </r>
  </si>
  <si>
    <t>26.00 L</t>
  </si>
  <si>
    <r>
      <t>1.04% </t>
    </r>
    <r>
      <rPr>
        <sz val="9"/>
        <color rgb="FF666666"/>
        <rFont val="Arial"/>
        <family val="2"/>
      </rPr>
      <t>(Sep 2024)</t>
    </r>
  </si>
  <si>
    <t>19.50 L</t>
  </si>
  <si>
    <t>Education</t>
  </si>
  <si>
    <r>
      <t>0.4% </t>
    </r>
    <r>
      <rPr>
        <sz val="9"/>
        <color rgb="FF666666"/>
        <rFont val="Arial"/>
        <family val="2"/>
      </rPr>
      <t>(Nov 2024)</t>
    </r>
  </si>
  <si>
    <r>
      <t>0.2% </t>
    </r>
    <r>
      <rPr>
        <sz val="9"/>
        <color rgb="FF666666"/>
        <rFont val="Arial"/>
        <family val="2"/>
      </rPr>
      <t>(Jun 2024)</t>
    </r>
  </si>
  <si>
    <t>1.11 Cr</t>
  </si>
  <si>
    <r>
      <t>1.29% </t>
    </r>
    <r>
      <rPr>
        <sz val="9"/>
        <color rgb="FF666666"/>
        <rFont val="Arial"/>
        <family val="2"/>
      </rPr>
      <t>(Feb 2024)</t>
    </r>
  </si>
  <si>
    <r>
      <t>0.87% </t>
    </r>
    <r>
      <rPr>
        <sz val="9"/>
        <color rgb="FF666666"/>
        <rFont val="Arial"/>
        <family val="2"/>
      </rPr>
      <t>(Oct 2024)</t>
    </r>
  </si>
  <si>
    <t>1.22 Cr</t>
  </si>
  <si>
    <t>Cement &amp; cement products</t>
  </si>
  <si>
    <r>
      <t>0.34% </t>
    </r>
    <r>
      <rPr>
        <sz val="9"/>
        <color rgb="FF666666"/>
        <rFont val="Arial"/>
        <family val="2"/>
      </rPr>
      <t>(Jul 2024)</t>
    </r>
  </si>
  <si>
    <r>
      <t>0.23% </t>
    </r>
    <r>
      <rPr>
        <sz val="9"/>
        <color rgb="FF666666"/>
        <rFont val="Arial"/>
        <family val="2"/>
      </rPr>
      <t>(May 2024)</t>
    </r>
  </si>
  <si>
    <t>34.00 L</t>
  </si>
  <si>
    <t>-0.19 Cr</t>
  </si>
  <si>
    <r>
      <t>0.13% </t>
    </r>
    <r>
      <rPr>
        <sz val="9"/>
        <color rgb="FF666666"/>
        <rFont val="Arial"/>
        <family val="2"/>
      </rPr>
      <t>(Nov 2024)</t>
    </r>
  </si>
  <si>
    <t>10.63 L</t>
  </si>
  <si>
    <r>
      <t>0% </t>
    </r>
    <r>
      <rPr>
        <sz val="9"/>
        <color rgb="FF666666"/>
        <rFont val="Arial"/>
        <family val="2"/>
      </rPr>
      <t>(Mar 2025)</t>
    </r>
  </si>
  <si>
    <t>2.74 L</t>
  </si>
  <si>
    <r>
      <t>0.54% </t>
    </r>
    <r>
      <rPr>
        <sz val="9"/>
        <color rgb="FF666666"/>
        <rFont val="Arial"/>
        <family val="2"/>
      </rPr>
      <t>(Oct 2024)</t>
    </r>
  </si>
  <si>
    <t>28.12 L</t>
  </si>
  <si>
    <r>
      <t>0.36% </t>
    </r>
    <r>
      <rPr>
        <sz val="9"/>
        <color rgb="FF666666"/>
        <rFont val="Arial"/>
        <family val="2"/>
      </rPr>
      <t>(Feb 2024)</t>
    </r>
  </si>
  <si>
    <r>
      <t>0.23% </t>
    </r>
    <r>
      <rPr>
        <sz val="9"/>
        <color rgb="FF666666"/>
        <rFont val="Arial"/>
        <family val="2"/>
      </rPr>
      <t>(Nov 2024)</t>
    </r>
  </si>
  <si>
    <t>27.00 L</t>
  </si>
  <si>
    <t>Other textile products</t>
  </si>
  <si>
    <r>
      <t>0.75% </t>
    </r>
    <r>
      <rPr>
        <sz val="9"/>
        <color rgb="FF666666"/>
        <rFont val="Arial"/>
        <family val="2"/>
      </rPr>
      <t>(Mar 2024)</t>
    </r>
  </si>
  <si>
    <t>82.33 L</t>
  </si>
  <si>
    <r>
      <t>0.06% </t>
    </r>
    <r>
      <rPr>
        <sz val="9"/>
        <color rgb="FF666666"/>
        <rFont val="Arial"/>
        <family val="2"/>
      </rPr>
      <t>(Dec 2024)</t>
    </r>
  </si>
  <si>
    <t>10.45 L</t>
  </si>
  <si>
    <r>
      <t>0.78% </t>
    </r>
    <r>
      <rPr>
        <sz val="9"/>
        <color rgb="FF666666"/>
        <rFont val="Arial"/>
        <family val="2"/>
      </rPr>
      <t>(Mar 2024)</t>
    </r>
  </si>
  <si>
    <r>
      <t>0.48% </t>
    </r>
    <r>
      <rPr>
        <sz val="9"/>
        <color rgb="FF666666"/>
        <rFont val="Arial"/>
        <family val="2"/>
      </rPr>
      <t>(Aug 2024)</t>
    </r>
  </si>
  <si>
    <t>34.40 L</t>
  </si>
  <si>
    <t>Housing finance company</t>
  </si>
  <si>
    <r>
      <t>0.7% </t>
    </r>
    <r>
      <rPr>
        <sz val="9"/>
        <color rgb="FF666666"/>
        <rFont val="Arial"/>
        <family val="2"/>
      </rPr>
      <t>(Aug 2024)</t>
    </r>
  </si>
  <si>
    <r>
      <t>0.26% </t>
    </r>
    <r>
      <rPr>
        <sz val="9"/>
        <color rgb="FF666666"/>
        <rFont val="Arial"/>
        <family val="2"/>
      </rPr>
      <t>(Mar 2024)</t>
    </r>
  </si>
  <si>
    <t>43.89 L</t>
  </si>
  <si>
    <r>
      <t>0.27% </t>
    </r>
    <r>
      <rPr>
        <sz val="9"/>
        <color rgb="FF666666"/>
        <rFont val="Arial"/>
        <family val="2"/>
      </rPr>
      <t>(Feb 2024)</t>
    </r>
  </si>
  <si>
    <r>
      <t>0.19% </t>
    </r>
    <r>
      <rPr>
        <sz val="9"/>
        <color rgb="FF666666"/>
        <rFont val="Arial"/>
        <family val="2"/>
      </rPr>
      <t>(Jan 2025)</t>
    </r>
  </si>
  <si>
    <t>16.20 L</t>
  </si>
  <si>
    <t>11.14 L</t>
  </si>
  <si>
    <t>Power generation</t>
  </si>
  <si>
    <t>14.14 L</t>
  </si>
  <si>
    <r>
      <t>1.3% </t>
    </r>
    <r>
      <rPr>
        <sz val="9"/>
        <color rgb="FF666666"/>
        <rFont val="Arial"/>
        <family val="2"/>
      </rPr>
      <t>(Jul 2024)</t>
    </r>
  </si>
  <si>
    <r>
      <t>0.72% </t>
    </r>
    <r>
      <rPr>
        <sz val="9"/>
        <color rgb="FF666666"/>
        <rFont val="Arial"/>
        <family val="2"/>
      </rPr>
      <t>(Feb 2024)</t>
    </r>
  </si>
  <si>
    <t>2.72 Cr</t>
  </si>
  <si>
    <r>
      <t>0.05% </t>
    </r>
    <r>
      <rPr>
        <sz val="9"/>
        <color rgb="FF666666"/>
        <rFont val="Arial"/>
        <family val="2"/>
      </rPr>
      <t>(Jan 2025)</t>
    </r>
  </si>
  <si>
    <t>8.85 L</t>
  </si>
  <si>
    <t>Breweries &amp; distilleries</t>
  </si>
  <si>
    <r>
      <t>0.94% </t>
    </r>
    <r>
      <rPr>
        <sz val="9"/>
        <color rgb="FF666666"/>
        <rFont val="Arial"/>
        <family val="2"/>
      </rPr>
      <t>(Dec 2024)</t>
    </r>
  </si>
  <si>
    <r>
      <t>0.64% </t>
    </r>
    <r>
      <rPr>
        <sz val="9"/>
        <color rgb="FF666666"/>
        <rFont val="Arial"/>
        <family val="2"/>
      </rPr>
      <t>(Jul 2024)</t>
    </r>
  </si>
  <si>
    <t>22.29 L</t>
  </si>
  <si>
    <r>
      <t>0.4% </t>
    </r>
    <r>
      <rPr>
        <sz val="9"/>
        <color rgb="FF666666"/>
        <rFont val="Arial"/>
        <family val="2"/>
      </rPr>
      <t>(Aug 2024)</t>
    </r>
  </si>
  <si>
    <t>42.17 L</t>
  </si>
  <si>
    <t>Personal care</t>
  </si>
  <si>
    <r>
      <t>0.98% </t>
    </r>
    <r>
      <rPr>
        <sz val="9"/>
        <color rgb="FF666666"/>
        <rFont val="Arial"/>
        <family val="2"/>
      </rPr>
      <t>(Jul 2024)</t>
    </r>
  </si>
  <si>
    <r>
      <t>0.53% </t>
    </r>
    <r>
      <rPr>
        <sz val="9"/>
        <color rgb="FF666666"/>
        <rFont val="Arial"/>
        <family val="2"/>
      </rPr>
      <t>(Feb 2024)</t>
    </r>
  </si>
  <si>
    <t>82.23 L</t>
  </si>
  <si>
    <t>9.65 L</t>
  </si>
  <si>
    <r>
      <t>0.4% </t>
    </r>
    <r>
      <rPr>
        <sz val="9"/>
        <color rgb="FF666666"/>
        <rFont val="Arial"/>
        <family val="2"/>
      </rPr>
      <t>(Jul 2024)</t>
    </r>
  </si>
  <si>
    <r>
      <t>0.29% </t>
    </r>
    <r>
      <rPr>
        <sz val="9"/>
        <color rgb="FF666666"/>
        <rFont val="Arial"/>
        <family val="2"/>
      </rPr>
      <t>(Dec 2024)</t>
    </r>
  </si>
  <si>
    <t>98.56 L</t>
  </si>
  <si>
    <t>8.00 L</t>
  </si>
  <si>
    <t>Edible oil</t>
  </si>
  <si>
    <r>
      <t>1.04% </t>
    </r>
    <r>
      <rPr>
        <sz val="9"/>
        <color rgb="FF666666"/>
        <rFont val="Arial"/>
        <family val="2"/>
      </rPr>
      <t>(Jan 2025)</t>
    </r>
  </si>
  <si>
    <t>2.25 Cr</t>
  </si>
  <si>
    <t>Financial technology (fintech)</t>
  </si>
  <si>
    <r>
      <t>0.52% </t>
    </r>
    <r>
      <rPr>
        <sz val="9"/>
        <color rgb="FF666666"/>
        <rFont val="Arial"/>
        <family val="2"/>
      </rPr>
      <t>(Aug 2024)</t>
    </r>
  </si>
  <si>
    <t>14.54 L</t>
  </si>
  <si>
    <r>
      <t>0.92% </t>
    </r>
    <r>
      <rPr>
        <sz val="9"/>
        <color rgb="FF666666"/>
        <rFont val="Arial"/>
        <family val="2"/>
      </rPr>
      <t>(Dec 2024)</t>
    </r>
  </si>
  <si>
    <r>
      <t>0.45% </t>
    </r>
    <r>
      <rPr>
        <sz val="9"/>
        <color rgb="FF666666"/>
        <rFont val="Arial"/>
        <family val="2"/>
      </rPr>
      <t>(Mar 2024)</t>
    </r>
  </si>
  <si>
    <t>38.38 L</t>
  </si>
  <si>
    <t>1.25 L</t>
  </si>
  <si>
    <t>Sugar</t>
  </si>
  <si>
    <r>
      <t>0.2% </t>
    </r>
    <r>
      <rPr>
        <sz val="9"/>
        <color rgb="FF666666"/>
        <rFont val="Arial"/>
        <family val="2"/>
      </rPr>
      <t>(Feb 2024)</t>
    </r>
  </si>
  <si>
    <r>
      <t>0.06% </t>
    </r>
    <r>
      <rPr>
        <sz val="9"/>
        <color rgb="FF666666"/>
        <rFont val="Arial"/>
        <family val="2"/>
      </rPr>
      <t>(Jan 2025)</t>
    </r>
  </si>
  <si>
    <t>9.02 L</t>
  </si>
  <si>
    <r>
      <t>1.08% </t>
    </r>
    <r>
      <rPr>
        <sz val="9"/>
        <color rgb="FF666666"/>
        <rFont val="Arial"/>
        <family val="2"/>
      </rPr>
      <t>(Sep 2024)</t>
    </r>
  </si>
  <si>
    <r>
      <t>0.73% </t>
    </r>
    <r>
      <rPr>
        <sz val="9"/>
        <color rgb="FF666666"/>
        <rFont val="Arial"/>
        <family val="2"/>
      </rPr>
      <t>(Apr 2024)</t>
    </r>
  </si>
  <si>
    <t>1.08 Cr</t>
  </si>
  <si>
    <t>4.50 L</t>
  </si>
  <si>
    <t>Fertilizers</t>
  </si>
  <si>
    <r>
      <t>0.39% </t>
    </r>
    <r>
      <rPr>
        <sz val="9"/>
        <color rgb="FF666666"/>
        <rFont val="Arial"/>
        <family val="2"/>
      </rPr>
      <t>(Sep 2024)</t>
    </r>
  </si>
  <si>
    <t>3.20 Cr</t>
  </si>
  <si>
    <t>27.40 L</t>
  </si>
  <si>
    <t>Business process outsourcing (bpo)/ knowledge process outsourcing (kpo)</t>
  </si>
  <si>
    <r>
      <t>0.93% </t>
    </r>
    <r>
      <rPr>
        <sz val="9"/>
        <color rgb="FF666666"/>
        <rFont val="Arial"/>
        <family val="2"/>
      </rPr>
      <t>(Nov 2024)</t>
    </r>
  </si>
  <si>
    <r>
      <t>0.65% </t>
    </r>
    <r>
      <rPr>
        <sz val="9"/>
        <color rgb="FF666666"/>
        <rFont val="Arial"/>
        <family val="2"/>
      </rPr>
      <t>(Jul 2024)</t>
    </r>
  </si>
  <si>
    <t>17.62 L</t>
  </si>
  <si>
    <t>1.21 L</t>
  </si>
  <si>
    <r>
      <t>0.36% </t>
    </r>
    <r>
      <rPr>
        <sz val="9"/>
        <color rgb="FF666666"/>
        <rFont val="Arial"/>
        <family val="2"/>
      </rPr>
      <t>(Jan 2025)</t>
    </r>
  </si>
  <si>
    <r>
      <t>0.3% </t>
    </r>
    <r>
      <rPr>
        <sz val="9"/>
        <color rgb="FF666666"/>
        <rFont val="Arial"/>
        <family val="2"/>
      </rPr>
      <t>(Mar 2024)</t>
    </r>
  </si>
  <si>
    <t>40.58 L</t>
  </si>
  <si>
    <t>Hotels &amp; resorts</t>
  </si>
  <si>
    <r>
      <t>0.39% </t>
    </r>
    <r>
      <rPr>
        <sz val="9"/>
        <color rgb="FF666666"/>
        <rFont val="Arial"/>
        <family val="2"/>
      </rPr>
      <t>(Feb 2024)</t>
    </r>
  </si>
  <si>
    <t>1.30 Cr</t>
  </si>
  <si>
    <r>
      <t>0.53% </t>
    </r>
    <r>
      <rPr>
        <sz val="9"/>
        <color rgb="FF666666"/>
        <rFont val="Arial"/>
        <family val="2"/>
      </rPr>
      <t>(Mar 2024)</t>
    </r>
  </si>
  <si>
    <r>
      <t>0.38% </t>
    </r>
    <r>
      <rPr>
        <sz val="9"/>
        <color rgb="FF666666"/>
        <rFont val="Arial"/>
        <family val="2"/>
      </rPr>
      <t>(Aug 2024)</t>
    </r>
  </si>
  <si>
    <t>35.74 L</t>
  </si>
  <si>
    <r>
      <t>0.22% </t>
    </r>
    <r>
      <rPr>
        <sz val="9"/>
        <color rgb="FF666666"/>
        <rFont val="Arial"/>
        <family val="2"/>
      </rPr>
      <t>(Feb 2024)</t>
    </r>
  </si>
  <si>
    <r>
      <t>0.12% </t>
    </r>
    <r>
      <rPr>
        <sz val="9"/>
        <color rgb="FF666666"/>
        <rFont val="Arial"/>
        <family val="2"/>
      </rPr>
      <t>(Oct 2024)</t>
    </r>
  </si>
  <si>
    <t>47.54 L</t>
  </si>
  <si>
    <t>Packaged foods</t>
  </si>
  <si>
    <r>
      <t>0.7% </t>
    </r>
    <r>
      <rPr>
        <sz val="9"/>
        <color rgb="FF666666"/>
        <rFont val="Arial"/>
        <family val="2"/>
      </rPr>
      <t>(Jun 2024)</t>
    </r>
  </si>
  <si>
    <t>29.96 L</t>
  </si>
  <si>
    <t>1.05 L</t>
  </si>
  <si>
    <t>Healthcare service provider</t>
  </si>
  <si>
    <r>
      <t>0.32% </t>
    </r>
    <r>
      <rPr>
        <sz val="9"/>
        <color rgb="FF666666"/>
        <rFont val="Arial"/>
        <family val="2"/>
      </rPr>
      <t>(Nov 2024)</t>
    </r>
  </si>
  <si>
    <t>19.71 L</t>
  </si>
  <si>
    <r>
      <t>0.42% </t>
    </r>
    <r>
      <rPr>
        <sz val="9"/>
        <color rgb="FF666666"/>
        <rFont val="Arial"/>
        <family val="2"/>
      </rPr>
      <t>(May 2024)</t>
    </r>
  </si>
  <si>
    <t>11.45 L</t>
  </si>
  <si>
    <r>
      <t>0.32% </t>
    </r>
    <r>
      <rPr>
        <sz val="9"/>
        <color rgb="FF666666"/>
        <rFont val="Arial"/>
        <family val="2"/>
      </rPr>
      <t>(Jan 2025)</t>
    </r>
  </si>
  <si>
    <t>6.45 L</t>
  </si>
  <si>
    <t>Paper &amp; paper products</t>
  </si>
  <si>
    <r>
      <t>0.45% </t>
    </r>
    <r>
      <rPr>
        <sz val="9"/>
        <color rgb="FF666666"/>
        <rFont val="Arial"/>
        <family val="2"/>
      </rPr>
      <t>(Feb 2024)</t>
    </r>
  </si>
  <si>
    <r>
      <t>0.3% </t>
    </r>
    <r>
      <rPr>
        <sz val="9"/>
        <color rgb="FF666666"/>
        <rFont val="Arial"/>
        <family val="2"/>
      </rPr>
      <t>(Dec 2024)</t>
    </r>
  </si>
  <si>
    <t>33.48 L</t>
  </si>
  <si>
    <t>Refineries &amp; marketing</t>
  </si>
  <si>
    <r>
      <t>0.99% </t>
    </r>
    <r>
      <rPr>
        <sz val="9"/>
        <color rgb="FF666666"/>
        <rFont val="Arial"/>
        <family val="2"/>
      </rPr>
      <t>(Jan 2025)</t>
    </r>
  </si>
  <si>
    <t>37.59 L</t>
  </si>
  <si>
    <t>-7.00 L</t>
  </si>
  <si>
    <r>
      <t>0.86% </t>
    </r>
    <r>
      <rPr>
        <sz val="9"/>
        <color rgb="FF666666"/>
        <rFont val="Arial"/>
        <family val="2"/>
      </rPr>
      <t>(Apr 2024)</t>
    </r>
  </si>
  <si>
    <r>
      <t>0.65% </t>
    </r>
    <r>
      <rPr>
        <sz val="9"/>
        <color rgb="FF666666"/>
        <rFont val="Arial"/>
        <family val="2"/>
      </rPr>
      <t>(Jan 2025)</t>
    </r>
  </si>
  <si>
    <t>17.22 L</t>
  </si>
  <si>
    <t>Diversified metals</t>
  </si>
  <si>
    <r>
      <t>0.94% </t>
    </r>
    <r>
      <rPr>
        <sz val="9"/>
        <color rgb="FF666666"/>
        <rFont val="Arial"/>
        <family val="2"/>
      </rPr>
      <t>(Sep 2024)</t>
    </r>
  </si>
  <si>
    <t>Pesticides &amp; agrochemicals</t>
  </si>
  <si>
    <r>
      <t>0.17% </t>
    </r>
    <r>
      <rPr>
        <sz val="9"/>
        <color rgb="FF666666"/>
        <rFont val="Arial"/>
        <family val="2"/>
      </rPr>
      <t>(Jan 2025)</t>
    </r>
  </si>
  <si>
    <t>18.99 L</t>
  </si>
  <si>
    <r>
      <t>0.29% </t>
    </r>
    <r>
      <rPr>
        <sz val="9"/>
        <color rgb="FF666666"/>
        <rFont val="Arial"/>
        <family val="2"/>
      </rPr>
      <t>(Aug 2024)</t>
    </r>
  </si>
  <si>
    <r>
      <t>0.12% </t>
    </r>
    <r>
      <rPr>
        <sz val="9"/>
        <color rgb="FF666666"/>
        <rFont val="Arial"/>
        <family val="2"/>
      </rPr>
      <t>(Jan 2025)</t>
    </r>
  </si>
  <si>
    <t>29.57 L</t>
  </si>
  <si>
    <t>Depositories, clearing houses and other intermediaries</t>
  </si>
  <si>
    <r>
      <t>1.14% </t>
    </r>
    <r>
      <rPr>
        <sz val="9"/>
        <color rgb="FF666666"/>
        <rFont val="Arial"/>
        <family val="2"/>
      </rPr>
      <t>(Dec 2024)</t>
    </r>
  </si>
  <si>
    <t>40.30 L</t>
  </si>
  <si>
    <r>
      <t>0.65% </t>
    </r>
    <r>
      <rPr>
        <sz val="9"/>
        <color rgb="FF666666"/>
        <rFont val="Arial"/>
        <family val="2"/>
      </rPr>
      <t>(Feb 2024)</t>
    </r>
  </si>
  <si>
    <r>
      <t>0.5% </t>
    </r>
    <r>
      <rPr>
        <sz val="9"/>
        <color rgb="FF666666"/>
        <rFont val="Arial"/>
        <family val="2"/>
      </rPr>
      <t>(Jan 2025)</t>
    </r>
  </si>
  <si>
    <t>5.60 L</t>
  </si>
  <si>
    <r>
      <t>0.12% </t>
    </r>
    <r>
      <rPr>
        <sz val="9"/>
        <color rgb="FF666666"/>
        <rFont val="Arial"/>
        <family val="2"/>
      </rPr>
      <t>(Apr 2024)</t>
    </r>
  </si>
  <si>
    <r>
      <t>0.08% </t>
    </r>
    <r>
      <rPr>
        <sz val="9"/>
        <color rgb="FF666666"/>
        <rFont val="Arial"/>
        <family val="2"/>
      </rPr>
      <t>(Nov 2024)</t>
    </r>
  </si>
  <si>
    <t>4.61 L</t>
  </si>
  <si>
    <t>Telecom - equipment &amp; accessories</t>
  </si>
  <si>
    <r>
      <t>1.44% </t>
    </r>
    <r>
      <rPr>
        <sz val="9"/>
        <color rgb="FF666666"/>
        <rFont val="Arial"/>
        <family val="2"/>
      </rPr>
      <t>(Jun 2024)</t>
    </r>
  </si>
  <si>
    <r>
      <t>0.83% </t>
    </r>
    <r>
      <rPr>
        <sz val="9"/>
        <color rgb="FF666666"/>
        <rFont val="Arial"/>
        <family val="2"/>
      </rPr>
      <t>(Mar 2024)</t>
    </r>
  </si>
  <si>
    <t>57.64 L</t>
  </si>
  <si>
    <t>Coal</t>
  </si>
  <si>
    <r>
      <t>0.47% </t>
    </r>
    <r>
      <rPr>
        <sz val="9"/>
        <color rgb="FF666666"/>
        <rFont val="Arial"/>
        <family val="2"/>
      </rPr>
      <t>(Dec 2024)</t>
    </r>
  </si>
  <si>
    <t>1.10 Cr</t>
  </si>
  <si>
    <t>25.84 L</t>
  </si>
  <si>
    <t>Speciality retail</t>
  </si>
  <si>
    <t>14.92 L</t>
  </si>
  <si>
    <t>5.03 L</t>
  </si>
  <si>
    <t>Non banking financial company (nbfc)</t>
  </si>
  <si>
    <r>
      <t>0.41% </t>
    </r>
    <r>
      <rPr>
        <sz val="9"/>
        <color rgb="FF666666"/>
        <rFont val="Arial"/>
        <family val="2"/>
      </rPr>
      <t>(Jan 2025)</t>
    </r>
  </si>
  <si>
    <t>95.54 L</t>
  </si>
  <si>
    <t>4.15 L</t>
  </si>
  <si>
    <r>
      <t>1.08% </t>
    </r>
    <r>
      <rPr>
        <sz val="9"/>
        <color rgb="FF666666"/>
        <rFont val="Arial"/>
        <family val="2"/>
      </rPr>
      <t>(Feb 2024)</t>
    </r>
  </si>
  <si>
    <t>73.79 L</t>
  </si>
  <si>
    <t>5.94 L</t>
  </si>
  <si>
    <r>
      <t>0.08% </t>
    </r>
    <r>
      <rPr>
        <sz val="9"/>
        <color rgb="FF666666"/>
        <rFont val="Arial"/>
        <family val="2"/>
      </rPr>
      <t>(Feb 2024)</t>
    </r>
  </si>
  <si>
    <r>
      <t>0.04% </t>
    </r>
    <r>
      <rPr>
        <sz val="9"/>
        <color rgb="FF666666"/>
        <rFont val="Arial"/>
        <family val="2"/>
      </rPr>
      <t>(Jul 2024)</t>
    </r>
  </si>
  <si>
    <t>16.87 L</t>
  </si>
  <si>
    <r>
      <t>0.44% </t>
    </r>
    <r>
      <rPr>
        <sz val="9"/>
        <color rgb="FF666666"/>
        <rFont val="Arial"/>
        <family val="2"/>
      </rPr>
      <t>(Jul 2024)</t>
    </r>
  </si>
  <si>
    <t>77.55 L</t>
  </si>
  <si>
    <t>Tea &amp; coffee</t>
  </si>
  <si>
    <r>
      <t>0.9% </t>
    </r>
    <r>
      <rPr>
        <sz val="9"/>
        <color rgb="FF666666"/>
        <rFont val="Arial"/>
        <family val="2"/>
      </rPr>
      <t>(Feb 2024)</t>
    </r>
  </si>
  <si>
    <t>37.08 L</t>
  </si>
  <si>
    <t>Life insurance</t>
  </si>
  <si>
    <r>
      <t>0.13% </t>
    </r>
    <r>
      <rPr>
        <sz val="9"/>
        <color rgb="FF666666"/>
        <rFont val="Arial"/>
        <family val="2"/>
      </rPr>
      <t>(Sep 2024)</t>
    </r>
  </si>
  <si>
    <r>
      <t>0.11% </t>
    </r>
    <r>
      <rPr>
        <sz val="9"/>
        <color rgb="FF666666"/>
        <rFont val="Arial"/>
        <family val="2"/>
      </rPr>
      <t>(Nov 2024)</t>
    </r>
  </si>
  <si>
    <t>10.00 L</t>
  </si>
  <si>
    <r>
      <t>0.41% </t>
    </r>
    <r>
      <rPr>
        <sz val="9"/>
        <color rgb="FF666666"/>
        <rFont val="Arial"/>
        <family val="2"/>
      </rPr>
      <t>(May 2024)</t>
    </r>
  </si>
  <si>
    <t>51.80 L</t>
  </si>
  <si>
    <r>
      <t>0.15% </t>
    </r>
    <r>
      <rPr>
        <sz val="9"/>
        <color rgb="FF666666"/>
        <rFont val="Arial"/>
        <family val="2"/>
      </rPr>
      <t>(Nov 2024)</t>
    </r>
  </si>
  <si>
    <r>
      <t>0.1% </t>
    </r>
    <r>
      <rPr>
        <sz val="9"/>
        <color rgb="FF666666"/>
        <rFont val="Arial"/>
        <family val="2"/>
      </rPr>
      <t>(Jun 2024)</t>
    </r>
  </si>
  <si>
    <t>2.26 L</t>
  </si>
  <si>
    <t>-8.79 L</t>
  </si>
  <si>
    <t>Plywood boards/ laminates</t>
  </si>
  <si>
    <r>
      <t>0.18% </t>
    </r>
    <r>
      <rPr>
        <sz val="9"/>
        <color rgb="FF666666"/>
        <rFont val="Arial"/>
        <family val="2"/>
      </rPr>
      <t>(Sep 2024)</t>
    </r>
  </si>
  <si>
    <t>22.11 L</t>
  </si>
  <si>
    <r>
      <t>0.46% </t>
    </r>
    <r>
      <rPr>
        <sz val="9"/>
        <color rgb="FF666666"/>
        <rFont val="Arial"/>
        <family val="2"/>
      </rPr>
      <t>(Jan 2025)</t>
    </r>
  </si>
  <si>
    <r>
      <t>0.11% </t>
    </r>
    <r>
      <rPr>
        <sz val="9"/>
        <color rgb="FF666666"/>
        <rFont val="Arial"/>
        <family val="2"/>
      </rPr>
      <t>(Feb 2024)</t>
    </r>
  </si>
  <si>
    <t>32.74 L</t>
  </si>
  <si>
    <t>1.71 k</t>
  </si>
  <si>
    <t>Household products</t>
  </si>
  <si>
    <r>
      <t>0.97% </t>
    </r>
    <r>
      <rPr>
        <sz val="9"/>
        <color rgb="FF666666"/>
        <rFont val="Arial"/>
        <family val="2"/>
      </rPr>
      <t>(Feb 2024)</t>
    </r>
  </si>
  <si>
    <r>
      <t>0.63% </t>
    </r>
    <r>
      <rPr>
        <sz val="9"/>
        <color rgb="FF666666"/>
        <rFont val="Arial"/>
        <family val="2"/>
      </rPr>
      <t>(Dec 2024)</t>
    </r>
  </si>
  <si>
    <t>1.00 Cr</t>
  </si>
  <si>
    <t>Diversified fmcg</t>
  </si>
  <si>
    <r>
      <t>0.61% </t>
    </r>
    <r>
      <rPr>
        <sz val="9"/>
        <color rgb="FF666666"/>
        <rFont val="Arial"/>
        <family val="2"/>
      </rPr>
      <t>(Jan 2025)</t>
    </r>
  </si>
  <si>
    <t>14.10 L</t>
  </si>
  <si>
    <t>Other industrial products</t>
  </si>
  <si>
    <r>
      <t>0.4% </t>
    </r>
    <r>
      <rPr>
        <sz val="9"/>
        <color rgb="FF666666"/>
        <rFont val="Arial"/>
        <family val="2"/>
      </rPr>
      <t>(Jun 2024)</t>
    </r>
  </si>
  <si>
    <r>
      <t>0.3% </t>
    </r>
    <r>
      <rPr>
        <sz val="9"/>
        <color rgb="FF666666"/>
        <rFont val="Arial"/>
        <family val="2"/>
      </rPr>
      <t>(Jan 2025)</t>
    </r>
  </si>
  <si>
    <t>41.37 L</t>
  </si>
  <si>
    <r>
      <t>0.38% </t>
    </r>
    <r>
      <rPr>
        <sz val="9"/>
        <color rgb="FF666666"/>
        <rFont val="Arial"/>
        <family val="2"/>
      </rPr>
      <t>(Mar 2024)</t>
    </r>
  </si>
  <si>
    <t>3.27 L</t>
  </si>
  <si>
    <t>Restaurants</t>
  </si>
  <si>
    <r>
      <t>0.09% </t>
    </r>
    <r>
      <rPr>
        <sz val="9"/>
        <color rgb="FF666666"/>
        <rFont val="Arial"/>
        <family val="2"/>
      </rPr>
      <t>(May 2024)</t>
    </r>
  </si>
  <si>
    <r>
      <t>0.03% </t>
    </r>
    <r>
      <rPr>
        <sz val="9"/>
        <color rgb="FF666666"/>
        <rFont val="Arial"/>
        <family val="2"/>
      </rPr>
      <t>(Oct 2024)</t>
    </r>
  </si>
  <si>
    <t>2.06 L</t>
  </si>
  <si>
    <r>
      <t>0.47% </t>
    </r>
    <r>
      <rPr>
        <sz val="9"/>
        <color rgb="FF666666"/>
        <rFont val="Arial"/>
        <family val="2"/>
      </rPr>
      <t>(Jan 2025)</t>
    </r>
  </si>
  <si>
    <t>92.82 L</t>
  </si>
  <si>
    <t>Asset management company</t>
  </si>
  <si>
    <r>
      <t>0.44% </t>
    </r>
    <r>
      <rPr>
        <sz val="9"/>
        <color rgb="FF666666"/>
        <rFont val="Arial"/>
        <family val="2"/>
      </rPr>
      <t>(Feb 2024)</t>
    </r>
  </si>
  <si>
    <r>
      <t>0.26% </t>
    </r>
    <r>
      <rPr>
        <sz val="9"/>
        <color rgb="FF666666"/>
        <rFont val="Arial"/>
        <family val="2"/>
      </rPr>
      <t>(Jan 2025)</t>
    </r>
  </si>
  <si>
    <t>14.17 L</t>
  </si>
  <si>
    <t>Diversified retail</t>
  </si>
  <si>
    <t>2.84 Cr</t>
  </si>
  <si>
    <t>-8.76 L</t>
  </si>
  <si>
    <t>Residential, commercial projects</t>
  </si>
  <si>
    <t>25.10 L</t>
  </si>
  <si>
    <r>
      <t>0.3% </t>
    </r>
    <r>
      <rPr>
        <sz val="9"/>
        <color rgb="FF666666"/>
        <rFont val="Arial"/>
        <family val="2"/>
      </rPr>
      <t>(Aug 2024)</t>
    </r>
  </si>
  <si>
    <t>18.33 L</t>
  </si>
  <si>
    <t>Integrated power utilities</t>
  </si>
  <si>
    <t>77.07 L</t>
  </si>
  <si>
    <t>Industrial gases</t>
  </si>
  <si>
    <r>
      <t>0.96% </t>
    </r>
    <r>
      <rPr>
        <sz val="9"/>
        <color rgb="FF666666"/>
        <rFont val="Arial"/>
        <family val="2"/>
      </rPr>
      <t>(May 2024)</t>
    </r>
  </si>
  <si>
    <r>
      <t>0.39% </t>
    </r>
    <r>
      <rPr>
        <sz val="9"/>
        <color rgb="FF666666"/>
        <rFont val="Arial"/>
        <family val="2"/>
      </rPr>
      <t>(Dec 2024)</t>
    </r>
  </si>
  <si>
    <t>Cables - electricals</t>
  </si>
  <si>
    <r>
      <t>0.81% </t>
    </r>
    <r>
      <rPr>
        <sz val="9"/>
        <color rgb="FF666666"/>
        <rFont val="Arial"/>
        <family val="2"/>
      </rPr>
      <t>(May 2024)</t>
    </r>
  </si>
  <si>
    <r>
      <t>0.51% </t>
    </r>
    <r>
      <rPr>
        <sz val="9"/>
        <color rgb="FF666666"/>
        <rFont val="Arial"/>
        <family val="2"/>
      </rPr>
      <t>(Jan 2025)</t>
    </r>
  </si>
  <si>
    <t>29.19 L</t>
  </si>
  <si>
    <t>Airline</t>
  </si>
  <si>
    <r>
      <t>1.28% </t>
    </r>
    <r>
      <rPr>
        <sz val="9"/>
        <color rgb="FF666666"/>
        <rFont val="Arial"/>
        <family val="2"/>
      </rPr>
      <t>(Apr 2024)</t>
    </r>
  </si>
  <si>
    <t>4.93 L</t>
  </si>
  <si>
    <t>4.71 L</t>
  </si>
  <si>
    <t>Investment company</t>
  </si>
  <si>
    <r>
      <t>0.6% </t>
    </r>
    <r>
      <rPr>
        <sz val="9"/>
        <color rgb="FF666666"/>
        <rFont val="Arial"/>
        <family val="2"/>
      </rPr>
      <t>(Aug 2024)</t>
    </r>
  </si>
  <si>
    <r>
      <t>0.41% </t>
    </r>
    <r>
      <rPr>
        <sz val="9"/>
        <color rgb="FF666666"/>
        <rFont val="Arial"/>
        <family val="2"/>
      </rPr>
      <t>(Jul 2024)</t>
    </r>
  </si>
  <si>
    <t>88.49 L</t>
  </si>
  <si>
    <t>Microfinance institutions</t>
  </si>
  <si>
    <r>
      <t>0.57% </t>
    </r>
    <r>
      <rPr>
        <sz val="9"/>
        <color rgb="FF666666"/>
        <rFont val="Arial"/>
        <family val="2"/>
      </rPr>
      <t>(Feb 2024)</t>
    </r>
  </si>
  <si>
    <r>
      <t>0.14% </t>
    </r>
    <r>
      <rPr>
        <sz val="9"/>
        <color rgb="FF666666"/>
        <rFont val="Arial"/>
        <family val="2"/>
      </rPr>
      <t>(Nov 2024)</t>
    </r>
  </si>
  <si>
    <t>48.78 L</t>
  </si>
  <si>
    <r>
      <t>0.67% </t>
    </r>
    <r>
      <rPr>
        <sz val="9"/>
        <color rgb="FF666666"/>
        <rFont val="Arial"/>
        <family val="2"/>
      </rPr>
      <t>(Feb 2024)</t>
    </r>
  </si>
  <si>
    <r>
      <t>0.28% </t>
    </r>
    <r>
      <rPr>
        <sz val="9"/>
        <color rgb="FF666666"/>
        <rFont val="Arial"/>
        <family val="2"/>
      </rPr>
      <t>(Nov 2024)</t>
    </r>
  </si>
  <si>
    <t>15.06 L</t>
  </si>
  <si>
    <t>-2.30 L</t>
  </si>
  <si>
    <t>Electrodes &amp; refractories</t>
  </si>
  <si>
    <r>
      <t>0.31% </t>
    </r>
    <r>
      <rPr>
        <sz val="9"/>
        <color rgb="FF666666"/>
        <rFont val="Arial"/>
        <family val="2"/>
      </rPr>
      <t>(May 2024)</t>
    </r>
  </si>
  <si>
    <t>2.88 L</t>
  </si>
  <si>
    <r>
      <t>0.27% </t>
    </r>
    <r>
      <rPr>
        <sz val="9"/>
        <color rgb="FF666666"/>
        <rFont val="Arial"/>
        <family val="2"/>
      </rPr>
      <t>(May 2024)</t>
    </r>
  </si>
  <si>
    <r>
      <t>0.16% </t>
    </r>
    <r>
      <rPr>
        <sz val="9"/>
        <color rgb="FF666666"/>
        <rFont val="Arial"/>
        <family val="2"/>
      </rPr>
      <t>(Dec 2024)</t>
    </r>
  </si>
  <si>
    <t>19.84 L</t>
  </si>
  <si>
    <t>Internet &amp; catalogue retail</t>
  </si>
  <si>
    <r>
      <t>0.37% </t>
    </r>
    <r>
      <rPr>
        <sz val="9"/>
        <color rgb="FF666666"/>
        <rFont val="Arial"/>
        <family val="2"/>
      </rPr>
      <t>(Apr 2024)</t>
    </r>
  </si>
  <si>
    <r>
      <t>0.25% </t>
    </r>
    <r>
      <rPr>
        <sz val="9"/>
        <color rgb="FF666666"/>
        <rFont val="Arial"/>
        <family val="2"/>
      </rPr>
      <t>(Jan 2025)</t>
    </r>
  </si>
  <si>
    <t>16.27 L</t>
  </si>
  <si>
    <t>Steel products</t>
  </si>
  <si>
    <r>
      <t>0.49% </t>
    </r>
    <r>
      <rPr>
        <sz val="9"/>
        <color rgb="FF666666"/>
        <rFont val="Arial"/>
        <family val="2"/>
      </rPr>
      <t>(Sep 2024)</t>
    </r>
  </si>
  <si>
    <r>
      <t>0.21% </t>
    </r>
    <r>
      <rPr>
        <sz val="9"/>
        <color rgb="FF666666"/>
        <rFont val="Arial"/>
        <family val="2"/>
      </rPr>
      <t>(Mar 2024)</t>
    </r>
  </si>
  <si>
    <t>75.68 L</t>
  </si>
  <si>
    <r>
      <t>0.09% </t>
    </r>
    <r>
      <rPr>
        <sz val="9"/>
        <color rgb="FF666666"/>
        <rFont val="Arial"/>
        <family val="2"/>
      </rPr>
      <t>(Jan 2025)</t>
    </r>
  </si>
  <si>
    <t>2.59 L</t>
  </si>
  <si>
    <t>Tractors</t>
  </si>
  <si>
    <r>
      <t>0.46% </t>
    </r>
    <r>
      <rPr>
        <sz val="9"/>
        <color rgb="FF666666"/>
        <rFont val="Arial"/>
        <family val="2"/>
      </rPr>
      <t>(Dec 2024)</t>
    </r>
  </si>
  <si>
    <r>
      <t>0.35% </t>
    </r>
    <r>
      <rPr>
        <sz val="9"/>
        <color rgb="FF666666"/>
        <rFont val="Arial"/>
        <family val="2"/>
      </rPr>
      <t>(May 2024)</t>
    </r>
  </si>
  <si>
    <t>5.44 L</t>
  </si>
  <si>
    <t>Film production, distribution &amp; exhibition</t>
  </si>
  <si>
    <r>
      <t>0.59% </t>
    </r>
    <r>
      <rPr>
        <sz val="9"/>
        <color rgb="FF666666"/>
        <rFont val="Arial"/>
        <family val="2"/>
      </rPr>
      <t>(Feb 2024)</t>
    </r>
  </si>
  <si>
    <t>19.65 L</t>
  </si>
  <si>
    <t>Lubricants</t>
  </si>
  <si>
    <t>83.69 L</t>
  </si>
  <si>
    <t>4.53 L</t>
  </si>
  <si>
    <t>Petrochemicals</t>
  </si>
  <si>
    <r>
      <t>0.31% </t>
    </r>
    <r>
      <rPr>
        <sz val="9"/>
        <color rgb="FF666666"/>
        <rFont val="Arial"/>
        <family val="2"/>
      </rPr>
      <t>(Dec 2024)</t>
    </r>
  </si>
  <si>
    <t>25.31 L</t>
  </si>
  <si>
    <t>Ratings</t>
  </si>
  <si>
    <r>
      <t>0.41% </t>
    </r>
    <r>
      <rPr>
        <sz val="9"/>
        <color rgb="FF666666"/>
        <rFont val="Arial"/>
        <family val="2"/>
      </rPr>
      <t>(Feb 2024)</t>
    </r>
  </si>
  <si>
    <r>
      <t>0.26% </t>
    </r>
    <r>
      <rPr>
        <sz val="9"/>
        <color rgb="FF666666"/>
        <rFont val="Arial"/>
        <family val="2"/>
      </rPr>
      <t>(Aug 2024)</t>
    </r>
  </si>
  <si>
    <t>14.77 L</t>
  </si>
  <si>
    <t>Animal feed</t>
  </si>
  <si>
    <r>
      <t>0.32% </t>
    </r>
    <r>
      <rPr>
        <sz val="9"/>
        <color rgb="FF666666"/>
        <rFont val="Arial"/>
        <family val="2"/>
      </rPr>
      <t>(Jul 2024)</t>
    </r>
  </si>
  <si>
    <t>22.41 L</t>
  </si>
  <si>
    <t>Stationary</t>
  </si>
  <si>
    <t>6.51 L</t>
  </si>
  <si>
    <t>Furniture, home furnishing</t>
  </si>
  <si>
    <r>
      <t>0.25% </t>
    </r>
    <r>
      <rPr>
        <sz val="9"/>
        <color rgb="FF666666"/>
        <rFont val="Arial"/>
        <family val="2"/>
      </rPr>
      <t>(Jul 2024)</t>
    </r>
  </si>
  <si>
    <t>25.27 L</t>
  </si>
  <si>
    <r>
      <t>0.26% </t>
    </r>
    <r>
      <rPr>
        <sz val="9"/>
        <color rgb="FF666666"/>
        <rFont val="Arial"/>
        <family val="2"/>
      </rPr>
      <t>(Feb 2024)</t>
    </r>
  </si>
  <si>
    <t>10.98 L</t>
  </si>
  <si>
    <t>-1.52 k</t>
  </si>
  <si>
    <t>Telecom - infrastructure</t>
  </si>
  <si>
    <r>
      <t>0.52% </t>
    </r>
    <r>
      <rPr>
        <sz val="9"/>
        <color rgb="FF666666"/>
        <rFont val="Arial"/>
        <family val="2"/>
      </rPr>
      <t>(Feb 2024)</t>
    </r>
  </si>
  <si>
    <t>9.76 L</t>
  </si>
  <si>
    <t>Iron &amp; steel products</t>
  </si>
  <si>
    <t>6.00 L</t>
  </si>
  <si>
    <r>
      <t>0.08% </t>
    </r>
    <r>
      <rPr>
        <sz val="9"/>
        <color rgb="FF666666"/>
        <rFont val="Arial"/>
        <family val="2"/>
      </rPr>
      <t>(Aug 2024)</t>
    </r>
  </si>
  <si>
    <t>29.31 L</t>
  </si>
  <si>
    <t>Commodity chemicals</t>
  </si>
  <si>
    <r>
      <t>0.24% </t>
    </r>
    <r>
      <rPr>
        <sz val="9"/>
        <color rgb="FF666666"/>
        <rFont val="Arial"/>
        <family val="2"/>
      </rPr>
      <t>(Jan 2025)</t>
    </r>
  </si>
  <si>
    <t>3.29 L</t>
  </si>
  <si>
    <t>E-retail/ e-commerce</t>
  </si>
  <si>
    <t>69.94 L</t>
  </si>
  <si>
    <t>Logistics solution provider</t>
  </si>
  <si>
    <r>
      <t>0.04% </t>
    </r>
    <r>
      <rPr>
        <sz val="9"/>
        <color rgb="FF666666"/>
        <rFont val="Arial"/>
        <family val="2"/>
      </rPr>
      <t>(Sep 2024)</t>
    </r>
  </si>
  <si>
    <t>13.80 L</t>
  </si>
  <si>
    <t>-0.42 L</t>
  </si>
  <si>
    <r>
      <t>0.43% </t>
    </r>
    <r>
      <rPr>
        <sz val="9"/>
        <color rgb="FF666666"/>
        <rFont val="Arial"/>
        <family val="2"/>
      </rPr>
      <t>(May 2024)</t>
    </r>
  </si>
  <si>
    <t>1.63 L</t>
  </si>
  <si>
    <t>Holding company</t>
  </si>
  <si>
    <t>47.36 L</t>
  </si>
  <si>
    <t>Offshore support solution drilling</t>
  </si>
  <si>
    <r>
      <t>0.24% </t>
    </r>
    <r>
      <rPr>
        <sz val="9"/>
        <color rgb="FF666666"/>
        <rFont val="Arial"/>
        <family val="2"/>
      </rPr>
      <t>(Aug 2024)</t>
    </r>
  </si>
  <si>
    <t>9.11 L</t>
  </si>
  <si>
    <t>Dyes and pigments</t>
  </si>
  <si>
    <t>9.69 L</t>
  </si>
  <si>
    <t>Granites &amp; marbles</t>
  </si>
  <si>
    <r>
      <t>0.07% </t>
    </r>
    <r>
      <rPr>
        <sz val="9"/>
        <color rgb="FF666666"/>
        <rFont val="Arial"/>
        <family val="2"/>
      </rPr>
      <t>(Apr 2024)</t>
    </r>
  </si>
  <si>
    <t>7.39 L</t>
  </si>
  <si>
    <t>Tour, travel related services</t>
  </si>
  <si>
    <r>
      <t>0.21% </t>
    </r>
    <r>
      <rPr>
        <sz val="9"/>
        <color rgb="FF666666"/>
        <rFont val="Arial"/>
        <family val="2"/>
      </rPr>
      <t>(Jun 2024)</t>
    </r>
  </si>
  <si>
    <t>6.16 L</t>
  </si>
  <si>
    <t>2.08 k</t>
  </si>
  <si>
    <t>Diversified commercial services</t>
  </si>
  <si>
    <r>
      <t>0.28% </t>
    </r>
    <r>
      <rPr>
        <sz val="9"/>
        <color rgb="FF666666"/>
        <rFont val="Arial"/>
        <family val="2"/>
      </rPr>
      <t>(Feb 2024)</t>
    </r>
  </si>
  <si>
    <t>24.52 L</t>
  </si>
  <si>
    <t>Packaging</t>
  </si>
  <si>
    <r>
      <t>0.1% </t>
    </r>
    <r>
      <rPr>
        <sz val="9"/>
        <color rgb="FF666666"/>
        <rFont val="Arial"/>
        <family val="2"/>
      </rPr>
      <t>(May 2024)</t>
    </r>
  </si>
  <si>
    <t>Pig iron</t>
  </si>
  <si>
    <r>
      <t>0.2% </t>
    </r>
    <r>
      <rPr>
        <sz val="9"/>
        <color rgb="FF666666"/>
        <rFont val="Arial"/>
        <family val="2"/>
      </rPr>
      <t>(May 2024)</t>
    </r>
  </si>
  <si>
    <t>15.33 L</t>
  </si>
  <si>
    <t>Auto ancillaries</t>
  </si>
  <si>
    <r>
      <t>0.18% </t>
    </r>
    <r>
      <rPr>
        <sz val="9"/>
        <color rgb="FF666666"/>
        <rFont val="Arial"/>
        <family val="2"/>
      </rPr>
      <t>(Aug 2024)</t>
    </r>
  </si>
  <si>
    <t>Auto dealer</t>
  </si>
  <si>
    <r>
      <t>0.24% </t>
    </r>
    <r>
      <rPr>
        <sz val="9"/>
        <color rgb="FF666666"/>
        <rFont val="Arial"/>
        <family val="2"/>
      </rPr>
      <t>(Apr 2024)</t>
    </r>
  </si>
  <si>
    <r>
      <t>0.13% </t>
    </r>
    <r>
      <rPr>
        <sz val="9"/>
        <color rgb="FF666666"/>
        <rFont val="Arial"/>
        <family val="2"/>
      </rPr>
      <t>(Jan 2025)</t>
    </r>
  </si>
  <si>
    <t>15.10 L</t>
  </si>
  <si>
    <t>Other bank</t>
  </si>
  <si>
    <r>
      <t>0.24% </t>
    </r>
    <r>
      <rPr>
        <sz val="9"/>
        <color rgb="FF666666"/>
        <rFont val="Arial"/>
        <family val="2"/>
      </rPr>
      <t>(Feb 2024)</t>
    </r>
  </si>
  <si>
    <t>Tyres &amp; allied</t>
  </si>
  <si>
    <t>20.73 L</t>
  </si>
  <si>
    <t>Power - transmission</t>
  </si>
  <si>
    <r>
      <t>0.16% </t>
    </r>
    <r>
      <rPr>
        <sz val="9"/>
        <color rgb="FF666666"/>
        <rFont val="Arial"/>
        <family val="2"/>
      </rPr>
      <t>(Jun 2024)</t>
    </r>
  </si>
  <si>
    <r>
      <t>0.13% </t>
    </r>
    <r>
      <rPr>
        <sz val="9"/>
        <color rgb="FF666666"/>
        <rFont val="Arial"/>
        <family val="2"/>
      </rPr>
      <t>(Oct 2024)</t>
    </r>
  </si>
  <si>
    <t>30.89 L</t>
  </si>
  <si>
    <t>Diversified</t>
  </si>
  <si>
    <r>
      <t>0.12% </t>
    </r>
    <r>
      <rPr>
        <sz val="9"/>
        <color rgb="FF666666"/>
        <rFont val="Arial"/>
        <family val="2"/>
      </rPr>
      <t>(Jul 2024)</t>
    </r>
  </si>
  <si>
    <t>18.90 k</t>
  </si>
  <si>
    <t>Advertising &amp; media agencies</t>
  </si>
  <si>
    <r>
      <t>0.13% </t>
    </r>
    <r>
      <rPr>
        <sz val="9"/>
        <color rgb="FF666666"/>
        <rFont val="Arial"/>
        <family val="2"/>
      </rPr>
      <t>(Mar 2024)</t>
    </r>
  </si>
  <si>
    <t>21.15 L</t>
  </si>
  <si>
    <t>-0.41 k</t>
  </si>
  <si>
    <t>Amusement parks/ other recreation</t>
  </si>
  <si>
    <r>
      <t>0.09% </t>
    </r>
    <r>
      <rPr>
        <sz val="9"/>
        <color rgb="FF666666"/>
        <rFont val="Arial"/>
        <family val="2"/>
      </rPr>
      <t>(Nov 2024)</t>
    </r>
  </si>
  <si>
    <t>6.26 L</t>
  </si>
  <si>
    <t>-0.11 L</t>
  </si>
  <si>
    <t>Financial services</t>
  </si>
  <si>
    <r>
      <t>0.14% </t>
    </r>
    <r>
      <rPr>
        <sz val="9"/>
        <color rgb="FF666666"/>
        <rFont val="Arial"/>
        <family val="2"/>
      </rPr>
      <t>(Mar 2024)</t>
    </r>
  </si>
  <si>
    <r>
      <t>0.07% </t>
    </r>
    <r>
      <rPr>
        <sz val="9"/>
        <color rgb="FF666666"/>
        <rFont val="Arial"/>
        <family val="2"/>
      </rPr>
      <t>(Nov 2024)</t>
    </r>
  </si>
  <si>
    <t>14.95 L</t>
  </si>
  <si>
    <t>Gems, jewellery and watches</t>
  </si>
  <si>
    <r>
      <t>0.05% </t>
    </r>
    <r>
      <rPr>
        <sz val="9"/>
        <color rgb="FF666666"/>
        <rFont val="Arial"/>
        <family val="2"/>
      </rPr>
      <t>(Nov 2024)</t>
    </r>
  </si>
  <si>
    <t>4.40 L</t>
  </si>
  <si>
    <t>Computers hardware &amp; equipments</t>
  </si>
  <si>
    <r>
      <t>0.13% </t>
    </r>
    <r>
      <rPr>
        <sz val="9"/>
        <color rgb="FF666666"/>
        <rFont val="Arial"/>
        <family val="2"/>
      </rPr>
      <t>(Jun 2024)</t>
    </r>
  </si>
  <si>
    <r>
      <t>0.04% </t>
    </r>
    <r>
      <rPr>
        <sz val="9"/>
        <color rgb="FF666666"/>
        <rFont val="Arial"/>
        <family val="2"/>
      </rPr>
      <t>(Jan 2025)</t>
    </r>
  </si>
  <si>
    <t>1.26 L</t>
  </si>
  <si>
    <t>-0.31 k</t>
  </si>
  <si>
    <t>Footwear</t>
  </si>
  <si>
    <t>8.74 L</t>
  </si>
  <si>
    <t>Telecom - cellular &amp; fixed line services</t>
  </si>
  <si>
    <r>
      <t>0.4% </t>
    </r>
    <r>
      <rPr>
        <sz val="9"/>
        <color rgb="FF666666"/>
        <rFont val="Arial"/>
        <family val="2"/>
      </rPr>
      <t>(Jan 2025)</t>
    </r>
  </si>
  <si>
    <t>57.21 k</t>
  </si>
  <si>
    <t>-0.13 Cr</t>
  </si>
  <si>
    <t>Stockbroking &amp; allied</t>
  </si>
  <si>
    <t>Road assets–toll, annuity, hybrid-annuity</t>
  </si>
  <si>
    <r>
      <t>0.03% </t>
    </r>
    <r>
      <rPr>
        <sz val="9"/>
        <color rgb="FF666666"/>
        <rFont val="Arial"/>
        <family val="2"/>
      </rPr>
      <t>(Nov 2024)</t>
    </r>
  </si>
  <si>
    <t>4.18 L</t>
  </si>
  <si>
    <t>-0.37 L</t>
  </si>
  <si>
    <r>
      <t>0.03% </t>
    </r>
    <r>
      <rPr>
        <sz val="9"/>
        <color rgb="FF666666"/>
        <rFont val="Arial"/>
        <family val="2"/>
      </rPr>
      <t>(Dec 2024)</t>
    </r>
  </si>
  <si>
    <t>2.98 L</t>
  </si>
  <si>
    <t>Financial institution</t>
  </si>
  <si>
    <t>  - indicates change in weight in the portfolio. # indicates a new entry.</t>
  </si>
  <si>
    <r>
      <t>3.52% </t>
    </r>
    <r>
      <rPr>
        <sz val="9"/>
        <color rgb="FF666666"/>
        <rFont val="Arial"/>
        <family val="2"/>
      </rPr>
      <t>(Aug 2024)</t>
    </r>
  </si>
  <si>
    <r>
      <t>1.04% </t>
    </r>
    <r>
      <rPr>
        <sz val="9"/>
        <color rgb="FF666666"/>
        <rFont val="Arial"/>
        <family val="2"/>
      </rPr>
      <t>(May 2024)</t>
    </r>
  </si>
  <si>
    <t>58.30 L</t>
  </si>
  <si>
    <t>2.14 k</t>
  </si>
  <si>
    <r>
      <t>4.16% </t>
    </r>
    <r>
      <rPr>
        <sz val="9"/>
        <color rgb="FF666666"/>
        <rFont val="Arial"/>
        <family val="2"/>
      </rPr>
      <t>(Oct 2024)</t>
    </r>
  </si>
  <si>
    <r>
      <t>2.64% </t>
    </r>
    <r>
      <rPr>
        <sz val="9"/>
        <color rgb="FF666666"/>
        <rFont val="Arial"/>
        <family val="2"/>
      </rPr>
      <t>(Jan 2025)</t>
    </r>
  </si>
  <si>
    <t>21.45 L</t>
  </si>
  <si>
    <t>-2.62 L</t>
  </si>
  <si>
    <r>
      <t>2.33% </t>
    </r>
    <r>
      <rPr>
        <sz val="9"/>
        <color rgb="FF666666"/>
        <rFont val="Arial"/>
        <family val="2"/>
      </rPr>
      <t>(Jan 2025)</t>
    </r>
  </si>
  <si>
    <t>3.67 Cr</t>
  </si>
  <si>
    <t>18.50 L</t>
  </si>
  <si>
    <r>
      <t>1.95% </t>
    </r>
    <r>
      <rPr>
        <sz val="9"/>
        <color rgb="FF666666"/>
        <rFont val="Arial"/>
        <family val="2"/>
      </rPr>
      <t>(Jan 2025)</t>
    </r>
  </si>
  <si>
    <t>1.79 Cr</t>
  </si>
  <si>
    <t>6.92 L</t>
  </si>
  <si>
    <r>
      <t>0.88% </t>
    </r>
    <r>
      <rPr>
        <sz val="9"/>
        <color rgb="FF666666"/>
        <rFont val="Arial"/>
        <family val="2"/>
      </rPr>
      <t>(Oct 2024)</t>
    </r>
  </si>
  <si>
    <t>21.71 L</t>
  </si>
  <si>
    <r>
      <t>3.54% </t>
    </r>
    <r>
      <rPr>
        <sz val="9"/>
        <color rgb="FF666666"/>
        <rFont val="Arial"/>
        <family val="2"/>
      </rPr>
      <t>(Jun 2024)</t>
    </r>
  </si>
  <si>
    <r>
      <t>1.86% </t>
    </r>
    <r>
      <rPr>
        <sz val="9"/>
        <color rgb="FF666666"/>
        <rFont val="Arial"/>
        <family val="2"/>
      </rPr>
      <t>(Dec 2024)</t>
    </r>
  </si>
  <si>
    <t>28.98 L</t>
  </si>
  <si>
    <r>
      <t>2.58% </t>
    </r>
    <r>
      <rPr>
        <sz val="9"/>
        <color rgb="FF666666"/>
        <rFont val="Arial"/>
        <family val="2"/>
      </rPr>
      <t>(Jun 2024)</t>
    </r>
  </si>
  <si>
    <r>
      <t>1.71% </t>
    </r>
    <r>
      <rPr>
        <sz val="9"/>
        <color rgb="FF666666"/>
        <rFont val="Arial"/>
        <family val="2"/>
      </rPr>
      <t>(Jan 2025)</t>
    </r>
  </si>
  <si>
    <t>2.24 Cr</t>
  </si>
  <si>
    <r>
      <t>1.27% </t>
    </r>
    <r>
      <rPr>
        <sz val="9"/>
        <color rgb="FF666666"/>
        <rFont val="Arial"/>
        <family val="2"/>
      </rPr>
      <t>(Nov 2024)</t>
    </r>
  </si>
  <si>
    <r>
      <t>0.56% </t>
    </r>
    <r>
      <rPr>
        <sz val="9"/>
        <color rgb="FF666666"/>
        <rFont val="Arial"/>
        <family val="2"/>
      </rPr>
      <t>(Feb 2024)</t>
    </r>
  </si>
  <si>
    <t>63.04 L</t>
  </si>
  <si>
    <r>
      <t>1.02% </t>
    </r>
    <r>
      <rPr>
        <sz val="9"/>
        <color rgb="FF666666"/>
        <rFont val="Arial"/>
        <family val="2"/>
      </rPr>
      <t>(Oct 2024)</t>
    </r>
  </si>
  <si>
    <r>
      <t>0.4% </t>
    </r>
    <r>
      <rPr>
        <sz val="9"/>
        <color rgb="FF666666"/>
        <rFont val="Arial"/>
        <family val="2"/>
      </rPr>
      <t>(Apr 2024)</t>
    </r>
  </si>
  <si>
    <t>3.59 L</t>
  </si>
  <si>
    <r>
      <t>0.76% </t>
    </r>
    <r>
      <rPr>
        <sz val="9"/>
        <color rgb="FF666666"/>
        <rFont val="Arial"/>
        <family val="2"/>
      </rPr>
      <t>(Jun 2024)</t>
    </r>
  </si>
  <si>
    <t>27.60 L</t>
  </si>
  <si>
    <r>
      <t>2.42% </t>
    </r>
    <r>
      <rPr>
        <sz val="9"/>
        <color rgb="FF666666"/>
        <rFont val="Arial"/>
        <family val="2"/>
      </rPr>
      <t>(Jul 2024)</t>
    </r>
  </si>
  <si>
    <t>1.19 Cr</t>
  </si>
  <si>
    <t>-1.94 Cr</t>
  </si>
  <si>
    <r>
      <t>3.45% </t>
    </r>
    <r>
      <rPr>
        <sz val="9"/>
        <color rgb="FF666666"/>
        <rFont val="Arial"/>
        <family val="2"/>
      </rPr>
      <t>(Dec 2024)</t>
    </r>
  </si>
  <si>
    <r>
      <t>2.06% </t>
    </r>
    <r>
      <rPr>
        <sz val="9"/>
        <color rgb="FF666666"/>
        <rFont val="Arial"/>
        <family val="2"/>
      </rPr>
      <t>(May 2024)</t>
    </r>
  </si>
  <si>
    <t>1.82 L</t>
  </si>
  <si>
    <r>
      <t>1.4% </t>
    </r>
    <r>
      <rPr>
        <sz val="9"/>
        <color rgb="FF666666"/>
        <rFont val="Arial"/>
        <family val="2"/>
      </rPr>
      <t>(Jan 2025)</t>
    </r>
  </si>
  <si>
    <t>39.07 L</t>
  </si>
  <si>
    <t>3.23 L</t>
  </si>
  <si>
    <r>
      <t>1.55% </t>
    </r>
    <r>
      <rPr>
        <sz val="9"/>
        <color rgb="FF666666"/>
        <rFont val="Arial"/>
        <family val="2"/>
      </rPr>
      <t>(Feb 2024)</t>
    </r>
  </si>
  <si>
    <r>
      <t>1% </t>
    </r>
    <r>
      <rPr>
        <sz val="9"/>
        <color rgb="FF666666"/>
        <rFont val="Arial"/>
        <family val="2"/>
      </rPr>
      <t>(Oct 2024)</t>
    </r>
  </si>
  <si>
    <t>15.80 L</t>
  </si>
  <si>
    <r>
      <t>2.09% </t>
    </r>
    <r>
      <rPr>
        <sz val="9"/>
        <color rgb="FF666666"/>
        <rFont val="Arial"/>
        <family val="2"/>
      </rPr>
      <t>(Dec 2024)</t>
    </r>
  </si>
  <si>
    <r>
      <t>1.7% </t>
    </r>
    <r>
      <rPr>
        <sz val="9"/>
        <color rgb="FF666666"/>
        <rFont val="Arial"/>
        <family val="2"/>
      </rPr>
      <t>(Mar 2024)</t>
    </r>
  </si>
  <si>
    <t>51.78 L</t>
  </si>
  <si>
    <r>
      <t>1.67% </t>
    </r>
    <r>
      <rPr>
        <sz val="9"/>
        <color rgb="FF666666"/>
        <rFont val="Arial"/>
        <family val="2"/>
      </rPr>
      <t>(Sep 2024)</t>
    </r>
  </si>
  <si>
    <r>
      <t>1.23% </t>
    </r>
    <r>
      <rPr>
        <sz val="9"/>
        <color rgb="FF666666"/>
        <rFont val="Arial"/>
        <family val="2"/>
      </rPr>
      <t>(Jan 2025)</t>
    </r>
  </si>
  <si>
    <t>47.77 L</t>
  </si>
  <si>
    <r>
      <t>1.26% </t>
    </r>
    <r>
      <rPr>
        <sz val="9"/>
        <color rgb="FF666666"/>
        <rFont val="Arial"/>
        <family val="2"/>
      </rPr>
      <t>(Dec 2024)</t>
    </r>
  </si>
  <si>
    <r>
      <t>0.78% </t>
    </r>
    <r>
      <rPr>
        <sz val="9"/>
        <color rgb="FF666666"/>
        <rFont val="Arial"/>
        <family val="2"/>
      </rPr>
      <t>(May 2024)</t>
    </r>
  </si>
  <si>
    <t>9.08 L</t>
  </si>
  <si>
    <r>
      <t>0.99% </t>
    </r>
    <r>
      <rPr>
        <sz val="9"/>
        <color rgb="FF666666"/>
        <rFont val="Arial"/>
        <family val="2"/>
      </rPr>
      <t>(Jul 2024)</t>
    </r>
  </si>
  <si>
    <t>1.09 Cr</t>
  </si>
  <si>
    <r>
      <t>3.35% </t>
    </r>
    <r>
      <rPr>
        <sz val="9"/>
        <color rgb="FF666666"/>
        <rFont val="Arial"/>
        <family val="2"/>
      </rPr>
      <t>(Dec 2024)</t>
    </r>
  </si>
  <si>
    <t>2.47 Cr</t>
  </si>
  <si>
    <r>
      <t>1.59% </t>
    </r>
    <r>
      <rPr>
        <sz val="9"/>
        <color rgb="FF666666"/>
        <rFont val="Arial"/>
        <family val="2"/>
      </rPr>
      <t>(Jan 2025)</t>
    </r>
  </si>
  <si>
    <t>75.03 L</t>
  </si>
  <si>
    <t>10.91 L</t>
  </si>
  <si>
    <r>
      <t>2.63% </t>
    </r>
    <r>
      <rPr>
        <sz val="9"/>
        <color rgb="FF666666"/>
        <rFont val="Arial"/>
        <family val="2"/>
      </rPr>
      <t>(Feb 2024)</t>
    </r>
  </si>
  <si>
    <r>
      <t>1.99% </t>
    </r>
    <r>
      <rPr>
        <sz val="9"/>
        <color rgb="FF666666"/>
        <rFont val="Arial"/>
        <family val="2"/>
      </rPr>
      <t>(May 2024)</t>
    </r>
  </si>
  <si>
    <t>25.49 L</t>
  </si>
  <si>
    <t>-0.14 L</t>
  </si>
  <si>
    <r>
      <t>1.35% </t>
    </r>
    <r>
      <rPr>
        <sz val="9"/>
        <color rgb="FF666666"/>
        <rFont val="Arial"/>
        <family val="2"/>
      </rPr>
      <t>(Nov 2024)</t>
    </r>
  </si>
  <si>
    <r>
      <t>0.93% </t>
    </r>
    <r>
      <rPr>
        <sz val="9"/>
        <color rgb="FF666666"/>
        <rFont val="Arial"/>
        <family val="2"/>
      </rPr>
      <t>(May 2024)</t>
    </r>
  </si>
  <si>
    <t>69.15 L</t>
  </si>
  <si>
    <r>
      <t>2.12% </t>
    </r>
    <r>
      <rPr>
        <sz val="9"/>
        <color rgb="FF666666"/>
        <rFont val="Arial"/>
        <family val="2"/>
      </rPr>
      <t>(Jan 2025)</t>
    </r>
  </si>
  <si>
    <t>58.18 L</t>
  </si>
  <si>
    <t>14.23 L</t>
  </si>
  <si>
    <r>
      <t>2.01% </t>
    </r>
    <r>
      <rPr>
        <sz val="9"/>
        <color rgb="FF666666"/>
        <rFont val="Arial"/>
        <family val="2"/>
      </rPr>
      <t>(Nov 2024)</t>
    </r>
  </si>
  <si>
    <t>38.80 L</t>
  </si>
  <si>
    <r>
      <t>2.86% </t>
    </r>
    <r>
      <rPr>
        <sz val="9"/>
        <color rgb="FF666666"/>
        <rFont val="Arial"/>
        <family val="2"/>
      </rPr>
      <t>(Apr 2024)</t>
    </r>
  </si>
  <si>
    <r>
      <t>1.28% </t>
    </r>
    <r>
      <rPr>
        <sz val="9"/>
        <color rgb="FF666666"/>
        <rFont val="Arial"/>
        <family val="2"/>
      </rPr>
      <t>(Dec 2024)</t>
    </r>
  </si>
  <si>
    <t>16.79 L</t>
  </si>
  <si>
    <r>
      <t>1.26% </t>
    </r>
    <r>
      <rPr>
        <sz val="9"/>
        <color rgb="FF666666"/>
        <rFont val="Arial"/>
        <family val="2"/>
      </rPr>
      <t>(Jan 2025)</t>
    </r>
  </si>
  <si>
    <t>21.96 L</t>
  </si>
  <si>
    <r>
      <t>1.95% </t>
    </r>
    <r>
      <rPr>
        <sz val="9"/>
        <color rgb="FF666666"/>
        <rFont val="Arial"/>
        <family val="2"/>
      </rPr>
      <t>(Feb 2024)</t>
    </r>
  </si>
  <si>
    <t>2.64 L</t>
  </si>
  <si>
    <t>-1.65 L</t>
  </si>
  <si>
    <r>
      <t>3.49% </t>
    </r>
    <r>
      <rPr>
        <sz val="9"/>
        <color rgb="FF666666"/>
        <rFont val="Arial"/>
        <family val="2"/>
      </rPr>
      <t>(Dec 2024)</t>
    </r>
  </si>
  <si>
    <r>
      <t>2.71% </t>
    </r>
    <r>
      <rPr>
        <sz val="9"/>
        <color rgb="FF666666"/>
        <rFont val="Arial"/>
        <family val="2"/>
      </rPr>
      <t>(Feb 2024)</t>
    </r>
  </si>
  <si>
    <t>80.11 L</t>
  </si>
  <si>
    <t>Software products</t>
  </si>
  <si>
    <r>
      <t>3.69% </t>
    </r>
    <r>
      <rPr>
        <sz val="9"/>
        <color rgb="FF666666"/>
        <rFont val="Arial"/>
        <family val="2"/>
      </rPr>
      <t>(Dec 2024)</t>
    </r>
  </si>
  <si>
    <t>15.30 L</t>
  </si>
  <si>
    <r>
      <t>2.79% </t>
    </r>
    <r>
      <rPr>
        <sz val="9"/>
        <color rgb="FF666666"/>
        <rFont val="Arial"/>
        <family val="2"/>
      </rPr>
      <t>(Jan 2025)</t>
    </r>
  </si>
  <si>
    <r>
      <t>2.05% </t>
    </r>
    <r>
      <rPr>
        <sz val="9"/>
        <color rgb="FF666666"/>
        <rFont val="Arial"/>
        <family val="2"/>
      </rPr>
      <t>(Feb 2024)</t>
    </r>
  </si>
  <si>
    <t>75.66 L</t>
  </si>
  <si>
    <r>
      <t>2.71% </t>
    </r>
    <r>
      <rPr>
        <sz val="9"/>
        <color rgb="FF666666"/>
        <rFont val="Arial"/>
        <family val="2"/>
      </rPr>
      <t>(May 2024)</t>
    </r>
  </si>
  <si>
    <r>
      <t>2% </t>
    </r>
    <r>
      <rPr>
        <sz val="9"/>
        <color rgb="FF666666"/>
        <rFont val="Arial"/>
        <family val="2"/>
      </rPr>
      <t>(Oct 2024)</t>
    </r>
  </si>
  <si>
    <t>2.37 Cr</t>
  </si>
  <si>
    <r>
      <t>0.77% </t>
    </r>
    <r>
      <rPr>
        <sz val="9"/>
        <color rgb="FF666666"/>
        <rFont val="Arial"/>
        <family val="2"/>
      </rPr>
      <t>(Apr 2024)</t>
    </r>
  </si>
  <si>
    <t>71.81 L</t>
  </si>
  <si>
    <t>Tyres &amp; rubber products</t>
  </si>
  <si>
    <r>
      <t>1.45% </t>
    </r>
    <r>
      <rPr>
        <sz val="9"/>
        <color rgb="FF666666"/>
        <rFont val="Arial"/>
        <family val="2"/>
      </rPr>
      <t>(Feb 2024)</t>
    </r>
  </si>
  <si>
    <r>
      <t>0.95% </t>
    </r>
    <r>
      <rPr>
        <sz val="9"/>
        <color rgb="FF666666"/>
        <rFont val="Arial"/>
        <family val="2"/>
      </rPr>
      <t>(Nov 2024)</t>
    </r>
  </si>
  <si>
    <t>42.47 k</t>
  </si>
  <si>
    <r>
      <t>0.97% </t>
    </r>
    <r>
      <rPr>
        <sz val="9"/>
        <color rgb="FF666666"/>
        <rFont val="Arial"/>
        <family val="2"/>
      </rPr>
      <t>(Dec 2024)</t>
    </r>
  </si>
  <si>
    <t>5.97 L</t>
  </si>
  <si>
    <r>
      <t>0.86% </t>
    </r>
    <r>
      <rPr>
        <sz val="9"/>
        <color rgb="FF666666"/>
        <rFont val="Arial"/>
        <family val="2"/>
      </rPr>
      <t>(May 2024)</t>
    </r>
  </si>
  <si>
    <r>
      <t>0.68% </t>
    </r>
    <r>
      <rPr>
        <sz val="9"/>
        <color rgb="FF666666"/>
        <rFont val="Arial"/>
        <family val="2"/>
      </rPr>
      <t>(Nov 2024)</t>
    </r>
  </si>
  <si>
    <t>12.65 L</t>
  </si>
  <si>
    <r>
      <t>1.36% </t>
    </r>
    <r>
      <rPr>
        <sz val="9"/>
        <color rgb="FF666666"/>
        <rFont val="Arial"/>
        <family val="2"/>
      </rPr>
      <t>(Jan 2025)</t>
    </r>
  </si>
  <si>
    <t>16.56 L</t>
  </si>
  <si>
    <t>4.45 L</t>
  </si>
  <si>
    <r>
      <t>1.38% </t>
    </r>
    <r>
      <rPr>
        <sz val="9"/>
        <color rgb="FF666666"/>
        <rFont val="Arial"/>
        <family val="2"/>
      </rPr>
      <t>(Nov 2024)</t>
    </r>
  </si>
  <si>
    <t>9.86 L</t>
  </si>
  <si>
    <t>Explosives</t>
  </si>
  <si>
    <r>
      <t>4.56% </t>
    </r>
    <r>
      <rPr>
        <sz val="9"/>
        <color rgb="FF666666"/>
        <rFont val="Arial"/>
        <family val="2"/>
      </rPr>
      <t>(Mar 2024)</t>
    </r>
  </si>
  <si>
    <r>
      <t>2.04% </t>
    </r>
    <r>
      <rPr>
        <sz val="9"/>
        <color rgb="FF666666"/>
        <rFont val="Arial"/>
        <family val="2"/>
      </rPr>
      <t>(Dec 2024)</t>
    </r>
  </si>
  <si>
    <t>11.06 L</t>
  </si>
  <si>
    <r>
      <t>2.55% </t>
    </r>
    <r>
      <rPr>
        <sz val="9"/>
        <color rgb="FF666666"/>
        <rFont val="Arial"/>
        <family val="2"/>
      </rPr>
      <t>(Dec 2024)</t>
    </r>
  </si>
  <si>
    <r>
      <t>1.58% </t>
    </r>
    <r>
      <rPr>
        <sz val="9"/>
        <color rgb="FF666666"/>
        <rFont val="Arial"/>
        <family val="2"/>
      </rPr>
      <t>(Feb 2024)</t>
    </r>
  </si>
  <si>
    <t>7.54 L</t>
  </si>
  <si>
    <r>
      <t>1.1% </t>
    </r>
    <r>
      <rPr>
        <sz val="9"/>
        <color rgb="FF666666"/>
        <rFont val="Arial"/>
        <family val="2"/>
      </rPr>
      <t>(Jan 2025)</t>
    </r>
  </si>
  <si>
    <t>18.95 L</t>
  </si>
  <si>
    <r>
      <t>1.43% </t>
    </r>
    <r>
      <rPr>
        <sz val="9"/>
        <color rgb="FF666666"/>
        <rFont val="Arial"/>
        <family val="2"/>
      </rPr>
      <t>(Feb 2024)</t>
    </r>
  </si>
  <si>
    <t>32.42 L</t>
  </si>
  <si>
    <t>-0.11 Cr</t>
  </si>
  <si>
    <r>
      <t>2.03% </t>
    </r>
    <r>
      <rPr>
        <sz val="9"/>
        <color rgb="FF666666"/>
        <rFont val="Arial"/>
        <family val="2"/>
      </rPr>
      <t>(Oct 2024)</t>
    </r>
  </si>
  <si>
    <t>72.87 L</t>
  </si>
  <si>
    <r>
      <t>2.62% </t>
    </r>
    <r>
      <rPr>
        <sz val="9"/>
        <color rgb="FF666666"/>
        <rFont val="Arial"/>
        <family val="2"/>
      </rPr>
      <t>(Mar 2024)</t>
    </r>
  </si>
  <si>
    <r>
      <t>1.97% </t>
    </r>
    <r>
      <rPr>
        <sz val="9"/>
        <color rgb="FF666666"/>
        <rFont val="Arial"/>
        <family val="2"/>
      </rPr>
      <t>(Dec 2024)</t>
    </r>
  </si>
  <si>
    <t>28.31 L</t>
  </si>
  <si>
    <t>Plastic products - industrial</t>
  </si>
  <si>
    <r>
      <t>4.31% </t>
    </r>
    <r>
      <rPr>
        <sz val="9"/>
        <color rgb="FF666666"/>
        <rFont val="Arial"/>
        <family val="2"/>
      </rPr>
      <t>(Apr 2024)</t>
    </r>
  </si>
  <si>
    <r>
      <t>1.97% </t>
    </r>
    <r>
      <rPr>
        <sz val="9"/>
        <color rgb="FF666666"/>
        <rFont val="Arial"/>
        <family val="2"/>
      </rPr>
      <t>(Jan 2025)</t>
    </r>
  </si>
  <si>
    <t>24.42 L</t>
  </si>
  <si>
    <t>-1.44 L</t>
  </si>
  <si>
    <r>
      <t>3.62% </t>
    </r>
    <r>
      <rPr>
        <sz val="9"/>
        <color rgb="FF666666"/>
        <rFont val="Arial"/>
        <family val="2"/>
      </rPr>
      <t>(May 2024)</t>
    </r>
  </si>
  <si>
    <r>
      <t>1.77% </t>
    </r>
    <r>
      <rPr>
        <sz val="9"/>
        <color rgb="FF666666"/>
        <rFont val="Arial"/>
        <family val="2"/>
      </rPr>
      <t>(Sep 2024)</t>
    </r>
  </si>
  <si>
    <t>3.26 Cr</t>
  </si>
  <si>
    <r>
      <t>1.87% </t>
    </r>
    <r>
      <rPr>
        <sz val="9"/>
        <color rgb="FF666666"/>
        <rFont val="Arial"/>
        <family val="2"/>
      </rPr>
      <t>(Dec 2024)</t>
    </r>
  </si>
  <si>
    <t>2.43 Cr</t>
  </si>
  <si>
    <t>General insurance</t>
  </si>
  <si>
    <r>
      <t>1.66% </t>
    </r>
    <r>
      <rPr>
        <sz val="9"/>
        <color rgb="FF666666"/>
        <rFont val="Arial"/>
        <family val="2"/>
      </rPr>
      <t>(Aug 2024)</t>
    </r>
  </si>
  <si>
    <t>42.62 L</t>
  </si>
  <si>
    <r>
      <t>2.06% </t>
    </r>
    <r>
      <rPr>
        <sz val="9"/>
        <color rgb="FF666666"/>
        <rFont val="Arial"/>
        <family val="2"/>
      </rPr>
      <t>(Jun 2024)</t>
    </r>
  </si>
  <si>
    <r>
      <t>1.43% </t>
    </r>
    <r>
      <rPr>
        <sz val="9"/>
        <color rgb="FF666666"/>
        <rFont val="Arial"/>
        <family val="2"/>
      </rPr>
      <t>(Dec 2024)</t>
    </r>
  </si>
  <si>
    <t>1.27 Cr</t>
  </si>
  <si>
    <r>
      <t>1.54% </t>
    </r>
    <r>
      <rPr>
        <sz val="9"/>
        <color rgb="FF666666"/>
        <rFont val="Arial"/>
        <family val="2"/>
      </rPr>
      <t>(Jan 2025)</t>
    </r>
  </si>
  <si>
    <r>
      <t>0.47% </t>
    </r>
    <r>
      <rPr>
        <sz val="9"/>
        <color rgb="FF666666"/>
        <rFont val="Arial"/>
        <family val="2"/>
      </rPr>
      <t>(Apr 2024)</t>
    </r>
  </si>
  <si>
    <t>63.78 L</t>
  </si>
  <si>
    <t>Castings &amp; forgings</t>
  </si>
  <si>
    <r>
      <t>2.81% </t>
    </r>
    <r>
      <rPr>
        <sz val="9"/>
        <color rgb="FF666666"/>
        <rFont val="Arial"/>
        <family val="2"/>
      </rPr>
      <t>(May 2024)</t>
    </r>
  </si>
  <si>
    <r>
      <t>1.42% </t>
    </r>
    <r>
      <rPr>
        <sz val="9"/>
        <color rgb="FF666666"/>
        <rFont val="Arial"/>
        <family val="2"/>
      </rPr>
      <t>(Dec 2024)</t>
    </r>
  </si>
  <si>
    <t>58.16 L</t>
  </si>
  <si>
    <r>
      <t>1.61% </t>
    </r>
    <r>
      <rPr>
        <sz val="9"/>
        <color rgb="FF666666"/>
        <rFont val="Arial"/>
        <family val="2"/>
      </rPr>
      <t>(Oct 2024)</t>
    </r>
  </si>
  <si>
    <r>
      <t>0.77% </t>
    </r>
    <r>
      <rPr>
        <sz val="9"/>
        <color rgb="FF666666"/>
        <rFont val="Arial"/>
        <family val="2"/>
      </rPr>
      <t>(Mar 2024)</t>
    </r>
  </si>
  <si>
    <t>1.16 Cr</t>
  </si>
  <si>
    <r>
      <t>1.35% </t>
    </r>
    <r>
      <rPr>
        <sz val="9"/>
        <color rgb="FF666666"/>
        <rFont val="Arial"/>
        <family val="2"/>
      </rPr>
      <t>(Jan 2025)</t>
    </r>
  </si>
  <si>
    <t>2.75 L</t>
  </si>
  <si>
    <r>
      <t>1.42% </t>
    </r>
    <r>
      <rPr>
        <sz val="9"/>
        <color rgb="FF666666"/>
        <rFont val="Arial"/>
        <family val="2"/>
      </rPr>
      <t>(Nov 2024)</t>
    </r>
  </si>
  <si>
    <r>
      <t>1.27% </t>
    </r>
    <r>
      <rPr>
        <sz val="9"/>
        <color rgb="FF666666"/>
        <rFont val="Arial"/>
        <family val="2"/>
      </rPr>
      <t>(Jun 2024)</t>
    </r>
  </si>
  <si>
    <t>3.51 Cr</t>
  </si>
  <si>
    <t>Oil exploration &amp; production</t>
  </si>
  <si>
    <r>
      <t>3.03% </t>
    </r>
    <r>
      <rPr>
        <sz val="9"/>
        <color rgb="FF666666"/>
        <rFont val="Arial"/>
        <family val="2"/>
      </rPr>
      <t>(Jul 2024)</t>
    </r>
  </si>
  <si>
    <r>
      <t>1.24% </t>
    </r>
    <r>
      <rPr>
        <sz val="9"/>
        <color rgb="FF666666"/>
        <rFont val="Arial"/>
        <family val="2"/>
      </rPr>
      <t>(Dec 2024)</t>
    </r>
  </si>
  <si>
    <t>1.52 Cr</t>
  </si>
  <si>
    <t>Ceramics</t>
  </si>
  <si>
    <r>
      <t>1.89% </t>
    </r>
    <r>
      <rPr>
        <sz val="9"/>
        <color rgb="FF666666"/>
        <rFont val="Arial"/>
        <family val="2"/>
      </rPr>
      <t>(Jul 2024)</t>
    </r>
  </si>
  <si>
    <r>
      <t>1.3% </t>
    </r>
    <r>
      <rPr>
        <sz val="9"/>
        <color rgb="FF666666"/>
        <rFont val="Arial"/>
        <family val="2"/>
      </rPr>
      <t>(Jan 2025)</t>
    </r>
  </si>
  <si>
    <t>64.53 L</t>
  </si>
  <si>
    <r>
      <t>1.26% </t>
    </r>
    <r>
      <rPr>
        <sz val="9"/>
        <color rgb="FF666666"/>
        <rFont val="Arial"/>
        <family val="2"/>
      </rPr>
      <t>(Oct 2024)</t>
    </r>
  </si>
  <si>
    <r>
      <t>0.77% </t>
    </r>
    <r>
      <rPr>
        <sz val="9"/>
        <color rgb="FF666666"/>
        <rFont val="Arial"/>
        <family val="2"/>
      </rPr>
      <t>(May 2024)</t>
    </r>
  </si>
  <si>
    <t>49.79 L</t>
  </si>
  <si>
    <r>
      <t>0.93% </t>
    </r>
    <r>
      <rPr>
        <sz val="9"/>
        <color rgb="FF666666"/>
        <rFont val="Arial"/>
        <family val="2"/>
      </rPr>
      <t>(Jan 2025)</t>
    </r>
  </si>
  <si>
    <t>8.12 L</t>
  </si>
  <si>
    <t>2.12 L</t>
  </si>
  <si>
    <r>
      <t>1.05% </t>
    </r>
    <r>
      <rPr>
        <sz val="9"/>
        <color rgb="FF666666"/>
        <rFont val="Arial"/>
        <family val="2"/>
      </rPr>
      <t>(Feb 2024)</t>
    </r>
  </si>
  <si>
    <r>
      <t>0.73% </t>
    </r>
    <r>
      <rPr>
        <sz val="9"/>
        <color rgb="FF666666"/>
        <rFont val="Arial"/>
        <family val="2"/>
      </rPr>
      <t>(Dec 2024)</t>
    </r>
  </si>
  <si>
    <t>1.47 Cr</t>
  </si>
  <si>
    <r>
      <t>1.12% </t>
    </r>
    <r>
      <rPr>
        <sz val="9"/>
        <color rgb="FF666666"/>
        <rFont val="Arial"/>
        <family val="2"/>
      </rPr>
      <t>(Nov 2024)</t>
    </r>
  </si>
  <si>
    <t>3.49 Cr</t>
  </si>
  <si>
    <t>Financial products distributor</t>
  </si>
  <si>
    <r>
      <t>1.15% </t>
    </r>
    <r>
      <rPr>
        <sz val="9"/>
        <color rgb="FF666666"/>
        <rFont val="Arial"/>
        <family val="2"/>
      </rPr>
      <t>(Oct 2024)</t>
    </r>
  </si>
  <si>
    <t>18.76 L</t>
  </si>
  <si>
    <r>
      <t>0.77% </t>
    </r>
    <r>
      <rPr>
        <sz val="9"/>
        <color rgb="FF666666"/>
        <rFont val="Arial"/>
        <family val="2"/>
      </rPr>
      <t>(Nov 2024)</t>
    </r>
  </si>
  <si>
    <t>1.43 Cr</t>
  </si>
  <si>
    <r>
      <t>1.1% </t>
    </r>
    <r>
      <rPr>
        <sz val="9"/>
        <color rgb="FF666666"/>
        <rFont val="Arial"/>
        <family val="2"/>
      </rPr>
      <t>(Apr 2024)</t>
    </r>
  </si>
  <si>
    <t>44.09 L</t>
  </si>
  <si>
    <r>
      <t>0.65% </t>
    </r>
    <r>
      <rPr>
        <sz val="9"/>
        <color rgb="FF666666"/>
        <rFont val="Arial"/>
        <family val="2"/>
      </rPr>
      <t>(Dec 2024)</t>
    </r>
  </si>
  <si>
    <t>21.81 L</t>
  </si>
  <si>
    <t>84.08 L</t>
  </si>
  <si>
    <r>
      <t>0.58% </t>
    </r>
    <r>
      <rPr>
        <sz val="9"/>
        <color rgb="FF666666"/>
        <rFont val="Arial"/>
        <family val="2"/>
      </rPr>
      <t>(Dec 2024)</t>
    </r>
  </si>
  <si>
    <t>6.38 k</t>
  </si>
  <si>
    <t>-0.58 L</t>
  </si>
  <si>
    <t>computers - software &amp; consulting</t>
  </si>
  <si>
    <t>37/39</t>
  </si>
  <si>
    <r>
      <t>8.57% </t>
    </r>
    <r>
      <rPr>
        <sz val="9"/>
        <color rgb="FF666666"/>
        <rFont val="Arial"/>
        <family val="2"/>
      </rPr>
      <t>(Jun 2024)</t>
    </r>
  </si>
  <si>
    <r>
      <t>7.93% </t>
    </r>
    <r>
      <rPr>
        <sz val="9"/>
        <color rgb="FF666666"/>
        <rFont val="Arial"/>
        <family val="2"/>
      </rPr>
      <t>(Feb 2024)</t>
    </r>
  </si>
  <si>
    <t>4.28 Cr</t>
  </si>
  <si>
    <r>
      <t>5.32% </t>
    </r>
    <r>
      <rPr>
        <sz val="9"/>
        <color rgb="FF666666"/>
        <rFont val="Arial"/>
        <family val="2"/>
      </rPr>
      <t>(Oct 2024)</t>
    </r>
  </si>
  <si>
    <r>
      <t>4.89% </t>
    </r>
    <r>
      <rPr>
        <sz val="9"/>
        <color rgb="FF666666"/>
        <rFont val="Arial"/>
        <family val="2"/>
      </rPr>
      <t>(Jan 2025)</t>
    </r>
  </si>
  <si>
    <t>3.50 Cr</t>
  </si>
  <si>
    <r>
      <t>4.19% </t>
    </r>
    <r>
      <rPr>
        <sz val="9"/>
        <color rgb="FF666666"/>
        <rFont val="Arial"/>
        <family val="2"/>
      </rPr>
      <t>(Jan 2025)</t>
    </r>
  </si>
  <si>
    <r>
      <t>2.23% </t>
    </r>
    <r>
      <rPr>
        <sz val="9"/>
        <color rgb="FF666666"/>
        <rFont val="Arial"/>
        <family val="2"/>
      </rPr>
      <t>(Feb 2024)</t>
    </r>
  </si>
  <si>
    <t>1.98 Cr</t>
  </si>
  <si>
    <r>
      <t>4.32% </t>
    </r>
    <r>
      <rPr>
        <sz val="9"/>
        <color rgb="FF666666"/>
        <rFont val="Arial"/>
        <family val="2"/>
      </rPr>
      <t>(Feb 2024)</t>
    </r>
  </si>
  <si>
    <r>
      <t>3% </t>
    </r>
    <r>
      <rPr>
        <sz val="9"/>
        <color rgb="FF666666"/>
        <rFont val="Arial"/>
        <family val="2"/>
      </rPr>
      <t>(Jan 2025)</t>
    </r>
  </si>
  <si>
    <t>2.73 Cr</t>
  </si>
  <si>
    <r>
      <t>0.07% </t>
    </r>
    <r>
      <rPr>
        <sz val="9"/>
        <color rgb="FF666666"/>
        <rFont val="Arial"/>
        <family val="2"/>
      </rPr>
      <t>(Feb 2024)</t>
    </r>
  </si>
  <si>
    <t>2.02 L</t>
  </si>
  <si>
    <t>-0.67 L</t>
  </si>
  <si>
    <r>
      <t>0.02% </t>
    </r>
    <r>
      <rPr>
        <sz val="9"/>
        <color rgb="FF666666"/>
        <rFont val="Arial"/>
        <family val="2"/>
      </rPr>
      <t>(Sep 2024)</t>
    </r>
  </si>
  <si>
    <r>
      <t>0.01% </t>
    </r>
    <r>
      <rPr>
        <sz val="9"/>
        <color rgb="FF666666"/>
        <rFont val="Arial"/>
        <family val="2"/>
      </rPr>
      <t>(Nov 2024)</t>
    </r>
  </si>
  <si>
    <t>8.26 L</t>
  </si>
  <si>
    <t>1.48 L</t>
  </si>
  <si>
    <t>Foreign equity</t>
  </si>
  <si>
    <r>
      <t>4.08% </t>
    </r>
    <r>
      <rPr>
        <sz val="9"/>
        <color rgb="FF666666"/>
        <rFont val="Arial"/>
        <family val="2"/>
      </rPr>
      <t>(Feb 2024)</t>
    </r>
  </si>
  <si>
    <r>
      <t>3.09% </t>
    </r>
    <r>
      <rPr>
        <sz val="9"/>
        <color rgb="FF666666"/>
        <rFont val="Arial"/>
        <family val="2"/>
      </rPr>
      <t>(Jul 2024)</t>
    </r>
  </si>
  <si>
    <t>5.91 L</t>
  </si>
  <si>
    <r>
      <t>4.06% </t>
    </r>
    <r>
      <rPr>
        <sz val="9"/>
        <color rgb="FF666666"/>
        <rFont val="Arial"/>
        <family val="2"/>
      </rPr>
      <t>(May 2024)</t>
    </r>
  </si>
  <si>
    <r>
      <t>3.17% </t>
    </r>
    <r>
      <rPr>
        <sz val="9"/>
        <color rgb="FF666666"/>
        <rFont val="Arial"/>
        <family val="2"/>
      </rPr>
      <t>(Nov 2024)</t>
    </r>
  </si>
  <si>
    <t>18.82 L</t>
  </si>
  <si>
    <r>
      <t>4.27% </t>
    </r>
    <r>
      <rPr>
        <sz val="9"/>
        <color rgb="FF666666"/>
        <rFont val="Arial"/>
        <family val="2"/>
      </rPr>
      <t>(Feb 2024)</t>
    </r>
  </si>
  <si>
    <r>
      <t>2.94% </t>
    </r>
    <r>
      <rPr>
        <sz val="9"/>
        <color rgb="FF666666"/>
        <rFont val="Arial"/>
        <family val="2"/>
      </rPr>
      <t>(Jan 2025)</t>
    </r>
  </si>
  <si>
    <t>7.33 L</t>
  </si>
  <si>
    <r>
      <t>3.39% </t>
    </r>
    <r>
      <rPr>
        <sz val="9"/>
        <color rgb="FF666666"/>
        <rFont val="Arial"/>
        <family val="2"/>
      </rPr>
      <t>(Mar 2024)</t>
    </r>
  </si>
  <si>
    <r>
      <t>2.59% </t>
    </r>
    <r>
      <rPr>
        <sz val="9"/>
        <color rgb="FF666666"/>
        <rFont val="Arial"/>
        <family val="2"/>
      </rPr>
      <t>(Sep 2024)</t>
    </r>
  </si>
  <si>
    <t>13.71 L</t>
  </si>
  <si>
    <t>Passenger cars &amp; utility vehicles</t>
  </si>
  <si>
    <r>
      <t>5.75% </t>
    </r>
    <r>
      <rPr>
        <sz val="9"/>
        <color rgb="FF666666"/>
        <rFont val="Arial"/>
        <family val="2"/>
      </rPr>
      <t>(Mar 2024)</t>
    </r>
  </si>
  <si>
    <r>
      <t>3.77% </t>
    </r>
    <r>
      <rPr>
        <sz val="9"/>
        <color rgb="FF666666"/>
        <rFont val="Arial"/>
        <family val="2"/>
      </rPr>
      <t>(Dec 2024)</t>
    </r>
  </si>
  <si>
    <t>30.18 L</t>
  </si>
  <si>
    <r>
      <t>3.11% </t>
    </r>
    <r>
      <rPr>
        <sz val="9"/>
        <color rgb="FF666666"/>
        <rFont val="Arial"/>
        <family val="2"/>
      </rPr>
      <t>(Jan 2025)</t>
    </r>
  </si>
  <si>
    <t>1.01 Cr</t>
  </si>
  <si>
    <t>7.37 L</t>
  </si>
  <si>
    <r>
      <t>0.04% </t>
    </r>
    <r>
      <rPr>
        <sz val="9"/>
        <color rgb="FF666666"/>
        <rFont val="Arial"/>
        <family val="2"/>
      </rPr>
      <t>(Aug 2024)</t>
    </r>
  </si>
  <si>
    <t>9.09 L</t>
  </si>
  <si>
    <t>6.19 L</t>
  </si>
  <si>
    <r>
      <t>7.23% </t>
    </r>
    <r>
      <rPr>
        <sz val="9"/>
        <color rgb="FF666666"/>
        <rFont val="Arial"/>
        <family val="2"/>
      </rPr>
      <t>(Feb 2024)</t>
    </r>
  </si>
  <si>
    <r>
      <t>6.03% </t>
    </r>
    <r>
      <rPr>
        <sz val="9"/>
        <color rgb="FF666666"/>
        <rFont val="Arial"/>
        <family val="2"/>
      </rPr>
      <t>(May 2024)</t>
    </r>
  </si>
  <si>
    <t>53.19 L</t>
  </si>
  <si>
    <r>
      <t>0.01% </t>
    </r>
    <r>
      <rPr>
        <sz val="9"/>
        <color rgb="FF666666"/>
        <rFont val="Arial"/>
        <family val="2"/>
      </rPr>
      <t>(Jan 2025)</t>
    </r>
  </si>
  <si>
    <t>61.00 k</t>
  </si>
  <si>
    <r>
      <t>6.49% </t>
    </r>
    <r>
      <rPr>
        <sz val="9"/>
        <color rgb="FF666666"/>
        <rFont val="Arial"/>
        <family val="2"/>
      </rPr>
      <t>(Oct 2024)</t>
    </r>
  </si>
  <si>
    <r>
      <t>4.93% </t>
    </r>
    <r>
      <rPr>
        <sz val="9"/>
        <color rgb="FF666666"/>
        <rFont val="Arial"/>
        <family val="2"/>
      </rPr>
      <t>(Apr 2024)</t>
    </r>
  </si>
  <si>
    <t>14.26 Cr</t>
  </si>
  <si>
    <t>33.01 L</t>
  </si>
  <si>
    <r>
      <t>7.29% </t>
    </r>
    <r>
      <rPr>
        <sz val="9"/>
        <color rgb="FF666666"/>
        <rFont val="Arial"/>
        <family val="2"/>
      </rPr>
      <t>(Sep 2024)</t>
    </r>
  </si>
  <si>
    <r>
      <t>6.13% </t>
    </r>
    <r>
      <rPr>
        <sz val="9"/>
        <color rgb="FF666666"/>
        <rFont val="Arial"/>
        <family val="2"/>
      </rPr>
      <t>(Feb 2024)</t>
    </r>
  </si>
  <si>
    <t>19.35 Cr</t>
  </si>
  <si>
    <t>79.22 L</t>
  </si>
  <si>
    <r>
      <t>5.28% </t>
    </r>
    <r>
      <rPr>
        <sz val="9"/>
        <color rgb="FF666666"/>
        <rFont val="Arial"/>
        <family val="2"/>
      </rPr>
      <t>(Feb 2024)</t>
    </r>
  </si>
  <si>
    <r>
      <t>3.6% </t>
    </r>
    <r>
      <rPr>
        <sz val="9"/>
        <color rgb="FF666666"/>
        <rFont val="Arial"/>
        <family val="2"/>
      </rPr>
      <t>(Jan 2025)</t>
    </r>
  </si>
  <si>
    <t>1.87 Cr</t>
  </si>
  <si>
    <r>
      <t>2.16% </t>
    </r>
    <r>
      <rPr>
        <sz val="9"/>
        <color rgb="FF666666"/>
        <rFont val="Arial"/>
        <family val="2"/>
      </rPr>
      <t>(Aug 2024)</t>
    </r>
  </si>
  <si>
    <r>
      <t>1% </t>
    </r>
    <r>
      <rPr>
        <sz val="9"/>
        <color rgb="FF666666"/>
        <rFont val="Arial"/>
        <family val="2"/>
      </rPr>
      <t>(May 2024)</t>
    </r>
  </si>
  <si>
    <t>93.06 L</t>
  </si>
  <si>
    <r>
      <t>0.11% </t>
    </r>
    <r>
      <rPr>
        <sz val="9"/>
        <color rgb="FF666666"/>
        <rFont val="Arial"/>
        <family val="2"/>
      </rPr>
      <t>(Mar 2024)</t>
    </r>
  </si>
  <si>
    <t>3.07 L</t>
  </si>
  <si>
    <r>
      <t>5.76% </t>
    </r>
    <r>
      <rPr>
        <sz val="9"/>
        <color rgb="FF666666"/>
        <rFont val="Arial"/>
        <family val="2"/>
      </rPr>
      <t>(Jul 2024)</t>
    </r>
  </si>
  <si>
    <r>
      <t>4.94% </t>
    </r>
    <r>
      <rPr>
        <sz val="9"/>
        <color rgb="FF666666"/>
        <rFont val="Arial"/>
        <family val="2"/>
      </rPr>
      <t>(Jan 2025)</t>
    </r>
  </si>
  <si>
    <t>10.12 Cr</t>
  </si>
  <si>
    <r>
      <t>0.01% </t>
    </r>
    <r>
      <rPr>
        <sz val="9"/>
        <color rgb="FF666666"/>
        <rFont val="Arial"/>
        <family val="2"/>
      </rPr>
      <t>(Mar 2024)</t>
    </r>
  </si>
  <si>
    <r>
      <t>0% </t>
    </r>
    <r>
      <rPr>
        <sz val="9"/>
        <color rgb="FF666666"/>
        <rFont val="Arial"/>
        <family val="2"/>
      </rPr>
      <t>(Nov 2024)</t>
    </r>
  </si>
  <si>
    <t>96.30 k</t>
  </si>
  <si>
    <t>93.60 k</t>
  </si>
  <si>
    <r>
      <t>1.06% </t>
    </r>
    <r>
      <rPr>
        <sz val="9"/>
        <color rgb="FF666666"/>
        <rFont val="Arial"/>
        <family val="2"/>
      </rPr>
      <t>(Dec 2024)</t>
    </r>
  </si>
  <si>
    <r>
      <t>0.96% </t>
    </r>
    <r>
      <rPr>
        <sz val="9"/>
        <color rgb="FF666666"/>
        <rFont val="Arial"/>
        <family val="2"/>
      </rPr>
      <t>(Oct 2024)</t>
    </r>
  </si>
  <si>
    <t>99.12 L</t>
  </si>
  <si>
    <t>25.24 L</t>
  </si>
  <si>
    <r>
      <t>0.76% </t>
    </r>
    <r>
      <rPr>
        <sz val="9"/>
        <color rgb="FF666666"/>
        <rFont val="Arial"/>
        <family val="2"/>
      </rPr>
      <t>(Nov 2024)</t>
    </r>
  </si>
  <si>
    <t>77.56 L</t>
  </si>
  <si>
    <t>15.32 L</t>
  </si>
  <si>
    <r>
      <t>1.28% </t>
    </r>
    <r>
      <rPr>
        <sz val="9"/>
        <color rgb="FF666666"/>
        <rFont val="Arial"/>
        <family val="2"/>
      </rPr>
      <t>(Mar 2024)</t>
    </r>
  </si>
  <si>
    <r>
      <t>0.94% </t>
    </r>
    <r>
      <rPr>
        <sz val="9"/>
        <color rgb="FF666666"/>
        <rFont val="Arial"/>
        <family val="2"/>
      </rPr>
      <t>(Oct 2024)</t>
    </r>
  </si>
  <si>
    <t>1.15 Cr</t>
  </si>
  <si>
    <t>26.20 L</t>
  </si>
  <si>
    <r>
      <t>0.74% </t>
    </r>
    <r>
      <rPr>
        <sz val="9"/>
        <color rgb="FF666666"/>
        <rFont val="Arial"/>
        <family val="2"/>
      </rPr>
      <t>(Apr 2024)</t>
    </r>
  </si>
  <si>
    <t>19.27 L</t>
  </si>
  <si>
    <t>-3.19 L</t>
  </si>
  <si>
    <t>1.22 L</t>
  </si>
  <si>
    <r>
      <t>0.02% </t>
    </r>
    <r>
      <rPr>
        <sz val="9"/>
        <color rgb="FF666666"/>
        <rFont val="Arial"/>
        <family val="2"/>
      </rPr>
      <t>(May 2024)</t>
    </r>
  </si>
  <si>
    <t>2.58 L</t>
  </si>
  <si>
    <t>-0.55 L</t>
  </si>
  <si>
    <r>
      <t>1.92% </t>
    </r>
    <r>
      <rPr>
        <sz val="9"/>
        <color rgb="FF666666"/>
        <rFont val="Arial"/>
        <family val="2"/>
      </rPr>
      <t>(May 2024)</t>
    </r>
  </si>
  <si>
    <r>
      <t>1.29% </t>
    </r>
    <r>
      <rPr>
        <sz val="9"/>
        <color rgb="FF666666"/>
        <rFont val="Arial"/>
        <family val="2"/>
      </rPr>
      <t>(Jan 2025)</t>
    </r>
  </si>
  <si>
    <t>41.89 L</t>
  </si>
  <si>
    <r>
      <t>1.15% </t>
    </r>
    <r>
      <rPr>
        <sz val="9"/>
        <color rgb="FF666666"/>
        <rFont val="Arial"/>
        <family val="2"/>
      </rPr>
      <t>(Aug 2024)</t>
    </r>
  </si>
  <si>
    <t>4.42 Cr</t>
  </si>
  <si>
    <r>
      <t>1.65% </t>
    </r>
    <r>
      <rPr>
        <sz val="9"/>
        <color rgb="FF666666"/>
        <rFont val="Arial"/>
        <family val="2"/>
      </rPr>
      <t>(Aug 2024)</t>
    </r>
  </si>
  <si>
    <r>
      <t>0.56% </t>
    </r>
    <r>
      <rPr>
        <sz val="9"/>
        <color rgb="FF666666"/>
        <rFont val="Arial"/>
        <family val="2"/>
      </rPr>
      <t>(Jan 2025)</t>
    </r>
  </si>
  <si>
    <t>7.98 L</t>
  </si>
  <si>
    <t>-0.84 L</t>
  </si>
  <si>
    <r>
      <t>0.01% </t>
    </r>
    <r>
      <rPr>
        <sz val="9"/>
        <color rgb="FF666666"/>
        <rFont val="Arial"/>
        <family val="2"/>
      </rPr>
      <t>(Sep 2024)</t>
    </r>
  </si>
  <si>
    <t>64.87 L</t>
  </si>
  <si>
    <t>4.01 L</t>
  </si>
  <si>
    <r>
      <t>2.71% </t>
    </r>
    <r>
      <rPr>
        <sz val="9"/>
        <color rgb="FF666666"/>
        <rFont val="Arial"/>
        <family val="2"/>
      </rPr>
      <t>(Apr 2024)</t>
    </r>
  </si>
  <si>
    <t>1.21 Cr</t>
  </si>
  <si>
    <t>19.96 L</t>
  </si>
  <si>
    <r>
      <t>0.43% </t>
    </r>
    <r>
      <rPr>
        <sz val="9"/>
        <color rgb="FF666666"/>
        <rFont val="Arial"/>
        <family val="2"/>
      </rPr>
      <t>(Mar 2024)</t>
    </r>
  </si>
  <si>
    <t>2.83 L</t>
  </si>
  <si>
    <t>18.40 L</t>
  </si>
  <si>
    <r>
      <t>1.75% </t>
    </r>
    <r>
      <rPr>
        <sz val="9"/>
        <color rgb="FF666666"/>
        <rFont val="Arial"/>
        <family val="2"/>
      </rPr>
      <t>(Aug 2024)</t>
    </r>
  </si>
  <si>
    <r>
      <t>0.33% </t>
    </r>
    <r>
      <rPr>
        <sz val="9"/>
        <color rgb="FF666666"/>
        <rFont val="Arial"/>
        <family val="2"/>
      </rPr>
      <t>(Jan 2025)</t>
    </r>
  </si>
  <si>
    <t>22.65 L</t>
  </si>
  <si>
    <t>Other agricultural products</t>
  </si>
  <si>
    <r>
      <t>0.24% </t>
    </r>
    <r>
      <rPr>
        <sz val="9"/>
        <color rgb="FF666666"/>
        <rFont val="Arial"/>
        <family val="2"/>
      </rPr>
      <t>(Jun 2024)</t>
    </r>
  </si>
  <si>
    <r>
      <t>0.2% </t>
    </r>
    <r>
      <rPr>
        <sz val="9"/>
        <color rgb="FF666666"/>
        <rFont val="Arial"/>
        <family val="2"/>
      </rPr>
      <t>(Mar 2024)</t>
    </r>
  </si>
  <si>
    <t>26.09 L</t>
  </si>
  <si>
    <t>3.50 L</t>
  </si>
  <si>
    <t>98.99 L</t>
  </si>
  <si>
    <t>8.00 k</t>
  </si>
  <si>
    <r>
      <t>0.42% </t>
    </r>
    <r>
      <rPr>
        <sz val="9"/>
        <color rgb="FF666666"/>
        <rFont val="Arial"/>
        <family val="2"/>
      </rPr>
      <t>(Feb 2024)</t>
    </r>
  </si>
  <si>
    <t>2.87 L</t>
  </si>
  <si>
    <t>-0.10 L</t>
  </si>
  <si>
    <r>
      <t>0.11% </t>
    </r>
    <r>
      <rPr>
        <sz val="9"/>
        <color rgb="FF666666"/>
        <rFont val="Arial"/>
        <family val="2"/>
      </rPr>
      <t>(Sep 2024)</t>
    </r>
  </si>
  <si>
    <r>
      <t>0.08% </t>
    </r>
    <r>
      <rPr>
        <sz val="9"/>
        <color rgb="FF666666"/>
        <rFont val="Arial"/>
        <family val="2"/>
      </rPr>
      <t>(Jan 2025)</t>
    </r>
  </si>
  <si>
    <t>80.16 k</t>
  </si>
  <si>
    <t>1.53 L</t>
  </si>
  <si>
    <t>3.55 L</t>
  </si>
  <si>
    <r>
      <t>0.04% </t>
    </r>
    <r>
      <rPr>
        <sz val="9"/>
        <color rgb="FF666666"/>
        <rFont val="Arial"/>
        <family val="2"/>
      </rPr>
      <t>(Nov 2024)</t>
    </r>
  </si>
  <si>
    <t>34.16 L</t>
  </si>
  <si>
    <r>
      <t>0.04% </t>
    </r>
    <r>
      <rPr>
        <sz val="9"/>
        <color rgb="FF666666"/>
        <rFont val="Arial"/>
        <family val="2"/>
      </rPr>
      <t>(May 2024)</t>
    </r>
  </si>
  <si>
    <t>3.05 L</t>
  </si>
  <si>
    <t>1.06 L</t>
  </si>
  <si>
    <r>
      <t>0% </t>
    </r>
    <r>
      <rPr>
        <sz val="9"/>
        <color rgb="FF666666"/>
        <rFont val="Arial"/>
        <family val="2"/>
      </rPr>
      <t>(Jan 2025)</t>
    </r>
  </si>
  <si>
    <t>9.52 L</t>
  </si>
  <si>
    <t>-3.79 L</t>
  </si>
  <si>
    <t>Aluminium</t>
  </si>
  <si>
    <r>
      <t>0.03% </t>
    </r>
    <r>
      <rPr>
        <sz val="9"/>
        <color rgb="FF666666"/>
        <rFont val="Arial"/>
        <family val="2"/>
      </rPr>
      <t>(Jun 2024)</t>
    </r>
  </si>
  <si>
    <t>3.99 L</t>
  </si>
  <si>
    <t>57.40 k</t>
  </si>
  <si>
    <t>10.72 L</t>
  </si>
  <si>
    <t>10.43 L</t>
  </si>
  <si>
    <t>2/3 wheelers</t>
  </si>
  <si>
    <t>13.20 k</t>
  </si>
  <si>
    <t>Airport &amp; airport services</t>
  </si>
  <si>
    <r>
      <t>0.02% </t>
    </r>
    <r>
      <rPr>
        <sz val="9"/>
        <color rgb="FF666666"/>
        <rFont val="Arial"/>
        <family val="2"/>
      </rPr>
      <t>(Nov 2024)</t>
    </r>
  </si>
  <si>
    <t>16.65 L</t>
  </si>
  <si>
    <r>
      <t>0.01% </t>
    </r>
    <r>
      <rPr>
        <sz val="9"/>
        <color rgb="FF666666"/>
        <rFont val="Arial"/>
        <family val="2"/>
      </rPr>
      <t>(Jul 2024)</t>
    </r>
  </si>
  <si>
    <t>1.39 L</t>
  </si>
  <si>
    <r>
      <t>0.02% </t>
    </r>
    <r>
      <rPr>
        <sz val="9"/>
        <color rgb="FF666666"/>
        <rFont val="Arial"/>
        <family val="2"/>
      </rPr>
      <t>(Jan 2025)</t>
    </r>
  </si>
  <si>
    <r>
      <t>0.01% </t>
    </r>
    <r>
      <rPr>
        <sz val="9"/>
        <color rgb="FF666666"/>
        <rFont val="Arial"/>
        <family val="2"/>
      </rPr>
      <t>(Feb 2024)</t>
    </r>
  </si>
  <si>
    <t>47.29 k</t>
  </si>
  <si>
    <r>
      <t>0.01% </t>
    </r>
    <r>
      <rPr>
        <sz val="9"/>
        <color rgb="FF666666"/>
        <rFont val="Arial"/>
        <family val="2"/>
      </rPr>
      <t>(Dec 2024)</t>
    </r>
  </si>
  <si>
    <t>4.02 L</t>
  </si>
  <si>
    <t>18.00 k</t>
  </si>
  <si>
    <t>20.65 k</t>
  </si>
  <si>
    <t>3.33 k</t>
  </si>
  <si>
    <t>8.78 k</t>
  </si>
  <si>
    <r>
      <t>0% </t>
    </r>
    <r>
      <rPr>
        <sz val="9"/>
        <color rgb="FF666666"/>
        <rFont val="Arial"/>
        <family val="2"/>
      </rPr>
      <t>(Aug 2024)</t>
    </r>
  </si>
  <si>
    <t>99.00 k</t>
  </si>
  <si>
    <r>
      <t>0% </t>
    </r>
    <r>
      <rPr>
        <sz val="9"/>
        <color rgb="FF666666"/>
        <rFont val="Arial"/>
        <family val="2"/>
      </rPr>
      <t>(Dec 2024)</t>
    </r>
  </si>
  <si>
    <t>1.56 L</t>
  </si>
  <si>
    <r>
      <t>0% </t>
    </r>
    <r>
      <rPr>
        <sz val="9"/>
        <color rgb="FF666666"/>
        <rFont val="Arial"/>
        <family val="2"/>
      </rPr>
      <t>(Jul 2024)</t>
    </r>
  </si>
  <si>
    <t>5.25 k</t>
  </si>
  <si>
    <r>
      <t>0% </t>
    </r>
    <r>
      <rPr>
        <sz val="9"/>
        <color rgb="FF666666"/>
        <rFont val="Arial"/>
        <family val="2"/>
      </rPr>
      <t>(Apr 2024)</t>
    </r>
  </si>
  <si>
    <t>1.40 k</t>
  </si>
  <si>
    <t>28.90 k</t>
  </si>
  <si>
    <t>Gas transmission/marketing</t>
  </si>
  <si>
    <t>28.20 k</t>
  </si>
  <si>
    <t>Copper</t>
  </si>
  <si>
    <t>19.80 k</t>
  </si>
  <si>
    <t>2.28 L</t>
  </si>
  <si>
    <r>
      <t>0% </t>
    </r>
    <r>
      <rPr>
        <sz val="9"/>
        <color rgb="FF666666"/>
        <rFont val="Arial"/>
        <family val="2"/>
      </rPr>
      <t>(May 2024)</t>
    </r>
  </si>
  <si>
    <t>8.75 k</t>
  </si>
  <si>
    <t>2.70 k</t>
  </si>
  <si>
    <t>29/30</t>
  </si>
  <si>
    <t>30/30</t>
  </si>
  <si>
    <t>27/30</t>
  </si>
  <si>
    <r>
      <t>2% </t>
    </r>
    <r>
      <rPr>
        <sz val="9"/>
        <color rgb="FF666666"/>
        <rFont val="Arial"/>
        <family val="2"/>
      </rPr>
      <t>(Dec 2024)</t>
    </r>
  </si>
  <si>
    <t>10.51 L</t>
  </si>
  <si>
    <r>
      <t>2.52% </t>
    </r>
    <r>
      <rPr>
        <sz val="9"/>
        <color rgb="FF666666"/>
        <rFont val="Arial"/>
        <family val="2"/>
      </rPr>
      <t>(Oct 2024)</t>
    </r>
  </si>
  <si>
    <r>
      <t>0.95% </t>
    </r>
    <r>
      <rPr>
        <sz val="9"/>
        <color rgb="FF666666"/>
        <rFont val="Arial"/>
        <family val="2"/>
      </rPr>
      <t>(Jan 2025)</t>
    </r>
  </si>
  <si>
    <t>4.13 L</t>
  </si>
  <si>
    <t>-4.16 L</t>
  </si>
  <si>
    <r>
      <t>10% </t>
    </r>
    <r>
      <rPr>
        <sz val="9"/>
        <color rgb="FF666666"/>
        <rFont val="Arial"/>
        <family val="2"/>
      </rPr>
      <t>(Aug 2024)</t>
    </r>
  </si>
  <si>
    <r>
      <t>6.94% </t>
    </r>
    <r>
      <rPr>
        <sz val="9"/>
        <color rgb="FF666666"/>
        <rFont val="Arial"/>
        <family val="2"/>
      </rPr>
      <t>(Mar 2024)</t>
    </r>
  </si>
  <si>
    <t>59.69 L</t>
  </si>
  <si>
    <r>
      <t>10.52% </t>
    </r>
    <r>
      <rPr>
        <sz val="9"/>
        <color rgb="FF666666"/>
        <rFont val="Arial"/>
        <family val="2"/>
      </rPr>
      <t>(Jun 2024)</t>
    </r>
  </si>
  <si>
    <r>
      <t>8.92% </t>
    </r>
    <r>
      <rPr>
        <sz val="9"/>
        <color rgb="FF666666"/>
        <rFont val="Arial"/>
        <family val="2"/>
      </rPr>
      <t>(Dec 2024)</t>
    </r>
  </si>
  <si>
    <t>65.22 L</t>
  </si>
  <si>
    <r>
      <t>0.98% </t>
    </r>
    <r>
      <rPr>
        <sz val="9"/>
        <color rgb="FF666666"/>
        <rFont val="Arial"/>
        <family val="2"/>
      </rPr>
      <t>(Jan 2025)</t>
    </r>
  </si>
  <si>
    <t>2.36 L</t>
  </si>
  <si>
    <t>0.01 Cr</t>
  </si>
  <si>
    <r>
      <t>8.82% </t>
    </r>
    <r>
      <rPr>
        <sz val="9"/>
        <color rgb="FF666666"/>
        <rFont val="Arial"/>
        <family val="2"/>
      </rPr>
      <t>(Jul 2024)</t>
    </r>
  </si>
  <si>
    <t>12.34 Cr</t>
  </si>
  <si>
    <r>
      <t>9.17% </t>
    </r>
    <r>
      <rPr>
        <sz val="9"/>
        <color rgb="FF666666"/>
        <rFont val="Arial"/>
        <family val="2"/>
      </rPr>
      <t>(Jul 2024)</t>
    </r>
  </si>
  <si>
    <r>
      <t>1.44% </t>
    </r>
    <r>
      <rPr>
        <sz val="9"/>
        <color rgb="FF666666"/>
        <rFont val="Arial"/>
        <family val="2"/>
      </rPr>
      <t>(Feb 2024)</t>
    </r>
  </si>
  <si>
    <t>81.82 L</t>
  </si>
  <si>
    <r>
      <t>2.15% </t>
    </r>
    <r>
      <rPr>
        <sz val="9"/>
        <color rgb="FF666666"/>
        <rFont val="Arial"/>
        <family val="2"/>
      </rPr>
      <t>(Sep 2024)</t>
    </r>
  </si>
  <si>
    <t>4.23 L</t>
  </si>
  <si>
    <t>0.03 Cr</t>
  </si>
  <si>
    <r>
      <t>5.97% </t>
    </r>
    <r>
      <rPr>
        <sz val="9"/>
        <color rgb="FF666666"/>
        <rFont val="Arial"/>
        <family val="2"/>
      </rPr>
      <t>(Nov 2024)</t>
    </r>
  </si>
  <si>
    <r>
      <t>2.47% </t>
    </r>
    <r>
      <rPr>
        <sz val="9"/>
        <color rgb="FF666666"/>
        <rFont val="Arial"/>
        <family val="2"/>
      </rPr>
      <t>(Aug 2024)</t>
    </r>
  </si>
  <si>
    <t>30.41 L</t>
  </si>
  <si>
    <r>
      <t>6.24% </t>
    </r>
    <r>
      <rPr>
        <sz val="9"/>
        <color rgb="FF666666"/>
        <rFont val="Arial"/>
        <family val="2"/>
      </rPr>
      <t>(Jan 2025)</t>
    </r>
  </si>
  <si>
    <t>80.07 L</t>
  </si>
  <si>
    <r>
      <t>8.78% </t>
    </r>
    <r>
      <rPr>
        <sz val="9"/>
        <color rgb="FF666666"/>
        <rFont val="Arial"/>
        <family val="2"/>
      </rPr>
      <t>(Jul 2024)</t>
    </r>
  </si>
  <si>
    <r>
      <t>3.35% </t>
    </r>
    <r>
      <rPr>
        <sz val="9"/>
        <color rgb="FF666666"/>
        <rFont val="Arial"/>
        <family val="2"/>
      </rPr>
      <t>(Feb 2024)</t>
    </r>
  </si>
  <si>
    <t>4.24 Cr</t>
  </si>
  <si>
    <t>Sponge iron</t>
  </si>
  <si>
    <r>
      <t>5.28% </t>
    </r>
    <r>
      <rPr>
        <sz val="9"/>
        <color rgb="FF666666"/>
        <rFont val="Arial"/>
        <family val="2"/>
      </rPr>
      <t>(Jan 2025)</t>
    </r>
  </si>
  <si>
    <t>36.71 L</t>
  </si>
  <si>
    <t>1.90 L</t>
  </si>
  <si>
    <r>
      <t>5.35% </t>
    </r>
    <r>
      <rPr>
        <sz val="9"/>
        <color rgb="FF666666"/>
        <rFont val="Arial"/>
        <family val="2"/>
      </rPr>
      <t>(Oct 2024)</t>
    </r>
  </si>
  <si>
    <t>97.87 L</t>
  </si>
  <si>
    <t>Ship building &amp; allied services</t>
  </si>
  <si>
    <r>
      <t>2.54% </t>
    </r>
    <r>
      <rPr>
        <sz val="9"/>
        <color rgb="FF666666"/>
        <rFont val="Arial"/>
        <family val="2"/>
      </rPr>
      <t>(Jan 2025)</t>
    </r>
  </si>
  <si>
    <t>8.76 L</t>
  </si>
  <si>
    <r>
      <t>1.57% </t>
    </r>
    <r>
      <rPr>
        <sz val="9"/>
        <color rgb="FF666666"/>
        <rFont val="Arial"/>
        <family val="2"/>
      </rPr>
      <t>(Jan 2025)</t>
    </r>
  </si>
  <si>
    <t>8.80 L</t>
  </si>
  <si>
    <r>
      <t>6.19% </t>
    </r>
    <r>
      <rPr>
        <sz val="9"/>
        <color rgb="FF666666"/>
        <rFont val="Arial"/>
        <family val="2"/>
      </rPr>
      <t>(Apr 2024)</t>
    </r>
  </si>
  <si>
    <r>
      <t>3.23% </t>
    </r>
    <r>
      <rPr>
        <sz val="9"/>
        <color rgb="FF666666"/>
        <rFont val="Arial"/>
        <family val="2"/>
      </rPr>
      <t>(Dec 2024)</t>
    </r>
  </si>
  <si>
    <t>4.79 L</t>
  </si>
  <si>
    <r>
      <t>3.77% </t>
    </r>
    <r>
      <rPr>
        <sz val="9"/>
        <color rgb="FF666666"/>
        <rFont val="Arial"/>
        <family val="2"/>
      </rPr>
      <t>(Oct 2024)</t>
    </r>
  </si>
  <si>
    <t>23.91 L</t>
  </si>
  <si>
    <r>
      <t>3.07% </t>
    </r>
    <r>
      <rPr>
        <sz val="9"/>
        <color rgb="FF666666"/>
        <rFont val="Arial"/>
        <family val="2"/>
      </rPr>
      <t>(Mar 2024)</t>
    </r>
  </si>
  <si>
    <t>20.14 L</t>
  </si>
  <si>
    <r>
      <t>1.64% </t>
    </r>
    <r>
      <rPr>
        <sz val="9"/>
        <color rgb="FF666666"/>
        <rFont val="Arial"/>
        <family val="2"/>
      </rPr>
      <t>(Jan 2025)</t>
    </r>
  </si>
  <si>
    <t>33.46 L</t>
  </si>
  <si>
    <t>0.32 Cr</t>
  </si>
  <si>
    <r>
      <t>2.9% </t>
    </r>
    <r>
      <rPr>
        <sz val="9"/>
        <color rgb="FF666666"/>
        <rFont val="Arial"/>
        <family val="2"/>
      </rPr>
      <t>(Jul 2024)</t>
    </r>
  </si>
  <si>
    <r>
      <t>3.41% </t>
    </r>
    <r>
      <rPr>
        <sz val="9"/>
        <color rgb="FF666666"/>
        <rFont val="Arial"/>
        <family val="2"/>
      </rPr>
      <t>(Feb 2024)</t>
    </r>
  </si>
  <si>
    <t>2.41 Cr</t>
  </si>
  <si>
    <t>Other financial services</t>
  </si>
  <si>
    <r>
      <t>2.44% </t>
    </r>
    <r>
      <rPr>
        <sz val="9"/>
        <color rgb="FF666666"/>
        <rFont val="Arial"/>
        <family val="2"/>
      </rPr>
      <t>(Feb 2024)</t>
    </r>
  </si>
  <si>
    <r>
      <t>1.42% </t>
    </r>
    <r>
      <rPr>
        <sz val="9"/>
        <color rgb="FF666666"/>
        <rFont val="Arial"/>
        <family val="2"/>
      </rPr>
      <t>(Jul 2024)</t>
    </r>
  </si>
  <si>
    <t>3.01 L</t>
  </si>
  <si>
    <r>
      <t>1.6% </t>
    </r>
    <r>
      <rPr>
        <sz val="9"/>
        <color rgb="FF666666"/>
        <rFont val="Arial"/>
        <family val="2"/>
      </rPr>
      <t>(Jan 2025)</t>
    </r>
  </si>
  <si>
    <t>39.60 L</t>
  </si>
  <si>
    <r>
      <t>2.48% </t>
    </r>
    <r>
      <rPr>
        <sz val="9"/>
        <color rgb="FF666666"/>
        <rFont val="Arial"/>
        <family val="2"/>
      </rPr>
      <t>(Apr 2024)</t>
    </r>
  </si>
  <si>
    <t>16.55 L</t>
  </si>
  <si>
    <r>
      <t>2.03% </t>
    </r>
    <r>
      <rPr>
        <sz val="9"/>
        <color rgb="FF666666"/>
        <rFont val="Arial"/>
        <family val="2"/>
      </rPr>
      <t>(May 2024)</t>
    </r>
  </si>
  <si>
    <r>
      <t>0.84% </t>
    </r>
    <r>
      <rPr>
        <sz val="9"/>
        <color rgb="FF666666"/>
        <rFont val="Arial"/>
        <family val="2"/>
      </rPr>
      <t>(Apr 2024)</t>
    </r>
  </si>
  <si>
    <t>Industrial minerals</t>
  </si>
  <si>
    <r>
      <t>5.37% </t>
    </r>
    <r>
      <rPr>
        <sz val="9"/>
        <color rgb="FF666666"/>
        <rFont val="Arial"/>
        <family val="2"/>
      </rPr>
      <t>(Feb 2024)</t>
    </r>
  </si>
  <si>
    <t>Engineering, designing, construction</t>
  </si>
  <si>
    <r>
      <t>1.2% </t>
    </r>
    <r>
      <rPr>
        <sz val="9"/>
        <color rgb="FF666666"/>
        <rFont val="Arial"/>
        <family val="2"/>
      </rPr>
      <t>(Dec 2024)</t>
    </r>
  </si>
  <si>
    <t>33.62 L</t>
  </si>
  <si>
    <t>38.99 L</t>
  </si>
  <si>
    <r>
      <t>1.12% </t>
    </r>
    <r>
      <rPr>
        <sz val="9"/>
        <color rgb="FF666666"/>
        <rFont val="Arial"/>
        <family val="2"/>
      </rPr>
      <t>(Aug 2024)</t>
    </r>
  </si>
  <si>
    <t>9.88 L</t>
  </si>
  <si>
    <r>
      <t>0.88% </t>
    </r>
    <r>
      <rPr>
        <sz val="9"/>
        <color rgb="FF666666"/>
        <rFont val="Arial"/>
        <family val="2"/>
      </rPr>
      <t>(Jan 2025)</t>
    </r>
  </si>
  <si>
    <t>27.64 L</t>
  </si>
  <si>
    <t>17.74 L</t>
  </si>
  <si>
    <t>0.17 Cr</t>
  </si>
  <si>
    <t>9.79 L</t>
  </si>
  <si>
    <t>final value</t>
  </si>
  <si>
    <t>initial investment</t>
  </si>
  <si>
    <t>absolute return</t>
  </si>
  <si>
    <t>CAGR</t>
  </si>
  <si>
    <t>Sum of 1M</t>
  </si>
  <si>
    <t>Sum of 3M</t>
  </si>
  <si>
    <t>Sum of 1Yr</t>
  </si>
  <si>
    <t>Sum of 3Yr</t>
  </si>
  <si>
    <t>Sum of 5Yr</t>
  </si>
  <si>
    <t>Sum of 10Yr</t>
  </si>
  <si>
    <t>Row Labels</t>
  </si>
  <si>
    <t>Grand Total</t>
  </si>
  <si>
    <t>Company</t>
  </si>
  <si>
    <t>LTP (₹)</t>
  </si>
  <si>
    <t>1D change %</t>
  </si>
  <si>
    <t>Market Cap (Cr)</t>
  </si>
  <si>
    <t>52W High / Low (₹)</t>
  </si>
  <si>
    <t>Volume</t>
  </si>
  <si>
    <t>Balrampur Chini Mills Ltd.</t>
  </si>
  <si>
    <t>691.80/343.50</t>
  </si>
  <si>
    <t>KEC International Ltd.</t>
  </si>
  <si>
    <t>1,313.25/648.60</t>
  </si>
  <si>
    <t>BSE Ltd.</t>
  </si>
  <si>
    <t>6,133.40/1,941.05</t>
  </si>
  <si>
    <t>NLC India Ltd.</t>
  </si>
  <si>
    <t>311.80/186.03</t>
  </si>
  <si>
    <t>IndusInd Bank Ltd.</t>
  </si>
  <si>
    <t>1,576.35/606.00</t>
  </si>
  <si>
    <t>Krishna Institute of Medical Sciences Ltd.</t>
  </si>
  <si>
    <t>674.30/350.00</t>
  </si>
  <si>
    <t>Godfrey Phillips India Ltd.</t>
  </si>
  <si>
    <t>8,480.00/2,805.55</t>
  </si>
  <si>
    <t>Sundaram Finance Ltd.</t>
  </si>
  <si>
    <t>5,535.85/3,622.25</t>
  </si>
  <si>
    <t>Jio Financial Services Ltd.</t>
  </si>
  <si>
    <t>394.70/198.65</t>
  </si>
  <si>
    <t>Adani Green Energy Ltd.</t>
  </si>
  <si>
    <t>2,174.10/758.00</t>
  </si>
  <si>
    <t>Crompton Greaves Consumer Electricals Ltd.</t>
  </si>
  <si>
    <t>484.00/261.25</t>
  </si>
  <si>
    <t>Aegis Logistics Ltd.</t>
  </si>
  <si>
    <t>1,037.00/357.05</t>
  </si>
  <si>
    <t>Emami Ltd.</t>
  </si>
  <si>
    <t>860.00/417.10</t>
  </si>
  <si>
    <t>Tata Motors Ltd.</t>
  </si>
  <si>
    <t>1,179.00/606.30</t>
  </si>
  <si>
    <t>Aditya Birla Capital Ltd.</t>
  </si>
  <si>
    <t>246.90/149.01</t>
  </si>
  <si>
    <t>EID Parry (India) Ltd.</t>
  </si>
  <si>
    <t>997.00/539.30</t>
  </si>
  <si>
    <t>Easy Trip Planners Ltd.</t>
  </si>
  <si>
    <t>23.90/10.80</t>
  </si>
  <si>
    <t>Linde India Ltd.</t>
  </si>
  <si>
    <t>9,935.05/5,379.55</t>
  </si>
  <si>
    <t>Voltas Ltd.</t>
  </si>
  <si>
    <t>1,944.90/1,023.95</t>
  </si>
  <si>
    <t>Adani Energy Solutions Ltd.</t>
  </si>
  <si>
    <t>1,348.00/588.00</t>
  </si>
  <si>
    <t>Bata India Ltd.</t>
  </si>
  <si>
    <t>1,633.00/1,177.00</t>
  </si>
  <si>
    <t>KSB Ltd.</t>
  </si>
  <si>
    <t>1,060.00/582.25</t>
  </si>
  <si>
    <t>UTI Asset Management Company Ltd.</t>
  </si>
  <si>
    <t>1,403.65/802.00</t>
  </si>
  <si>
    <t>Aavas Financiers Ltd.</t>
  </si>
  <si>
    <t>1,978.95/1,307.00</t>
  </si>
  <si>
    <t>DOMS Industries Ltd.</t>
  </si>
  <si>
    <t>3,115.00/1,366.00</t>
  </si>
  <si>
    <t>Ceat Ltd.</t>
  </si>
  <si>
    <t>3,578.80/2,210.15</t>
  </si>
  <si>
    <t>Manappuram Finance Ltd.</t>
  </si>
  <si>
    <t>230.40/138.35</t>
  </si>
  <si>
    <t>Brigade Enterprises Ltd.</t>
  </si>
  <si>
    <t>1,453.10/827.00</t>
  </si>
  <si>
    <t>Kotak Mahindra Bank Ltd.</t>
  </si>
  <si>
    <t>1,997.70/1,543.85</t>
  </si>
  <si>
    <t>Deepak Fertilisers &amp; Petrochemicals Corporation Ltd.</t>
  </si>
  <si>
    <t>1,443.10/450.00</t>
  </si>
  <si>
    <t>Bharat Forge Ltd.</t>
  </si>
  <si>
    <t>1,804.50/1,002.15</t>
  </si>
  <si>
    <t>Aditya Birla Sun Life AMC Ltd.</t>
  </si>
  <si>
    <t>911.85/450.25</t>
  </si>
  <si>
    <t>PNC Infratech Ltd.</t>
  </si>
  <si>
    <t>574.80/244.00</t>
  </si>
  <si>
    <t>NHPC Ltd.</t>
  </si>
  <si>
    <t>118.40/71.00</t>
  </si>
  <si>
    <t>Schaeffler India Ltd.</t>
  </si>
  <si>
    <t>4,951.00/2,743.50</t>
  </si>
  <si>
    <t>Divi's Laboratories Ltd.</t>
  </si>
  <si>
    <t>6,285.45/3,350.00</t>
  </si>
  <si>
    <t>BEML Ltd.</t>
  </si>
  <si>
    <t>5,488.00/2,350.00</t>
  </si>
  <si>
    <t>Equitas Small Finance Bank Ltd.</t>
  </si>
  <si>
    <t>107.80/54.80</t>
  </si>
  <si>
    <t>Polycab India Ltd.</t>
  </si>
  <si>
    <t>7,605.00/4,555.00</t>
  </si>
  <si>
    <t>Coromandel International Ltd.</t>
  </si>
  <si>
    <t>1,977.90/1,036.75</t>
  </si>
  <si>
    <t>Procter &amp; Gamble Hygiene &amp; Healthcare Ltd.</t>
  </si>
  <si>
    <t>17,745.00/13,150.00</t>
  </si>
  <si>
    <t>Shyam Metalics and Energy Ltd.</t>
  </si>
  <si>
    <t>956.90/511.20</t>
  </si>
  <si>
    <t>Jyoti CNC Automation Ltd.</t>
  </si>
  <si>
    <t>1,504.30/567.75</t>
  </si>
  <si>
    <t>Praj Industries Ltd.</t>
  </si>
  <si>
    <t>875.00/448.00</t>
  </si>
  <si>
    <t>Tata Teleservices (Maharashtra) Ltd.</t>
  </si>
  <si>
    <t>111.40/54.00</t>
  </si>
  <si>
    <t>JK Lakshmi Cement Ltd.</t>
  </si>
  <si>
    <t>935.00/660.50</t>
  </si>
  <si>
    <t>Multi Commodity Exchange of India Ltd.</t>
  </si>
  <si>
    <t>7,048.60/2,917.85</t>
  </si>
  <si>
    <t>Akums Drugs &amp; Pharmaceuticals Ltd.</t>
  </si>
  <si>
    <t>1,175.90/432.60</t>
  </si>
  <si>
    <t>Endurance Technologies Ltd.</t>
  </si>
  <si>
    <t>3,061.30/1,675.00</t>
  </si>
  <si>
    <t>Laurus Labs Ltd.</t>
  </si>
  <si>
    <t>646.20/373.10</t>
  </si>
  <si>
    <t>Bikaji Foods International Ltd.</t>
  </si>
  <si>
    <t>1,007.95/476.10</t>
  </si>
  <si>
    <t>Bajaj Finance Ltd.</t>
  </si>
  <si>
    <t>8,739.00/6,297.80</t>
  </si>
  <si>
    <t>Ipca Laboratories Ltd.</t>
  </si>
  <si>
    <t>1,755.90/1,052.00</t>
  </si>
  <si>
    <t>Amber Enterprises India Ltd.</t>
  </si>
  <si>
    <t>8,177.00/2,992.50</t>
  </si>
  <si>
    <t>InterGlobe Aviation Ltd.</t>
  </si>
  <si>
    <t>5,035.00/3,020.00</t>
  </si>
  <si>
    <t>HEG Ltd.</t>
  </si>
  <si>
    <t>619.50/331.00</t>
  </si>
  <si>
    <t>Aurobindo Pharma Ltd.</t>
  </si>
  <si>
    <t>1,592.00/984.30</t>
  </si>
  <si>
    <t>Glenmark Pharmaceuticals Ltd.</t>
  </si>
  <si>
    <t>1,830.95/883.00</t>
  </si>
  <si>
    <t>GAIL (India) Ltd.</t>
  </si>
  <si>
    <t>246.30/150.52</t>
  </si>
  <si>
    <t>ITC Ltd.</t>
  </si>
  <si>
    <t>499.96/377.79</t>
  </si>
  <si>
    <t>HDFC Bank Ltd.</t>
  </si>
  <si>
    <t>1,880.00/1,421.25</t>
  </si>
  <si>
    <t>City Union Bank Ltd.</t>
  </si>
  <si>
    <t>187.90/125.40</t>
  </si>
  <si>
    <t>ZF Commercial Vehicle Control Systems India Ltd.</t>
  </si>
  <si>
    <t>18,250.00/9,561.00</t>
  </si>
  <si>
    <t>Ajanta Pharma Ltd.</t>
  </si>
  <si>
    <t>3,485.00/1,998.35</t>
  </si>
  <si>
    <t>EIH Ltd.</t>
  </si>
  <si>
    <t>502.20/305.00</t>
  </si>
  <si>
    <t>Graphite India Ltd.</t>
  </si>
  <si>
    <t>709.40/365.75</t>
  </si>
  <si>
    <t>Home First Finance Company India Ltd.</t>
  </si>
  <si>
    <t>1,383.30/776.65</t>
  </si>
  <si>
    <t>United Breweries Ltd.</t>
  </si>
  <si>
    <t>2,299.70/1,666.60</t>
  </si>
  <si>
    <t>Kalyan Jewellers India Ltd.</t>
  </si>
  <si>
    <t>795.40/336.05</t>
  </si>
  <si>
    <t>KPR Mill Ltd.</t>
  </si>
  <si>
    <t>1,194.00/743.00</t>
  </si>
  <si>
    <t>Aditya Birla Fashion and Retail Ltd.</t>
  </si>
  <si>
    <t>364.40/198.75</t>
  </si>
  <si>
    <t>Triveni Engineering &amp; Industries Ltd.</t>
  </si>
  <si>
    <t>536.00/267.50</t>
  </si>
  <si>
    <t>Apollo Tyres Ltd.</t>
  </si>
  <si>
    <t>584.90/370.90</t>
  </si>
  <si>
    <t>Sun Pharmaceutical Industries Ltd.</t>
  </si>
  <si>
    <t>1,960.35/1,377.20</t>
  </si>
  <si>
    <t>Kirloskar Oil Engines Ltd.</t>
  </si>
  <si>
    <t>1,450.00/544.40</t>
  </si>
  <si>
    <t>SRF Ltd.</t>
  </si>
  <si>
    <t>2,983.90/2,089.10</t>
  </si>
  <si>
    <t>Torrent Pharmaceuticals Ltd.</t>
  </si>
  <si>
    <t>3,590.70/2,487.80</t>
  </si>
  <si>
    <t>Tube Investments of India Ltd.</t>
  </si>
  <si>
    <t>4,810.80/2,407.10</t>
  </si>
  <si>
    <t>Blue Star Ltd.</t>
  </si>
  <si>
    <t>2,417.00/1,222.40</t>
  </si>
  <si>
    <t>United Spirits Ltd.</t>
  </si>
  <si>
    <t>1,700.00/1,081.50</t>
  </si>
  <si>
    <t>KEI Industries Ltd.</t>
  </si>
  <si>
    <t>5,039.70/2,900.10</t>
  </si>
  <si>
    <t>Avenue Supermarts Ltd.</t>
  </si>
  <si>
    <t>5,484.85/3,340.00</t>
  </si>
  <si>
    <t>PNB Housing Finance Ltd.</t>
  </si>
  <si>
    <t>1,202.20/604.00</t>
  </si>
  <si>
    <t>Escorts Kubota Ltd.</t>
  </si>
  <si>
    <t>4,420.00/2,670.55</t>
  </si>
  <si>
    <t>Lemon Tree Hotels Ltd.</t>
  </si>
  <si>
    <t>162.40/112.29</t>
  </si>
  <si>
    <t>Muthoot Finance Ltd.</t>
  </si>
  <si>
    <t>2,334.80/1,321.00</t>
  </si>
  <si>
    <t>Route Mobile Ltd.</t>
  </si>
  <si>
    <t>1,942.45/953.00</t>
  </si>
  <si>
    <t>Tata Power Company Ltd.</t>
  </si>
  <si>
    <t>494.85/326.35</t>
  </si>
  <si>
    <t>Tata Communications Ltd.</t>
  </si>
  <si>
    <t>2,175.00/1,291.00</t>
  </si>
  <si>
    <t>Bandhan Bank Ltd.</t>
  </si>
  <si>
    <t>222.31/128.16</t>
  </si>
  <si>
    <t>Indian Railway Catering &amp; Tourism Corporation Ltd.</t>
  </si>
  <si>
    <t>1,138.90/656.05</t>
  </si>
  <si>
    <t>Chalet Hotels Ltd.</t>
  </si>
  <si>
    <t>1,052.45/634.05</t>
  </si>
  <si>
    <t>GlaxoSmithKline Pharmaceuticals Ltd.</t>
  </si>
  <si>
    <t>3,088.00/1,842.05</t>
  </si>
  <si>
    <t>Pidilite Industries Ltd.</t>
  </si>
  <si>
    <t>3,415.00/2,622.20</t>
  </si>
  <si>
    <t>National Aluminium Company Ltd.</t>
  </si>
  <si>
    <t>262.99/130.25</t>
  </si>
  <si>
    <t>General Insurance Corporation of India</t>
  </si>
  <si>
    <t>525.50/308.05</t>
  </si>
  <si>
    <t>Gujarat Gas Ltd.</t>
  </si>
  <si>
    <t>689.95/360.25</t>
  </si>
  <si>
    <t>Nuvama Wealth Management Ltd.</t>
  </si>
  <si>
    <t>7,648.00/3,760.80</t>
  </si>
  <si>
    <t>Page Industries Ltd.</t>
  </si>
  <si>
    <t>49,849.95/33,070.05</t>
  </si>
  <si>
    <t>Kaynes Technology India Ltd.</t>
  </si>
  <si>
    <t>7,822.00/2,424.00</t>
  </si>
  <si>
    <t>Mahanagar Gas Ltd.</t>
  </si>
  <si>
    <t>1,988.00/1,075.25</t>
  </si>
  <si>
    <t>eClerx Services Ltd.</t>
  </si>
  <si>
    <t>3,877.00/2,114.00</t>
  </si>
  <si>
    <t>Poly Medicure Ltd.</t>
  </si>
  <si>
    <t>3,357.80/1,373.00</t>
  </si>
  <si>
    <t>Rail Vikas Nigam Ltd.</t>
  </si>
  <si>
    <t>647.00/213.05</t>
  </si>
  <si>
    <t>Reliance Industries Ltd.</t>
  </si>
  <si>
    <t>1,608.80/1,156.00</t>
  </si>
  <si>
    <t>UltraTech Cement Ltd.</t>
  </si>
  <si>
    <t>12,145.35/9,250.00</t>
  </si>
  <si>
    <t>Bajaj Finserv Ltd.</t>
  </si>
  <si>
    <t>2,029.90/1,419.05</t>
  </si>
  <si>
    <t>Vedanta Ltd.</t>
  </si>
  <si>
    <t>526.95/249.50</t>
  </si>
  <si>
    <t>Tata Investment Corporation Ltd.</t>
  </si>
  <si>
    <t>9,710.00/5,145.15</t>
  </si>
  <si>
    <t>Cochin Shipyard Ltd.</t>
  </si>
  <si>
    <t>2,979.45/713.35</t>
  </si>
  <si>
    <t>Samvardhana Motherson International Ltd.</t>
  </si>
  <si>
    <t>216.99/107.50</t>
  </si>
  <si>
    <t>Signatureglobal (India) Ltd.</t>
  </si>
  <si>
    <t>1,647.00/1,010.80</t>
  </si>
  <si>
    <t>Bombay Burmah Trading Corporation Ltd.</t>
  </si>
  <si>
    <t>2,975.00/1,318.20</t>
  </si>
  <si>
    <t>MRF Ltd.</t>
  </si>
  <si>
    <t>1,45,337.30/1,02,124.05</t>
  </si>
  <si>
    <t>Supreme Industries Ltd.</t>
  </si>
  <si>
    <t>6,460.00/3,281.00</t>
  </si>
  <si>
    <t>Havells India Ltd.</t>
  </si>
  <si>
    <t>2,106.00/1,381.30</t>
  </si>
  <si>
    <t>Chemplast Sanmar Ltd.</t>
  </si>
  <si>
    <t>633.90/379.00</t>
  </si>
  <si>
    <t>Bharat Petroleum Corporation Ltd.</t>
  </si>
  <si>
    <t>376.00/234.01</t>
  </si>
  <si>
    <t>Max Healthcare Institute Ltd.</t>
  </si>
  <si>
    <t>1,227.95/719.45</t>
  </si>
  <si>
    <t>Apar Industries Ltd.</t>
  </si>
  <si>
    <t>11,779.90/5,362.60</t>
  </si>
  <si>
    <t>KFIN Technologies Ltd.</t>
  </si>
  <si>
    <t>1,641.35/548.70</t>
  </si>
  <si>
    <t>Bajaj Holdings &amp; Investment Ltd.</t>
  </si>
  <si>
    <t>13,238.00/7,659.95</t>
  </si>
  <si>
    <t>IRB Infrastructure Developers Ltd.</t>
  </si>
  <si>
    <t>78.15/41.04</t>
  </si>
  <si>
    <t>Eicher Motors Ltd.</t>
  </si>
  <si>
    <t>5,575.50/3,672.00</t>
  </si>
  <si>
    <t>Britannia Industries Ltd.</t>
  </si>
  <si>
    <t>6,469.90/4,506.00</t>
  </si>
  <si>
    <t>UNO Minda Ltd.</t>
  </si>
  <si>
    <t>1,255.00/604.55</t>
  </si>
  <si>
    <t>Indraprastha Gas Ltd.</t>
  </si>
  <si>
    <t>285.17/153.05</t>
  </si>
  <si>
    <t>Mahindra &amp; Mahindra Financial Services Ltd.</t>
  </si>
  <si>
    <t>343.00/246.20</t>
  </si>
  <si>
    <t>Cipla Ltd.</t>
  </si>
  <si>
    <t>1,702.05/1,317.25</t>
  </si>
  <si>
    <t>Ujjivan Small Finance Bank Ltd.</t>
  </si>
  <si>
    <t>56.70/30.88</t>
  </si>
  <si>
    <t>Adani Total Gas Ltd.</t>
  </si>
  <si>
    <t>1,190.00/532.60</t>
  </si>
  <si>
    <t>Avanti Feeds Ltd.</t>
  </si>
  <si>
    <t>842.95/472.00</t>
  </si>
  <si>
    <t>JK Tyre &amp; Industries Ltd.</t>
  </si>
  <si>
    <t>511.00/243.00</t>
  </si>
  <si>
    <t>Elecon Engineering Company Ltd.</t>
  </si>
  <si>
    <t>739.10/376.95</t>
  </si>
  <si>
    <t>Balkrishna Industries Ltd.</t>
  </si>
  <si>
    <t>3,375.00/2,212.80</t>
  </si>
  <si>
    <t>Honeywell Automation India Ltd.</t>
  </si>
  <si>
    <t>59,994.00/33,230.50</t>
  </si>
  <si>
    <t>Welspun Corp Ltd.</t>
  </si>
  <si>
    <t>842.95/440.15</t>
  </si>
  <si>
    <t>Dabur India Ltd.</t>
  </si>
  <si>
    <t>672.00/480.00</t>
  </si>
  <si>
    <t>Jubilant Ingrevia Ltd.</t>
  </si>
  <si>
    <t>885.00/422.00</t>
  </si>
  <si>
    <t>Coal India Ltd.</t>
  </si>
  <si>
    <t>543.55/349.25</t>
  </si>
  <si>
    <t>Adani Power Ltd.</t>
  </si>
  <si>
    <t>895.85/432.00</t>
  </si>
  <si>
    <t>PCBL Chemical Ltd.</t>
  </si>
  <si>
    <t>584.40/209.00</t>
  </si>
  <si>
    <t>Godrej Consumer Products Ltd.</t>
  </si>
  <si>
    <t>1,541.85/979.50</t>
  </si>
  <si>
    <t>NCC Ltd.</t>
  </si>
  <si>
    <t>364.50/170.05</t>
  </si>
  <si>
    <t>Trent Ltd.</t>
  </si>
  <si>
    <t>8,345.00/3,843.00</t>
  </si>
  <si>
    <t>Indian Oil Corporation Ltd.</t>
  </si>
  <si>
    <t>185.97/110.72</t>
  </si>
  <si>
    <t>IIFL Finance Ltd.</t>
  </si>
  <si>
    <t>560.60/279.80</t>
  </si>
  <si>
    <t>Godrej Industries Ltd.</t>
  </si>
  <si>
    <t>1,314.00/724.20</t>
  </si>
  <si>
    <t>Kalpataru Projects International Ltd.</t>
  </si>
  <si>
    <t>1,449.00/821.30</t>
  </si>
  <si>
    <t>CESC Ltd.</t>
  </si>
  <si>
    <t>212.49/109.75</t>
  </si>
  <si>
    <t>Chambal Fertilisers &amp; Chemicals Ltd.</t>
  </si>
  <si>
    <t>588.80/332.05</t>
  </si>
  <si>
    <t>Alok Industries Ltd.</t>
  </si>
  <si>
    <t>30.50/14.50</t>
  </si>
  <si>
    <t>SJVN Ltd.</t>
  </si>
  <si>
    <t>159.65/80.54</t>
  </si>
  <si>
    <t>NBCC (India) Ltd.</t>
  </si>
  <si>
    <t>139.84/70.07</t>
  </si>
  <si>
    <t>Mahindra &amp; Mahindra Ltd.</t>
  </si>
  <si>
    <t>3,270.95/1,788.80</t>
  </si>
  <si>
    <t>Container Corporation of India Ltd.</t>
  </si>
  <si>
    <t>1,180.00/601.25</t>
  </si>
  <si>
    <t>Schneider Electric Infrastructure Ltd.</t>
  </si>
  <si>
    <t>980.00/568.00</t>
  </si>
  <si>
    <t>JSW Energy Ltd.</t>
  </si>
  <si>
    <t>804.90/418.75</t>
  </si>
  <si>
    <t>Data Patterns (India) Ltd.</t>
  </si>
  <si>
    <t>3,655.00/1,351.15</t>
  </si>
  <si>
    <t>Chennai Petroleum Corporation Ltd.</t>
  </si>
  <si>
    <t>1,275.00/433.10</t>
  </si>
  <si>
    <t>Gujarat Fluorochemicals Ltd.</t>
  </si>
  <si>
    <t>4,880.95/2,476.00</t>
  </si>
  <si>
    <t>Hindustan Copper Ltd.</t>
  </si>
  <si>
    <t>415.80/195.40</t>
  </si>
  <si>
    <t>Jaiprakash Power Ventures Ltd.</t>
  </si>
  <si>
    <t>23.77/12.36</t>
  </si>
  <si>
    <t>ICICI Securities Ltd.</t>
  </si>
  <si>
    <t>922.45/672.05</t>
  </si>
  <si>
    <t>Newgen Software Technologies Ltd.</t>
  </si>
  <si>
    <t>1,798.90/676.05</t>
  </si>
  <si>
    <t>Bajaj Auto Ltd.</t>
  </si>
  <si>
    <t>12,774.00/7,301.00</t>
  </si>
  <si>
    <t>ABB India Ltd.</t>
  </si>
  <si>
    <t>9,149.95/4,890.00</t>
  </si>
  <si>
    <t>Piramal Pharma Ltd.</t>
  </si>
  <si>
    <t>307.90/114.35</t>
  </si>
  <si>
    <t>Cholamandalam Investment &amp; Finance Company Ltd.</t>
  </si>
  <si>
    <t>1,652.00/1,026.65</t>
  </si>
  <si>
    <t>BASF India Ltd.</t>
  </si>
  <si>
    <t>8,750.00/3,100.05</t>
  </si>
  <si>
    <t>RBL Bank Ltd.</t>
  </si>
  <si>
    <t>272.05/146.10</t>
  </si>
  <si>
    <t>Metropolis Healthcare Ltd.</t>
  </si>
  <si>
    <t>2,318.30/1,527.60</t>
  </si>
  <si>
    <t>Suzlon Energy Ltd.</t>
  </si>
  <si>
    <t>86.04/35.50</t>
  </si>
  <si>
    <t>Fine Organic Industries Ltd.</t>
  </si>
  <si>
    <t>5,958.85/3,407.00</t>
  </si>
  <si>
    <t>Solar Industries India Ltd.</t>
  </si>
  <si>
    <t>13,298.00/7,255.55</t>
  </si>
  <si>
    <t>Apollo Hospitals Enterprise Ltd.</t>
  </si>
  <si>
    <t>7,545.35/5,693.20</t>
  </si>
  <si>
    <t>Ramkrishna Forgings Ltd.</t>
  </si>
  <si>
    <t>1,064.05/602.05</t>
  </si>
  <si>
    <t>Whirlpool of India Ltd.</t>
  </si>
  <si>
    <t>2,449.70/899.00</t>
  </si>
  <si>
    <t>Timken India Ltd.</t>
  </si>
  <si>
    <t>4,817.90/2,398.30</t>
  </si>
  <si>
    <t>BLS International Services Ltd.</t>
  </si>
  <si>
    <t>521.80/262.95</t>
  </si>
  <si>
    <t>AIA Engineering Ltd.</t>
  </si>
  <si>
    <t>4,949.95/3,093.30</t>
  </si>
  <si>
    <t>JK Cement Ltd.</t>
  </si>
  <si>
    <t>4,988.95/3,642.00</t>
  </si>
  <si>
    <t>Maharashtra Seamless Ltd.</t>
  </si>
  <si>
    <t>964.45/566.50</t>
  </si>
  <si>
    <t>Inox India Ltd.</t>
  </si>
  <si>
    <t>1,506.90/884.20</t>
  </si>
  <si>
    <t>Hindustan Zinc Ltd.</t>
  </si>
  <si>
    <t>807.70/284.60</t>
  </si>
  <si>
    <t>Suven Pharmaceuticals Ltd.</t>
  </si>
  <si>
    <t>1,360.00/598.00</t>
  </si>
  <si>
    <t>Indian Hotels Company Ltd.</t>
  </si>
  <si>
    <t>894.90/506.45</t>
  </si>
  <si>
    <t>CG Power and Industrial Solutions Ltd.</t>
  </si>
  <si>
    <t>874.70/450.10</t>
  </si>
  <si>
    <t>Minda Corporation Ltd.</t>
  </si>
  <si>
    <t>652.00/365.85</t>
  </si>
  <si>
    <t>KNR Constructions Ltd.</t>
  </si>
  <si>
    <t>415.40/206.50</t>
  </si>
  <si>
    <t>Hitachi Energy India Ltd.</t>
  </si>
  <si>
    <t>16,549.95/6,271.10</t>
  </si>
  <si>
    <t>3M India Ltd.</t>
  </si>
  <si>
    <t>40,856.50/25,718.15</t>
  </si>
  <si>
    <t>Inox Wind Ltd.</t>
  </si>
  <si>
    <t>261.90/107.06</t>
  </si>
  <si>
    <t>Mazagon Dock Shipbuilders Ltd.</t>
  </si>
  <si>
    <t>2,930.00/897.70</t>
  </si>
  <si>
    <t>Crisil Ltd.</t>
  </si>
  <si>
    <t>6,950.00/3,880.00</t>
  </si>
  <si>
    <t>India Cements Ltd.</t>
  </si>
  <si>
    <t>385.00/172.55</t>
  </si>
  <si>
    <t>Titagarh Rail Systems Ltd.</t>
  </si>
  <si>
    <t>1,896.95/654.55</t>
  </si>
  <si>
    <t>Sumitomo Chemical India Ltd.</t>
  </si>
  <si>
    <t>628.30/336.10</t>
  </si>
  <si>
    <t>Petronet LNG Ltd.</t>
  </si>
  <si>
    <t>384.20/253.40</t>
  </si>
  <si>
    <t>Gujarat State Petronet Ltd.</t>
  </si>
  <si>
    <t>469.70/260.05</t>
  </si>
  <si>
    <t>NTPC Ltd.</t>
  </si>
  <si>
    <t>448.45/292.80</t>
  </si>
  <si>
    <t>Alembic Pharmaceuticals Ltd.</t>
  </si>
  <si>
    <t>1,303.90/725.20</t>
  </si>
  <si>
    <t>Action Construction Equipment Ltd.</t>
  </si>
  <si>
    <t>1,695.00/917.45</t>
  </si>
  <si>
    <t>Larsen &amp; Toubro Ltd.</t>
  </si>
  <si>
    <t>3,963.50/3,141.00</t>
  </si>
  <si>
    <t>Maruti Suzuki India Ltd.</t>
  </si>
  <si>
    <t>13,680.00/10,725.00</t>
  </si>
  <si>
    <t>Ratnamani Metals &amp; Tubes Ltd.</t>
  </si>
  <si>
    <t>3,978.50/2,343.05</t>
  </si>
  <si>
    <t>Cera Sanitaryware Ltd.</t>
  </si>
  <si>
    <t>10,789.95/5,095.00</t>
  </si>
  <si>
    <t>Power Grid Corporation of India Ltd.</t>
  </si>
  <si>
    <t>366.25/247.30</t>
  </si>
  <si>
    <t>Housing and Urban Development Corporation Ltd.</t>
  </si>
  <si>
    <t>353.70/152.55</t>
  </si>
  <si>
    <t>Indian Railway Finance Corporation Ltd.</t>
  </si>
  <si>
    <t>229.00/108.04</t>
  </si>
  <si>
    <t>Bank of Baroda</t>
  </si>
  <si>
    <t>299.70/190.70</t>
  </si>
  <si>
    <t>REC Ltd.</t>
  </si>
  <si>
    <t>654.00/357.35</t>
  </si>
  <si>
    <t>Shree Renuka Sugars Ltd.</t>
  </si>
  <si>
    <t>56.50/25.65</t>
  </si>
  <si>
    <t>ICICI Bank Ltd.</t>
  </si>
  <si>
    <t>1,362.35/1,048.10</t>
  </si>
  <si>
    <t>IDBI Bank Ltd.</t>
  </si>
  <si>
    <t>107.90/65.89</t>
  </si>
  <si>
    <t>Bharat Electronics Ltd.</t>
  </si>
  <si>
    <t>340.50/179.10</t>
  </si>
  <si>
    <t>Vardhman Textiles Ltd.</t>
  </si>
  <si>
    <t>592.00/361.10</t>
  </si>
  <si>
    <t>Archean Chemical Industries Ltd.</t>
  </si>
  <si>
    <t>832.00/408.35</t>
  </si>
  <si>
    <t>Deepak Nitrite Ltd.</t>
  </si>
  <si>
    <t>3,169.00/1,790.80</t>
  </si>
  <si>
    <t>Five-Star Business Finance Ltd.</t>
  </si>
  <si>
    <t>943.75/600.05</t>
  </si>
  <si>
    <t>Cello World Ltd.</t>
  </si>
  <si>
    <t>1,025.00/523.95</t>
  </si>
  <si>
    <t>Shriram Finance Ltd.</t>
  </si>
  <si>
    <t>730.45/438.60</t>
  </si>
  <si>
    <t>Jindal Steel &amp; Power Ltd.</t>
  </si>
  <si>
    <t>1,097.00/723.35</t>
  </si>
  <si>
    <t>Dr. Lal Pathlabs Ltd.</t>
  </si>
  <si>
    <t>3,653.95/1,943.70</t>
  </si>
  <si>
    <t>Eris Lifesciences Ltd.</t>
  </si>
  <si>
    <t>1,593.90/809.15</t>
  </si>
  <si>
    <t>ICICI Prudential Life Insurance Company Ltd.</t>
  </si>
  <si>
    <t>796.80/515.45</t>
  </si>
  <si>
    <t>Aarti Industries Ltd.</t>
  </si>
  <si>
    <t>769.25/364.15</t>
  </si>
  <si>
    <t>Bharat Heavy Electricals Ltd.</t>
  </si>
  <si>
    <t>335.35/176.00</t>
  </si>
  <si>
    <t>Tata Steel Ltd.</t>
  </si>
  <si>
    <t>184.60/122.62</t>
  </si>
  <si>
    <t>HDFC Asset Management Company Ltd.</t>
  </si>
  <si>
    <t>4,864.00/3,415.55</t>
  </si>
  <si>
    <t>JBM Auto Ltd.</t>
  </si>
  <si>
    <t>1,169.37/491.45</t>
  </si>
  <si>
    <t>Sundram Fasteners Ltd.</t>
  </si>
  <si>
    <t>1,505.95/904.00</t>
  </si>
  <si>
    <t>Craftsman Automation Ltd.</t>
  </si>
  <si>
    <t>7,121.25/3,782.05</t>
  </si>
  <si>
    <t>Jammu &amp; Kashmir Bank Ltd.</t>
  </si>
  <si>
    <t>147.20/86.61</t>
  </si>
  <si>
    <t>Affle (India) Ltd.</t>
  </si>
  <si>
    <t>1,884.00/998.20</t>
  </si>
  <si>
    <t>Honasa Consumer Ltd.</t>
  </si>
  <si>
    <t>547.00/197.51</t>
  </si>
  <si>
    <t>Gujarat State Fertilizer &amp; Chemicals Ltd.</t>
  </si>
  <si>
    <t>274.70/158.30</t>
  </si>
  <si>
    <t>Godrej Agrovet Ltd.</t>
  </si>
  <si>
    <t>876.70/476.05</t>
  </si>
  <si>
    <t>Poonawalla Fincorp Ltd.</t>
  </si>
  <si>
    <t>514.00/267.20</t>
  </si>
  <si>
    <t>Navin Fluorine International Ltd.</t>
  </si>
  <si>
    <t>4,299.05/2,875.95</t>
  </si>
  <si>
    <t>Radico Khaitan Ltd.</t>
  </si>
  <si>
    <t>2,637.70/1,429.85</t>
  </si>
  <si>
    <t>Adani Enterprises Ltd.</t>
  </si>
  <si>
    <t>3,743.90/2,025.00</t>
  </si>
  <si>
    <t>SBI Cards and Payment Services Ltd.</t>
  </si>
  <si>
    <t>872.00/647.95</t>
  </si>
  <si>
    <t>Thermax Ltd.</t>
  </si>
  <si>
    <t>5,839.95/2,950.05</t>
  </si>
  <si>
    <t>Himadri Speciality Chemical Ltd.</t>
  </si>
  <si>
    <t>688.70/272.00</t>
  </si>
  <si>
    <t>Pfizer Ltd.</t>
  </si>
  <si>
    <t>6,451.15/3,865.00</t>
  </si>
  <si>
    <t>Rajesh Exports Ltd.</t>
  </si>
  <si>
    <t>332.95/152.90</t>
  </si>
  <si>
    <t>Marico Ltd.</t>
  </si>
  <si>
    <t>736.90/486.30</t>
  </si>
  <si>
    <t>Campus Activewear Ltd.</t>
  </si>
  <si>
    <t>371.90/213.00</t>
  </si>
  <si>
    <t>Piramal Enterprises Ltd.</t>
  </si>
  <si>
    <t>1,275.00/736.60</t>
  </si>
  <si>
    <t>Trident Ltd.</t>
  </si>
  <si>
    <t>42.05/24.41</t>
  </si>
  <si>
    <t>Vinati Organics Ltd.</t>
  </si>
  <si>
    <t>2,330.00/1,462.20</t>
  </si>
  <si>
    <t>RHI Magnesita India Ltd.</t>
  </si>
  <si>
    <t>755.55/376.45</t>
  </si>
  <si>
    <t>CreditAccess Grameen Ltd.</t>
  </si>
  <si>
    <t>1,551.95/750.20</t>
  </si>
  <si>
    <t>Lupin Ltd.</t>
  </si>
  <si>
    <t>2,402.90/1,493.30</t>
  </si>
  <si>
    <t>Federal Bank Ltd.</t>
  </si>
  <si>
    <t>217.00/139.65</t>
  </si>
  <si>
    <t>Indian Renewable Energy Development Agency Ltd.</t>
  </si>
  <si>
    <t>310.00/121.05</t>
  </si>
  <si>
    <t>Mangalore Refinery And Petrochemicals Ltd.</t>
  </si>
  <si>
    <t>259.90/98.92</t>
  </si>
  <si>
    <t>Finolex Cables Ltd.</t>
  </si>
  <si>
    <t>1,700.00/789.00</t>
  </si>
  <si>
    <t>C.E. Info Systems Ltd.</t>
  </si>
  <si>
    <t>2,747.85/1,513.00</t>
  </si>
  <si>
    <t>L&amp;T Finance Ltd.</t>
  </si>
  <si>
    <t>194.25/129.20</t>
  </si>
  <si>
    <t>Global Health Ltd.</t>
  </si>
  <si>
    <t>1,511.00/935.50</t>
  </si>
  <si>
    <t>Aster DM Healthcare Ltd.</t>
  </si>
  <si>
    <t>558.00/311.10</t>
  </si>
  <si>
    <t>V-Guard Industries Ltd.</t>
  </si>
  <si>
    <t>577.45/300.00</t>
  </si>
  <si>
    <t>Natco Pharma Ltd.</t>
  </si>
  <si>
    <t>1,639.00/757.05</t>
  </si>
  <si>
    <t>Patanjali Foods Ltd.</t>
  </si>
  <si>
    <t>1,992.20/1,169.95</t>
  </si>
  <si>
    <t>Sona BLW Precision Forgings Ltd.</t>
  </si>
  <si>
    <t>768.65/464.05</t>
  </si>
  <si>
    <t>Gujarat Narmada Valley Fertilizers &amp; Chemicals Ltd.</t>
  </si>
  <si>
    <t>776.60/449.00</t>
  </si>
  <si>
    <t>Rainbow Childrens Medicare Ltd.</t>
  </si>
  <si>
    <t>1,709.60/1,079.10</t>
  </si>
  <si>
    <t>Granules India Ltd.</t>
  </si>
  <si>
    <t>721.00/389.35</t>
  </si>
  <si>
    <t>Westlife Foodworld Ltd.</t>
  </si>
  <si>
    <t>957.00/652.15</t>
  </si>
  <si>
    <t>SBI Life Insurance Company Ltd.</t>
  </si>
  <si>
    <t>1,936.00/1,307.70</t>
  </si>
  <si>
    <t>Cholamandalam Financial Holdings Ltd.</t>
  </si>
  <si>
    <t>2,154.95/989.05</t>
  </si>
  <si>
    <t>IndiaMART InterMESH Ltd.</t>
  </si>
  <si>
    <t>3,198.40/1,903.80</t>
  </si>
  <si>
    <t>Adani Ports &amp; Special Economic Zone Ltd.</t>
  </si>
  <si>
    <t>1,621.40/995.65</t>
  </si>
  <si>
    <t>Alkem Laboratories Ltd.</t>
  </si>
  <si>
    <t>6,439.90/4,407.05</t>
  </si>
  <si>
    <t>Narayana Hrudayalaya Ltd.</t>
  </si>
  <si>
    <t>1,692.50/1,080.00</t>
  </si>
  <si>
    <t>NMDC Ltd.</t>
  </si>
  <si>
    <t>95.44/59.70</t>
  </si>
  <si>
    <t>PI Industries Ltd.</t>
  </si>
  <si>
    <t>4,804.05/2,951.10</t>
  </si>
  <si>
    <t>Castrol India Ltd.</t>
  </si>
  <si>
    <t>284.40/162.60</t>
  </si>
  <si>
    <t>Grasim Industries Ltd.</t>
  </si>
  <si>
    <t>2,877.75/2,128.60</t>
  </si>
  <si>
    <t>Sobha Ltd.</t>
  </si>
  <si>
    <t>2,160.72/1,096.85</t>
  </si>
  <si>
    <t>Oil India Ltd.</t>
  </si>
  <si>
    <t>767.90/328.15</t>
  </si>
  <si>
    <t>Alkyl Amines Chemicals Ltd.</t>
  </si>
  <si>
    <t>2,498.85/1,508.00</t>
  </si>
  <si>
    <t>Bosch Ltd.</t>
  </si>
  <si>
    <t>39,088.80/26,005.00</t>
  </si>
  <si>
    <t>ACC Ltd.</t>
  </si>
  <si>
    <t>2,844.00/1,778.45</t>
  </si>
  <si>
    <t>R R Kabel Ltd.</t>
  </si>
  <si>
    <t>1,901.95/855.00</t>
  </si>
  <si>
    <t>GMR Airports Ltd.</t>
  </si>
  <si>
    <t>103.75/67.75</t>
  </si>
  <si>
    <t>Oberoi Realty Ltd.</t>
  </si>
  <si>
    <t>2,343.65/1,283.85</t>
  </si>
  <si>
    <t>Prestige Estates Projects Ltd.</t>
  </si>
  <si>
    <t>2,074.80/967.30</t>
  </si>
  <si>
    <t>Hindustan Petroleum Corporation Ltd.</t>
  </si>
  <si>
    <t>457.15/287.55</t>
  </si>
  <si>
    <t>Metro Brands Ltd.</t>
  </si>
  <si>
    <t>1,430.00/990.05</t>
  </si>
  <si>
    <t>Raymond Ltd.</t>
  </si>
  <si>
    <t>2,380.00/984.21</t>
  </si>
  <si>
    <t>Siemens Ltd.</t>
  </si>
  <si>
    <t>8,129.90/4,562.35</t>
  </si>
  <si>
    <t>Tata Technologies Ltd.</t>
  </si>
  <si>
    <t>1,147.75/634.55</t>
  </si>
  <si>
    <t>Syngene International Ltd.</t>
  </si>
  <si>
    <t>960.60/607.65</t>
  </si>
  <si>
    <t>HDFC Life Insurance Company Ltd.</t>
  </si>
  <si>
    <t>761.20/511.40</t>
  </si>
  <si>
    <t>Sun TV Network Ltd.</t>
  </si>
  <si>
    <t>921.00/549.30</t>
  </si>
  <si>
    <t>Welspun Living Ltd.</t>
  </si>
  <si>
    <t>212.95/104.80</t>
  </si>
  <si>
    <t>DLF Ltd.</t>
  </si>
  <si>
    <t>967.60/622.00</t>
  </si>
  <si>
    <t>JSW Steel Ltd.</t>
  </si>
  <si>
    <t>1,063.00/761.75</t>
  </si>
  <si>
    <t>Hindalco Industries Ltd.</t>
  </si>
  <si>
    <t>772.65/501.20</t>
  </si>
  <si>
    <t>Power Finance Corporation Ltd.</t>
  </si>
  <si>
    <t>580.00/351.70</t>
  </si>
  <si>
    <t>Rashtriya Chemicals &amp; Fertilizers Ltd.</t>
  </si>
  <si>
    <t>245.00/110.80</t>
  </si>
  <si>
    <t>FSN E-Commerce Ventures Ltd.</t>
  </si>
  <si>
    <t>229.80/145.30</t>
  </si>
  <si>
    <t>Central Bank of India</t>
  </si>
  <si>
    <t>73.00/41.06</t>
  </si>
  <si>
    <t>Gujarat Mineral Development Corporation Ltd.</t>
  </si>
  <si>
    <t>452.95/226.59</t>
  </si>
  <si>
    <t>Titan Company Ltd.</t>
  </si>
  <si>
    <t>3,867.00/2,996.05</t>
  </si>
  <si>
    <t>State Bank of India</t>
  </si>
  <si>
    <t>912.00/680.00</t>
  </si>
  <si>
    <t>Indian Energy Exchange Ltd.</t>
  </si>
  <si>
    <t>244.40/130.20</t>
  </si>
  <si>
    <t>JSW Infrastructure Ltd.</t>
  </si>
  <si>
    <t>360.95/211.10</t>
  </si>
  <si>
    <t>G R Infraprojects Ltd.</t>
  </si>
  <si>
    <t>1,860.00/962.75</t>
  </si>
  <si>
    <t>Canara Bank</t>
  </si>
  <si>
    <t>128.90/78.60</t>
  </si>
  <si>
    <t>Bank of Maharashtra</t>
  </si>
  <si>
    <t>73.50/43.67</t>
  </si>
  <si>
    <t>Oil And Natural Gas Corporation Ltd.</t>
  </si>
  <si>
    <t>345.00/215.48</t>
  </si>
  <si>
    <t>Great Eastern Shipping Company Ltd.</t>
  </si>
  <si>
    <t>1,543.70/797.50</t>
  </si>
  <si>
    <t>Usha Martin Ltd.</t>
  </si>
  <si>
    <t>451.00/273.05</t>
  </si>
  <si>
    <t>Dr. Reddy's Laboratories Ltd.</t>
  </si>
  <si>
    <t>1,421.49/1,092.45</t>
  </si>
  <si>
    <t>Valor Estate Ltd.</t>
  </si>
  <si>
    <t>268.65/115.11</t>
  </si>
  <si>
    <t>Persistent Systems Ltd.</t>
  </si>
  <si>
    <t>6,788.90/3,232.05</t>
  </si>
  <si>
    <t>SKF India Ltd.</t>
  </si>
  <si>
    <t>7,350.00/3,541.00</t>
  </si>
  <si>
    <t>Colgate-Palmolive (India) Ltd.</t>
  </si>
  <si>
    <t>3,890.00/2,361.00</t>
  </si>
  <si>
    <t>Redington Ltd.</t>
  </si>
  <si>
    <t>263.89/158.61</t>
  </si>
  <si>
    <t>Jupiter Wagons Ltd.</t>
  </si>
  <si>
    <t>748.10/270.05</t>
  </si>
  <si>
    <t>Amara Raja Energy &amp; Mobility Ltd.</t>
  </si>
  <si>
    <t>1,775.95/737.70</t>
  </si>
  <si>
    <t>Garden Reach Shipbuilders &amp; Engineers Ltd.</t>
  </si>
  <si>
    <t>2,833.80/673.45</t>
  </si>
  <si>
    <t>Hindustan Unilever Ltd.</t>
  </si>
  <si>
    <t>3,035.00/2,136.00</t>
  </si>
  <si>
    <t>Bank of India</t>
  </si>
  <si>
    <t>157.95/90.05</t>
  </si>
  <si>
    <t>Union Bank of India</t>
  </si>
  <si>
    <t>172.50/100.81</t>
  </si>
  <si>
    <t>Sanofi India Ltd.</t>
  </si>
  <si>
    <t>7,600.00/3,752.50</t>
  </si>
  <si>
    <t>Railtel Corporation of India Ltd.</t>
  </si>
  <si>
    <t>617.80/265.50</t>
  </si>
  <si>
    <t>Hero MotoCorp Ltd.</t>
  </si>
  <si>
    <t>6,246.25/3,495.00</t>
  </si>
  <si>
    <t>Techno Electric &amp; Engineering Company Ltd.</t>
  </si>
  <si>
    <t>1,822.00/607.20</t>
  </si>
  <si>
    <t>UPL Ltd.</t>
  </si>
  <si>
    <t>658.25/429.52</t>
  </si>
  <si>
    <t>Ircon International Ltd.</t>
  </si>
  <si>
    <t>351.60/134.24</t>
  </si>
  <si>
    <t>Exide Industries Ltd.</t>
  </si>
  <si>
    <t>620.35/290.35</t>
  </si>
  <si>
    <t>Saregama India Ltd.</t>
  </si>
  <si>
    <t>688.90/339.00</t>
  </si>
  <si>
    <t>Biocon Ltd.</t>
  </si>
  <si>
    <t>404.70/244.55</t>
  </si>
  <si>
    <t>Vijaya Diagnostic Centre Ltd.</t>
  </si>
  <si>
    <t>1,275.00/596.05</t>
  </si>
  <si>
    <t>Birla Corporation Ltd.</t>
  </si>
  <si>
    <t>1,682.00/910.25</t>
  </si>
  <si>
    <t>CCL Products India Ltd.</t>
  </si>
  <si>
    <t>855.00/551.60</t>
  </si>
  <si>
    <t>Kirloskar Brothers Ltd.</t>
  </si>
  <si>
    <t>2,684.00/953.70</t>
  </si>
  <si>
    <t>UCO Bank</t>
  </si>
  <si>
    <t>62.35/34.01</t>
  </si>
  <si>
    <t>Gillette India Ltd.</t>
  </si>
  <si>
    <t>10,699.00/6,191.00</t>
  </si>
  <si>
    <t>Indian Overseas Bank</t>
  </si>
  <si>
    <t>75.55/40.52</t>
  </si>
  <si>
    <t>Atul Ltd.</t>
  </si>
  <si>
    <t>8,180.00/5,149.55</t>
  </si>
  <si>
    <t>Kajaria Ceramics Ltd.</t>
  </si>
  <si>
    <t>1,578.70/831.10</t>
  </si>
  <si>
    <t>Bharti Airtel Ltd.</t>
  </si>
  <si>
    <t>1,779.00/1,151.70</t>
  </si>
  <si>
    <t>Tata Chemicals Ltd.</t>
  </si>
  <si>
    <t>1,247.35/756.00</t>
  </si>
  <si>
    <t>Computer Age Management Services Ltd.</t>
  </si>
  <si>
    <t>5,367.50/2,707.10</t>
  </si>
  <si>
    <t>Finolex Industries Ltd.</t>
  </si>
  <si>
    <t>355.90/166.80</t>
  </si>
  <si>
    <t>Blue Dart Express Ltd.</t>
  </si>
  <si>
    <t>9,488.70/5,486.60</t>
  </si>
  <si>
    <t>Sammaan Capital Ltd.</t>
  </si>
  <si>
    <t>186.30/103.85</t>
  </si>
  <si>
    <t>Zomato Ltd.</t>
  </si>
  <si>
    <t>304.70/144.30</t>
  </si>
  <si>
    <t>Zee Entertainment Enterprises Ltd.</t>
  </si>
  <si>
    <t>168.70/89.32</t>
  </si>
  <si>
    <t>Hindustan Aeronautics Ltd.</t>
  </si>
  <si>
    <t>5,674.75/2,913.60</t>
  </si>
  <si>
    <t>Ambuja Cements Ltd.</t>
  </si>
  <si>
    <t>706.95/453.05</t>
  </si>
  <si>
    <t>Go Digit General Insurance Ltd.</t>
  </si>
  <si>
    <t>407.40/277.00</t>
  </si>
  <si>
    <t>Sun Pharma Advanced Research Company Ltd.</t>
  </si>
  <si>
    <t>472.80/109.30</t>
  </si>
  <si>
    <t>Life Insurance Corporation of India</t>
  </si>
  <si>
    <t>1,222.00/715.30</t>
  </si>
  <si>
    <t>Zydus Lifesciences Ltd.</t>
  </si>
  <si>
    <t>1,324.30/855.10</t>
  </si>
  <si>
    <t>AstraZeneca Pharma India Ltd.</t>
  </si>
  <si>
    <t>8,139.00/4,785.00</t>
  </si>
  <si>
    <t>TVS Motor Company Ltd.</t>
  </si>
  <si>
    <t>2,958.00/1,873.00</t>
  </si>
  <si>
    <t>Jyothy Labs Ltd.</t>
  </si>
  <si>
    <t>595.85/310.20</t>
  </si>
  <si>
    <t>IDFC First Bank Ltd.</t>
  </si>
  <si>
    <t>86.10/54.12</t>
  </si>
  <si>
    <t>Central Depository Services (India) Ltd.</t>
  </si>
  <si>
    <t>1,989.80/811.00</t>
  </si>
  <si>
    <t>YES Bank Ltd.</t>
  </si>
  <si>
    <t>28.55/16.02</t>
  </si>
  <si>
    <t>Concord Biotech Ltd.</t>
  </si>
  <si>
    <t>2,664.00/1,327.05</t>
  </si>
  <si>
    <t>Steel Authority of India (SAIL) Ltd.</t>
  </si>
  <si>
    <t>175.35/99.15</t>
  </si>
  <si>
    <t>Motilal Oswal Financial Services Ltd.</t>
  </si>
  <si>
    <t>1,064.00/345.36</t>
  </si>
  <si>
    <t>Godrej Properties Ltd.</t>
  </si>
  <si>
    <t>3,402.70/1,901.00</t>
  </si>
  <si>
    <t>Torrent Power Ltd.</t>
  </si>
  <si>
    <t>2,037.00/1,104.10</t>
  </si>
  <si>
    <t>Elgi Equipments Ltd.</t>
  </si>
  <si>
    <t>798.95/412.40</t>
  </si>
  <si>
    <t>Axis Bank Ltd.</t>
  </si>
  <si>
    <t>1,339.65/933.50</t>
  </si>
  <si>
    <t>Varun Beverages Ltd.</t>
  </si>
  <si>
    <t>681.12/419.55</t>
  </si>
  <si>
    <t>Capri Global Capital Ltd.</t>
  </si>
  <si>
    <t>251.75/152.11</t>
  </si>
  <si>
    <t>HFCL Ltd.</t>
  </si>
  <si>
    <t>171.00/77.23</t>
  </si>
  <si>
    <t>Shipping Corporation of India Ltd.</t>
  </si>
  <si>
    <t>384.20/138.26</t>
  </si>
  <si>
    <t>Punjab National Bank</t>
  </si>
  <si>
    <t>142.90/85.46</t>
  </si>
  <si>
    <t>Shree Cements Ltd.</t>
  </si>
  <si>
    <t>28,900.00/23,500.00</t>
  </si>
  <si>
    <t>Jindal Saw Ltd.</t>
  </si>
  <si>
    <t>383.85/189.97</t>
  </si>
  <si>
    <t>Syrma SGS Technology Ltd.</t>
  </si>
  <si>
    <t>647.10/376.35</t>
  </si>
  <si>
    <t>The New India Assurance Company Ltd.</t>
  </si>
  <si>
    <t>310.11/135.60</t>
  </si>
  <si>
    <t>Tata Consumer Products Ltd.</t>
  </si>
  <si>
    <t>1,253.39/882.90</t>
  </si>
  <si>
    <t>Happiest Minds Technologies Ltd.</t>
  </si>
  <si>
    <t>956.00/654.85</t>
  </si>
  <si>
    <t>Aadhar Housing Finance Ltd.</t>
  </si>
  <si>
    <t>516.80/292.00</t>
  </si>
  <si>
    <t>Asahi India Glass Ltd.</t>
  </si>
  <si>
    <t>833.95/501.55</t>
  </si>
  <si>
    <t>Tejas Networks Ltd.</t>
  </si>
  <si>
    <t>1,495.00/651.25</t>
  </si>
  <si>
    <t>Asian Paints Ltd.</t>
  </si>
  <si>
    <t>3,394.90/2,124.75</t>
  </si>
  <si>
    <t>SBFC Finance Ltd.</t>
  </si>
  <si>
    <t>105.81/72.40</t>
  </si>
  <si>
    <t>One97 Communications Ltd.</t>
  </si>
  <si>
    <t>1,062.95/310.00</t>
  </si>
  <si>
    <t>MMTC Ltd.</t>
  </si>
  <si>
    <t>131.80/46.50</t>
  </si>
  <si>
    <t>CIE Automotive India Ltd.</t>
  </si>
  <si>
    <t>622.40/370.00</t>
  </si>
  <si>
    <t>Jubilant Foodworks Ltd.</t>
  </si>
  <si>
    <t>796.75/421.05</t>
  </si>
  <si>
    <t>Nuvoco Vistas Corporation Ltd.</t>
  </si>
  <si>
    <t>385.65/291.30</t>
  </si>
  <si>
    <t>Dixon Technologies (India) Ltd.</t>
  </si>
  <si>
    <t>19,148.90/6,503.50</t>
  </si>
  <si>
    <t>Just Dial Ltd.</t>
  </si>
  <si>
    <t>1,395.00/756.05</t>
  </si>
  <si>
    <t>Grindwell Norton Ltd.</t>
  </si>
  <si>
    <t>2,960.00/1,356.05</t>
  </si>
  <si>
    <t>Aptus Value Housing Finance India Ltd.</t>
  </si>
  <si>
    <t>401.65/267.95</t>
  </si>
  <si>
    <t>Can Fin Homes Ltd.</t>
  </si>
  <si>
    <t>951.75/558.50</t>
  </si>
  <si>
    <t>Astral Ltd.</t>
  </si>
  <si>
    <t>2,454.00/1,245.05</t>
  </si>
  <si>
    <t>Rites Ltd.</t>
  </si>
  <si>
    <t>398.45/192.40</t>
  </si>
  <si>
    <t>Intellect Design Arena Ltd.</t>
  </si>
  <si>
    <t>1,199.00/631.60</t>
  </si>
  <si>
    <t>Fortis Healthcare Ltd.</t>
  </si>
  <si>
    <t>744.50/378.00</t>
  </si>
  <si>
    <t>HCL Technologies Ltd.</t>
  </si>
  <si>
    <t>2,012.20/1,235.00</t>
  </si>
  <si>
    <t>VIP Industries Ltd.</t>
  </si>
  <si>
    <t>589.75/282.00</t>
  </si>
  <si>
    <t>PTC Industries Ltd.</t>
  </si>
  <si>
    <t>17,995.00/7,100.05</t>
  </si>
  <si>
    <t>The Fertilisers and Chemicals Travancore Ltd.</t>
  </si>
  <si>
    <t>1,187.00/572.60</t>
  </si>
  <si>
    <t>Angel One Ltd.</t>
  </si>
  <si>
    <t>3,503.15/1,944.00</t>
  </si>
  <si>
    <t>Vedant Fashions Ltd.</t>
  </si>
  <si>
    <t>1,512.00/760.00</t>
  </si>
  <si>
    <t>Clean Science &amp; Technology Ltd.</t>
  </si>
  <si>
    <t>1,690.00/1,106.45</t>
  </si>
  <si>
    <t>Adani Wilmar Ltd.</t>
  </si>
  <si>
    <t>403.95/231.55</t>
  </si>
  <si>
    <t>LIC Housing Finance Ltd.</t>
  </si>
  <si>
    <t>826.75/483.70</t>
  </si>
  <si>
    <t>Jindal Stainless Ltd.</t>
  </si>
  <si>
    <t>848.00/568.05</t>
  </si>
  <si>
    <t>Gland Pharma Ltd.</t>
  </si>
  <si>
    <t>2,220.95/1,411.10</t>
  </si>
  <si>
    <t>Tata Consultancy Services Ltd.</t>
  </si>
  <si>
    <t>4,592.25/3,457.00</t>
  </si>
  <si>
    <t>Ashok Leyland Ltd.</t>
  </si>
  <si>
    <t>264.65/157.55</t>
  </si>
  <si>
    <t>Cummins India Ltd.</t>
  </si>
  <si>
    <t>4,171.90/2,636.75</t>
  </si>
  <si>
    <t>Swan Energy Ltd.</t>
  </si>
  <si>
    <t>809.80/385.80</t>
  </si>
  <si>
    <t>Mankind Pharma Ltd.</t>
  </si>
  <si>
    <t>3,054.80/1,901.05</t>
  </si>
  <si>
    <t>Quess Corp Ltd.</t>
  </si>
  <si>
    <t>875.00/464.10</t>
  </si>
  <si>
    <t>Kansai Nerolac Paints Ltd.</t>
  </si>
  <si>
    <t>320.50/218.20</t>
  </si>
  <si>
    <t>Triveni Turbine Ltd.</t>
  </si>
  <si>
    <t>885.00/445.00</t>
  </si>
  <si>
    <t>Nippon Life India Asset Management Ltd.</t>
  </si>
  <si>
    <t>816.25/430.00</t>
  </si>
  <si>
    <t>Gujarat Ambuja Exports Ltd.</t>
  </si>
  <si>
    <t>208.50/98.72</t>
  </si>
  <si>
    <t>ICICI Lombard General Insurance Company Ltd.</t>
  </si>
  <si>
    <t>2,301.90/1,480.50</t>
  </si>
  <si>
    <t>NMDC Steel Ltd.</t>
  </si>
  <si>
    <t>68.95/33.40</t>
  </si>
  <si>
    <t>Bharat Dynamics Ltd.</t>
  </si>
  <si>
    <t>1,794.70/776.05</t>
  </si>
  <si>
    <t>Latent View Analytics Ltd.</t>
  </si>
  <si>
    <t>575.00/346.00</t>
  </si>
  <si>
    <t>Century Plyboards (India) Ltd.</t>
  </si>
  <si>
    <t>935.00/622.10</t>
  </si>
  <si>
    <t>TVS Supply Chain Solutions Ltd.</t>
  </si>
  <si>
    <t>217.58/125.30</t>
  </si>
  <si>
    <t>Motherson Sumi Wiring India Ltd.</t>
  </si>
  <si>
    <t>80.00/46.08</t>
  </si>
  <si>
    <t>Emcure Pharmaceuticals Ltd.</t>
  </si>
  <si>
    <t>1,580.00/922.00</t>
  </si>
  <si>
    <t>Tata Elxsi Ltd.</t>
  </si>
  <si>
    <t>9,080.00/5,242.00</t>
  </si>
  <si>
    <t>Balaji Amines Ltd.</t>
  </si>
  <si>
    <t>2,549.75/1,230.30</t>
  </si>
  <si>
    <t>360 One Wam Ltd.</t>
  </si>
  <si>
    <t>1,318.00/647.00</t>
  </si>
  <si>
    <t>Devyani International Ltd.</t>
  </si>
  <si>
    <t>222.74/142.25</t>
  </si>
  <si>
    <t>Max Financial Services Ltd.</t>
  </si>
  <si>
    <t>1,306.45/864.00</t>
  </si>
  <si>
    <t>Birlasoft Ltd.</t>
  </si>
  <si>
    <t>791.00/387.60</t>
  </si>
  <si>
    <t>Zensar Technologies Ltd.</t>
  </si>
  <si>
    <t>984.95/515.00</t>
  </si>
  <si>
    <t>Sterling and Wilson Renewable Energy Ltd.</t>
  </si>
  <si>
    <t>828.00/227.00</t>
  </si>
  <si>
    <t>Bayer Cropscience Ltd.</t>
  </si>
  <si>
    <t>7,196.85/4,217.45</t>
  </si>
  <si>
    <t>Abbott India Ltd.</t>
  </si>
  <si>
    <t>31,898.95/25,200.00</t>
  </si>
  <si>
    <t>MphasiS Ltd.</t>
  </si>
  <si>
    <t>3,237.95/2,170.25</t>
  </si>
  <si>
    <t>Tanla Platforms Ltd.</t>
  </si>
  <si>
    <t>1,086.45/409.35</t>
  </si>
  <si>
    <t>Netweb Technologies India Ltd.</t>
  </si>
  <si>
    <t>3,060.00/1,305.05</t>
  </si>
  <si>
    <t>IFCI Ltd.</t>
  </si>
  <si>
    <t>91.40/35.80</t>
  </si>
  <si>
    <t>Network18 Media &amp; Investments Ltd.</t>
  </si>
  <si>
    <t>106.00/39.66</t>
  </si>
  <si>
    <t>TBO Tek Ltd.</t>
  </si>
  <si>
    <t>2,001.00/920.00</t>
  </si>
  <si>
    <t>PVR INOX Ltd.</t>
  </si>
  <si>
    <t>1,748.00/866.30</t>
  </si>
  <si>
    <t>Nestle India Ltd.</t>
  </si>
  <si>
    <t>2,778.00/2,110.00</t>
  </si>
  <si>
    <t>Mastek Ltd.</t>
  </si>
  <si>
    <t>3,375.00/2,061.05</t>
  </si>
  <si>
    <t>Karur Vysya Bank Ltd.</t>
  </si>
  <si>
    <t>246.00/164.10</t>
  </si>
  <si>
    <t>Lloyds Metals &amp; Energy Ltd.</t>
  </si>
  <si>
    <t>1,478.00/531.00</t>
  </si>
  <si>
    <t>Cyient Ltd.</t>
  </si>
  <si>
    <t>2,190.00/1,188.50</t>
  </si>
  <si>
    <t>Sapphire Foods India Ltd.</t>
  </si>
  <si>
    <t>401.00/259.31</t>
  </si>
  <si>
    <t>Carborundum Universal Ltd.</t>
  </si>
  <si>
    <t>1,841.15/809.10</t>
  </si>
  <si>
    <t>Dalmia Bharat Ltd.</t>
  </si>
  <si>
    <t>2,058.90/1,601.00</t>
  </si>
  <si>
    <t>KPIT Technologies Ltd.</t>
  </si>
  <si>
    <t>1,928.70/1,142.30</t>
  </si>
  <si>
    <t>JM Financial Ltd.</t>
  </si>
  <si>
    <t>168.75/69.00</t>
  </si>
  <si>
    <t>Tech Mahindra Ltd.</t>
  </si>
  <si>
    <t>1,807.70/1,162.95</t>
  </si>
  <si>
    <t>ITI Ltd.</t>
  </si>
  <si>
    <t>592.70/210.00</t>
  </si>
  <si>
    <t>Info Edge (India) Ltd.</t>
  </si>
  <si>
    <t>9,128.90/4,969.55</t>
  </si>
  <si>
    <t>Au Small Finance Bank Ltd.</t>
  </si>
  <si>
    <t>755.40/492.70</t>
  </si>
  <si>
    <t>Jubilant Pharmova Ltd.</t>
  </si>
  <si>
    <t>1,309.90/538.05</t>
  </si>
  <si>
    <t>Caplin Point Laboratories Ltd.</t>
  </si>
  <si>
    <t>2,641.00/1,225.00</t>
  </si>
  <si>
    <t>RattanIndia Enterprises Ltd.</t>
  </si>
  <si>
    <t>92.10/38.61</t>
  </si>
  <si>
    <t>Anant Raj Ltd.</t>
  </si>
  <si>
    <t>947.90/281.00</t>
  </si>
  <si>
    <t>Coforge Ltd.</t>
  </si>
  <si>
    <t>10,026.80/4,287.25</t>
  </si>
  <si>
    <t>Engineers India Ltd.</t>
  </si>
  <si>
    <t>303.90/142.20</t>
  </si>
  <si>
    <t>Sonata Software Ltd.</t>
  </si>
  <si>
    <t>782.45/348.40</t>
  </si>
  <si>
    <t>Berger Paints (India) Ltd.</t>
  </si>
  <si>
    <t>629.50/437.75</t>
  </si>
  <si>
    <t>Oracle Financial Services Software Ltd.</t>
  </si>
  <si>
    <t>13,220.00/7,022.55</t>
  </si>
  <si>
    <t>APL Apollo Tubes Ltd.</t>
  </si>
  <si>
    <t>1,728.95/1,272.70</t>
  </si>
  <si>
    <t>Delhivery Ltd.</t>
  </si>
  <si>
    <t>478.00/237.65</t>
  </si>
  <si>
    <t>Star Health and Allied Insurance Company Ltd.</t>
  </si>
  <si>
    <t>647.00/350.15</t>
  </si>
  <si>
    <t>Wipro Ltd.</t>
  </si>
  <si>
    <t>324.60/208.50</t>
  </si>
  <si>
    <t>Phoenix Mills Ltd.</t>
  </si>
  <si>
    <t>2,068.50/1,215.40</t>
  </si>
  <si>
    <t>GE Vernova T&amp;D India Ltd.</t>
  </si>
  <si>
    <t>2,243.00/805.00</t>
  </si>
  <si>
    <t>HBL Engineering Ltd.</t>
  </si>
  <si>
    <t>739.65/378.20</t>
  </si>
  <si>
    <t>Olectra Greentech Ltd.</t>
  </si>
  <si>
    <t>2,011.75/1,008.30</t>
  </si>
  <si>
    <t>Indian Bank</t>
  </si>
  <si>
    <t>632.70/467.30</t>
  </si>
  <si>
    <t>Mahindra Lifespace Developers Ltd.</t>
  </si>
  <si>
    <t>678.80/303.00</t>
  </si>
  <si>
    <t>LTIMindtree Ltd.</t>
  </si>
  <si>
    <t>6,767.95/4,466.00</t>
  </si>
  <si>
    <t>Vodafone Idea Ltd.</t>
  </si>
  <si>
    <t>19.18/6.61</t>
  </si>
  <si>
    <t>Gujarat Pipavav Port Ltd.</t>
  </si>
  <si>
    <t>250.69/122.50</t>
  </si>
  <si>
    <t>The Ramco Cements Ltd.</t>
  </si>
  <si>
    <t>1,060.00/700.00</t>
  </si>
  <si>
    <t>Varroc Engineering Ltd.</t>
  </si>
  <si>
    <t>716.90/409.00</t>
  </si>
  <si>
    <t>J B Chemicals &amp; Pharmaceuticals Ltd.</t>
  </si>
  <si>
    <t>2,030.00/1,497.55</t>
  </si>
  <si>
    <t>Godawari Power &amp; Ispat Ltd.</t>
  </si>
  <si>
    <t>253.40/131.60</t>
  </si>
  <si>
    <t>Infosys Ltd.</t>
  </si>
  <si>
    <t>2,006.45/1,358.35</t>
  </si>
  <si>
    <t>PB Fintech Ltd.</t>
  </si>
  <si>
    <t>2,246.90/1,035.05</t>
  </si>
  <si>
    <t>Macrotech Developers Ltd.</t>
  </si>
  <si>
    <t>1,649.95/977.35</t>
  </si>
  <si>
    <t>Aditya Birla Real Estate Ltd.</t>
  </si>
  <si>
    <t>3,140.00/1,283.70</t>
  </si>
  <si>
    <t>Indus Towers Ltd.</t>
  </si>
  <si>
    <t>460.35/227.25</t>
  </si>
  <si>
    <t>Anand Rathi Wealth Ltd.</t>
  </si>
  <si>
    <t>2,323.00/1,635.00</t>
  </si>
  <si>
    <t>L&amp;T Technology Services Ltd.</t>
  </si>
  <si>
    <t>6,000.00/4,200.00</t>
  </si>
  <si>
    <t>Bharti Hexacom Ltd.</t>
  </si>
  <si>
    <t>1,609.30/570.00</t>
  </si>
  <si>
    <t>Firstsource Solutions Ltd.</t>
  </si>
  <si>
    <t>422.30/176.25</t>
  </si>
  <si>
    <t>Indegene Ltd.</t>
  </si>
  <si>
    <t>736.30/452.00</t>
  </si>
  <si>
    <t>absolute returns</t>
  </si>
  <si>
    <t xml:space="preserve">here kh is in 500 or not </t>
  </si>
  <si>
    <t xml:space="preserve"> </t>
  </si>
  <si>
    <t>mutual funds:   kotak</t>
  </si>
  <si>
    <t xml:space="preserve"> kotak returns</t>
  </si>
  <si>
    <t>1 yr</t>
  </si>
  <si>
    <t>3yr</t>
  </si>
  <si>
    <t>5yr</t>
  </si>
  <si>
    <t>10yr</t>
  </si>
  <si>
    <t>kotak &amp; nifty indices</t>
  </si>
  <si>
    <t>nippon &amp; nifty indices</t>
  </si>
  <si>
    <t>parag &amp; nifty indices</t>
  </si>
  <si>
    <t>quant &amp; nifty indices</t>
  </si>
  <si>
    <t>sprklines</t>
  </si>
  <si>
    <t>High</t>
  </si>
  <si>
    <t>Low</t>
  </si>
  <si>
    <t>Current Price</t>
  </si>
  <si>
    <t> 7.32%</t>
  </si>
  <si>
    <t> 194.27%</t>
  </si>
  <si>
    <t>kotak is performing beter than these indices</t>
  </si>
  <si>
    <t>NF500</t>
  </si>
  <si>
    <t>KOTAK</t>
  </si>
  <si>
    <t>MATCH DATA</t>
  </si>
  <si>
    <t>NIPPON</t>
  </si>
  <si>
    <t>PARAG PARIK HOLINGS</t>
  </si>
  <si>
    <t>QUANT</t>
  </si>
  <si>
    <t>Container Corporation Of India Ltd.</t>
  </si>
  <si>
    <t>CRISIL Ltd.</t>
  </si>
  <si>
    <t>GAIL (India) Ltd. : Futures Near</t>
  </si>
  <si>
    <t>GMR Airports Infrastructure Ltd.</t>
  </si>
  <si>
    <t>Housing &amp; Urban Development Corporation Ltd.</t>
  </si>
  <si>
    <t>Indian Railway Catering and Tourism Corporation Ltd.</t>
  </si>
  <si>
    <t>Life Insurance Corporation Of India</t>
  </si>
  <si>
    <t>ITC Hotels Ltd</t>
  </si>
  <si>
    <t>Oil India Ltd. : Futures Near</t>
  </si>
  <si>
    <t>Steel Authority Of India Ltd.</t>
  </si>
  <si>
    <t>Tata Communications Ltd. : Futures Near</t>
  </si>
  <si>
    <t>Tata Power Co. Ltd.</t>
  </si>
  <si>
    <t>ITC Limited</t>
  </si>
  <si>
    <t>Larsen &amp; Toubro Ltd. : Futures Near</t>
  </si>
  <si>
    <t>Lloyds Metals And Energy Ltd.</t>
  </si>
  <si>
    <t>NMDC LTD</t>
  </si>
  <si>
    <t>Facebook</t>
  </si>
  <si>
    <t>Alphabet Inc</t>
  </si>
  <si>
    <t>Microsoft Corp</t>
  </si>
  <si>
    <t>Amazon.com</t>
  </si>
  <si>
    <t>Bajaj Finserv Ltd</t>
  </si>
  <si>
    <t>HCL Technologies Limited</t>
  </si>
  <si>
    <t>Minda Industries Ltd.</t>
  </si>
  <si>
    <t>WABCO India Ltd.</t>
  </si>
  <si>
    <t>Motherson Sumi Systems Ltd.</t>
  </si>
  <si>
    <t>Polycab India Limited</t>
  </si>
  <si>
    <t>J.K. Cement Ltd.</t>
  </si>
  <si>
    <t>Lumax Auto Technologies Ltd.</t>
  </si>
  <si>
    <t>Techno Electric &amp; Engineering Co. Ltd.</t>
  </si>
  <si>
    <t>Mphasis Ltd.</t>
  </si>
  <si>
    <t>Vishal Mega Mart Ltd.</t>
  </si>
  <si>
    <t>Rural Electrification Corporation Limited</t>
  </si>
  <si>
    <t>Prudent Corporate Advisory Services Ltd.</t>
  </si>
  <si>
    <t>ICICI Lombard General Insurance Co Ltd.</t>
  </si>
  <si>
    <t>GE T&amp;D India Ltd.</t>
  </si>
  <si>
    <t>Voltas Limited</t>
  </si>
  <si>
    <t>Pi Industries Ltd.</t>
  </si>
  <si>
    <t>J.b. Chemicals &amp; Pharmaceuticals Ltd.</t>
  </si>
  <si>
    <t>NTPC Green Energy Ltd.</t>
  </si>
  <si>
    <t>Oracle Financial Services Software Limited</t>
  </si>
  <si>
    <t>Apollo Tyres Limited</t>
  </si>
  <si>
    <t>Edelweiss Securities Pvt. Ltd.</t>
  </si>
  <si>
    <t>J K Tyre &amp; Inds. Ltd.</t>
  </si>
  <si>
    <t>VST Tillers Tractors Ltd.</t>
  </si>
  <si>
    <t>TBO TEK Ltd.</t>
  </si>
  <si>
    <t>Vindhya Telelinks Ltd.</t>
  </si>
  <si>
    <t>CCL Products (India) Ltd.</t>
  </si>
  <si>
    <t>Dam Capital Advisors Ltd.</t>
  </si>
  <si>
    <t>Doms Industries Ltd.</t>
  </si>
  <si>
    <t>Elantas Beck India Ltd.</t>
  </si>
  <si>
    <t>Fineotex Chemical Ltd.</t>
  </si>
  <si>
    <t>Galaxy Surfactants Ltd.</t>
  </si>
  <si>
    <t>INEOS Styrolution India Ltd.</t>
  </si>
  <si>
    <t>R K Swamy Ltd.</t>
  </si>
  <si>
    <t>MTAR Technologies Ltd.</t>
  </si>
  <si>
    <t>Credo Brands Marketing Ltd.</t>
  </si>
  <si>
    <t>Go Fashion (India) Ltd.</t>
  </si>
  <si>
    <t>Ecos India Mobility and Hospitality Ltd.</t>
  </si>
  <si>
    <t>Westlife Development Ltd.</t>
  </si>
  <si>
    <t>Max Estates Ltd.</t>
  </si>
  <si>
    <t>Care Ratings Ltd.</t>
  </si>
  <si>
    <t>State Bank Of India</t>
  </si>
  <si>
    <t>Union Bank Of India</t>
  </si>
  <si>
    <t>Maharashtra Scooters Ltd.</t>
  </si>
  <si>
    <t>Swaraj Engines Ltd.</t>
  </si>
  <si>
    <t>J S W Steel Ltd.</t>
  </si>
  <si>
    <t>ICRA Ltd.</t>
  </si>
  <si>
    <t>Indusind Bank Ltd.</t>
  </si>
  <si>
    <t>Multi Commodity Exchange Of India Ltd.</t>
  </si>
  <si>
    <t>Oil &amp; Natural Gas Corporation Ltd.</t>
  </si>
  <si>
    <t>Hero Motocorp Ltd.</t>
  </si>
  <si>
    <t>National Thermal Power Corporation Ltd.</t>
  </si>
  <si>
    <t>Dr. Reddys Laboratories Ltd.</t>
  </si>
  <si>
    <t>EID-Parry (India) Ltd.</t>
  </si>
  <si>
    <t>Indian Hotels Company Limited</t>
  </si>
  <si>
    <t>Mishra Dhatu Nigam Ltd.</t>
  </si>
  <si>
    <t>Data Patterns India Ltd.</t>
  </si>
  <si>
    <t>Astra Microwave Products Ltd.</t>
  </si>
  <si>
    <t>Wonderla Holidays Ltd.</t>
  </si>
  <si>
    <t>UTI Asset Management Co. Pvt. Ltd.</t>
  </si>
  <si>
    <t>Sharda Motor Industries Ltd.</t>
  </si>
  <si>
    <t>Tube Investments Of India Ltd.</t>
  </si>
  <si>
    <t>Subros Ltd.</t>
  </si>
  <si>
    <t>Sansera Engineering Ltd.</t>
  </si>
  <si>
    <t>Sandhar Technologies Ltd.</t>
  </si>
  <si>
    <t>Rolex Rings Private Ltd.</t>
  </si>
  <si>
    <t>L G Balakrishnan &amp; Bros Ltd.</t>
  </si>
  <si>
    <t>JTEKT India Ltd.</t>
  </si>
  <si>
    <t>Gabriel India Ltd.</t>
  </si>
  <si>
    <t>Divgi Torqtransfer Systems Private Ltd.</t>
  </si>
  <si>
    <t>CIE AUTOMOTIVE INDIA Ltd.</t>
  </si>
  <si>
    <t>Automotive Axles Ltd.</t>
  </si>
  <si>
    <t>Landmark Cars Ltd.</t>
  </si>
  <si>
    <t>Allied Blenders and Distillers Ltd.</t>
  </si>
  <si>
    <t>Orient Cement Ltd.</t>
  </si>
  <si>
    <t>J K Lakshmi Cement Ltd.</t>
  </si>
  <si>
    <t>RITES Ltd.</t>
  </si>
  <si>
    <t>Kalpataru Power Transmission Ltd.</t>
  </si>
  <si>
    <t>ISGEC Heavy Engineering Ltd.</t>
  </si>
  <si>
    <t>Ion Exchange (india) Ltd.</t>
  </si>
  <si>
    <t>HG Infra Engineering Ltd.</t>
  </si>
  <si>
    <t>Ceigall India Ltd.</t>
  </si>
  <si>
    <t>Afcons Infrastructure Ltd.</t>
  </si>
  <si>
    <t>Navin Flourine International Ltd.</t>
  </si>
  <si>
    <t>Kirloskar Pneumatic Co. Ltd.</t>
  </si>
  <si>
    <t>Rategain Travel Technologies Ltd.</t>
  </si>
  <si>
    <t>PG Electroplast Ltd.</t>
  </si>
  <si>
    <t>Orient Electric Ltd.</t>
  </si>
  <si>
    <t>SIS Ltd.</t>
  </si>
  <si>
    <t>Sudarshan Chemical Industries Ltd.</t>
  </si>
  <si>
    <t>NIIT Ltd</t>
  </si>
  <si>
    <t>NIIT Learning Systems Ltd.</t>
  </si>
  <si>
    <t>Vesuvius India Ltd.</t>
  </si>
  <si>
    <t>Orient Refractories Ltd.</t>
  </si>
  <si>
    <t>Paradeep Phosphates Ltd.</t>
  </si>
  <si>
    <t>Chambal Fertilizers &amp; Chemicals Ltd.</t>
  </si>
  <si>
    <t>PVR Inox Ltd.</t>
  </si>
  <si>
    <t>Capital Small Finance Bank Ltd.</t>
  </si>
  <si>
    <t>Protean eGov Technologies Ltd.</t>
  </si>
  <si>
    <t>Stanley Lifestyles Ltd.</t>
  </si>
  <si>
    <t>Sheela Foam Ltd.</t>
  </si>
  <si>
    <t>Raymond Lifestyle Ltd.</t>
  </si>
  <si>
    <t>Gokaldas Exports Ltd.</t>
  </si>
  <si>
    <t>P N Gadgil Jewellers Ltd.</t>
  </si>
  <si>
    <t>Pokarna Ltd.</t>
  </si>
  <si>
    <t>Thyrocare Technologies Ltd.</t>
  </si>
  <si>
    <t>DR. LAL PATHLABS Ltd.</t>
  </si>
  <si>
    <t>Voltamp Transformers Ltd.</t>
  </si>
  <si>
    <t>TD Power Systems Ltd.</t>
  </si>
  <si>
    <t>ABB Power Products and Systems India Ltd.</t>
  </si>
  <si>
    <t>Acme Solar Holdings Ltd.</t>
  </si>
  <si>
    <t>Apeejay Surrendra Park Hotels Ltd.</t>
  </si>
  <si>
    <t>Whirlpool Of India Ltd.</t>
  </si>
  <si>
    <t>TTK Prestige Ltd.</t>
  </si>
  <si>
    <t>Bajaj Electricals Ltd.</t>
  </si>
  <si>
    <t>Jyothy Laboratories Ltd.</t>
  </si>
  <si>
    <t>Texmaco Rail &amp; Engineering Ltd.</t>
  </si>
  <si>
    <t>Lakshmi Machine Works Ltd.</t>
  </si>
  <si>
    <t>Kaynes Technology India Private Ltd.</t>
  </si>
  <si>
    <t>JNK India Ltd.</t>
  </si>
  <si>
    <t>Honda Siel Power Products Ltd.</t>
  </si>
  <si>
    <t>Cyient DLM Ltd.</t>
  </si>
  <si>
    <t>Indiamart Intermesh Ltd.</t>
  </si>
  <si>
    <t>Sundaram Finance Holdings Ltd.</t>
  </si>
  <si>
    <t>Venus Pipes and Tubes Ltd.</t>
  </si>
  <si>
    <t>Aeroflex Industries Ltd.</t>
  </si>
  <si>
    <t>Emudhra Ltd.</t>
  </si>
  <si>
    <t>Affle India Ltd.</t>
  </si>
  <si>
    <t>ICICI Prudential Life Insurance Co Ltd.</t>
  </si>
  <si>
    <t>Western Carriers India Ltd.</t>
  </si>
  <si>
    <t>Castrol (india) Ltd.</t>
  </si>
  <si>
    <t>Fusion Micro Finance Ltd.</t>
  </si>
  <si>
    <t>Mas Financial Services Ltd.</t>
  </si>
  <si>
    <t>Seamec Ltd.</t>
  </si>
  <si>
    <t>Rishabh instruments Ltd.</t>
  </si>
  <si>
    <t>Premier Energies Ltd.</t>
  </si>
  <si>
    <t>Genus Power Infrastructures Ltd.</t>
  </si>
  <si>
    <t>Avalon Technologies Ltd.</t>
  </si>
  <si>
    <t>Harsha Engineers International Ltd.</t>
  </si>
  <si>
    <t>Esab India Ltd.</t>
  </si>
  <si>
    <t>Sanathan Textiles Ltd.</t>
  </si>
  <si>
    <t>K.P.R. Mill Ltd.</t>
  </si>
  <si>
    <t>Zydus Wellness Ltd.</t>
  </si>
  <si>
    <t>Polyplex Corporation Ltd.</t>
  </si>
  <si>
    <t>Indigo Paints Ltd.</t>
  </si>
  <si>
    <t>Asian Paints (india) Ltd.</t>
  </si>
  <si>
    <t>West Coast Paper Mills Ltd.</t>
  </si>
  <si>
    <t>Bajaj Consumer Care Ltd.</t>
  </si>
  <si>
    <t>Sumitomo Chemical India Private Ltd.</t>
  </si>
  <si>
    <t>Rallis India Ltd.</t>
  </si>
  <si>
    <t>Astec Lifesciences Ltd.</t>
  </si>
  <si>
    <t>Sai Life Sciences Ltd.</t>
  </si>
  <si>
    <t>Sanofi Consumer Healthcare India Ltd.</t>
  </si>
  <si>
    <t>Procter &amp; Gamble Health Ltd.</t>
  </si>
  <si>
    <t>Indoco Remedies Ltd.</t>
  </si>
  <si>
    <t>FDC Ltd.</t>
  </si>
  <si>
    <t>Ajanta Pharma Limited</t>
  </si>
  <si>
    <t>Kirloskar Ferrous Industries Ltd.</t>
  </si>
  <si>
    <t>Greenlam Industries Ltd.</t>
  </si>
  <si>
    <t>Century Plyboards India Ltd.</t>
  </si>
  <si>
    <t>Bajel Projects Ltd.</t>
  </si>
  <si>
    <t>Karur Vysya Bank Ltd</t>
  </si>
  <si>
    <t>sectors</t>
  </si>
  <si>
    <t>Mutual Fund</t>
  </si>
  <si>
    <t>kotak</t>
  </si>
  <si>
    <t>common on 2 or more companies</t>
  </si>
  <si>
    <t>nippon</t>
  </si>
  <si>
    <t>parag</t>
  </si>
  <si>
    <t>quant</t>
  </si>
  <si>
    <t>common co</t>
  </si>
  <si>
    <t>Column1</t>
  </si>
  <si>
    <t>Ion Exchange (India) Ltd.</t>
  </si>
  <si>
    <t>Castrol (India) Ltd.</t>
  </si>
  <si>
    <t>Rishabh Instruments Ltd.</t>
  </si>
  <si>
    <t>Asian Paints (India) Ltd.</t>
  </si>
  <si>
    <t>J.B. Chemicals &amp; Pharmaceuticals Ltd.</t>
  </si>
  <si>
    <t>total</t>
  </si>
  <si>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</si>
  <si>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</si>
  <si>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</si>
  <si>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</si>
  <si>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</si>
  <si>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</si>
  <si>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</si>
  <si>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</si>
  <si>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</si>
  <si>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</si>
  <si>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</si>
  <si>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</si>
  <si>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</si>
  <si>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</si>
  <si>
    <t>EQ</t>
  </si>
  <si>
    <t xml:space="preserve"> Kotak returns</t>
  </si>
  <si>
    <t>20 day sma</t>
  </si>
  <si>
    <t>daily return %</t>
  </si>
  <si>
    <t xml:space="preserve">IPCA LABORITARIES CO LTD ANALYSIS. </t>
  </si>
  <si>
    <t>fund</t>
  </si>
  <si>
    <t>company</t>
  </si>
  <si>
    <t>gains and losses are almost equal so less risk.</t>
  </si>
  <si>
    <t>here lower volume the price is increasing so low trend must be cautious of investment.</t>
  </si>
  <si>
    <t>peak price so far</t>
  </si>
  <si>
    <t>draw down</t>
  </si>
  <si>
    <t>percentail</t>
  </si>
  <si>
    <t>date</t>
  </si>
  <si>
    <t>close</t>
  </si>
  <si>
    <t>volume</t>
  </si>
  <si>
    <t>PORTFOLIO DASH BOARD</t>
  </si>
  <si>
    <t>PERFORMANCE ANALYSIS</t>
  </si>
  <si>
    <t>LATEST CLOSE PRICE</t>
  </si>
  <si>
    <t>HIGHEST VOLUME DAY</t>
  </si>
  <si>
    <t>5DAY-%CHANGE</t>
  </si>
  <si>
    <t>quant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</si>
</sst>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₹&quot;\ #,##0.00"/>
    <numFmt numFmtId="166" formatCode="[$-F800]dddd\,\ mmmm\ dd\,\ yyyy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202020"/>
      <name val="Arial"/>
      <family val="2"/>
    </font>
    <font>
      <sz val="11"/>
      <color rgb="FF333333"/>
      <name val="Arial"/>
      <family val="2"/>
    </font>
    <font>
      <sz val="9"/>
      <color rgb="FF666666"/>
      <name val="Arial"/>
      <family val="2"/>
    </font>
    <font>
      <sz val="9"/>
      <color rgb="FF333333"/>
      <name val="Arial"/>
      <family val="2"/>
    </font>
    <font>
      <sz val="8"/>
      <color rgb="FF333333"/>
      <name val="Arial"/>
      <family val="2"/>
    </font>
    <font>
      <sz val="18"/>
      <color rgb="FF2F669E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28"/>
      <color theme="4" tint="-0.249977111117893"/>
      <name val="Constantia"/>
      <family val="1"/>
    </font>
    <font>
      <b/>
      <sz val="20"/>
      <color theme="4" tint="-0.249977111117893"/>
      <name val="Constantia"/>
      <family val="1"/>
    </font>
    <font>
      <sz val="20"/>
      <color theme="4" tint="-0.249977111117893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onstantia"/>
      <family val="1"/>
    </font>
    <font>
      <b/>
      <sz val="16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8FB"/>
        <bgColor indexed="64"/>
      </patternFill>
    </fill>
    <fill>
      <patternFill patternType="solid">
        <fgColor rgb="FFF6F9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F1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/>
      <right/>
      <top/>
      <bottom style="medium">
        <color rgb="FFEBEBEB"/>
      </bottom>
      <diagonal/>
    </border>
    <border>
      <left/>
      <right style="medium">
        <color rgb="FFEBEBEB"/>
      </right>
      <top style="medium">
        <color rgb="FFD1D1D1"/>
      </top>
      <bottom style="medium">
        <color rgb="FFD1D1D1"/>
      </bottom>
      <diagonal/>
    </border>
    <border>
      <left/>
      <right/>
      <top style="medium">
        <color rgb="FFD1D1D1"/>
      </top>
      <bottom style="medium">
        <color rgb="FFD1D1D1"/>
      </bottom>
      <diagonal/>
    </border>
    <border>
      <left/>
      <right style="medium">
        <color rgb="FFEBEBEB"/>
      </right>
      <top style="medium">
        <color rgb="FFD1D1D1"/>
      </top>
      <bottom style="medium">
        <color rgb="FFEBEBEB"/>
      </bottom>
      <diagonal/>
    </border>
    <border>
      <left/>
      <right/>
      <top style="medium">
        <color rgb="FFD1D1D1"/>
      </top>
      <bottom style="medium">
        <color rgb="FFEBEBEB"/>
      </bottom>
      <diagonal/>
    </border>
    <border>
      <left/>
      <right style="medium">
        <color rgb="FFCCCCCC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EBEBEB"/>
      </right>
      <top/>
      <bottom style="medium">
        <color rgb="FFD1D1D1"/>
      </bottom>
      <diagonal/>
    </border>
    <border>
      <left/>
      <right/>
      <top/>
      <bottom style="medium">
        <color rgb="FFD1D1D1"/>
      </bottom>
      <diagonal/>
    </border>
    <border>
      <left/>
      <right style="medium">
        <color rgb="FFEBEBEB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19" fillId="33" borderId="10" xfId="0" applyFont="1" applyFill="1" applyBorder="1" applyAlignment="1">
      <alignment horizontal="left" vertical="center" wrapText="1"/>
    </xf>
    <xf numFmtId="15" fontId="19" fillId="33" borderId="11" xfId="0" applyNumberFormat="1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right" vertical="center" wrapText="1"/>
    </xf>
    <xf numFmtId="10" fontId="19" fillId="33" borderId="11" xfId="0" applyNumberFormat="1" applyFont="1" applyFill="1" applyBorder="1" applyAlignment="1">
      <alignment horizontal="right" vertical="center" wrapText="1"/>
    </xf>
    <xf numFmtId="17" fontId="19" fillId="33" borderId="10" xfId="0" applyNumberFormat="1" applyFont="1" applyFill="1" applyBorder="1" applyAlignment="1">
      <alignment horizontal="right" vertical="center" wrapText="1"/>
    </xf>
    <xf numFmtId="0" fontId="19" fillId="33" borderId="10" xfId="0" applyFont="1" applyFill="1" applyBorder="1" applyAlignment="1">
      <alignment horizontal="right" vertical="center" wrapText="1"/>
    </xf>
    <xf numFmtId="0" fontId="18" fillId="34" borderId="12" xfId="0" applyFont="1" applyFill="1" applyBorder="1" applyAlignment="1">
      <alignment horizontal="left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right" vertical="center" wrapText="1"/>
    </xf>
    <xf numFmtId="0" fontId="18" fillId="34" borderId="12" xfId="0" applyFont="1" applyFill="1" applyBorder="1" applyAlignment="1">
      <alignment horizontal="right" vertical="center" wrapText="1"/>
    </xf>
    <xf numFmtId="0" fontId="18" fillId="35" borderId="12" xfId="0" applyFont="1" applyFill="1" applyBorder="1" applyAlignment="1">
      <alignment horizontal="right" vertical="center" wrapText="1"/>
    </xf>
    <xf numFmtId="10" fontId="19" fillId="35" borderId="10" xfId="0" applyNumberFormat="1" applyFont="1" applyFill="1" applyBorder="1" applyAlignment="1">
      <alignment horizontal="right" vertical="center" wrapText="1"/>
    </xf>
    <xf numFmtId="0" fontId="19" fillId="35" borderId="10" xfId="0" applyFont="1" applyFill="1" applyBorder="1" applyAlignment="1">
      <alignment horizontal="left" vertical="center" wrapText="1"/>
    </xf>
    <xf numFmtId="15" fontId="19" fillId="35" borderId="11" xfId="0" applyNumberFormat="1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right" vertical="center" wrapText="1"/>
    </xf>
    <xf numFmtId="0" fontId="19" fillId="36" borderId="10" xfId="0" applyFont="1" applyFill="1" applyBorder="1" applyAlignment="1">
      <alignment horizontal="left" vertical="center" wrapText="1"/>
    </xf>
    <xf numFmtId="15" fontId="19" fillId="36" borderId="11" xfId="0" applyNumberFormat="1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right" vertical="center" wrapText="1"/>
    </xf>
    <xf numFmtId="10" fontId="19" fillId="36" borderId="10" xfId="0" applyNumberFormat="1" applyFont="1" applyFill="1" applyBorder="1" applyAlignment="1">
      <alignment horizontal="right" vertical="center" wrapText="1"/>
    </xf>
    <xf numFmtId="10" fontId="19" fillId="36" borderId="11" xfId="0" applyNumberFormat="1" applyFont="1" applyFill="1" applyBorder="1" applyAlignment="1">
      <alignment horizontal="right" vertical="center" wrapText="1"/>
    </xf>
    <xf numFmtId="17" fontId="19" fillId="36" borderId="10" xfId="0" applyNumberFormat="1" applyFont="1" applyFill="1" applyBorder="1" applyAlignment="1">
      <alignment horizontal="right" vertical="center" wrapText="1"/>
    </xf>
    <xf numFmtId="0" fontId="18" fillId="34" borderId="14" xfId="0" applyFont="1" applyFill="1" applyBorder="1" applyAlignment="1">
      <alignment horizontal="left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5" xfId="0" applyFont="1" applyFill="1" applyBorder="1" applyAlignment="1">
      <alignment horizontal="right" vertical="center" wrapText="1"/>
    </xf>
    <xf numFmtId="0" fontId="18" fillId="34" borderId="14" xfId="0" applyFont="1" applyFill="1" applyBorder="1" applyAlignment="1">
      <alignment horizontal="right" vertical="center" wrapText="1"/>
    </xf>
    <xf numFmtId="0" fontId="18" fillId="35" borderId="14" xfId="0" applyFont="1" applyFill="1" applyBorder="1" applyAlignment="1">
      <alignment horizontal="right" vertical="center" wrapText="1"/>
    </xf>
    <xf numFmtId="0" fontId="19" fillId="0" borderId="10" xfId="0" applyFont="1" applyBorder="1" applyAlignment="1">
      <alignment horizontal="left" vertical="center" wrapText="1"/>
    </xf>
    <xf numFmtId="15" fontId="19" fillId="0" borderId="11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36" borderId="10" xfId="0" applyFont="1" applyFill="1" applyBorder="1" applyAlignment="1">
      <alignment horizontal="right" vertical="center" wrapText="1"/>
    </xf>
    <xf numFmtId="10" fontId="19" fillId="0" borderId="10" xfId="0" applyNumberFormat="1" applyFont="1" applyBorder="1" applyAlignment="1">
      <alignment horizontal="right" vertical="center" wrapText="1"/>
    </xf>
    <xf numFmtId="10" fontId="19" fillId="0" borderId="11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1" fillId="0" borderId="0" xfId="0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4" fillId="0" borderId="16" xfId="42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9" fillId="37" borderId="11" xfId="0" applyFont="1" applyFill="1" applyBorder="1" applyAlignment="1">
      <alignment horizontal="right" vertical="center" wrapText="1"/>
    </xf>
    <xf numFmtId="10" fontId="19" fillId="37" borderId="10" xfId="0" applyNumberFormat="1" applyFont="1" applyFill="1" applyBorder="1" applyAlignment="1">
      <alignment horizontal="right" vertical="center" wrapText="1"/>
    </xf>
    <xf numFmtId="10" fontId="19" fillId="37" borderId="11" xfId="0" applyNumberFormat="1" applyFont="1" applyFill="1" applyBorder="1" applyAlignment="1">
      <alignment horizontal="right" vertical="center" wrapText="1"/>
    </xf>
    <xf numFmtId="0" fontId="19" fillId="37" borderId="10" xfId="0" applyFont="1" applyFill="1" applyBorder="1" applyAlignment="1">
      <alignment horizontal="right" vertical="center" wrapText="1"/>
    </xf>
    <xf numFmtId="0" fontId="19" fillId="36" borderId="10" xfId="0" applyFont="1" applyFill="1" applyBorder="1" applyAlignment="1">
      <alignment horizontal="left" vertical="center"/>
    </xf>
    <xf numFmtId="17" fontId="19" fillId="0" borderId="10" xfId="0" applyNumberFormat="1" applyFont="1" applyBorder="1" applyAlignment="1">
      <alignment horizontal="right" vertical="center" wrapText="1"/>
    </xf>
    <xf numFmtId="0" fontId="18" fillId="34" borderId="0" xfId="0" applyFont="1" applyFill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 wrapText="1"/>
    </xf>
    <xf numFmtId="0" fontId="19" fillId="37" borderId="15" xfId="0" applyFont="1" applyFill="1" applyBorder="1" applyAlignment="1">
      <alignment horizontal="right" vertical="center" wrapText="1"/>
    </xf>
    <xf numFmtId="10" fontId="19" fillId="37" borderId="14" xfId="0" applyNumberFormat="1" applyFont="1" applyFill="1" applyBorder="1" applyAlignment="1">
      <alignment horizontal="right" vertical="center" wrapText="1"/>
    </xf>
    <xf numFmtId="10" fontId="19" fillId="37" borderId="15" xfId="0" applyNumberFormat="1" applyFont="1" applyFill="1" applyBorder="1" applyAlignment="1">
      <alignment horizontal="right" vertical="center" wrapText="1"/>
    </xf>
    <xf numFmtId="0" fontId="26" fillId="37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/>
    </xf>
    <xf numFmtId="3" fontId="26" fillId="37" borderId="0" xfId="0" applyNumberFormat="1" applyFont="1" applyFill="1" applyAlignment="1">
      <alignment horizontal="center" vertical="center" wrapText="1"/>
    </xf>
    <xf numFmtId="4" fontId="26" fillId="37" borderId="0" xfId="0" applyNumberFormat="1" applyFont="1" applyFill="1" applyAlignment="1">
      <alignment horizontal="center" vertical="center" wrapText="1"/>
    </xf>
    <xf numFmtId="15" fontId="27" fillId="0" borderId="0" xfId="0" applyNumberFormat="1" applyFont="1" applyAlignment="1">
      <alignment horizontal="center"/>
    </xf>
    <xf numFmtId="0" fontId="26" fillId="37" borderId="17" xfId="0" applyFont="1" applyFill="1" applyBorder="1" applyAlignment="1">
      <alignment horizontal="center" vertical="center" wrapText="1"/>
    </xf>
    <xf numFmtId="0" fontId="26" fillId="37" borderId="18" xfId="0" applyFont="1" applyFill="1" applyBorder="1" applyAlignment="1">
      <alignment horizontal="center" vertical="center" wrapText="1"/>
    </xf>
    <xf numFmtId="0" fontId="28" fillId="37" borderId="19" xfId="42" applyFont="1" applyFill="1" applyBorder="1" applyAlignment="1">
      <alignment horizontal="center" vertical="center" wrapText="1"/>
    </xf>
    <xf numFmtId="0" fontId="26" fillId="37" borderId="20" xfId="0" applyFont="1" applyFill="1" applyBorder="1" applyAlignment="1">
      <alignment horizontal="center" vertical="center" wrapText="1"/>
    </xf>
    <xf numFmtId="3" fontId="26" fillId="37" borderId="21" xfId="0" applyNumberFormat="1" applyFont="1" applyFill="1" applyBorder="1" applyAlignment="1">
      <alignment horizontal="center" vertical="center" wrapText="1"/>
    </xf>
    <xf numFmtId="0" fontId="28" fillId="37" borderId="22" xfId="42" applyFont="1" applyFill="1" applyBorder="1" applyAlignment="1">
      <alignment horizontal="center" vertical="center" wrapText="1"/>
    </xf>
    <xf numFmtId="0" fontId="26" fillId="37" borderId="23" xfId="0" applyFont="1" applyFill="1" applyBorder="1" applyAlignment="1">
      <alignment horizontal="center" vertical="center" wrapText="1"/>
    </xf>
    <xf numFmtId="3" fontId="26" fillId="37" borderId="23" xfId="0" applyNumberFormat="1" applyFont="1" applyFill="1" applyBorder="1" applyAlignment="1">
      <alignment horizontal="center" vertical="center" wrapText="1"/>
    </xf>
    <xf numFmtId="3" fontId="26" fillId="37" borderId="24" xfId="0" applyNumberFormat="1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right" vertical="center" wrapText="1"/>
    </xf>
    <xf numFmtId="0" fontId="19" fillId="35" borderId="0" xfId="0" applyFont="1" applyFill="1" applyAlignment="1">
      <alignment horizontal="left" vertical="center" wrapText="1"/>
    </xf>
    <xf numFmtId="0" fontId="19" fillId="35" borderId="29" xfId="0" applyFont="1" applyFill="1" applyBorder="1" applyAlignment="1">
      <alignment horizontal="left" vertical="center" wrapText="1"/>
    </xf>
    <xf numFmtId="0" fontId="19" fillId="35" borderId="30" xfId="0" applyFont="1" applyFill="1" applyBorder="1" applyAlignment="1">
      <alignment horizontal="left" vertical="center"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4" fontId="27" fillId="0" borderId="0" xfId="0" applyNumberFormat="1" applyFont="1" applyAlignment="1">
      <alignment horizontal="center"/>
    </xf>
    <xf numFmtId="10" fontId="27" fillId="33" borderId="11" xfId="0" applyNumberFormat="1" applyFont="1" applyFill="1" applyBorder="1" applyAlignment="1">
      <alignment horizontal="right" vertical="center" wrapText="1"/>
    </xf>
    <xf numFmtId="0" fontId="0" fillId="0" borderId="25" xfId="0" applyBorder="1" applyAlignment="1">
      <alignment horizontal="left" vertical="center"/>
    </xf>
    <xf numFmtId="0" fontId="0" fillId="0" borderId="0" xfId="0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31" xfId="0" applyBorder="1" applyProtection="1"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18" fillId="34" borderId="34" xfId="0" applyFont="1" applyFill="1" applyBorder="1" applyAlignment="1">
      <alignment horizontal="left" vertical="center" wrapText="1"/>
    </xf>
    <xf numFmtId="0" fontId="18" fillId="34" borderId="35" xfId="0" applyFont="1" applyFill="1" applyBorder="1" applyAlignment="1">
      <alignment horizontal="right" vertical="center" wrapText="1"/>
    </xf>
    <xf numFmtId="0" fontId="18" fillId="34" borderId="34" xfId="0" applyFont="1" applyFill="1" applyBorder="1" applyAlignment="1">
      <alignment horizontal="right" vertical="center" wrapText="1"/>
    </xf>
    <xf numFmtId="0" fontId="19" fillId="36" borderId="36" xfId="0" applyFont="1" applyFill="1" applyBorder="1" applyAlignment="1">
      <alignment horizontal="left" vertical="center" wrapText="1"/>
    </xf>
    <xf numFmtId="0" fontId="19" fillId="36" borderId="0" xfId="0" applyFont="1" applyFill="1" applyAlignment="1">
      <alignment horizontal="right" vertical="center" wrapText="1"/>
    </xf>
    <xf numFmtId="10" fontId="19" fillId="36" borderId="36" xfId="0" applyNumberFormat="1" applyFont="1" applyFill="1" applyBorder="1" applyAlignment="1">
      <alignment horizontal="right" vertical="center" wrapText="1"/>
    </xf>
    <xf numFmtId="10" fontId="19" fillId="36" borderId="0" xfId="0" applyNumberFormat="1" applyFont="1" applyFill="1" applyAlignment="1">
      <alignment horizontal="right" vertical="center" wrapText="1"/>
    </xf>
    <xf numFmtId="0" fontId="19" fillId="36" borderId="36" xfId="0" applyFont="1" applyFill="1" applyBorder="1" applyAlignment="1">
      <alignment horizontal="right" vertical="center" wrapText="1"/>
    </xf>
    <xf numFmtId="0" fontId="0" fillId="0" borderId="37" xfId="0" applyBorder="1" applyAlignment="1">
      <alignment horizontal="left" vertical="center"/>
    </xf>
    <xf numFmtId="0" fontId="0" fillId="37" borderId="10" xfId="0" applyFill="1" applyBorder="1"/>
    <xf numFmtId="0" fontId="0" fillId="37" borderId="11" xfId="0" applyFill="1" applyBorder="1"/>
    <xf numFmtId="0" fontId="0" fillId="0" borderId="37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25" xfId="0" applyBorder="1" applyAlignment="1">
      <alignment horizontal="left" vertical="top"/>
    </xf>
    <xf numFmtId="0" fontId="0" fillId="0" borderId="25" xfId="0" applyBorder="1" applyAlignment="1">
      <alignment horizontal="left"/>
    </xf>
    <xf numFmtId="0" fontId="18" fillId="34" borderId="13" xfId="0" applyFont="1" applyFill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6" fillId="38" borderId="0" xfId="0" applyFont="1" applyFill="1"/>
    <xf numFmtId="0" fontId="24" fillId="0" borderId="0" xfId="42"/>
    <xf numFmtId="0" fontId="18" fillId="34" borderId="12" xfId="0" applyFont="1" applyFill="1" applyBorder="1" applyAlignment="1">
      <alignment vertical="center" wrapText="1"/>
    </xf>
    <xf numFmtId="0" fontId="24" fillId="35" borderId="14" xfId="42" applyFill="1" applyBorder="1" applyAlignment="1">
      <alignment vertical="center" wrapText="1"/>
    </xf>
    <xf numFmtId="0" fontId="24" fillId="35" borderId="0" xfId="42" applyFill="1" applyAlignment="1"/>
    <xf numFmtId="0" fontId="0" fillId="0" borderId="29" xfId="0" applyBorder="1" applyAlignment="1">
      <alignment horizontal="left" vertical="center"/>
    </xf>
    <xf numFmtId="10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43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43" applyNumberFormat="1" applyFont="1"/>
    <xf numFmtId="0" fontId="30" fillId="34" borderId="12" xfId="0" applyFont="1" applyFill="1" applyBorder="1" applyAlignment="1">
      <alignment horizontal="left" vertical="center" wrapText="1"/>
    </xf>
    <xf numFmtId="0" fontId="0" fillId="0" borderId="10" xfId="42" applyFont="1" applyBorder="1" applyAlignment="1">
      <alignment horizontal="left" vertical="center" wrapText="1"/>
    </xf>
    <xf numFmtId="0" fontId="1" fillId="0" borderId="10" xfId="42" applyFont="1" applyBorder="1" applyAlignment="1">
      <alignment horizontal="left" vertical="center" wrapText="1"/>
    </xf>
    <xf numFmtId="0" fontId="1" fillId="36" borderId="10" xfId="42" applyFont="1" applyFill="1" applyBorder="1" applyAlignment="1">
      <alignment horizontal="left" vertical="center" wrapText="1"/>
    </xf>
    <xf numFmtId="0" fontId="27" fillId="36" borderId="10" xfId="0" applyFont="1" applyFill="1" applyBorder="1" applyAlignment="1">
      <alignment horizontal="left" vertical="center" wrapText="1"/>
    </xf>
    <xf numFmtId="0" fontId="31" fillId="0" borderId="0" xfId="0" applyFont="1" applyAlignment="1">
      <alignment vertical="center" wrapText="1"/>
    </xf>
    <xf numFmtId="0" fontId="1" fillId="37" borderId="10" xfId="42" applyFont="1" applyFill="1" applyBorder="1" applyAlignment="1">
      <alignment horizontal="left" vertical="center" wrapText="1"/>
    </xf>
    <xf numFmtId="0" fontId="0" fillId="39" borderId="0" xfId="0" applyFill="1" applyAlignment="1">
      <alignment horizontal="left" vertical="center"/>
    </xf>
    <xf numFmtId="0" fontId="0" fillId="39" borderId="0" xfId="0" applyFill="1" applyAlignment="1">
      <alignment horizontal="left"/>
    </xf>
    <xf numFmtId="10" fontId="19" fillId="0" borderId="0" xfId="0" applyNumberFormat="1" applyFont="1"/>
    <xf numFmtId="0" fontId="31" fillId="40" borderId="0" xfId="0" applyFont="1" applyFill="1" applyAlignment="1">
      <alignment horizontal="left" vertical="center" wrapText="1"/>
    </xf>
    <xf numFmtId="0" fontId="27" fillId="40" borderId="0" xfId="0" applyFont="1" applyFill="1" applyAlignment="1">
      <alignment horizontal="left" vertical="center" wrapText="1"/>
    </xf>
    <xf numFmtId="0" fontId="0" fillId="40" borderId="0" xfId="0" applyFill="1" applyAlignment="1">
      <alignment horizontal="left"/>
    </xf>
    <xf numFmtId="15" fontId="0" fillId="0" borderId="0" xfId="0" applyNumberFormat="1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vertical="top"/>
    </xf>
    <xf numFmtId="10" fontId="0" fillId="41" borderId="0" xfId="43" applyNumberFormat="1" applyFont="1" applyFill="1"/>
    <xf numFmtId="0" fontId="0" fillId="41" borderId="0" xfId="0" applyFill="1"/>
    <xf numFmtId="0" fontId="35" fillId="41" borderId="0" xfId="0" applyFont="1" applyFill="1" applyAlignment="1">
      <alignment horizontal="center"/>
    </xf>
    <xf numFmtId="165" fontId="37" fillId="41" borderId="39" xfId="0" applyNumberFormat="1" applyFont="1" applyFill="1" applyBorder="1"/>
    <xf numFmtId="10" fontId="37" fillId="41" borderId="21" xfId="0" applyNumberFormat="1" applyFont="1" applyFill="1" applyBorder="1"/>
    <xf numFmtId="166" fontId="37" fillId="41" borderId="42" xfId="0" applyNumberFormat="1" applyFont="1" applyFill="1" applyBorder="1"/>
    <xf numFmtId="0" fontId="38" fillId="41" borderId="38" xfId="0" applyFont="1" applyFill="1" applyBorder="1"/>
    <xf numFmtId="0" fontId="38" fillId="41" borderId="40" xfId="0" applyFont="1" applyFill="1" applyBorder="1"/>
    <xf numFmtId="0" fontId="38" fillId="41" borderId="41" xfId="0" applyFont="1" applyFill="1" applyBorder="1"/>
    <xf numFmtId="0" fontId="39" fillId="41" borderId="25" xfId="0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32" fillId="0" borderId="0" xfId="0" applyFont="1" applyAlignment="1">
      <alignment horizontal="center" vertical="top" wrapText="1"/>
    </xf>
    <xf numFmtId="0" fontId="35" fillId="41" borderId="0" xfId="0" applyFont="1" applyFill="1" applyAlignment="1">
      <alignment horizontal="left"/>
    </xf>
    <xf numFmtId="0" fontId="36" fillId="41" borderId="0" xfId="0" applyFont="1" applyFill="1" applyAlignment="1">
      <alignment horizontal="left"/>
    </xf>
    <xf numFmtId="0" fontId="34" fillId="39" borderId="0" xfId="0" applyFont="1" applyFill="1" applyAlignment="1">
      <alignment horizontal="center"/>
    </xf>
    <xf numFmtId="0" fontId="33" fillId="39" borderId="0" xfId="0" applyFont="1" applyFill="1" applyAlignment="1">
      <alignment horizontal="center"/>
    </xf>
    <xf numFmtId="0" fontId="0" fillId="41" borderId="0" xfId="0" applyFill="1" applyAlignment="1"/>
    <xf numFmtId="0" fontId="16" fillId="41" borderId="0" xfId="0" applyFont="1" applyFill="1" applyAlignme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rgb="FFEEF1F7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 style="medium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rgb="FFEEF1F7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rgb="FFEEF1F7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EBEBEB"/>
        </right>
        <top/>
        <bottom style="medium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rgb="FFEEF1F7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4" formatCode="0.00%"/>
      <fill>
        <patternFill patternType="solid">
          <fgColor indexed="64"/>
          <bgColor rgb="FFEEF1F7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4" formatCode="0.00%"/>
      <fill>
        <patternFill patternType="solid">
          <fgColor indexed="64"/>
          <bgColor rgb="FFEEF1F7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EBEBEB"/>
        </right>
        <top/>
        <bottom style="medium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rgb="FFEEF1F7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rgb="FFEEF1F7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rgb="FFEEF1F7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EBEBEB"/>
        </right>
        <top/>
        <bottom style="medium">
          <color rgb="FFEBEBEB"/>
        </bottom>
        <vertical/>
        <horizontal/>
      </border>
    </dxf>
    <dxf>
      <border outline="0">
        <top style="medium">
          <color rgb="FFD1D1D1"/>
        </top>
        <bottom style="medium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rgb="FFEEF1F7"/>
        </patternFill>
      </fill>
      <alignment horizontal="right" vertical="center" textRotation="0" wrapText="1" indent="0" justifyLastLine="0" shrinkToFit="0" readingOrder="0"/>
    </dxf>
    <dxf>
      <border outline="0">
        <bottom style="medium">
          <color rgb="FFD1D1D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02020"/>
        <name val="Arial"/>
        <family val="2"/>
        <scheme val="none"/>
      </font>
      <fill>
        <patternFill patternType="solid">
          <fgColor indexed="64"/>
          <bgColor rgb="FFF6F9FB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mutual</a:t>
            </a:r>
            <a:r>
              <a:rPr lang="en-IN" baseline="0"/>
              <a:t> fund return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0886701662292207E-2"/>
          <c:y val="0.15319444444444447"/>
          <c:w val="0.86466885389326331"/>
          <c:h val="0.60027668416447943"/>
        </c:manualLayout>
      </c:layout>
      <c:lineChart>
        <c:grouping val="percentStacked"/>
        <c:varyColors val="0"/>
        <c:ser>
          <c:idx val="0"/>
          <c:order val="0"/>
          <c:tx>
            <c:strRef>
              <c:f>'return on incides'!#REF!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'return on incides'!$R$2:$W$2</c:f>
              <c:strCache>
                <c:ptCount val="6"/>
                <c:pt idx="0">
                  <c:v>1 Month</c:v>
                </c:pt>
                <c:pt idx="1">
                  <c:v>3 Month</c:v>
                </c:pt>
                <c:pt idx="2">
                  <c:v>1 Year</c:v>
                </c:pt>
                <c:pt idx="3">
                  <c:v>3 Year</c:v>
                </c:pt>
                <c:pt idx="4">
                  <c:v>5 Year</c:v>
                </c:pt>
                <c:pt idx="5">
                  <c:v>10 Year</c:v>
                </c:pt>
              </c:strCache>
            </c:strRef>
          </c:cat>
          <c:val>
            <c:numRef>
              <c:f>'return on incides'!$R$3:$W$3</c:f>
              <c:numCache>
                <c:formatCode>General</c:formatCode>
                <c:ptCount val="6"/>
                <c:pt idx="0">
                  <c:v>-7.7399999999999997E-2</c:v>
                </c:pt>
                <c:pt idx="1">
                  <c:v>-0.18640000000000001</c:v>
                </c:pt>
                <c:pt idx="2">
                  <c:v>8.3000000000000004E-2</c:v>
                </c:pt>
                <c:pt idx="3">
                  <c:v>0.64410000000000001</c:v>
                </c:pt>
                <c:pt idx="4">
                  <c:v>1.875</c:v>
                </c:pt>
                <c:pt idx="5">
                  <c:v>3.2846000000000002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5-47F4-882E-5B8D460C13F6}"/>
            </c:ext>
          </c:extLst>
        </c:ser>
        <c:ser>
          <c:idx val="1"/>
          <c:order val="1"/>
          <c:tx>
            <c:strRef>
              <c:f>'return on incides'!$Q$4</c:f>
              <c:strCache>
                <c:ptCount val="1"/>
                <c:pt idx="0">
                  <c:v>nippon returns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'return on incides'!$R$2:$W$2</c:f>
              <c:strCache>
                <c:ptCount val="6"/>
                <c:pt idx="0">
                  <c:v>1 Month</c:v>
                </c:pt>
                <c:pt idx="1">
                  <c:v>3 Month</c:v>
                </c:pt>
                <c:pt idx="2">
                  <c:v>1 Year</c:v>
                </c:pt>
                <c:pt idx="3">
                  <c:v>3 Year</c:v>
                </c:pt>
                <c:pt idx="4">
                  <c:v>5 Year</c:v>
                </c:pt>
                <c:pt idx="5">
                  <c:v>10 Year</c:v>
                </c:pt>
              </c:strCache>
            </c:strRef>
          </c:cat>
          <c:val>
            <c:numRef>
              <c:f>'return on incides'!$R$4:$W$4</c:f>
              <c:numCache>
                <c:formatCode>General</c:formatCode>
                <c:ptCount val="6"/>
                <c:pt idx="0">
                  <c:v>-7.2099999999999997E-2</c:v>
                </c:pt>
                <c:pt idx="1">
                  <c:v>-0.21</c:v>
                </c:pt>
                <c:pt idx="2">
                  <c:v>1.0800000000000001E-2</c:v>
                </c:pt>
                <c:pt idx="3">
                  <c:v>0.78639999999999999</c:v>
                </c:pt>
                <c:pt idx="4">
                  <c:v>2.9546000000000001</c:v>
                </c:pt>
                <c:pt idx="5">
                  <c:v>4.8163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75-47F4-882E-5B8D460C13F6}"/>
            </c:ext>
          </c:extLst>
        </c:ser>
        <c:ser>
          <c:idx val="2"/>
          <c:order val="2"/>
          <c:tx>
            <c:strRef>
              <c:f>'return on incides'!$Q$5</c:f>
              <c:strCache>
                <c:ptCount val="1"/>
                <c:pt idx="0">
                  <c:v>parag parik returns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'return on incides'!$R$2:$W$2</c:f>
              <c:strCache>
                <c:ptCount val="6"/>
                <c:pt idx="0">
                  <c:v>1 Month</c:v>
                </c:pt>
                <c:pt idx="1">
                  <c:v>3 Month</c:v>
                </c:pt>
                <c:pt idx="2">
                  <c:v>1 Year</c:v>
                </c:pt>
                <c:pt idx="3">
                  <c:v>3 Year</c:v>
                </c:pt>
                <c:pt idx="4">
                  <c:v>5 Year</c:v>
                </c:pt>
                <c:pt idx="5">
                  <c:v>10 Year</c:v>
                </c:pt>
              </c:strCache>
            </c:strRef>
          </c:cat>
          <c:val>
            <c:numRef>
              <c:f>'return on incides'!$R$5:$W$5</c:f>
              <c:numCache>
                <c:formatCode>General</c:formatCode>
                <c:ptCount val="6"/>
                <c:pt idx="0">
                  <c:v>-3.56E-2</c:v>
                </c:pt>
                <c:pt idx="1">
                  <c:v>-5.9499999999999997E-2</c:v>
                </c:pt>
                <c:pt idx="2">
                  <c:v>0.1028</c:v>
                </c:pt>
                <c:pt idx="3">
                  <c:v>0.6472</c:v>
                </c:pt>
                <c:pt idx="4">
                  <c:v>2.0871</c:v>
                </c:pt>
                <c:pt idx="5">
                  <c:v>3.6718999999999999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75-47F4-882E-5B8D460C13F6}"/>
            </c:ext>
          </c:extLst>
        </c:ser>
        <c:ser>
          <c:idx val="3"/>
          <c:order val="3"/>
          <c:tx>
            <c:strRef>
              <c:f>'return on incides'!$Q$6</c:f>
              <c:strCache>
                <c:ptCount val="1"/>
                <c:pt idx="0">
                  <c:v>quant returns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'return on incides'!$R$2:$W$2</c:f>
              <c:strCache>
                <c:ptCount val="6"/>
                <c:pt idx="0">
                  <c:v>1 Month</c:v>
                </c:pt>
                <c:pt idx="1">
                  <c:v>3 Month</c:v>
                </c:pt>
                <c:pt idx="2">
                  <c:v>1 Year</c:v>
                </c:pt>
                <c:pt idx="3">
                  <c:v>3 Year</c:v>
                </c:pt>
                <c:pt idx="4">
                  <c:v>5 Year</c:v>
                </c:pt>
                <c:pt idx="5">
                  <c:v>10 Year</c:v>
                </c:pt>
              </c:strCache>
            </c:strRef>
          </c:cat>
          <c:val>
            <c:numRef>
              <c:f>'return on incides'!$R$6:$W$6</c:f>
              <c:numCache>
                <c:formatCode>General</c:formatCode>
                <c:ptCount val="6"/>
                <c:pt idx="0">
                  <c:v>-5.8700000000000002E-2</c:v>
                </c:pt>
                <c:pt idx="1">
                  <c:v>-0.15210000000000001</c:v>
                </c:pt>
                <c:pt idx="2">
                  <c:v>-9.8799999999999999E-2</c:v>
                </c:pt>
                <c:pt idx="3">
                  <c:v>0.68340000000000001</c:v>
                </c:pt>
                <c:pt idx="4">
                  <c:v>2.6856</c:v>
                </c:pt>
                <c:pt idx="5">
                  <c:v>3.3161999999999998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75-47F4-882E-5B8D460C1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056320"/>
        <c:axId val="1554056736"/>
      </c:lineChart>
      <c:catAx>
        <c:axId val="155405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56736"/>
        <c:crosses val="autoZero"/>
        <c:auto val="1"/>
        <c:lblAlgn val="ctr"/>
        <c:lblOffset val="100"/>
        <c:noMultiLvlLbl val="0"/>
      </c:catAx>
      <c:valAx>
        <c:axId val="155405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5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287698785031508E-2"/>
          <c:y val="0.12986579431599457"/>
          <c:w val="0.91881444470806284"/>
          <c:h val="0.6600641321279489"/>
        </c:manualLayout>
      </c:layout>
      <c:lineChart>
        <c:grouping val="standard"/>
        <c:varyColors val="0"/>
        <c:ser>
          <c:idx val="0"/>
          <c:order val="0"/>
          <c:tx>
            <c:strRef>
              <c:f>'return on incides'!$B$1</c:f>
              <c:strCache>
                <c:ptCount val="1"/>
                <c:pt idx="0">
                  <c:v>1M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'return on incides'!$A$2:$A$19</c:f>
              <c:strCache>
                <c:ptCount val="18"/>
                <c:pt idx="0">
                  <c:v>Nifty 50</c:v>
                </c:pt>
                <c:pt idx="1">
                  <c:v>Nifty 100</c:v>
                </c:pt>
                <c:pt idx="2">
                  <c:v>Nifty 200</c:v>
                </c:pt>
                <c:pt idx="3">
                  <c:v>Nifty 500</c:v>
                </c:pt>
                <c:pt idx="4">
                  <c:v>NIFTY TOTAL MKT</c:v>
                </c:pt>
                <c:pt idx="5">
                  <c:v>Nifty Next 50</c:v>
                </c:pt>
                <c:pt idx="6">
                  <c:v>NIFTY Smallcap 100</c:v>
                </c:pt>
                <c:pt idx="7">
                  <c:v>NIFTY500 MULTICAP 50:25:25</c:v>
                </c:pt>
                <c:pt idx="8">
                  <c:v>NIFTY LargeMidcap 250</c:v>
                </c:pt>
                <c:pt idx="9">
                  <c:v>Nifty500 LargeMidSmall Equal-Cap Weighted</c:v>
                </c:pt>
                <c:pt idx="10">
                  <c:v>NIFTY SMALLCAP 50</c:v>
                </c:pt>
                <c:pt idx="11">
                  <c:v>Nifty smallcap 250</c:v>
                </c:pt>
                <c:pt idx="12">
                  <c:v>NIFTY MID SELECT</c:v>
                </c:pt>
                <c:pt idx="13">
                  <c:v>Nifty MidSmallcap 400</c:v>
                </c:pt>
                <c:pt idx="14">
                  <c:v>Nifty Midcap 150</c:v>
                </c:pt>
                <c:pt idx="15">
                  <c:v>NIFTY MIDCAP 100</c:v>
                </c:pt>
                <c:pt idx="16">
                  <c:v>Nifty Midcap 50</c:v>
                </c:pt>
                <c:pt idx="17">
                  <c:v>NIFTY MICROCAP250</c:v>
                </c:pt>
              </c:strCache>
            </c:strRef>
          </c:cat>
          <c:val>
            <c:numRef>
              <c:f>'return on incides'!$B$2:$B$19</c:f>
              <c:numCache>
                <c:formatCode>General</c:formatCode>
                <c:ptCount val="18"/>
                <c:pt idx="0">
                  <c:v>-3.88</c:v>
                </c:pt>
                <c:pt idx="1">
                  <c:v>-4.1500000000000004</c:v>
                </c:pt>
                <c:pt idx="2">
                  <c:v>-4.72</c:v>
                </c:pt>
                <c:pt idx="3">
                  <c:v>-5.1100000000000003</c:v>
                </c:pt>
                <c:pt idx="4">
                  <c:v>-5.27</c:v>
                </c:pt>
                <c:pt idx="5">
                  <c:v>-5.39</c:v>
                </c:pt>
                <c:pt idx="6">
                  <c:v>-8.68</c:v>
                </c:pt>
                <c:pt idx="7">
                  <c:v>-5.93</c:v>
                </c:pt>
                <c:pt idx="8">
                  <c:v>-5.55</c:v>
                </c:pt>
                <c:pt idx="9">
                  <c:v>-6.56</c:v>
                </c:pt>
                <c:pt idx="10">
                  <c:v>-8.67</c:v>
                </c:pt>
                <c:pt idx="11">
                  <c:v>-8.69</c:v>
                </c:pt>
                <c:pt idx="12">
                  <c:v>-7.04</c:v>
                </c:pt>
                <c:pt idx="13">
                  <c:v>-7.62</c:v>
                </c:pt>
                <c:pt idx="14">
                  <c:v>-7.03</c:v>
                </c:pt>
                <c:pt idx="15">
                  <c:v>-7.62</c:v>
                </c:pt>
                <c:pt idx="16">
                  <c:v>-6.52</c:v>
                </c:pt>
                <c:pt idx="17">
                  <c:v>-9.4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94-49CA-9AEB-F840FBA649CA}"/>
            </c:ext>
          </c:extLst>
        </c:ser>
        <c:ser>
          <c:idx val="1"/>
          <c:order val="1"/>
          <c:tx>
            <c:strRef>
              <c:f>'return on incides'!$C$1</c:f>
              <c:strCache>
                <c:ptCount val="1"/>
                <c:pt idx="0">
                  <c:v>3M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'return on incides'!$A$2:$A$19</c:f>
              <c:strCache>
                <c:ptCount val="18"/>
                <c:pt idx="0">
                  <c:v>Nifty 50</c:v>
                </c:pt>
                <c:pt idx="1">
                  <c:v>Nifty 100</c:v>
                </c:pt>
                <c:pt idx="2">
                  <c:v>Nifty 200</c:v>
                </c:pt>
                <c:pt idx="3">
                  <c:v>Nifty 500</c:v>
                </c:pt>
                <c:pt idx="4">
                  <c:v>NIFTY TOTAL MKT</c:v>
                </c:pt>
                <c:pt idx="5">
                  <c:v>Nifty Next 50</c:v>
                </c:pt>
                <c:pt idx="6">
                  <c:v>NIFTY Smallcap 100</c:v>
                </c:pt>
                <c:pt idx="7">
                  <c:v>NIFTY500 MULTICAP 50:25:25</c:v>
                </c:pt>
                <c:pt idx="8">
                  <c:v>NIFTY LargeMidcap 250</c:v>
                </c:pt>
                <c:pt idx="9">
                  <c:v>Nifty500 LargeMidSmall Equal-Cap Weighted</c:v>
                </c:pt>
                <c:pt idx="10">
                  <c:v>NIFTY SMALLCAP 50</c:v>
                </c:pt>
                <c:pt idx="11">
                  <c:v>Nifty smallcap 250</c:v>
                </c:pt>
                <c:pt idx="12">
                  <c:v>NIFTY MID SELECT</c:v>
                </c:pt>
                <c:pt idx="13">
                  <c:v>Nifty MidSmallcap 400</c:v>
                </c:pt>
                <c:pt idx="14">
                  <c:v>Nifty Midcap 150</c:v>
                </c:pt>
                <c:pt idx="15">
                  <c:v>NIFTY MIDCAP 100</c:v>
                </c:pt>
                <c:pt idx="16">
                  <c:v>Nifty Midcap 50</c:v>
                </c:pt>
                <c:pt idx="17">
                  <c:v>NIFTY MICROCAP250</c:v>
                </c:pt>
              </c:strCache>
            </c:strRef>
          </c:cat>
          <c:val>
            <c:numRef>
              <c:f>'return on incides'!$C$2:$C$19</c:f>
              <c:numCache>
                <c:formatCode>General</c:formatCode>
                <c:ptCount val="18"/>
                <c:pt idx="0">
                  <c:v>-8.52</c:v>
                </c:pt>
                <c:pt idx="1">
                  <c:v>-10.38</c:v>
                </c:pt>
                <c:pt idx="2">
                  <c:v>-11.7</c:v>
                </c:pt>
                <c:pt idx="3">
                  <c:v>-12.91</c:v>
                </c:pt>
                <c:pt idx="4">
                  <c:v>-13.3</c:v>
                </c:pt>
                <c:pt idx="5">
                  <c:v>-19.149999999999999</c:v>
                </c:pt>
                <c:pt idx="6">
                  <c:v>-22.31</c:v>
                </c:pt>
                <c:pt idx="7">
                  <c:v>-15.08</c:v>
                </c:pt>
                <c:pt idx="8">
                  <c:v>-13.79</c:v>
                </c:pt>
                <c:pt idx="9">
                  <c:v>-16.649999999999999</c:v>
                </c:pt>
                <c:pt idx="10">
                  <c:v>-22.39</c:v>
                </c:pt>
                <c:pt idx="11">
                  <c:v>-22.29</c:v>
                </c:pt>
                <c:pt idx="12">
                  <c:v>-16.2</c:v>
                </c:pt>
                <c:pt idx="13">
                  <c:v>-19.09</c:v>
                </c:pt>
                <c:pt idx="14">
                  <c:v>-17.239999999999998</c:v>
                </c:pt>
                <c:pt idx="15">
                  <c:v>-18</c:v>
                </c:pt>
                <c:pt idx="16">
                  <c:v>-16.77</c:v>
                </c:pt>
                <c:pt idx="17">
                  <c:v>-22.89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94-49CA-9AEB-F840FBA649CA}"/>
            </c:ext>
          </c:extLst>
        </c:ser>
        <c:ser>
          <c:idx val="2"/>
          <c:order val="2"/>
          <c:tx>
            <c:strRef>
              <c:f>'return on incides'!$D$1</c:f>
              <c:strCache>
                <c:ptCount val="1"/>
                <c:pt idx="0">
                  <c:v>1Yr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'return on incides'!$A$2:$A$19</c:f>
              <c:strCache>
                <c:ptCount val="18"/>
                <c:pt idx="0">
                  <c:v>Nifty 50</c:v>
                </c:pt>
                <c:pt idx="1">
                  <c:v>Nifty 100</c:v>
                </c:pt>
                <c:pt idx="2">
                  <c:v>Nifty 200</c:v>
                </c:pt>
                <c:pt idx="3">
                  <c:v>Nifty 500</c:v>
                </c:pt>
                <c:pt idx="4">
                  <c:v>NIFTY TOTAL MKT</c:v>
                </c:pt>
                <c:pt idx="5">
                  <c:v>Nifty Next 50</c:v>
                </c:pt>
                <c:pt idx="6">
                  <c:v>NIFTY Smallcap 100</c:v>
                </c:pt>
                <c:pt idx="7">
                  <c:v>NIFTY500 MULTICAP 50:25:25</c:v>
                </c:pt>
                <c:pt idx="8">
                  <c:v>NIFTY LargeMidcap 250</c:v>
                </c:pt>
                <c:pt idx="9">
                  <c:v>Nifty500 LargeMidSmall Equal-Cap Weighted</c:v>
                </c:pt>
                <c:pt idx="10">
                  <c:v>NIFTY SMALLCAP 50</c:v>
                </c:pt>
                <c:pt idx="11">
                  <c:v>Nifty smallcap 250</c:v>
                </c:pt>
                <c:pt idx="12">
                  <c:v>NIFTY MID SELECT</c:v>
                </c:pt>
                <c:pt idx="13">
                  <c:v>Nifty MidSmallcap 400</c:v>
                </c:pt>
                <c:pt idx="14">
                  <c:v>Nifty Midcap 150</c:v>
                </c:pt>
                <c:pt idx="15">
                  <c:v>NIFTY MIDCAP 100</c:v>
                </c:pt>
                <c:pt idx="16">
                  <c:v>Nifty Midcap 50</c:v>
                </c:pt>
                <c:pt idx="17">
                  <c:v>NIFTY MICROCAP250</c:v>
                </c:pt>
              </c:strCache>
            </c:strRef>
          </c:cat>
          <c:val>
            <c:numRef>
              <c:f>'return on incides'!$D$2:$D$19</c:f>
              <c:numCache>
                <c:formatCode>General</c:formatCode>
                <c:ptCount val="18"/>
                <c:pt idx="0">
                  <c:v>1.0900000000000001</c:v>
                </c:pt>
                <c:pt idx="1">
                  <c:v>0.49</c:v>
                </c:pt>
                <c:pt idx="2">
                  <c:v>0.26</c:v>
                </c:pt>
                <c:pt idx="3">
                  <c:v>0.14000000000000001</c:v>
                </c:pt>
                <c:pt idx="4">
                  <c:v>0.22</c:v>
                </c:pt>
                <c:pt idx="5">
                  <c:v>-1.53</c:v>
                </c:pt>
                <c:pt idx="6">
                  <c:v>-2.56</c:v>
                </c:pt>
                <c:pt idx="7">
                  <c:v>0.02</c:v>
                </c:pt>
                <c:pt idx="8">
                  <c:v>0.79</c:v>
                </c:pt>
                <c:pt idx="9">
                  <c:v>-0.24</c:v>
                </c:pt>
                <c:pt idx="10">
                  <c:v>1.99</c:v>
                </c:pt>
                <c:pt idx="11">
                  <c:v>-2.66</c:v>
                </c:pt>
                <c:pt idx="12">
                  <c:v>1.2</c:v>
                </c:pt>
                <c:pt idx="13">
                  <c:v>-0.49</c:v>
                </c:pt>
                <c:pt idx="14">
                  <c:v>0.73</c:v>
                </c:pt>
                <c:pt idx="15">
                  <c:v>-0.56000000000000005</c:v>
                </c:pt>
                <c:pt idx="16">
                  <c:v>-1.26</c:v>
                </c:pt>
                <c:pt idx="17">
                  <c:v>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94-49CA-9AEB-F840FBA649CA}"/>
            </c:ext>
          </c:extLst>
        </c:ser>
        <c:ser>
          <c:idx val="3"/>
          <c:order val="3"/>
          <c:tx>
            <c:strRef>
              <c:f>'return on incides'!$E$1</c:f>
              <c:strCache>
                <c:ptCount val="1"/>
                <c:pt idx="0">
                  <c:v>3Yr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'return on incides'!$A$2:$A$19</c:f>
              <c:strCache>
                <c:ptCount val="18"/>
                <c:pt idx="0">
                  <c:v>Nifty 50</c:v>
                </c:pt>
                <c:pt idx="1">
                  <c:v>Nifty 100</c:v>
                </c:pt>
                <c:pt idx="2">
                  <c:v>Nifty 200</c:v>
                </c:pt>
                <c:pt idx="3">
                  <c:v>Nifty 500</c:v>
                </c:pt>
                <c:pt idx="4">
                  <c:v>NIFTY TOTAL MKT</c:v>
                </c:pt>
                <c:pt idx="5">
                  <c:v>Nifty Next 50</c:v>
                </c:pt>
                <c:pt idx="6">
                  <c:v>NIFTY Smallcap 100</c:v>
                </c:pt>
                <c:pt idx="7">
                  <c:v>NIFTY500 MULTICAP 50:25:25</c:v>
                </c:pt>
                <c:pt idx="8">
                  <c:v>NIFTY LargeMidcap 250</c:v>
                </c:pt>
                <c:pt idx="9">
                  <c:v>Nifty500 LargeMidSmall Equal-Cap Weighted</c:v>
                </c:pt>
                <c:pt idx="10">
                  <c:v>NIFTY SMALLCAP 50</c:v>
                </c:pt>
                <c:pt idx="11">
                  <c:v>Nifty smallcap 250</c:v>
                </c:pt>
                <c:pt idx="12">
                  <c:v>NIFTY MID SELECT</c:v>
                </c:pt>
                <c:pt idx="13">
                  <c:v>Nifty MidSmallcap 400</c:v>
                </c:pt>
                <c:pt idx="14">
                  <c:v>Nifty Midcap 150</c:v>
                </c:pt>
                <c:pt idx="15">
                  <c:v>NIFTY MIDCAP 100</c:v>
                </c:pt>
                <c:pt idx="16">
                  <c:v>Nifty Midcap 50</c:v>
                </c:pt>
                <c:pt idx="17">
                  <c:v>NIFTY MICROCAP250</c:v>
                </c:pt>
              </c:strCache>
            </c:strRef>
          </c:cat>
          <c:val>
            <c:numRef>
              <c:f>'return on incides'!$E$2:$E$19</c:f>
              <c:numCache>
                <c:formatCode>General</c:formatCode>
                <c:ptCount val="18"/>
                <c:pt idx="0">
                  <c:v>11.94</c:v>
                </c:pt>
                <c:pt idx="1">
                  <c:v>12.01</c:v>
                </c:pt>
                <c:pt idx="2">
                  <c:v>13.2</c:v>
                </c:pt>
                <c:pt idx="3">
                  <c:v>13.75</c:v>
                </c:pt>
                <c:pt idx="4">
                  <c:v>14.14</c:v>
                </c:pt>
                <c:pt idx="5">
                  <c:v>14.77</c:v>
                </c:pt>
                <c:pt idx="6">
                  <c:v>15.63</c:v>
                </c:pt>
                <c:pt idx="7">
                  <c:v>15.65</c:v>
                </c:pt>
                <c:pt idx="8">
                  <c:v>16.27</c:v>
                </c:pt>
                <c:pt idx="9">
                  <c:v>16.77</c:v>
                </c:pt>
                <c:pt idx="10">
                  <c:v>17.14</c:v>
                </c:pt>
                <c:pt idx="11">
                  <c:v>17.510000000000002</c:v>
                </c:pt>
                <c:pt idx="12">
                  <c:v>17.53</c:v>
                </c:pt>
                <c:pt idx="13">
                  <c:v>19.47</c:v>
                </c:pt>
                <c:pt idx="14">
                  <c:v>20.350000000000001</c:v>
                </c:pt>
                <c:pt idx="15">
                  <c:v>20.81</c:v>
                </c:pt>
                <c:pt idx="16">
                  <c:v>22</c:v>
                </c:pt>
                <c:pt idx="17">
                  <c:v>28.3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94-49CA-9AEB-F840FBA649CA}"/>
            </c:ext>
          </c:extLst>
        </c:ser>
        <c:ser>
          <c:idx val="4"/>
          <c:order val="4"/>
          <c:tx>
            <c:strRef>
              <c:f>'return on incides'!$F$1</c:f>
              <c:strCache>
                <c:ptCount val="1"/>
                <c:pt idx="0">
                  <c:v>5Yr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'return on incides'!$A$2:$A$19</c:f>
              <c:strCache>
                <c:ptCount val="18"/>
                <c:pt idx="0">
                  <c:v>Nifty 50</c:v>
                </c:pt>
                <c:pt idx="1">
                  <c:v>Nifty 100</c:v>
                </c:pt>
                <c:pt idx="2">
                  <c:v>Nifty 200</c:v>
                </c:pt>
                <c:pt idx="3">
                  <c:v>Nifty 500</c:v>
                </c:pt>
                <c:pt idx="4">
                  <c:v>NIFTY TOTAL MKT</c:v>
                </c:pt>
                <c:pt idx="5">
                  <c:v>Nifty Next 50</c:v>
                </c:pt>
                <c:pt idx="6">
                  <c:v>NIFTY Smallcap 100</c:v>
                </c:pt>
                <c:pt idx="7">
                  <c:v>NIFTY500 MULTICAP 50:25:25</c:v>
                </c:pt>
                <c:pt idx="8">
                  <c:v>NIFTY LargeMidcap 250</c:v>
                </c:pt>
                <c:pt idx="9">
                  <c:v>Nifty500 LargeMidSmall Equal-Cap Weighted</c:v>
                </c:pt>
                <c:pt idx="10">
                  <c:v>NIFTY SMALLCAP 50</c:v>
                </c:pt>
                <c:pt idx="11">
                  <c:v>Nifty smallcap 250</c:v>
                </c:pt>
                <c:pt idx="12">
                  <c:v>NIFTY MID SELECT</c:v>
                </c:pt>
                <c:pt idx="13">
                  <c:v>Nifty MidSmallcap 400</c:v>
                </c:pt>
                <c:pt idx="14">
                  <c:v>Nifty Midcap 150</c:v>
                </c:pt>
                <c:pt idx="15">
                  <c:v>NIFTY MIDCAP 100</c:v>
                </c:pt>
                <c:pt idx="16">
                  <c:v>Nifty Midcap 50</c:v>
                </c:pt>
                <c:pt idx="17">
                  <c:v>NIFTY MICROCAP250</c:v>
                </c:pt>
              </c:strCache>
            </c:strRef>
          </c:cat>
          <c:val>
            <c:numRef>
              <c:f>'return on incides'!$F$2:$F$19</c:f>
              <c:numCache>
                <c:formatCode>General</c:formatCode>
                <c:ptCount val="18"/>
                <c:pt idx="0">
                  <c:v>17.920000000000002</c:v>
                </c:pt>
                <c:pt idx="1">
                  <c:v>17.989999999999998</c:v>
                </c:pt>
                <c:pt idx="2">
                  <c:v>19.07</c:v>
                </c:pt>
                <c:pt idx="3">
                  <c:v>19.850000000000001</c:v>
                </c:pt>
                <c:pt idx="4">
                  <c:v>20.3</c:v>
                </c:pt>
                <c:pt idx="5">
                  <c:v>19.53</c:v>
                </c:pt>
                <c:pt idx="6">
                  <c:v>25.16</c:v>
                </c:pt>
                <c:pt idx="7">
                  <c:v>22.54</c:v>
                </c:pt>
                <c:pt idx="8">
                  <c:v>22.12</c:v>
                </c:pt>
                <c:pt idx="9">
                  <c:v>23.92</c:v>
                </c:pt>
                <c:pt idx="10">
                  <c:v>25.55</c:v>
                </c:pt>
                <c:pt idx="11">
                  <c:v>27.4</c:v>
                </c:pt>
                <c:pt idx="12">
                  <c:v>24.1</c:v>
                </c:pt>
                <c:pt idx="13">
                  <c:v>26.49</c:v>
                </c:pt>
                <c:pt idx="14">
                  <c:v>26.09</c:v>
                </c:pt>
                <c:pt idx="15">
                  <c:v>26.38</c:v>
                </c:pt>
                <c:pt idx="16">
                  <c:v>28.12</c:v>
                </c:pt>
                <c:pt idx="17">
                  <c:v>41.9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94-49CA-9AEB-F840FBA649CA}"/>
            </c:ext>
          </c:extLst>
        </c:ser>
        <c:ser>
          <c:idx val="5"/>
          <c:order val="5"/>
          <c:tx>
            <c:strRef>
              <c:f>'return on incides'!$G$1</c:f>
              <c:strCache>
                <c:ptCount val="1"/>
                <c:pt idx="0">
                  <c:v>10Yr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'return on incides'!$A$2:$A$19</c:f>
              <c:strCache>
                <c:ptCount val="18"/>
                <c:pt idx="0">
                  <c:v>Nifty 50</c:v>
                </c:pt>
                <c:pt idx="1">
                  <c:v>Nifty 100</c:v>
                </c:pt>
                <c:pt idx="2">
                  <c:v>Nifty 200</c:v>
                </c:pt>
                <c:pt idx="3">
                  <c:v>Nifty 500</c:v>
                </c:pt>
                <c:pt idx="4">
                  <c:v>NIFTY TOTAL MKT</c:v>
                </c:pt>
                <c:pt idx="5">
                  <c:v>Nifty Next 50</c:v>
                </c:pt>
                <c:pt idx="6">
                  <c:v>NIFTY Smallcap 100</c:v>
                </c:pt>
                <c:pt idx="7">
                  <c:v>NIFTY500 MULTICAP 50:25:25</c:v>
                </c:pt>
                <c:pt idx="8">
                  <c:v>NIFTY LargeMidcap 250</c:v>
                </c:pt>
                <c:pt idx="9">
                  <c:v>Nifty500 LargeMidSmall Equal-Cap Weighted</c:v>
                </c:pt>
                <c:pt idx="10">
                  <c:v>NIFTY SMALLCAP 50</c:v>
                </c:pt>
                <c:pt idx="11">
                  <c:v>Nifty smallcap 250</c:v>
                </c:pt>
                <c:pt idx="12">
                  <c:v>NIFTY MID SELECT</c:v>
                </c:pt>
                <c:pt idx="13">
                  <c:v>Nifty MidSmallcap 400</c:v>
                </c:pt>
                <c:pt idx="14">
                  <c:v>Nifty Midcap 150</c:v>
                </c:pt>
                <c:pt idx="15">
                  <c:v>NIFTY MIDCAP 100</c:v>
                </c:pt>
                <c:pt idx="16">
                  <c:v>Nifty Midcap 50</c:v>
                </c:pt>
                <c:pt idx="17">
                  <c:v>NIFTY MICROCAP250</c:v>
                </c:pt>
              </c:strCache>
            </c:strRef>
          </c:cat>
          <c:val>
            <c:numRef>
              <c:f>'return on incides'!$G$2:$G$19</c:f>
              <c:numCache>
                <c:formatCode>General</c:formatCode>
                <c:ptCount val="18"/>
                <c:pt idx="0">
                  <c:v>11.29</c:v>
                </c:pt>
                <c:pt idx="1">
                  <c:v>11.47</c:v>
                </c:pt>
                <c:pt idx="2">
                  <c:v>11.87</c:v>
                </c:pt>
                <c:pt idx="3">
                  <c:v>12.24</c:v>
                </c:pt>
                <c:pt idx="4">
                  <c:v>12.46</c:v>
                </c:pt>
                <c:pt idx="5">
                  <c:v>12.76</c:v>
                </c:pt>
                <c:pt idx="6">
                  <c:v>11.39</c:v>
                </c:pt>
                <c:pt idx="7">
                  <c:v>13.32</c:v>
                </c:pt>
                <c:pt idx="8">
                  <c:v>13.9</c:v>
                </c:pt>
                <c:pt idx="9">
                  <c:v>13.81</c:v>
                </c:pt>
                <c:pt idx="10">
                  <c:v>9.76</c:v>
                </c:pt>
                <c:pt idx="11">
                  <c:v>13.52</c:v>
                </c:pt>
                <c:pt idx="12">
                  <c:v>15.29</c:v>
                </c:pt>
                <c:pt idx="13">
                  <c:v>15.28</c:v>
                </c:pt>
                <c:pt idx="14">
                  <c:v>16.13</c:v>
                </c:pt>
                <c:pt idx="15">
                  <c:v>15</c:v>
                </c:pt>
                <c:pt idx="16">
                  <c:v>16.010000000000002</c:v>
                </c:pt>
                <c:pt idx="17">
                  <c:v>19.54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94-49CA-9AEB-F840FBA6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664768"/>
        <c:axId val="1847661856"/>
      </c:lineChart>
      <c:dateAx>
        <c:axId val="18476647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661856"/>
        <c:crosses val="autoZero"/>
        <c:auto val="0"/>
        <c:lblOffset val="100"/>
        <c:baseTimeUnit val="days"/>
      </c:dateAx>
      <c:valAx>
        <c:axId val="18476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wordArt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664768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2023-2024 closing</a:t>
            </a:r>
            <a:r>
              <a:rPr lang="en-US" baseline="0"/>
              <a:t> data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'analysis on IPCALAB'!$B$2</c:f>
              <c:strCache>
                <c:ptCount val="1"/>
                <c:pt idx="0">
                  <c:v>close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'analysis on IPCALAB'!$A$3:$A$250</c:f>
              <c:numCache>
                <c:formatCode>d\-mmm\-yy</c:formatCode>
                <c:ptCount val="248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  <c:pt idx="5">
                  <c:v>45379</c:v>
                </c:pt>
                <c:pt idx="6">
                  <c:v>45378</c:v>
                </c:pt>
                <c:pt idx="7">
                  <c:v>45377</c:v>
                </c:pt>
                <c:pt idx="8">
                  <c:v>45373</c:v>
                </c:pt>
                <c:pt idx="9">
                  <c:v>45372</c:v>
                </c:pt>
                <c:pt idx="10">
                  <c:v>45371</c:v>
                </c:pt>
                <c:pt idx="11">
                  <c:v>45370</c:v>
                </c:pt>
                <c:pt idx="12">
                  <c:v>45369</c:v>
                </c:pt>
                <c:pt idx="13">
                  <c:v>45366</c:v>
                </c:pt>
                <c:pt idx="14">
                  <c:v>45365</c:v>
                </c:pt>
                <c:pt idx="15">
                  <c:v>45364</c:v>
                </c:pt>
                <c:pt idx="16">
                  <c:v>45363</c:v>
                </c:pt>
                <c:pt idx="17">
                  <c:v>45362</c:v>
                </c:pt>
                <c:pt idx="18">
                  <c:v>45358</c:v>
                </c:pt>
                <c:pt idx="19">
                  <c:v>45357</c:v>
                </c:pt>
                <c:pt idx="20">
                  <c:v>45356</c:v>
                </c:pt>
                <c:pt idx="21">
                  <c:v>45355</c:v>
                </c:pt>
                <c:pt idx="22">
                  <c:v>45353</c:v>
                </c:pt>
                <c:pt idx="23">
                  <c:v>45352</c:v>
                </c:pt>
                <c:pt idx="24">
                  <c:v>45351</c:v>
                </c:pt>
                <c:pt idx="25">
                  <c:v>45350</c:v>
                </c:pt>
                <c:pt idx="26">
                  <c:v>45349</c:v>
                </c:pt>
                <c:pt idx="27">
                  <c:v>45348</c:v>
                </c:pt>
                <c:pt idx="28">
                  <c:v>45345</c:v>
                </c:pt>
                <c:pt idx="29">
                  <c:v>45344</c:v>
                </c:pt>
                <c:pt idx="30">
                  <c:v>45343</c:v>
                </c:pt>
                <c:pt idx="31">
                  <c:v>45342</c:v>
                </c:pt>
                <c:pt idx="32">
                  <c:v>45341</c:v>
                </c:pt>
                <c:pt idx="33">
                  <c:v>45338</c:v>
                </c:pt>
                <c:pt idx="34">
                  <c:v>45337</c:v>
                </c:pt>
                <c:pt idx="35">
                  <c:v>45336</c:v>
                </c:pt>
                <c:pt idx="36">
                  <c:v>45335</c:v>
                </c:pt>
                <c:pt idx="37">
                  <c:v>45334</c:v>
                </c:pt>
                <c:pt idx="38">
                  <c:v>45331</c:v>
                </c:pt>
                <c:pt idx="39">
                  <c:v>45330</c:v>
                </c:pt>
                <c:pt idx="40">
                  <c:v>45329</c:v>
                </c:pt>
                <c:pt idx="41">
                  <c:v>45328</c:v>
                </c:pt>
                <c:pt idx="42">
                  <c:v>45327</c:v>
                </c:pt>
                <c:pt idx="43">
                  <c:v>45324</c:v>
                </c:pt>
                <c:pt idx="44">
                  <c:v>45323</c:v>
                </c:pt>
                <c:pt idx="45">
                  <c:v>45322</c:v>
                </c:pt>
                <c:pt idx="46">
                  <c:v>45321</c:v>
                </c:pt>
                <c:pt idx="47">
                  <c:v>45320</c:v>
                </c:pt>
                <c:pt idx="48">
                  <c:v>45316</c:v>
                </c:pt>
                <c:pt idx="49">
                  <c:v>45315</c:v>
                </c:pt>
                <c:pt idx="50">
                  <c:v>45314</c:v>
                </c:pt>
                <c:pt idx="51">
                  <c:v>45311</c:v>
                </c:pt>
                <c:pt idx="52">
                  <c:v>45310</c:v>
                </c:pt>
                <c:pt idx="53">
                  <c:v>45309</c:v>
                </c:pt>
                <c:pt idx="54">
                  <c:v>45308</c:v>
                </c:pt>
                <c:pt idx="55">
                  <c:v>45307</c:v>
                </c:pt>
                <c:pt idx="56">
                  <c:v>45306</c:v>
                </c:pt>
                <c:pt idx="57">
                  <c:v>45303</c:v>
                </c:pt>
                <c:pt idx="58">
                  <c:v>45302</c:v>
                </c:pt>
                <c:pt idx="59">
                  <c:v>45301</c:v>
                </c:pt>
                <c:pt idx="60">
                  <c:v>45300</c:v>
                </c:pt>
                <c:pt idx="61">
                  <c:v>45299</c:v>
                </c:pt>
                <c:pt idx="62">
                  <c:v>45296</c:v>
                </c:pt>
                <c:pt idx="63">
                  <c:v>45295</c:v>
                </c:pt>
                <c:pt idx="64">
                  <c:v>45294</c:v>
                </c:pt>
                <c:pt idx="65">
                  <c:v>45293</c:v>
                </c:pt>
                <c:pt idx="66">
                  <c:v>45292</c:v>
                </c:pt>
                <c:pt idx="67">
                  <c:v>45289</c:v>
                </c:pt>
                <c:pt idx="68">
                  <c:v>45288</c:v>
                </c:pt>
                <c:pt idx="69">
                  <c:v>45287</c:v>
                </c:pt>
                <c:pt idx="70">
                  <c:v>45286</c:v>
                </c:pt>
                <c:pt idx="71">
                  <c:v>45282</c:v>
                </c:pt>
                <c:pt idx="72">
                  <c:v>45281</c:v>
                </c:pt>
                <c:pt idx="73">
                  <c:v>45280</c:v>
                </c:pt>
                <c:pt idx="74">
                  <c:v>45279</c:v>
                </c:pt>
                <c:pt idx="75">
                  <c:v>45278</c:v>
                </c:pt>
                <c:pt idx="76">
                  <c:v>45275</c:v>
                </c:pt>
                <c:pt idx="77">
                  <c:v>45274</c:v>
                </c:pt>
                <c:pt idx="78">
                  <c:v>45273</c:v>
                </c:pt>
                <c:pt idx="79">
                  <c:v>45272</c:v>
                </c:pt>
                <c:pt idx="80">
                  <c:v>45271</c:v>
                </c:pt>
                <c:pt idx="81">
                  <c:v>45268</c:v>
                </c:pt>
                <c:pt idx="82">
                  <c:v>45267</c:v>
                </c:pt>
                <c:pt idx="83">
                  <c:v>45266</c:v>
                </c:pt>
                <c:pt idx="84">
                  <c:v>45265</c:v>
                </c:pt>
                <c:pt idx="85">
                  <c:v>45264</c:v>
                </c:pt>
                <c:pt idx="86">
                  <c:v>45261</c:v>
                </c:pt>
                <c:pt idx="87">
                  <c:v>45260</c:v>
                </c:pt>
                <c:pt idx="88">
                  <c:v>45259</c:v>
                </c:pt>
                <c:pt idx="89">
                  <c:v>45258</c:v>
                </c:pt>
                <c:pt idx="90">
                  <c:v>45254</c:v>
                </c:pt>
                <c:pt idx="91">
                  <c:v>45253</c:v>
                </c:pt>
                <c:pt idx="92">
                  <c:v>45252</c:v>
                </c:pt>
                <c:pt idx="93">
                  <c:v>45251</c:v>
                </c:pt>
                <c:pt idx="94">
                  <c:v>45250</c:v>
                </c:pt>
                <c:pt idx="95">
                  <c:v>45247</c:v>
                </c:pt>
                <c:pt idx="96">
                  <c:v>45246</c:v>
                </c:pt>
                <c:pt idx="97">
                  <c:v>45245</c:v>
                </c:pt>
                <c:pt idx="98">
                  <c:v>45243</c:v>
                </c:pt>
                <c:pt idx="99">
                  <c:v>45242</c:v>
                </c:pt>
                <c:pt idx="100">
                  <c:v>45240</c:v>
                </c:pt>
                <c:pt idx="101">
                  <c:v>45239</c:v>
                </c:pt>
                <c:pt idx="102">
                  <c:v>45238</c:v>
                </c:pt>
                <c:pt idx="103">
                  <c:v>45237</c:v>
                </c:pt>
                <c:pt idx="104">
                  <c:v>45236</c:v>
                </c:pt>
                <c:pt idx="105">
                  <c:v>45233</c:v>
                </c:pt>
                <c:pt idx="106">
                  <c:v>45232</c:v>
                </c:pt>
                <c:pt idx="107">
                  <c:v>45231</c:v>
                </c:pt>
                <c:pt idx="108">
                  <c:v>45230</c:v>
                </c:pt>
                <c:pt idx="109">
                  <c:v>45229</c:v>
                </c:pt>
                <c:pt idx="110">
                  <c:v>45226</c:v>
                </c:pt>
                <c:pt idx="111">
                  <c:v>45225</c:v>
                </c:pt>
                <c:pt idx="112">
                  <c:v>45224</c:v>
                </c:pt>
                <c:pt idx="113">
                  <c:v>45222</c:v>
                </c:pt>
                <c:pt idx="114">
                  <c:v>45219</c:v>
                </c:pt>
                <c:pt idx="115">
                  <c:v>45218</c:v>
                </c:pt>
                <c:pt idx="116">
                  <c:v>45217</c:v>
                </c:pt>
                <c:pt idx="117">
                  <c:v>45216</c:v>
                </c:pt>
                <c:pt idx="118">
                  <c:v>45215</c:v>
                </c:pt>
                <c:pt idx="119">
                  <c:v>45212</c:v>
                </c:pt>
                <c:pt idx="120">
                  <c:v>45211</c:v>
                </c:pt>
                <c:pt idx="121">
                  <c:v>45210</c:v>
                </c:pt>
                <c:pt idx="122">
                  <c:v>45209</c:v>
                </c:pt>
                <c:pt idx="123">
                  <c:v>45208</c:v>
                </c:pt>
                <c:pt idx="124">
                  <c:v>45205</c:v>
                </c:pt>
                <c:pt idx="125">
                  <c:v>45204</c:v>
                </c:pt>
                <c:pt idx="126">
                  <c:v>45203</c:v>
                </c:pt>
                <c:pt idx="127">
                  <c:v>45202</c:v>
                </c:pt>
                <c:pt idx="128">
                  <c:v>45198</c:v>
                </c:pt>
                <c:pt idx="129">
                  <c:v>45197</c:v>
                </c:pt>
                <c:pt idx="130">
                  <c:v>45196</c:v>
                </c:pt>
                <c:pt idx="131">
                  <c:v>45195</c:v>
                </c:pt>
                <c:pt idx="132">
                  <c:v>45194</c:v>
                </c:pt>
                <c:pt idx="133">
                  <c:v>45191</c:v>
                </c:pt>
                <c:pt idx="134">
                  <c:v>45190</c:v>
                </c:pt>
                <c:pt idx="135">
                  <c:v>45189</c:v>
                </c:pt>
                <c:pt idx="136">
                  <c:v>45187</c:v>
                </c:pt>
                <c:pt idx="137">
                  <c:v>45184</c:v>
                </c:pt>
                <c:pt idx="138">
                  <c:v>45183</c:v>
                </c:pt>
                <c:pt idx="139">
                  <c:v>45182</c:v>
                </c:pt>
                <c:pt idx="140">
                  <c:v>45181</c:v>
                </c:pt>
                <c:pt idx="141">
                  <c:v>45180</c:v>
                </c:pt>
                <c:pt idx="142">
                  <c:v>45177</c:v>
                </c:pt>
                <c:pt idx="143">
                  <c:v>45176</c:v>
                </c:pt>
                <c:pt idx="144">
                  <c:v>45175</c:v>
                </c:pt>
                <c:pt idx="145">
                  <c:v>45174</c:v>
                </c:pt>
                <c:pt idx="146">
                  <c:v>45173</c:v>
                </c:pt>
                <c:pt idx="147">
                  <c:v>45170</c:v>
                </c:pt>
                <c:pt idx="148">
                  <c:v>45169</c:v>
                </c:pt>
                <c:pt idx="149">
                  <c:v>45168</c:v>
                </c:pt>
                <c:pt idx="150">
                  <c:v>45167</c:v>
                </c:pt>
                <c:pt idx="151">
                  <c:v>45166</c:v>
                </c:pt>
                <c:pt idx="152">
                  <c:v>45163</c:v>
                </c:pt>
                <c:pt idx="153">
                  <c:v>45162</c:v>
                </c:pt>
                <c:pt idx="154">
                  <c:v>45161</c:v>
                </c:pt>
                <c:pt idx="155">
                  <c:v>45160</c:v>
                </c:pt>
                <c:pt idx="156">
                  <c:v>45159</c:v>
                </c:pt>
                <c:pt idx="157">
                  <c:v>45156</c:v>
                </c:pt>
                <c:pt idx="158">
                  <c:v>45155</c:v>
                </c:pt>
                <c:pt idx="159">
                  <c:v>45154</c:v>
                </c:pt>
                <c:pt idx="160">
                  <c:v>45152</c:v>
                </c:pt>
                <c:pt idx="161">
                  <c:v>45149</c:v>
                </c:pt>
                <c:pt idx="162">
                  <c:v>45148</c:v>
                </c:pt>
                <c:pt idx="163">
                  <c:v>45147</c:v>
                </c:pt>
                <c:pt idx="164">
                  <c:v>45146</c:v>
                </c:pt>
                <c:pt idx="165">
                  <c:v>45145</c:v>
                </c:pt>
                <c:pt idx="166">
                  <c:v>45142</c:v>
                </c:pt>
                <c:pt idx="167">
                  <c:v>45141</c:v>
                </c:pt>
                <c:pt idx="168">
                  <c:v>45140</c:v>
                </c:pt>
                <c:pt idx="169">
                  <c:v>45139</c:v>
                </c:pt>
                <c:pt idx="170">
                  <c:v>45138</c:v>
                </c:pt>
                <c:pt idx="171">
                  <c:v>45135</c:v>
                </c:pt>
                <c:pt idx="172">
                  <c:v>45134</c:v>
                </c:pt>
                <c:pt idx="173">
                  <c:v>45133</c:v>
                </c:pt>
                <c:pt idx="174">
                  <c:v>45132</c:v>
                </c:pt>
                <c:pt idx="175">
                  <c:v>45131</c:v>
                </c:pt>
                <c:pt idx="176">
                  <c:v>45128</c:v>
                </c:pt>
                <c:pt idx="177">
                  <c:v>45127</c:v>
                </c:pt>
                <c:pt idx="178">
                  <c:v>45126</c:v>
                </c:pt>
                <c:pt idx="179">
                  <c:v>45125</c:v>
                </c:pt>
                <c:pt idx="180">
                  <c:v>45124</c:v>
                </c:pt>
                <c:pt idx="181">
                  <c:v>45121</c:v>
                </c:pt>
                <c:pt idx="182">
                  <c:v>45120</c:v>
                </c:pt>
                <c:pt idx="183">
                  <c:v>45119</c:v>
                </c:pt>
                <c:pt idx="184">
                  <c:v>45118</c:v>
                </c:pt>
                <c:pt idx="185">
                  <c:v>45117</c:v>
                </c:pt>
                <c:pt idx="186">
                  <c:v>45114</c:v>
                </c:pt>
                <c:pt idx="187">
                  <c:v>45113</c:v>
                </c:pt>
                <c:pt idx="188">
                  <c:v>45112</c:v>
                </c:pt>
                <c:pt idx="189">
                  <c:v>45111</c:v>
                </c:pt>
                <c:pt idx="190">
                  <c:v>45110</c:v>
                </c:pt>
                <c:pt idx="191">
                  <c:v>45107</c:v>
                </c:pt>
                <c:pt idx="192">
                  <c:v>45105</c:v>
                </c:pt>
                <c:pt idx="193">
                  <c:v>45104</c:v>
                </c:pt>
                <c:pt idx="194">
                  <c:v>45103</c:v>
                </c:pt>
                <c:pt idx="195">
                  <c:v>45100</c:v>
                </c:pt>
                <c:pt idx="196">
                  <c:v>45099</c:v>
                </c:pt>
                <c:pt idx="197">
                  <c:v>45098</c:v>
                </c:pt>
                <c:pt idx="198">
                  <c:v>45097</c:v>
                </c:pt>
                <c:pt idx="199">
                  <c:v>45096</c:v>
                </c:pt>
                <c:pt idx="200">
                  <c:v>45093</c:v>
                </c:pt>
                <c:pt idx="201">
                  <c:v>45092</c:v>
                </c:pt>
                <c:pt idx="202">
                  <c:v>45091</c:v>
                </c:pt>
                <c:pt idx="203">
                  <c:v>45090</c:v>
                </c:pt>
                <c:pt idx="204">
                  <c:v>45089</c:v>
                </c:pt>
                <c:pt idx="205">
                  <c:v>45086</c:v>
                </c:pt>
                <c:pt idx="206">
                  <c:v>45085</c:v>
                </c:pt>
                <c:pt idx="207">
                  <c:v>45084</c:v>
                </c:pt>
                <c:pt idx="208">
                  <c:v>45083</c:v>
                </c:pt>
                <c:pt idx="209">
                  <c:v>45082</c:v>
                </c:pt>
                <c:pt idx="210">
                  <c:v>45079</c:v>
                </c:pt>
                <c:pt idx="211">
                  <c:v>45078</c:v>
                </c:pt>
                <c:pt idx="212">
                  <c:v>45077</c:v>
                </c:pt>
                <c:pt idx="213">
                  <c:v>45076</c:v>
                </c:pt>
                <c:pt idx="214">
                  <c:v>45075</c:v>
                </c:pt>
                <c:pt idx="215">
                  <c:v>45072</c:v>
                </c:pt>
                <c:pt idx="216">
                  <c:v>45071</c:v>
                </c:pt>
                <c:pt idx="217">
                  <c:v>45070</c:v>
                </c:pt>
                <c:pt idx="218">
                  <c:v>45069</c:v>
                </c:pt>
                <c:pt idx="219">
                  <c:v>45068</c:v>
                </c:pt>
                <c:pt idx="220">
                  <c:v>45065</c:v>
                </c:pt>
                <c:pt idx="221">
                  <c:v>45064</c:v>
                </c:pt>
                <c:pt idx="222">
                  <c:v>45063</c:v>
                </c:pt>
                <c:pt idx="223">
                  <c:v>45062</c:v>
                </c:pt>
                <c:pt idx="224">
                  <c:v>45061</c:v>
                </c:pt>
                <c:pt idx="225">
                  <c:v>45058</c:v>
                </c:pt>
                <c:pt idx="226">
                  <c:v>45057</c:v>
                </c:pt>
                <c:pt idx="227">
                  <c:v>45056</c:v>
                </c:pt>
                <c:pt idx="228">
                  <c:v>45055</c:v>
                </c:pt>
                <c:pt idx="229">
                  <c:v>45054</c:v>
                </c:pt>
                <c:pt idx="230">
                  <c:v>45051</c:v>
                </c:pt>
                <c:pt idx="231">
                  <c:v>45050</c:v>
                </c:pt>
                <c:pt idx="232">
                  <c:v>45049</c:v>
                </c:pt>
                <c:pt idx="233">
                  <c:v>45048</c:v>
                </c:pt>
                <c:pt idx="234">
                  <c:v>45044</c:v>
                </c:pt>
                <c:pt idx="235">
                  <c:v>45043</c:v>
                </c:pt>
                <c:pt idx="236">
                  <c:v>45042</c:v>
                </c:pt>
                <c:pt idx="237">
                  <c:v>45041</c:v>
                </c:pt>
                <c:pt idx="238">
                  <c:v>45040</c:v>
                </c:pt>
                <c:pt idx="239">
                  <c:v>45037</c:v>
                </c:pt>
                <c:pt idx="240">
                  <c:v>45036</c:v>
                </c:pt>
                <c:pt idx="241">
                  <c:v>45035</c:v>
                </c:pt>
                <c:pt idx="242">
                  <c:v>45034</c:v>
                </c:pt>
                <c:pt idx="243">
                  <c:v>45033</c:v>
                </c:pt>
                <c:pt idx="244">
                  <c:v>45029</c:v>
                </c:pt>
                <c:pt idx="245">
                  <c:v>45028</c:v>
                </c:pt>
                <c:pt idx="246">
                  <c:v>45027</c:v>
                </c:pt>
                <c:pt idx="247">
                  <c:v>45026</c:v>
                </c:pt>
              </c:numCache>
            </c:numRef>
          </c:cat>
          <c:val>
            <c:numRef>
              <c:f>'analysis on IPCALAB'!$B$3:$B$250</c:f>
              <c:numCache>
                <c:formatCode>#,##0.00</c:formatCode>
                <c:ptCount val="248"/>
                <c:pt idx="0">
                  <c:v>1314.55</c:v>
                </c:pt>
                <c:pt idx="1">
                  <c:v>1276.1500000000001</c:v>
                </c:pt>
                <c:pt idx="2">
                  <c:v>1224.3499999999999</c:v>
                </c:pt>
                <c:pt idx="3">
                  <c:v>1233.55</c:v>
                </c:pt>
                <c:pt idx="4">
                  <c:v>1241.05</c:v>
                </c:pt>
                <c:pt idx="5">
                  <c:v>1237.4000000000001</c:v>
                </c:pt>
                <c:pt idx="6">
                  <c:v>1205.3</c:v>
                </c:pt>
                <c:pt idx="7">
                  <c:v>1200.9000000000001</c:v>
                </c:pt>
                <c:pt idx="8">
                  <c:v>1196.05</c:v>
                </c:pt>
                <c:pt idx="9">
                  <c:v>1174.1500000000001</c:v>
                </c:pt>
                <c:pt idx="10">
                  <c:v>1160.95</c:v>
                </c:pt>
                <c:pt idx="11">
                  <c:v>1144.1500000000001</c:v>
                </c:pt>
                <c:pt idx="12">
                  <c:v>1165.05</c:v>
                </c:pt>
                <c:pt idx="13">
                  <c:v>1165.5999999999999</c:v>
                </c:pt>
                <c:pt idx="14">
                  <c:v>1183.2</c:v>
                </c:pt>
                <c:pt idx="15">
                  <c:v>1133.25</c:v>
                </c:pt>
                <c:pt idx="16">
                  <c:v>1177.25</c:v>
                </c:pt>
                <c:pt idx="17">
                  <c:v>1189.6500000000001</c:v>
                </c:pt>
                <c:pt idx="18">
                  <c:v>1187.55</c:v>
                </c:pt>
                <c:pt idx="19">
                  <c:v>1198.7</c:v>
                </c:pt>
                <c:pt idx="20">
                  <c:v>1189.7</c:v>
                </c:pt>
                <c:pt idx="21">
                  <c:v>1201.8</c:v>
                </c:pt>
                <c:pt idx="22">
                  <c:v>1198.95</c:v>
                </c:pt>
                <c:pt idx="23">
                  <c:v>1193.05</c:v>
                </c:pt>
                <c:pt idx="24">
                  <c:v>1193.25</c:v>
                </c:pt>
                <c:pt idx="25">
                  <c:v>1188.3</c:v>
                </c:pt>
                <c:pt idx="26">
                  <c:v>1194.8499999999999</c:v>
                </c:pt>
                <c:pt idx="27">
                  <c:v>1214.5</c:v>
                </c:pt>
                <c:pt idx="28">
                  <c:v>1217.7</c:v>
                </c:pt>
                <c:pt idx="29">
                  <c:v>1230.7</c:v>
                </c:pt>
                <c:pt idx="30">
                  <c:v>1220.3499999999999</c:v>
                </c:pt>
                <c:pt idx="31">
                  <c:v>1235.4000000000001</c:v>
                </c:pt>
                <c:pt idx="32">
                  <c:v>1235.95</c:v>
                </c:pt>
                <c:pt idx="33">
                  <c:v>1241.45</c:v>
                </c:pt>
                <c:pt idx="34">
                  <c:v>1152.3499999999999</c:v>
                </c:pt>
                <c:pt idx="35">
                  <c:v>1154.7</c:v>
                </c:pt>
                <c:pt idx="36">
                  <c:v>1160.6500000000001</c:v>
                </c:pt>
                <c:pt idx="37">
                  <c:v>1168.2</c:v>
                </c:pt>
                <c:pt idx="38">
                  <c:v>1195.5999999999999</c:v>
                </c:pt>
                <c:pt idx="39">
                  <c:v>1215.75</c:v>
                </c:pt>
                <c:pt idx="40">
                  <c:v>1225.5</c:v>
                </c:pt>
                <c:pt idx="41">
                  <c:v>1199.1500000000001</c:v>
                </c:pt>
                <c:pt idx="42">
                  <c:v>1134.3499999999999</c:v>
                </c:pt>
                <c:pt idx="43">
                  <c:v>1108.75</c:v>
                </c:pt>
                <c:pt idx="44">
                  <c:v>1114.45</c:v>
                </c:pt>
                <c:pt idx="45">
                  <c:v>1120.25</c:v>
                </c:pt>
                <c:pt idx="46">
                  <c:v>1103.7</c:v>
                </c:pt>
                <c:pt idx="47">
                  <c:v>1132.5999999999999</c:v>
                </c:pt>
                <c:pt idx="48">
                  <c:v>1115.45</c:v>
                </c:pt>
                <c:pt idx="49">
                  <c:v>1098.45</c:v>
                </c:pt>
                <c:pt idx="50">
                  <c:v>1082</c:v>
                </c:pt>
                <c:pt idx="51">
                  <c:v>1077.7</c:v>
                </c:pt>
                <c:pt idx="52">
                  <c:v>1099.95</c:v>
                </c:pt>
                <c:pt idx="53">
                  <c:v>1081.4000000000001</c:v>
                </c:pt>
                <c:pt idx="54">
                  <c:v>1123.5</c:v>
                </c:pt>
                <c:pt idx="55">
                  <c:v>1134.55</c:v>
                </c:pt>
                <c:pt idx="56">
                  <c:v>1139.55</c:v>
                </c:pt>
                <c:pt idx="57">
                  <c:v>1135.3499999999999</c:v>
                </c:pt>
                <c:pt idx="58">
                  <c:v>1144.3499999999999</c:v>
                </c:pt>
                <c:pt idx="59">
                  <c:v>1116.25</c:v>
                </c:pt>
                <c:pt idx="60">
                  <c:v>1103.05</c:v>
                </c:pt>
                <c:pt idx="61">
                  <c:v>1088.0999999999999</c:v>
                </c:pt>
                <c:pt idx="62">
                  <c:v>1113.4000000000001</c:v>
                </c:pt>
                <c:pt idx="63">
                  <c:v>1109.8499999999999</c:v>
                </c:pt>
                <c:pt idx="64">
                  <c:v>1110.25</c:v>
                </c:pt>
                <c:pt idx="65">
                  <c:v>1113.3499999999999</c:v>
                </c:pt>
                <c:pt idx="66">
                  <c:v>1119.3499999999999</c:v>
                </c:pt>
                <c:pt idx="67">
                  <c:v>1113.1500000000001</c:v>
                </c:pt>
                <c:pt idx="68">
                  <c:v>1099.75</c:v>
                </c:pt>
                <c:pt idx="69">
                  <c:v>1059.05</c:v>
                </c:pt>
                <c:pt idx="70">
                  <c:v>1058.5999999999999</c:v>
                </c:pt>
                <c:pt idx="71">
                  <c:v>1062.6500000000001</c:v>
                </c:pt>
                <c:pt idx="72">
                  <c:v>1064.3499999999999</c:v>
                </c:pt>
                <c:pt idx="73">
                  <c:v>1061.5</c:v>
                </c:pt>
                <c:pt idx="74">
                  <c:v>1107.6500000000001</c:v>
                </c:pt>
                <c:pt idx="75">
                  <c:v>1124.55</c:v>
                </c:pt>
                <c:pt idx="76">
                  <c:v>1114.3499999999999</c:v>
                </c:pt>
                <c:pt idx="77">
                  <c:v>1104.4000000000001</c:v>
                </c:pt>
                <c:pt idx="78">
                  <c:v>1099.45</c:v>
                </c:pt>
                <c:pt idx="79">
                  <c:v>1091.55</c:v>
                </c:pt>
                <c:pt idx="80">
                  <c:v>1108.8499999999999</c:v>
                </c:pt>
                <c:pt idx="81">
                  <c:v>1119.3</c:v>
                </c:pt>
                <c:pt idx="82">
                  <c:v>1132.3499999999999</c:v>
                </c:pt>
                <c:pt idx="83">
                  <c:v>1126.5</c:v>
                </c:pt>
                <c:pt idx="84">
                  <c:v>1144.5999999999999</c:v>
                </c:pt>
                <c:pt idx="85">
                  <c:v>1142.55</c:v>
                </c:pt>
                <c:pt idx="86">
                  <c:v>1149.7</c:v>
                </c:pt>
                <c:pt idx="87">
                  <c:v>1132.95</c:v>
                </c:pt>
                <c:pt idx="88">
                  <c:v>1120.8499999999999</c:v>
                </c:pt>
                <c:pt idx="89">
                  <c:v>1097.6500000000001</c:v>
                </c:pt>
                <c:pt idx="90">
                  <c:v>1091.8</c:v>
                </c:pt>
                <c:pt idx="91">
                  <c:v>1066.3499999999999</c:v>
                </c:pt>
                <c:pt idx="92">
                  <c:v>1090.3</c:v>
                </c:pt>
                <c:pt idx="93">
                  <c:v>1074.9000000000001</c:v>
                </c:pt>
                <c:pt idx="94">
                  <c:v>1060.75</c:v>
                </c:pt>
                <c:pt idx="95">
                  <c:v>1081.05</c:v>
                </c:pt>
                <c:pt idx="96">
                  <c:v>1071.8499999999999</c:v>
                </c:pt>
                <c:pt idx="97">
                  <c:v>1057.3499999999999</c:v>
                </c:pt>
                <c:pt idx="98">
                  <c:v>1054.45</c:v>
                </c:pt>
                <c:pt idx="99">
                  <c:v>1032.8</c:v>
                </c:pt>
                <c:pt idx="100">
                  <c:v>1050.75</c:v>
                </c:pt>
                <c:pt idx="101">
                  <c:v>1046.4000000000001</c:v>
                </c:pt>
                <c:pt idx="102">
                  <c:v>1053.95</c:v>
                </c:pt>
                <c:pt idx="103">
                  <c:v>1006.5</c:v>
                </c:pt>
                <c:pt idx="104" formatCode="General">
                  <c:v>984.65</c:v>
                </c:pt>
                <c:pt idx="105" formatCode="General">
                  <c:v>969.8</c:v>
                </c:pt>
                <c:pt idx="106" formatCode="General">
                  <c:v>975.3</c:v>
                </c:pt>
                <c:pt idx="107" formatCode="General">
                  <c:v>978.75</c:v>
                </c:pt>
                <c:pt idx="108" formatCode="General">
                  <c:v>983.75</c:v>
                </c:pt>
                <c:pt idx="109" formatCode="General">
                  <c:v>979.75</c:v>
                </c:pt>
                <c:pt idx="110" formatCode="General">
                  <c:v>983</c:v>
                </c:pt>
                <c:pt idx="111" formatCode="General">
                  <c:v>979.75</c:v>
                </c:pt>
                <c:pt idx="112" formatCode="General">
                  <c:v>993.6</c:v>
                </c:pt>
                <c:pt idx="113" formatCode="General">
                  <c:v>998.8</c:v>
                </c:pt>
                <c:pt idx="114" formatCode="General">
                  <c:v>935.9</c:v>
                </c:pt>
                <c:pt idx="115" formatCode="General">
                  <c:v>946.9</c:v>
                </c:pt>
                <c:pt idx="116" formatCode="General">
                  <c:v>964.45</c:v>
                </c:pt>
                <c:pt idx="117" formatCode="General">
                  <c:v>973.15</c:v>
                </c:pt>
                <c:pt idx="118" formatCode="General">
                  <c:v>963.8</c:v>
                </c:pt>
                <c:pt idx="119" formatCode="General">
                  <c:v>959.15</c:v>
                </c:pt>
                <c:pt idx="120" formatCode="General">
                  <c:v>945.55</c:v>
                </c:pt>
                <c:pt idx="121" formatCode="General">
                  <c:v>941.75</c:v>
                </c:pt>
                <c:pt idx="122" formatCode="General">
                  <c:v>951.7</c:v>
                </c:pt>
                <c:pt idx="123" formatCode="General">
                  <c:v>936.1</c:v>
                </c:pt>
                <c:pt idx="124" formatCode="General">
                  <c:v>933.9</c:v>
                </c:pt>
                <c:pt idx="125" formatCode="General">
                  <c:v>926.95</c:v>
                </c:pt>
                <c:pt idx="126" formatCode="General">
                  <c:v>921.5</c:v>
                </c:pt>
                <c:pt idx="127" formatCode="General">
                  <c:v>935.45</c:v>
                </c:pt>
                <c:pt idx="128" formatCode="General">
                  <c:v>935.65</c:v>
                </c:pt>
                <c:pt idx="129" formatCode="General">
                  <c:v>923.9</c:v>
                </c:pt>
                <c:pt idx="130" formatCode="General">
                  <c:v>922.7</c:v>
                </c:pt>
                <c:pt idx="131" formatCode="General">
                  <c:v>905.1</c:v>
                </c:pt>
                <c:pt idx="132" formatCode="General">
                  <c:v>892.2</c:v>
                </c:pt>
                <c:pt idx="133" formatCode="General">
                  <c:v>894.25</c:v>
                </c:pt>
                <c:pt idx="134" formatCode="General">
                  <c:v>900.05</c:v>
                </c:pt>
                <c:pt idx="135" formatCode="General">
                  <c:v>913.25</c:v>
                </c:pt>
                <c:pt idx="136" formatCode="General">
                  <c:v>927.55</c:v>
                </c:pt>
                <c:pt idx="137" formatCode="General">
                  <c:v>930.75</c:v>
                </c:pt>
                <c:pt idx="138" formatCode="General">
                  <c:v>901.4</c:v>
                </c:pt>
                <c:pt idx="139" formatCode="General">
                  <c:v>888.25</c:v>
                </c:pt>
                <c:pt idx="140" formatCode="General">
                  <c:v>896.7</c:v>
                </c:pt>
                <c:pt idx="141" formatCode="General">
                  <c:v>899.7</c:v>
                </c:pt>
                <c:pt idx="142" formatCode="General">
                  <c:v>902.85</c:v>
                </c:pt>
                <c:pt idx="143" formatCode="General">
                  <c:v>897.5</c:v>
                </c:pt>
                <c:pt idx="144" formatCode="General">
                  <c:v>897.45</c:v>
                </c:pt>
                <c:pt idx="145" formatCode="General">
                  <c:v>892.6</c:v>
                </c:pt>
                <c:pt idx="146" formatCode="General">
                  <c:v>876.95</c:v>
                </c:pt>
                <c:pt idx="147" formatCode="General">
                  <c:v>866.8</c:v>
                </c:pt>
                <c:pt idx="148" formatCode="General">
                  <c:v>873.45</c:v>
                </c:pt>
                <c:pt idx="149" formatCode="General">
                  <c:v>890.55</c:v>
                </c:pt>
                <c:pt idx="150" formatCode="General">
                  <c:v>888.4</c:v>
                </c:pt>
                <c:pt idx="151" formatCode="General">
                  <c:v>893.65</c:v>
                </c:pt>
                <c:pt idx="152" formatCode="General">
                  <c:v>883.95</c:v>
                </c:pt>
                <c:pt idx="153" formatCode="General">
                  <c:v>883.45</c:v>
                </c:pt>
                <c:pt idx="154" formatCode="General">
                  <c:v>877.05</c:v>
                </c:pt>
                <c:pt idx="155" formatCode="General">
                  <c:v>884.95</c:v>
                </c:pt>
                <c:pt idx="156" formatCode="General">
                  <c:v>887</c:v>
                </c:pt>
                <c:pt idx="157" formatCode="General">
                  <c:v>877.75</c:v>
                </c:pt>
                <c:pt idx="158" formatCode="General">
                  <c:v>888.5</c:v>
                </c:pt>
                <c:pt idx="159" formatCode="General">
                  <c:v>889.65</c:v>
                </c:pt>
                <c:pt idx="160" formatCode="General">
                  <c:v>884.45</c:v>
                </c:pt>
                <c:pt idx="161" formatCode="General">
                  <c:v>907.05</c:v>
                </c:pt>
                <c:pt idx="162" formatCode="General">
                  <c:v>900.85</c:v>
                </c:pt>
                <c:pt idx="163" formatCode="General">
                  <c:v>911.9</c:v>
                </c:pt>
                <c:pt idx="164" formatCode="General">
                  <c:v>910.4</c:v>
                </c:pt>
                <c:pt idx="165" formatCode="General">
                  <c:v>930.1</c:v>
                </c:pt>
                <c:pt idx="166" formatCode="General">
                  <c:v>908.3</c:v>
                </c:pt>
                <c:pt idx="167" formatCode="General">
                  <c:v>894.55</c:v>
                </c:pt>
                <c:pt idx="168" formatCode="General">
                  <c:v>888.2</c:v>
                </c:pt>
                <c:pt idx="169" formatCode="General">
                  <c:v>902.4</c:v>
                </c:pt>
                <c:pt idx="170" formatCode="General">
                  <c:v>873.5</c:v>
                </c:pt>
                <c:pt idx="171" formatCode="General">
                  <c:v>857.25</c:v>
                </c:pt>
                <c:pt idx="172" formatCode="General">
                  <c:v>826.75</c:v>
                </c:pt>
                <c:pt idx="173" formatCode="General">
                  <c:v>795.3</c:v>
                </c:pt>
                <c:pt idx="174" formatCode="General">
                  <c:v>798.9</c:v>
                </c:pt>
                <c:pt idx="175" formatCode="General">
                  <c:v>792.5</c:v>
                </c:pt>
                <c:pt idx="176" formatCode="General">
                  <c:v>794.65</c:v>
                </c:pt>
                <c:pt idx="177" formatCode="General">
                  <c:v>785.25</c:v>
                </c:pt>
                <c:pt idx="178" formatCode="General">
                  <c:v>794.9</c:v>
                </c:pt>
                <c:pt idx="179" formatCode="General">
                  <c:v>793.4</c:v>
                </c:pt>
                <c:pt idx="180" formatCode="General">
                  <c:v>786.7</c:v>
                </c:pt>
                <c:pt idx="181" formatCode="General">
                  <c:v>774.95</c:v>
                </c:pt>
                <c:pt idx="182" formatCode="General">
                  <c:v>769.25</c:v>
                </c:pt>
                <c:pt idx="183" formatCode="General">
                  <c:v>764.9</c:v>
                </c:pt>
                <c:pt idx="184" formatCode="General">
                  <c:v>765.25</c:v>
                </c:pt>
                <c:pt idx="185" formatCode="General">
                  <c:v>755.05</c:v>
                </c:pt>
                <c:pt idx="186" formatCode="General">
                  <c:v>759.3</c:v>
                </c:pt>
                <c:pt idx="187" formatCode="General">
                  <c:v>760.05</c:v>
                </c:pt>
                <c:pt idx="188" formatCode="General">
                  <c:v>750.1</c:v>
                </c:pt>
                <c:pt idx="189" formatCode="General">
                  <c:v>746.05</c:v>
                </c:pt>
                <c:pt idx="190" formatCode="General">
                  <c:v>746.7</c:v>
                </c:pt>
                <c:pt idx="191" formatCode="General">
                  <c:v>742.85</c:v>
                </c:pt>
                <c:pt idx="192" formatCode="General">
                  <c:v>746</c:v>
                </c:pt>
                <c:pt idx="193" formatCode="General">
                  <c:v>735.95</c:v>
                </c:pt>
                <c:pt idx="194" formatCode="General">
                  <c:v>740.5</c:v>
                </c:pt>
                <c:pt idx="195" formatCode="General">
                  <c:v>727.2</c:v>
                </c:pt>
                <c:pt idx="196" formatCode="General">
                  <c:v>730.55</c:v>
                </c:pt>
                <c:pt idx="197" formatCode="General">
                  <c:v>737.25</c:v>
                </c:pt>
                <c:pt idx="198" formatCode="General">
                  <c:v>731.2</c:v>
                </c:pt>
                <c:pt idx="199" formatCode="General">
                  <c:v>727.65</c:v>
                </c:pt>
                <c:pt idx="200" formatCode="General">
                  <c:v>735.35</c:v>
                </c:pt>
                <c:pt idx="201" formatCode="General">
                  <c:v>720.65</c:v>
                </c:pt>
                <c:pt idx="202" formatCode="General">
                  <c:v>716.85</c:v>
                </c:pt>
                <c:pt idx="203" formatCode="General">
                  <c:v>734.85</c:v>
                </c:pt>
                <c:pt idx="204" formatCode="General">
                  <c:v>730.55</c:v>
                </c:pt>
                <c:pt idx="205" formatCode="General">
                  <c:v>727.95</c:v>
                </c:pt>
                <c:pt idx="206" formatCode="General">
                  <c:v>735.8</c:v>
                </c:pt>
                <c:pt idx="207" formatCode="General">
                  <c:v>746.05</c:v>
                </c:pt>
                <c:pt idx="208" formatCode="General">
                  <c:v>748.05</c:v>
                </c:pt>
                <c:pt idx="209" formatCode="General">
                  <c:v>725.3</c:v>
                </c:pt>
                <c:pt idx="210" formatCode="General">
                  <c:v>714.2</c:v>
                </c:pt>
                <c:pt idx="211" formatCode="General">
                  <c:v>705.5</c:v>
                </c:pt>
                <c:pt idx="212" formatCode="General">
                  <c:v>700.95</c:v>
                </c:pt>
                <c:pt idx="213" formatCode="General">
                  <c:v>687.95</c:v>
                </c:pt>
                <c:pt idx="214" formatCode="General">
                  <c:v>689.1</c:v>
                </c:pt>
                <c:pt idx="215" formatCode="General">
                  <c:v>684.45</c:v>
                </c:pt>
                <c:pt idx="216" formatCode="General">
                  <c:v>681.7</c:v>
                </c:pt>
                <c:pt idx="217" formatCode="General">
                  <c:v>684.9</c:v>
                </c:pt>
                <c:pt idx="218" formatCode="General">
                  <c:v>689.1</c:v>
                </c:pt>
                <c:pt idx="219" formatCode="General">
                  <c:v>682.15</c:v>
                </c:pt>
                <c:pt idx="220" formatCode="General">
                  <c:v>675</c:v>
                </c:pt>
                <c:pt idx="221" formatCode="General">
                  <c:v>675.15</c:v>
                </c:pt>
                <c:pt idx="222" formatCode="General">
                  <c:v>683.9</c:v>
                </c:pt>
                <c:pt idx="223" formatCode="General">
                  <c:v>690.65</c:v>
                </c:pt>
                <c:pt idx="224" formatCode="General">
                  <c:v>695.25</c:v>
                </c:pt>
                <c:pt idx="225" formatCode="General">
                  <c:v>695.4</c:v>
                </c:pt>
                <c:pt idx="226" formatCode="General">
                  <c:v>703.55</c:v>
                </c:pt>
                <c:pt idx="227" formatCode="General">
                  <c:v>694.15</c:v>
                </c:pt>
                <c:pt idx="228" formatCode="General">
                  <c:v>699.6</c:v>
                </c:pt>
                <c:pt idx="229" formatCode="General">
                  <c:v>703.35</c:v>
                </c:pt>
                <c:pt idx="230" formatCode="General">
                  <c:v>704.7</c:v>
                </c:pt>
                <c:pt idx="231" formatCode="General">
                  <c:v>712.35</c:v>
                </c:pt>
                <c:pt idx="232" formatCode="General">
                  <c:v>708</c:v>
                </c:pt>
                <c:pt idx="233" formatCode="General">
                  <c:v>708.35</c:v>
                </c:pt>
                <c:pt idx="234" formatCode="General">
                  <c:v>710.15</c:v>
                </c:pt>
                <c:pt idx="235" formatCode="General">
                  <c:v>699.05</c:v>
                </c:pt>
                <c:pt idx="236" formatCode="General">
                  <c:v>701.4</c:v>
                </c:pt>
                <c:pt idx="237" formatCode="General">
                  <c:v>741.15</c:v>
                </c:pt>
                <c:pt idx="238" formatCode="General">
                  <c:v>826.5</c:v>
                </c:pt>
                <c:pt idx="239" formatCode="General">
                  <c:v>840.65</c:v>
                </c:pt>
                <c:pt idx="240" formatCode="General">
                  <c:v>830.75</c:v>
                </c:pt>
                <c:pt idx="241" formatCode="General">
                  <c:v>829.85</c:v>
                </c:pt>
                <c:pt idx="242" formatCode="General">
                  <c:v>829.65</c:v>
                </c:pt>
                <c:pt idx="243" formatCode="General">
                  <c:v>814.7</c:v>
                </c:pt>
                <c:pt idx="244" formatCode="General">
                  <c:v>819.9</c:v>
                </c:pt>
                <c:pt idx="245" formatCode="General">
                  <c:v>826.9</c:v>
                </c:pt>
                <c:pt idx="246" formatCode="General">
                  <c:v>829</c:v>
                </c:pt>
                <c:pt idx="247" formatCode="General">
                  <c:v>833.3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9-4D39-BD21-3EE32A13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2079473055"/>
        <c:axId val="2079470143"/>
      </c:lineChart>
      <c:dateAx>
        <c:axId val="207947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>
            <c:manualLayout>
              <c:xMode val="edge"/>
              <c:yMode val="edge"/>
              <c:x val="0.42191352624736017"/>
              <c:y val="0.880785146466296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70143"/>
        <c:crosses val="autoZero"/>
        <c:auto val="1"/>
        <c:lblOffset val="100"/>
        <c:baseTimeUnit val="days"/>
      </c:dateAx>
      <c:valAx>
        <c:axId val="207947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closing  price</a:t>
                </a:r>
              </a:p>
            </c:rich>
          </c:tx>
          <c:layout>
            <c:manualLayout>
              <c:xMode val="edge"/>
              <c:yMode val="edge"/>
              <c:x val="3.028712498002719E-2"/>
              <c:y val="0.357538171220275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7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2024-2025 closing</a:t>
            </a:r>
            <a:r>
              <a:rPr lang="en-US" baseline="0"/>
              <a:t> data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91538467554611"/>
          <c:y val="0.17533041604337538"/>
          <c:w val="0.82064659626034875"/>
          <c:h val="0.60564322231583534"/>
        </c:manualLayout>
      </c:layout>
      <c:lineChart>
        <c:grouping val="standard"/>
        <c:varyColors val="0"/>
        <c:ser>
          <c:idx val="0"/>
          <c:order val="0"/>
          <c:tx>
            <c:strRef>
              <c:f>'analysis on IPCALAB'!$J$2</c:f>
              <c:strCache>
                <c:ptCount val="1"/>
                <c:pt idx="0">
                  <c:v>close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'analysis on IPCALAB'!$I$3:$I$250</c:f>
              <c:numCache>
                <c:formatCode>d\-mmm\-yy</c:formatCode>
                <c:ptCount val="248"/>
                <c:pt idx="0">
                  <c:v>45751</c:v>
                </c:pt>
                <c:pt idx="1">
                  <c:v>45750</c:v>
                </c:pt>
                <c:pt idx="2">
                  <c:v>45749</c:v>
                </c:pt>
                <c:pt idx="3">
                  <c:v>45748</c:v>
                </c:pt>
                <c:pt idx="4">
                  <c:v>45744</c:v>
                </c:pt>
                <c:pt idx="5">
                  <c:v>45743</c:v>
                </c:pt>
                <c:pt idx="6">
                  <c:v>45742</c:v>
                </c:pt>
                <c:pt idx="7">
                  <c:v>45741</c:v>
                </c:pt>
                <c:pt idx="8">
                  <c:v>45740</c:v>
                </c:pt>
                <c:pt idx="9">
                  <c:v>45737</c:v>
                </c:pt>
                <c:pt idx="10">
                  <c:v>45736</c:v>
                </c:pt>
                <c:pt idx="11">
                  <c:v>45735</c:v>
                </c:pt>
                <c:pt idx="12">
                  <c:v>45734</c:v>
                </c:pt>
                <c:pt idx="13">
                  <c:v>45733</c:v>
                </c:pt>
                <c:pt idx="14">
                  <c:v>45729</c:v>
                </c:pt>
                <c:pt idx="15">
                  <c:v>45728</c:v>
                </c:pt>
                <c:pt idx="16">
                  <c:v>45727</c:v>
                </c:pt>
                <c:pt idx="17">
                  <c:v>45726</c:v>
                </c:pt>
                <c:pt idx="18">
                  <c:v>45723</c:v>
                </c:pt>
                <c:pt idx="19">
                  <c:v>45722</c:v>
                </c:pt>
                <c:pt idx="20">
                  <c:v>45721</c:v>
                </c:pt>
                <c:pt idx="21">
                  <c:v>45720</c:v>
                </c:pt>
                <c:pt idx="22">
                  <c:v>45719</c:v>
                </c:pt>
                <c:pt idx="23">
                  <c:v>45716</c:v>
                </c:pt>
                <c:pt idx="24">
                  <c:v>45715</c:v>
                </c:pt>
                <c:pt idx="25">
                  <c:v>45713</c:v>
                </c:pt>
                <c:pt idx="26">
                  <c:v>45712</c:v>
                </c:pt>
                <c:pt idx="27">
                  <c:v>45709</c:v>
                </c:pt>
                <c:pt idx="28">
                  <c:v>45708</c:v>
                </c:pt>
                <c:pt idx="29">
                  <c:v>45707</c:v>
                </c:pt>
                <c:pt idx="30">
                  <c:v>45706</c:v>
                </c:pt>
                <c:pt idx="31">
                  <c:v>45705</c:v>
                </c:pt>
                <c:pt idx="32">
                  <c:v>45702</c:v>
                </c:pt>
                <c:pt idx="33">
                  <c:v>45701</c:v>
                </c:pt>
                <c:pt idx="34">
                  <c:v>45700</c:v>
                </c:pt>
                <c:pt idx="35">
                  <c:v>45699</c:v>
                </c:pt>
                <c:pt idx="36">
                  <c:v>45698</c:v>
                </c:pt>
                <c:pt idx="37">
                  <c:v>45695</c:v>
                </c:pt>
                <c:pt idx="38">
                  <c:v>45694</c:v>
                </c:pt>
                <c:pt idx="39">
                  <c:v>45693</c:v>
                </c:pt>
                <c:pt idx="40">
                  <c:v>45692</c:v>
                </c:pt>
                <c:pt idx="41">
                  <c:v>45691</c:v>
                </c:pt>
                <c:pt idx="42">
                  <c:v>45689</c:v>
                </c:pt>
                <c:pt idx="43">
                  <c:v>45688</c:v>
                </c:pt>
                <c:pt idx="44">
                  <c:v>45687</c:v>
                </c:pt>
                <c:pt idx="45">
                  <c:v>45686</c:v>
                </c:pt>
                <c:pt idx="46">
                  <c:v>45685</c:v>
                </c:pt>
                <c:pt idx="47">
                  <c:v>45684</c:v>
                </c:pt>
                <c:pt idx="48">
                  <c:v>45681</c:v>
                </c:pt>
                <c:pt idx="49">
                  <c:v>45680</c:v>
                </c:pt>
                <c:pt idx="50">
                  <c:v>45679</c:v>
                </c:pt>
                <c:pt idx="51">
                  <c:v>45678</c:v>
                </c:pt>
                <c:pt idx="52">
                  <c:v>45677</c:v>
                </c:pt>
                <c:pt idx="53">
                  <c:v>45674</c:v>
                </c:pt>
                <c:pt idx="54">
                  <c:v>45673</c:v>
                </c:pt>
                <c:pt idx="55">
                  <c:v>45672</c:v>
                </c:pt>
                <c:pt idx="56">
                  <c:v>45671</c:v>
                </c:pt>
                <c:pt idx="57">
                  <c:v>45670</c:v>
                </c:pt>
                <c:pt idx="58">
                  <c:v>45667</c:v>
                </c:pt>
                <c:pt idx="59">
                  <c:v>45666</c:v>
                </c:pt>
                <c:pt idx="60">
                  <c:v>45665</c:v>
                </c:pt>
                <c:pt idx="61">
                  <c:v>45664</c:v>
                </c:pt>
                <c:pt idx="62">
                  <c:v>45663</c:v>
                </c:pt>
                <c:pt idx="63">
                  <c:v>45660</c:v>
                </c:pt>
                <c:pt idx="64">
                  <c:v>45659</c:v>
                </c:pt>
                <c:pt idx="65">
                  <c:v>45658</c:v>
                </c:pt>
                <c:pt idx="66">
                  <c:v>45657</c:v>
                </c:pt>
                <c:pt idx="67">
                  <c:v>45656</c:v>
                </c:pt>
                <c:pt idx="68">
                  <c:v>45653</c:v>
                </c:pt>
                <c:pt idx="69">
                  <c:v>45652</c:v>
                </c:pt>
                <c:pt idx="70">
                  <c:v>45650</c:v>
                </c:pt>
                <c:pt idx="71">
                  <c:v>45649</c:v>
                </c:pt>
                <c:pt idx="72">
                  <c:v>45646</c:v>
                </c:pt>
                <c:pt idx="73">
                  <c:v>45645</c:v>
                </c:pt>
                <c:pt idx="74">
                  <c:v>45644</c:v>
                </c:pt>
                <c:pt idx="75">
                  <c:v>45643</c:v>
                </c:pt>
                <c:pt idx="76">
                  <c:v>45642</c:v>
                </c:pt>
                <c:pt idx="77">
                  <c:v>45639</c:v>
                </c:pt>
                <c:pt idx="78">
                  <c:v>45638</c:v>
                </c:pt>
                <c:pt idx="79">
                  <c:v>45637</c:v>
                </c:pt>
                <c:pt idx="80">
                  <c:v>45636</c:v>
                </c:pt>
                <c:pt idx="81">
                  <c:v>45635</c:v>
                </c:pt>
                <c:pt idx="82">
                  <c:v>45632</c:v>
                </c:pt>
                <c:pt idx="83">
                  <c:v>45631</c:v>
                </c:pt>
                <c:pt idx="84">
                  <c:v>45630</c:v>
                </c:pt>
                <c:pt idx="85">
                  <c:v>45629</c:v>
                </c:pt>
                <c:pt idx="86">
                  <c:v>45628</c:v>
                </c:pt>
                <c:pt idx="87">
                  <c:v>45625</c:v>
                </c:pt>
                <c:pt idx="88">
                  <c:v>45624</c:v>
                </c:pt>
                <c:pt idx="89">
                  <c:v>45623</c:v>
                </c:pt>
                <c:pt idx="90">
                  <c:v>45622</c:v>
                </c:pt>
                <c:pt idx="91">
                  <c:v>45621</c:v>
                </c:pt>
                <c:pt idx="92">
                  <c:v>45618</c:v>
                </c:pt>
                <c:pt idx="93">
                  <c:v>45617</c:v>
                </c:pt>
                <c:pt idx="94">
                  <c:v>45615</c:v>
                </c:pt>
                <c:pt idx="95">
                  <c:v>45614</c:v>
                </c:pt>
                <c:pt idx="96">
                  <c:v>45610</c:v>
                </c:pt>
                <c:pt idx="97">
                  <c:v>45609</c:v>
                </c:pt>
                <c:pt idx="98">
                  <c:v>45608</c:v>
                </c:pt>
                <c:pt idx="99">
                  <c:v>45607</c:v>
                </c:pt>
                <c:pt idx="100">
                  <c:v>45604</c:v>
                </c:pt>
                <c:pt idx="101">
                  <c:v>45603</c:v>
                </c:pt>
                <c:pt idx="102">
                  <c:v>45602</c:v>
                </c:pt>
                <c:pt idx="103">
                  <c:v>45601</c:v>
                </c:pt>
                <c:pt idx="104">
                  <c:v>45600</c:v>
                </c:pt>
                <c:pt idx="105">
                  <c:v>45597</c:v>
                </c:pt>
                <c:pt idx="106">
                  <c:v>45596</c:v>
                </c:pt>
                <c:pt idx="107">
                  <c:v>45595</c:v>
                </c:pt>
                <c:pt idx="108">
                  <c:v>45594</c:v>
                </c:pt>
                <c:pt idx="109">
                  <c:v>45593</c:v>
                </c:pt>
                <c:pt idx="110">
                  <c:v>45590</c:v>
                </c:pt>
                <c:pt idx="111">
                  <c:v>45589</c:v>
                </c:pt>
                <c:pt idx="112">
                  <c:v>45588</c:v>
                </c:pt>
                <c:pt idx="113">
                  <c:v>45587</c:v>
                </c:pt>
                <c:pt idx="114">
                  <c:v>45586</c:v>
                </c:pt>
                <c:pt idx="115">
                  <c:v>45583</c:v>
                </c:pt>
                <c:pt idx="116">
                  <c:v>45582</c:v>
                </c:pt>
                <c:pt idx="117">
                  <c:v>45581</c:v>
                </c:pt>
                <c:pt idx="118">
                  <c:v>45580</c:v>
                </c:pt>
                <c:pt idx="119">
                  <c:v>45579</c:v>
                </c:pt>
                <c:pt idx="120">
                  <c:v>45576</c:v>
                </c:pt>
                <c:pt idx="121">
                  <c:v>45575</c:v>
                </c:pt>
                <c:pt idx="122">
                  <c:v>45574</c:v>
                </c:pt>
                <c:pt idx="123">
                  <c:v>45573</c:v>
                </c:pt>
                <c:pt idx="124">
                  <c:v>45572</c:v>
                </c:pt>
                <c:pt idx="125">
                  <c:v>45569</c:v>
                </c:pt>
                <c:pt idx="126">
                  <c:v>45568</c:v>
                </c:pt>
                <c:pt idx="127">
                  <c:v>45566</c:v>
                </c:pt>
                <c:pt idx="128">
                  <c:v>45565</c:v>
                </c:pt>
                <c:pt idx="129">
                  <c:v>45562</c:v>
                </c:pt>
                <c:pt idx="130">
                  <c:v>45561</c:v>
                </c:pt>
                <c:pt idx="131">
                  <c:v>45560</c:v>
                </c:pt>
                <c:pt idx="132">
                  <c:v>45559</c:v>
                </c:pt>
                <c:pt idx="133">
                  <c:v>45558</c:v>
                </c:pt>
                <c:pt idx="134">
                  <c:v>45555</c:v>
                </c:pt>
                <c:pt idx="135">
                  <c:v>45554</c:v>
                </c:pt>
                <c:pt idx="136">
                  <c:v>45553</c:v>
                </c:pt>
                <c:pt idx="137">
                  <c:v>45552</c:v>
                </c:pt>
                <c:pt idx="138">
                  <c:v>45551</c:v>
                </c:pt>
                <c:pt idx="139">
                  <c:v>45548</c:v>
                </c:pt>
                <c:pt idx="140">
                  <c:v>45547</c:v>
                </c:pt>
                <c:pt idx="141">
                  <c:v>45546</c:v>
                </c:pt>
                <c:pt idx="142">
                  <c:v>45545</c:v>
                </c:pt>
                <c:pt idx="143">
                  <c:v>45544</c:v>
                </c:pt>
                <c:pt idx="144">
                  <c:v>45541</c:v>
                </c:pt>
                <c:pt idx="145">
                  <c:v>45540</c:v>
                </c:pt>
                <c:pt idx="146">
                  <c:v>45539</c:v>
                </c:pt>
                <c:pt idx="147">
                  <c:v>45538</c:v>
                </c:pt>
                <c:pt idx="148">
                  <c:v>45537</c:v>
                </c:pt>
                <c:pt idx="149">
                  <c:v>45534</c:v>
                </c:pt>
                <c:pt idx="150">
                  <c:v>45533</c:v>
                </c:pt>
                <c:pt idx="151">
                  <c:v>45532</c:v>
                </c:pt>
                <c:pt idx="152">
                  <c:v>45531</c:v>
                </c:pt>
                <c:pt idx="153">
                  <c:v>45530</c:v>
                </c:pt>
                <c:pt idx="154">
                  <c:v>45527</c:v>
                </c:pt>
                <c:pt idx="155">
                  <c:v>45526</c:v>
                </c:pt>
                <c:pt idx="156">
                  <c:v>45525</c:v>
                </c:pt>
                <c:pt idx="157">
                  <c:v>45524</c:v>
                </c:pt>
                <c:pt idx="158">
                  <c:v>45523</c:v>
                </c:pt>
                <c:pt idx="159">
                  <c:v>45520</c:v>
                </c:pt>
                <c:pt idx="160">
                  <c:v>45518</c:v>
                </c:pt>
                <c:pt idx="161">
                  <c:v>45517</c:v>
                </c:pt>
                <c:pt idx="162">
                  <c:v>45516</c:v>
                </c:pt>
                <c:pt idx="163">
                  <c:v>45513</c:v>
                </c:pt>
                <c:pt idx="164">
                  <c:v>45512</c:v>
                </c:pt>
                <c:pt idx="165">
                  <c:v>45511</c:v>
                </c:pt>
                <c:pt idx="166">
                  <c:v>45510</c:v>
                </c:pt>
                <c:pt idx="167">
                  <c:v>45509</c:v>
                </c:pt>
                <c:pt idx="168">
                  <c:v>45506</c:v>
                </c:pt>
                <c:pt idx="169">
                  <c:v>45505</c:v>
                </c:pt>
                <c:pt idx="170">
                  <c:v>45504</c:v>
                </c:pt>
                <c:pt idx="171">
                  <c:v>45503</c:v>
                </c:pt>
                <c:pt idx="172">
                  <c:v>45502</c:v>
                </c:pt>
                <c:pt idx="173">
                  <c:v>45499</c:v>
                </c:pt>
                <c:pt idx="174">
                  <c:v>45498</c:v>
                </c:pt>
                <c:pt idx="175">
                  <c:v>45497</c:v>
                </c:pt>
                <c:pt idx="176">
                  <c:v>45496</c:v>
                </c:pt>
                <c:pt idx="177">
                  <c:v>45495</c:v>
                </c:pt>
                <c:pt idx="178">
                  <c:v>45492</c:v>
                </c:pt>
                <c:pt idx="179">
                  <c:v>45491</c:v>
                </c:pt>
                <c:pt idx="180">
                  <c:v>45489</c:v>
                </c:pt>
                <c:pt idx="181">
                  <c:v>45488</c:v>
                </c:pt>
                <c:pt idx="182">
                  <c:v>45485</c:v>
                </c:pt>
                <c:pt idx="183">
                  <c:v>45484</c:v>
                </c:pt>
                <c:pt idx="184">
                  <c:v>45483</c:v>
                </c:pt>
                <c:pt idx="185">
                  <c:v>45482</c:v>
                </c:pt>
                <c:pt idx="186">
                  <c:v>45481</c:v>
                </c:pt>
                <c:pt idx="187">
                  <c:v>45478</c:v>
                </c:pt>
                <c:pt idx="188">
                  <c:v>45477</c:v>
                </c:pt>
                <c:pt idx="189">
                  <c:v>45476</c:v>
                </c:pt>
                <c:pt idx="190">
                  <c:v>45475</c:v>
                </c:pt>
                <c:pt idx="191">
                  <c:v>45474</c:v>
                </c:pt>
                <c:pt idx="192">
                  <c:v>45471</c:v>
                </c:pt>
                <c:pt idx="193">
                  <c:v>45470</c:v>
                </c:pt>
                <c:pt idx="194">
                  <c:v>45469</c:v>
                </c:pt>
                <c:pt idx="195">
                  <c:v>45468</c:v>
                </c:pt>
                <c:pt idx="196">
                  <c:v>45467</c:v>
                </c:pt>
                <c:pt idx="197">
                  <c:v>45464</c:v>
                </c:pt>
                <c:pt idx="198">
                  <c:v>45463</c:v>
                </c:pt>
                <c:pt idx="199">
                  <c:v>45462</c:v>
                </c:pt>
                <c:pt idx="200">
                  <c:v>45461</c:v>
                </c:pt>
                <c:pt idx="201">
                  <c:v>45457</c:v>
                </c:pt>
                <c:pt idx="202">
                  <c:v>45456</c:v>
                </c:pt>
                <c:pt idx="203">
                  <c:v>45455</c:v>
                </c:pt>
                <c:pt idx="204">
                  <c:v>45454</c:v>
                </c:pt>
                <c:pt idx="205">
                  <c:v>45453</c:v>
                </c:pt>
                <c:pt idx="206">
                  <c:v>45450</c:v>
                </c:pt>
                <c:pt idx="207">
                  <c:v>45449</c:v>
                </c:pt>
                <c:pt idx="208">
                  <c:v>45448</c:v>
                </c:pt>
                <c:pt idx="209">
                  <c:v>45447</c:v>
                </c:pt>
                <c:pt idx="210">
                  <c:v>45446</c:v>
                </c:pt>
                <c:pt idx="211">
                  <c:v>45443</c:v>
                </c:pt>
                <c:pt idx="212">
                  <c:v>45442</c:v>
                </c:pt>
                <c:pt idx="213">
                  <c:v>45441</c:v>
                </c:pt>
                <c:pt idx="214">
                  <c:v>45440</c:v>
                </c:pt>
                <c:pt idx="215">
                  <c:v>45439</c:v>
                </c:pt>
                <c:pt idx="216">
                  <c:v>45436</c:v>
                </c:pt>
                <c:pt idx="217">
                  <c:v>45435</c:v>
                </c:pt>
                <c:pt idx="218">
                  <c:v>45434</c:v>
                </c:pt>
                <c:pt idx="219">
                  <c:v>45433</c:v>
                </c:pt>
                <c:pt idx="220">
                  <c:v>45430</c:v>
                </c:pt>
                <c:pt idx="221">
                  <c:v>45429</c:v>
                </c:pt>
                <c:pt idx="222">
                  <c:v>45428</c:v>
                </c:pt>
                <c:pt idx="223">
                  <c:v>45427</c:v>
                </c:pt>
                <c:pt idx="224">
                  <c:v>45426</c:v>
                </c:pt>
                <c:pt idx="225">
                  <c:v>45425</c:v>
                </c:pt>
                <c:pt idx="226">
                  <c:v>45422</c:v>
                </c:pt>
                <c:pt idx="227">
                  <c:v>45421</c:v>
                </c:pt>
                <c:pt idx="228">
                  <c:v>45420</c:v>
                </c:pt>
                <c:pt idx="229">
                  <c:v>45419</c:v>
                </c:pt>
                <c:pt idx="230">
                  <c:v>45418</c:v>
                </c:pt>
                <c:pt idx="231">
                  <c:v>45415</c:v>
                </c:pt>
                <c:pt idx="232">
                  <c:v>45414</c:v>
                </c:pt>
                <c:pt idx="233">
                  <c:v>45412</c:v>
                </c:pt>
                <c:pt idx="234">
                  <c:v>45411</c:v>
                </c:pt>
                <c:pt idx="235">
                  <c:v>45408</c:v>
                </c:pt>
                <c:pt idx="236">
                  <c:v>45407</c:v>
                </c:pt>
                <c:pt idx="237">
                  <c:v>45406</c:v>
                </c:pt>
                <c:pt idx="238">
                  <c:v>45405</c:v>
                </c:pt>
                <c:pt idx="239">
                  <c:v>45404</c:v>
                </c:pt>
                <c:pt idx="240">
                  <c:v>45401</c:v>
                </c:pt>
                <c:pt idx="241">
                  <c:v>45400</c:v>
                </c:pt>
                <c:pt idx="242">
                  <c:v>45398</c:v>
                </c:pt>
                <c:pt idx="243">
                  <c:v>45397</c:v>
                </c:pt>
                <c:pt idx="244">
                  <c:v>45394</c:v>
                </c:pt>
                <c:pt idx="245">
                  <c:v>45392</c:v>
                </c:pt>
                <c:pt idx="246">
                  <c:v>45391</c:v>
                </c:pt>
                <c:pt idx="247">
                  <c:v>45390</c:v>
                </c:pt>
              </c:numCache>
            </c:numRef>
          </c:cat>
          <c:val>
            <c:numRef>
              <c:f>'analysis on IPCALAB'!$J$3:$J$250</c:f>
              <c:numCache>
                <c:formatCode>#,##0.00</c:formatCode>
                <c:ptCount val="248"/>
                <c:pt idx="0">
                  <c:v>1399.25</c:v>
                </c:pt>
                <c:pt idx="1">
                  <c:v>1497.6</c:v>
                </c:pt>
                <c:pt idx="2">
                  <c:v>1415.95</c:v>
                </c:pt>
                <c:pt idx="3">
                  <c:v>1390.85</c:v>
                </c:pt>
                <c:pt idx="4">
                  <c:v>1501.9</c:v>
                </c:pt>
                <c:pt idx="5">
                  <c:v>1470.05</c:v>
                </c:pt>
                <c:pt idx="6">
                  <c:v>1433.25</c:v>
                </c:pt>
                <c:pt idx="7">
                  <c:v>1446.75</c:v>
                </c:pt>
                <c:pt idx="8">
                  <c:v>1453</c:v>
                </c:pt>
                <c:pt idx="9">
                  <c:v>1407.05</c:v>
                </c:pt>
                <c:pt idx="10">
                  <c:v>1402.2</c:v>
                </c:pt>
                <c:pt idx="11">
                  <c:v>1359.3</c:v>
                </c:pt>
                <c:pt idx="12">
                  <c:v>1347.05</c:v>
                </c:pt>
                <c:pt idx="13">
                  <c:v>1317.7</c:v>
                </c:pt>
                <c:pt idx="14">
                  <c:v>1299.3</c:v>
                </c:pt>
                <c:pt idx="15">
                  <c:v>1315.95</c:v>
                </c:pt>
                <c:pt idx="16">
                  <c:v>1294</c:v>
                </c:pt>
                <c:pt idx="17">
                  <c:v>1327</c:v>
                </c:pt>
                <c:pt idx="18">
                  <c:v>1333.1</c:v>
                </c:pt>
                <c:pt idx="19">
                  <c:v>1362.15</c:v>
                </c:pt>
                <c:pt idx="20">
                  <c:v>1364.8</c:v>
                </c:pt>
                <c:pt idx="21">
                  <c:v>1342.55</c:v>
                </c:pt>
                <c:pt idx="22">
                  <c:v>1355.1</c:v>
                </c:pt>
                <c:pt idx="23">
                  <c:v>1355.35</c:v>
                </c:pt>
                <c:pt idx="24">
                  <c:v>1368.75</c:v>
                </c:pt>
                <c:pt idx="25">
                  <c:v>1417.4</c:v>
                </c:pt>
                <c:pt idx="26">
                  <c:v>1438.7</c:v>
                </c:pt>
                <c:pt idx="27">
                  <c:v>1444.95</c:v>
                </c:pt>
                <c:pt idx="28">
                  <c:v>1496.7</c:v>
                </c:pt>
                <c:pt idx="29">
                  <c:v>1467.85</c:v>
                </c:pt>
                <c:pt idx="30">
                  <c:v>1473.05</c:v>
                </c:pt>
                <c:pt idx="31">
                  <c:v>1476.75</c:v>
                </c:pt>
                <c:pt idx="32">
                  <c:v>1463.9</c:v>
                </c:pt>
                <c:pt idx="33">
                  <c:v>1490.9</c:v>
                </c:pt>
                <c:pt idx="34">
                  <c:v>1419.8</c:v>
                </c:pt>
                <c:pt idx="35">
                  <c:v>1419.9</c:v>
                </c:pt>
                <c:pt idx="36">
                  <c:v>1447.95</c:v>
                </c:pt>
                <c:pt idx="37">
                  <c:v>1507.25</c:v>
                </c:pt>
                <c:pt idx="38">
                  <c:v>1514.9</c:v>
                </c:pt>
                <c:pt idx="39">
                  <c:v>1491.45</c:v>
                </c:pt>
                <c:pt idx="40">
                  <c:v>1468.05</c:v>
                </c:pt>
                <c:pt idx="41">
                  <c:v>1428.6</c:v>
                </c:pt>
                <c:pt idx="42">
                  <c:v>1417.35</c:v>
                </c:pt>
                <c:pt idx="43">
                  <c:v>1443.3</c:v>
                </c:pt>
                <c:pt idx="44">
                  <c:v>1454.75</c:v>
                </c:pt>
                <c:pt idx="45">
                  <c:v>1443.3</c:v>
                </c:pt>
                <c:pt idx="46">
                  <c:v>1382.75</c:v>
                </c:pt>
                <c:pt idx="47">
                  <c:v>1442.55</c:v>
                </c:pt>
                <c:pt idx="48">
                  <c:v>1515.85</c:v>
                </c:pt>
                <c:pt idx="49">
                  <c:v>1583.55</c:v>
                </c:pt>
                <c:pt idx="50">
                  <c:v>1559.25</c:v>
                </c:pt>
                <c:pt idx="51">
                  <c:v>1545.8</c:v>
                </c:pt>
                <c:pt idx="52">
                  <c:v>1547.1</c:v>
                </c:pt>
                <c:pt idx="53">
                  <c:v>1543.25</c:v>
                </c:pt>
                <c:pt idx="54">
                  <c:v>1550.3</c:v>
                </c:pt>
                <c:pt idx="55">
                  <c:v>1565.55</c:v>
                </c:pt>
                <c:pt idx="56">
                  <c:v>1588.15</c:v>
                </c:pt>
                <c:pt idx="57">
                  <c:v>1579.65</c:v>
                </c:pt>
                <c:pt idx="58">
                  <c:v>1632.35</c:v>
                </c:pt>
                <c:pt idx="59">
                  <c:v>1661.95</c:v>
                </c:pt>
                <c:pt idx="60">
                  <c:v>1693.85</c:v>
                </c:pt>
                <c:pt idx="61">
                  <c:v>1736.05</c:v>
                </c:pt>
                <c:pt idx="62">
                  <c:v>1719</c:v>
                </c:pt>
                <c:pt idx="63">
                  <c:v>1735</c:v>
                </c:pt>
                <c:pt idx="64">
                  <c:v>1744.05</c:v>
                </c:pt>
                <c:pt idx="65">
                  <c:v>1692.95</c:v>
                </c:pt>
                <c:pt idx="66">
                  <c:v>1695.2</c:v>
                </c:pt>
                <c:pt idx="67">
                  <c:v>1662.95</c:v>
                </c:pt>
                <c:pt idx="68">
                  <c:v>1632.65</c:v>
                </c:pt>
                <c:pt idx="69">
                  <c:v>1594.4</c:v>
                </c:pt>
                <c:pt idx="70">
                  <c:v>1581.7</c:v>
                </c:pt>
                <c:pt idx="71">
                  <c:v>1585.8</c:v>
                </c:pt>
                <c:pt idx="72">
                  <c:v>1582.5</c:v>
                </c:pt>
                <c:pt idx="73">
                  <c:v>1594.95</c:v>
                </c:pt>
                <c:pt idx="74">
                  <c:v>1513.2</c:v>
                </c:pt>
                <c:pt idx="75">
                  <c:v>1558.15</c:v>
                </c:pt>
                <c:pt idx="76">
                  <c:v>1566.1</c:v>
                </c:pt>
                <c:pt idx="77">
                  <c:v>1534.05</c:v>
                </c:pt>
                <c:pt idx="78">
                  <c:v>1560.5</c:v>
                </c:pt>
                <c:pt idx="79">
                  <c:v>1552.2</c:v>
                </c:pt>
                <c:pt idx="80">
                  <c:v>1534.35</c:v>
                </c:pt>
                <c:pt idx="81">
                  <c:v>1523.75</c:v>
                </c:pt>
                <c:pt idx="82">
                  <c:v>1538.2</c:v>
                </c:pt>
                <c:pt idx="83">
                  <c:v>1493.35</c:v>
                </c:pt>
                <c:pt idx="84">
                  <c:v>1488.6</c:v>
                </c:pt>
                <c:pt idx="85">
                  <c:v>1502.75</c:v>
                </c:pt>
                <c:pt idx="86">
                  <c:v>1533</c:v>
                </c:pt>
                <c:pt idx="87">
                  <c:v>1542.55</c:v>
                </c:pt>
                <c:pt idx="88">
                  <c:v>1513</c:v>
                </c:pt>
                <c:pt idx="89">
                  <c:v>1528.55</c:v>
                </c:pt>
                <c:pt idx="90">
                  <c:v>1566.15</c:v>
                </c:pt>
                <c:pt idx="91">
                  <c:v>1607.15</c:v>
                </c:pt>
                <c:pt idx="92">
                  <c:v>1591.35</c:v>
                </c:pt>
                <c:pt idx="93">
                  <c:v>1573.55</c:v>
                </c:pt>
                <c:pt idx="94">
                  <c:v>1574.5</c:v>
                </c:pt>
                <c:pt idx="95">
                  <c:v>1566.7</c:v>
                </c:pt>
                <c:pt idx="96">
                  <c:v>1536.55</c:v>
                </c:pt>
                <c:pt idx="97">
                  <c:v>1504.85</c:v>
                </c:pt>
                <c:pt idx="98">
                  <c:v>1559.5</c:v>
                </c:pt>
                <c:pt idx="99">
                  <c:v>1531.3</c:v>
                </c:pt>
                <c:pt idx="100">
                  <c:v>1558.65</c:v>
                </c:pt>
                <c:pt idx="101">
                  <c:v>1558.4</c:v>
                </c:pt>
                <c:pt idx="102">
                  <c:v>1583.6</c:v>
                </c:pt>
                <c:pt idx="103">
                  <c:v>1596.8</c:v>
                </c:pt>
                <c:pt idx="104">
                  <c:v>1585.35</c:v>
                </c:pt>
                <c:pt idx="105">
                  <c:v>1607.1</c:v>
                </c:pt>
                <c:pt idx="106">
                  <c:v>1588.8</c:v>
                </c:pt>
                <c:pt idx="107">
                  <c:v>1562.2</c:v>
                </c:pt>
                <c:pt idx="108">
                  <c:v>1585.1</c:v>
                </c:pt>
                <c:pt idx="109">
                  <c:v>1593.45</c:v>
                </c:pt>
                <c:pt idx="110">
                  <c:v>1582.85</c:v>
                </c:pt>
                <c:pt idx="111">
                  <c:v>1580.95</c:v>
                </c:pt>
                <c:pt idx="112">
                  <c:v>1565.8</c:v>
                </c:pt>
                <c:pt idx="113">
                  <c:v>1588.4</c:v>
                </c:pt>
                <c:pt idx="114">
                  <c:v>1614.35</c:v>
                </c:pt>
                <c:pt idx="115">
                  <c:v>1649.85</c:v>
                </c:pt>
                <c:pt idx="116">
                  <c:v>1647.3</c:v>
                </c:pt>
                <c:pt idx="117">
                  <c:v>1655.65</c:v>
                </c:pt>
                <c:pt idx="118">
                  <c:v>1703.25</c:v>
                </c:pt>
                <c:pt idx="119">
                  <c:v>1682.2</c:v>
                </c:pt>
                <c:pt idx="120">
                  <c:v>1655.05</c:v>
                </c:pt>
                <c:pt idx="121">
                  <c:v>1590.05</c:v>
                </c:pt>
                <c:pt idx="122">
                  <c:v>1612.2</c:v>
                </c:pt>
                <c:pt idx="123">
                  <c:v>1537.75</c:v>
                </c:pt>
                <c:pt idx="124">
                  <c:v>1486.45</c:v>
                </c:pt>
                <c:pt idx="125">
                  <c:v>1491.4</c:v>
                </c:pt>
                <c:pt idx="126">
                  <c:v>1470.85</c:v>
                </c:pt>
                <c:pt idx="127">
                  <c:v>1491.4</c:v>
                </c:pt>
                <c:pt idx="128">
                  <c:v>1498.1</c:v>
                </c:pt>
                <c:pt idx="129">
                  <c:v>1478.1</c:v>
                </c:pt>
                <c:pt idx="130">
                  <c:v>1479.05</c:v>
                </c:pt>
                <c:pt idx="131">
                  <c:v>1498.45</c:v>
                </c:pt>
                <c:pt idx="132">
                  <c:v>1480</c:v>
                </c:pt>
                <c:pt idx="133">
                  <c:v>1456.55</c:v>
                </c:pt>
                <c:pt idx="134">
                  <c:v>1434.65</c:v>
                </c:pt>
                <c:pt idx="135">
                  <c:v>1454.35</c:v>
                </c:pt>
                <c:pt idx="136">
                  <c:v>1446.7</c:v>
                </c:pt>
                <c:pt idx="137">
                  <c:v>1456.9</c:v>
                </c:pt>
                <c:pt idx="138">
                  <c:v>1459.9</c:v>
                </c:pt>
                <c:pt idx="139">
                  <c:v>1474.15</c:v>
                </c:pt>
                <c:pt idx="140">
                  <c:v>1456.8</c:v>
                </c:pt>
                <c:pt idx="141">
                  <c:v>1436.15</c:v>
                </c:pt>
                <c:pt idx="142">
                  <c:v>1443.3</c:v>
                </c:pt>
                <c:pt idx="143">
                  <c:v>1403.75</c:v>
                </c:pt>
                <c:pt idx="144">
                  <c:v>1422.9</c:v>
                </c:pt>
                <c:pt idx="145">
                  <c:v>1444.15</c:v>
                </c:pt>
                <c:pt idx="146">
                  <c:v>1412.4</c:v>
                </c:pt>
                <c:pt idx="147">
                  <c:v>1399.4</c:v>
                </c:pt>
                <c:pt idx="148">
                  <c:v>1380.3</c:v>
                </c:pt>
                <c:pt idx="149">
                  <c:v>1384.65</c:v>
                </c:pt>
                <c:pt idx="150">
                  <c:v>1367.55</c:v>
                </c:pt>
                <c:pt idx="151">
                  <c:v>1397.05</c:v>
                </c:pt>
                <c:pt idx="152">
                  <c:v>1393</c:v>
                </c:pt>
                <c:pt idx="153">
                  <c:v>1392.8</c:v>
                </c:pt>
                <c:pt idx="154">
                  <c:v>1386.75</c:v>
                </c:pt>
                <c:pt idx="155">
                  <c:v>1402.95</c:v>
                </c:pt>
                <c:pt idx="156">
                  <c:v>1406.35</c:v>
                </c:pt>
                <c:pt idx="157">
                  <c:v>1384.3</c:v>
                </c:pt>
                <c:pt idx="158">
                  <c:v>1353.25</c:v>
                </c:pt>
                <c:pt idx="159">
                  <c:v>1337.95</c:v>
                </c:pt>
                <c:pt idx="160">
                  <c:v>1349.05</c:v>
                </c:pt>
                <c:pt idx="161">
                  <c:v>1396.85</c:v>
                </c:pt>
                <c:pt idx="162">
                  <c:v>1381.95</c:v>
                </c:pt>
                <c:pt idx="163">
                  <c:v>1365.65</c:v>
                </c:pt>
                <c:pt idx="164">
                  <c:v>1361.35</c:v>
                </c:pt>
                <c:pt idx="165">
                  <c:v>1340.5</c:v>
                </c:pt>
                <c:pt idx="166">
                  <c:v>1319.35</c:v>
                </c:pt>
                <c:pt idx="167">
                  <c:v>1283.5</c:v>
                </c:pt>
                <c:pt idx="168">
                  <c:v>1300.3</c:v>
                </c:pt>
                <c:pt idx="169">
                  <c:v>1304.8</c:v>
                </c:pt>
                <c:pt idx="170">
                  <c:v>1307.95</c:v>
                </c:pt>
                <c:pt idx="171">
                  <c:v>1291.2</c:v>
                </c:pt>
                <c:pt idx="172">
                  <c:v>1292.25</c:v>
                </c:pt>
                <c:pt idx="173">
                  <c:v>1285.3</c:v>
                </c:pt>
                <c:pt idx="174">
                  <c:v>1258.55</c:v>
                </c:pt>
                <c:pt idx="175">
                  <c:v>1236.95</c:v>
                </c:pt>
                <c:pt idx="176">
                  <c:v>1241.2</c:v>
                </c:pt>
                <c:pt idx="177">
                  <c:v>1213.8</c:v>
                </c:pt>
                <c:pt idx="178">
                  <c:v>1193.8</c:v>
                </c:pt>
                <c:pt idx="179">
                  <c:v>1227.25</c:v>
                </c:pt>
                <c:pt idx="180">
                  <c:v>1218.2</c:v>
                </c:pt>
                <c:pt idx="181">
                  <c:v>1227.55</c:v>
                </c:pt>
                <c:pt idx="182">
                  <c:v>1223.55</c:v>
                </c:pt>
                <c:pt idx="183">
                  <c:v>1223.8499999999999</c:v>
                </c:pt>
                <c:pt idx="184">
                  <c:v>1226.25</c:v>
                </c:pt>
                <c:pt idx="185">
                  <c:v>1220.75</c:v>
                </c:pt>
                <c:pt idx="186">
                  <c:v>1188.1500000000001</c:v>
                </c:pt>
                <c:pt idx="187">
                  <c:v>1192.75</c:v>
                </c:pt>
                <c:pt idx="188">
                  <c:v>1177.8</c:v>
                </c:pt>
                <c:pt idx="189">
                  <c:v>1153.45</c:v>
                </c:pt>
                <c:pt idx="190">
                  <c:v>1131.5999999999999</c:v>
                </c:pt>
                <c:pt idx="191">
                  <c:v>1135.25</c:v>
                </c:pt>
                <c:pt idx="192">
                  <c:v>1129.7</c:v>
                </c:pt>
                <c:pt idx="193">
                  <c:v>1088.1500000000001</c:v>
                </c:pt>
                <c:pt idx="194">
                  <c:v>1107.3</c:v>
                </c:pt>
                <c:pt idx="195">
                  <c:v>1101.75</c:v>
                </c:pt>
                <c:pt idx="196">
                  <c:v>1125.4000000000001</c:v>
                </c:pt>
                <c:pt idx="197">
                  <c:v>1136.4000000000001</c:v>
                </c:pt>
                <c:pt idx="198">
                  <c:v>1125.45</c:v>
                </c:pt>
                <c:pt idx="199">
                  <c:v>1133.4000000000001</c:v>
                </c:pt>
                <c:pt idx="200">
                  <c:v>1162.8499999999999</c:v>
                </c:pt>
                <c:pt idx="201">
                  <c:v>1181.3499999999999</c:v>
                </c:pt>
                <c:pt idx="202">
                  <c:v>1199.8</c:v>
                </c:pt>
                <c:pt idx="203">
                  <c:v>1179.45</c:v>
                </c:pt>
                <c:pt idx="204">
                  <c:v>1173.7</c:v>
                </c:pt>
                <c:pt idx="205">
                  <c:v>1176.7</c:v>
                </c:pt>
                <c:pt idx="206">
                  <c:v>1169.7</c:v>
                </c:pt>
                <c:pt idx="207">
                  <c:v>1161.75</c:v>
                </c:pt>
                <c:pt idx="208">
                  <c:v>1176.3499999999999</c:v>
                </c:pt>
                <c:pt idx="209">
                  <c:v>1139.8499999999999</c:v>
                </c:pt>
                <c:pt idx="210">
                  <c:v>1127.3</c:v>
                </c:pt>
                <c:pt idx="211">
                  <c:v>1152.1500000000001</c:v>
                </c:pt>
                <c:pt idx="212">
                  <c:v>1249.4000000000001</c:v>
                </c:pt>
                <c:pt idx="213">
                  <c:v>1294</c:v>
                </c:pt>
                <c:pt idx="214">
                  <c:v>1319.75</c:v>
                </c:pt>
                <c:pt idx="215">
                  <c:v>1296.5999999999999</c:v>
                </c:pt>
                <c:pt idx="216">
                  <c:v>1297.75</c:v>
                </c:pt>
                <c:pt idx="217">
                  <c:v>1308.8</c:v>
                </c:pt>
                <c:pt idx="218">
                  <c:v>1318.5</c:v>
                </c:pt>
                <c:pt idx="219">
                  <c:v>1306.95</c:v>
                </c:pt>
                <c:pt idx="220">
                  <c:v>1309.75</c:v>
                </c:pt>
                <c:pt idx="221">
                  <c:v>1301.7</c:v>
                </c:pt>
                <c:pt idx="222">
                  <c:v>1287.5</c:v>
                </c:pt>
                <c:pt idx="223">
                  <c:v>1276.3</c:v>
                </c:pt>
                <c:pt idx="224">
                  <c:v>1289.95</c:v>
                </c:pt>
                <c:pt idx="225">
                  <c:v>1298.3</c:v>
                </c:pt>
                <c:pt idx="226">
                  <c:v>1312.95</c:v>
                </c:pt>
                <c:pt idx="227">
                  <c:v>1284.25</c:v>
                </c:pt>
                <c:pt idx="228">
                  <c:v>1316.45</c:v>
                </c:pt>
                <c:pt idx="229">
                  <c:v>1293.3</c:v>
                </c:pt>
                <c:pt idx="230">
                  <c:v>1336.3</c:v>
                </c:pt>
                <c:pt idx="231">
                  <c:v>1337.7</c:v>
                </c:pt>
                <c:pt idx="232">
                  <c:v>1351</c:v>
                </c:pt>
                <c:pt idx="233">
                  <c:v>1339.5</c:v>
                </c:pt>
                <c:pt idx="234">
                  <c:v>1334</c:v>
                </c:pt>
                <c:pt idx="235">
                  <c:v>1338.5</c:v>
                </c:pt>
                <c:pt idx="236">
                  <c:v>1328.45</c:v>
                </c:pt>
                <c:pt idx="237">
                  <c:v>1347.25</c:v>
                </c:pt>
                <c:pt idx="238">
                  <c:v>1323.95</c:v>
                </c:pt>
                <c:pt idx="239">
                  <c:v>1328.95</c:v>
                </c:pt>
                <c:pt idx="240">
                  <c:v>1337.95</c:v>
                </c:pt>
                <c:pt idx="241">
                  <c:v>1352.3</c:v>
                </c:pt>
                <c:pt idx="242">
                  <c:v>1341.5</c:v>
                </c:pt>
                <c:pt idx="243">
                  <c:v>1327.65</c:v>
                </c:pt>
                <c:pt idx="244">
                  <c:v>1339</c:v>
                </c:pt>
                <c:pt idx="245">
                  <c:v>1330.85</c:v>
                </c:pt>
                <c:pt idx="246">
                  <c:v>1322.15</c:v>
                </c:pt>
                <c:pt idx="247">
                  <c:v>1294.5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D1-49C6-81F3-77D318EDF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1265295"/>
        <c:axId val="1701267375"/>
      </c:lineChart>
      <c:dateAx>
        <c:axId val="1701265295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267375"/>
        <c:crosses val="autoZero"/>
        <c:auto val="1"/>
        <c:lblOffset val="100"/>
        <c:baseTimeUnit val="days"/>
      </c:dateAx>
      <c:valAx>
        <c:axId val="170126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26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 price movement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>
                    <a:tint val="58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'analysis on IPCALAB'!$A$3:$A$7</c:f>
              <c:numCache>
                <c:formatCode>d\-mmm\-yy</c:formatCode>
                <c:ptCount val="5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</c:numCache>
            </c:numRef>
          </c:cat>
          <c:val>
            <c:numRef>
              <c:f>'analysis on IPCALAB'!$B$3:$B$7</c:f>
              <c:numCache>
                <c:formatCode>#,##0.00</c:formatCode>
                <c:ptCount val="5"/>
                <c:pt idx="0">
                  <c:v>1314.55</c:v>
                </c:pt>
                <c:pt idx="1">
                  <c:v>1276.1500000000001</c:v>
                </c:pt>
                <c:pt idx="2">
                  <c:v>1224.3499999999999</c:v>
                </c:pt>
                <c:pt idx="3">
                  <c:v>1233.55</c:v>
                </c:pt>
                <c:pt idx="4">
                  <c:v>1241.05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8-40CC-9045-0CA18B59F69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'analysis on IPCALAB'!$A$3:$A$7</c:f>
              <c:numCache>
                <c:formatCode>d\-mmm\-yy</c:formatCode>
                <c:ptCount val="5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</c:numCache>
            </c:numRef>
          </c:cat>
          <c:val>
            <c:numRef>
              <c:f>'analysis on IPCALAB'!$C$3:$C$7</c:f>
              <c:numCache>
                <c:formatCode>#,##0.00</c:formatCode>
                <c:ptCount val="5"/>
                <c:pt idx="0">
                  <c:v>1289.9000000000001</c:v>
                </c:pt>
                <c:pt idx="1">
                  <c:v>1230.8</c:v>
                </c:pt>
                <c:pt idx="2">
                  <c:v>1240</c:v>
                </c:pt>
                <c:pt idx="3">
                  <c:v>1247.5999999999999</c:v>
                </c:pt>
                <c:pt idx="4">
                  <c:v>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8-40CC-9045-0CA18B59F69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'analysis on IPCALAB'!$A$3:$A$7</c:f>
              <c:numCache>
                <c:formatCode>d\-mmm\-yy</c:formatCode>
                <c:ptCount val="5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</c:numCache>
            </c:numRef>
          </c:cat>
          <c:val>
            <c:numRef>
              <c:f>'analysis on IPCALAB'!$D$3:$D$7</c:f>
              <c:numCache>
                <c:formatCode>#,##0.00</c:formatCode>
                <c:ptCount val="5"/>
                <c:pt idx="0">
                  <c:v>1321.6</c:v>
                </c:pt>
                <c:pt idx="1">
                  <c:v>1281.95</c:v>
                </c:pt>
                <c:pt idx="2">
                  <c:v>1240</c:v>
                </c:pt>
                <c:pt idx="3">
                  <c:v>1247.5999999999999</c:v>
                </c:pt>
                <c:pt idx="4">
                  <c:v>1257.45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8-40CC-9045-0CA18B59F693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'analysis on IPCALAB'!$A$3:$A$7</c:f>
              <c:numCache>
                <c:formatCode>d\-mmm\-yy</c:formatCode>
                <c:ptCount val="5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</c:numCache>
            </c:numRef>
          </c:cat>
          <c:val>
            <c:numRef>
              <c:f>'analysis on IPCALAB'!$E$3:$E$7</c:f>
              <c:numCache>
                <c:formatCode>#,##0.00</c:formatCode>
                <c:ptCount val="5"/>
                <c:pt idx="0">
                  <c:v>1272.4000000000001</c:v>
                </c:pt>
                <c:pt idx="1">
                  <c:v>1224</c:v>
                </c:pt>
                <c:pt idx="2">
                  <c:v>1215.8499999999999</c:v>
                </c:pt>
                <c:pt idx="3">
                  <c:v>1225.3</c:v>
                </c:pt>
                <c:pt idx="4">
                  <c:v>1221.5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8-40CC-9045-0CA18B59F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rgbClr val="0070C0">
                  <a:alpha val="93000"/>
                </a:srgb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88451360"/>
        <c:axId val="288448864"/>
      </c:stockChart>
      <c:dateAx>
        <c:axId val="28845136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48864"/>
        <c:crosses val="autoZero"/>
        <c:auto val="1"/>
        <c:lblOffset val="100"/>
        <c:baseTimeUnit val="days"/>
      </c:dateAx>
      <c:valAx>
        <c:axId val="28844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5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volume traded for year 23-24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'IPCALAB 7-4-23&amp;24,24&amp;25'!$F$1</c:f>
              <c:strCache>
                <c:ptCount val="1"/>
                <c:pt idx="0">
                  <c:v>VOLUME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55-41FA-903C-FA715D8E05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'IPCALAB 7-4-23&amp;24,24&amp;25'!$A$2:$A$249</c:f>
              <c:numCache>
                <c:formatCode>d\-mmm\-yy</c:formatCode>
                <c:ptCount val="248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  <c:pt idx="5">
                  <c:v>45379</c:v>
                </c:pt>
                <c:pt idx="6">
                  <c:v>45378</c:v>
                </c:pt>
                <c:pt idx="7">
                  <c:v>45377</c:v>
                </c:pt>
                <c:pt idx="8">
                  <c:v>45373</c:v>
                </c:pt>
                <c:pt idx="9">
                  <c:v>45372</c:v>
                </c:pt>
                <c:pt idx="10">
                  <c:v>45371</c:v>
                </c:pt>
                <c:pt idx="11">
                  <c:v>45370</c:v>
                </c:pt>
                <c:pt idx="12">
                  <c:v>45369</c:v>
                </c:pt>
                <c:pt idx="13">
                  <c:v>45366</c:v>
                </c:pt>
                <c:pt idx="14">
                  <c:v>45365</c:v>
                </c:pt>
                <c:pt idx="15">
                  <c:v>45364</c:v>
                </c:pt>
                <c:pt idx="16">
                  <c:v>45363</c:v>
                </c:pt>
                <c:pt idx="17">
                  <c:v>45362</c:v>
                </c:pt>
                <c:pt idx="18">
                  <c:v>45358</c:v>
                </c:pt>
                <c:pt idx="19">
                  <c:v>45357</c:v>
                </c:pt>
                <c:pt idx="20">
                  <c:v>45356</c:v>
                </c:pt>
                <c:pt idx="21">
                  <c:v>45355</c:v>
                </c:pt>
                <c:pt idx="22">
                  <c:v>45353</c:v>
                </c:pt>
                <c:pt idx="23">
                  <c:v>45352</c:v>
                </c:pt>
                <c:pt idx="24">
                  <c:v>45351</c:v>
                </c:pt>
                <c:pt idx="25">
                  <c:v>45350</c:v>
                </c:pt>
                <c:pt idx="26">
                  <c:v>45349</c:v>
                </c:pt>
                <c:pt idx="27">
                  <c:v>45348</c:v>
                </c:pt>
                <c:pt idx="28">
                  <c:v>45345</c:v>
                </c:pt>
                <c:pt idx="29">
                  <c:v>45344</c:v>
                </c:pt>
                <c:pt idx="30">
                  <c:v>45343</c:v>
                </c:pt>
                <c:pt idx="31">
                  <c:v>45342</c:v>
                </c:pt>
                <c:pt idx="32">
                  <c:v>45341</c:v>
                </c:pt>
                <c:pt idx="33">
                  <c:v>45338</c:v>
                </c:pt>
                <c:pt idx="34">
                  <c:v>45337</c:v>
                </c:pt>
                <c:pt idx="35">
                  <c:v>45336</c:v>
                </c:pt>
                <c:pt idx="36">
                  <c:v>45335</c:v>
                </c:pt>
                <c:pt idx="37">
                  <c:v>45334</c:v>
                </c:pt>
                <c:pt idx="38">
                  <c:v>45331</c:v>
                </c:pt>
                <c:pt idx="39">
                  <c:v>45330</c:v>
                </c:pt>
                <c:pt idx="40">
                  <c:v>45329</c:v>
                </c:pt>
                <c:pt idx="41">
                  <c:v>45328</c:v>
                </c:pt>
                <c:pt idx="42">
                  <c:v>45327</c:v>
                </c:pt>
                <c:pt idx="43">
                  <c:v>45324</c:v>
                </c:pt>
                <c:pt idx="44">
                  <c:v>45323</c:v>
                </c:pt>
                <c:pt idx="45">
                  <c:v>45322</c:v>
                </c:pt>
                <c:pt idx="46">
                  <c:v>45321</c:v>
                </c:pt>
                <c:pt idx="47">
                  <c:v>45320</c:v>
                </c:pt>
                <c:pt idx="48">
                  <c:v>45316</c:v>
                </c:pt>
                <c:pt idx="49">
                  <c:v>45315</c:v>
                </c:pt>
                <c:pt idx="50">
                  <c:v>45314</c:v>
                </c:pt>
                <c:pt idx="51">
                  <c:v>45311</c:v>
                </c:pt>
                <c:pt idx="52">
                  <c:v>45310</c:v>
                </c:pt>
                <c:pt idx="53">
                  <c:v>45309</c:v>
                </c:pt>
                <c:pt idx="54">
                  <c:v>45308</c:v>
                </c:pt>
                <c:pt idx="55">
                  <c:v>45307</c:v>
                </c:pt>
                <c:pt idx="56">
                  <c:v>45306</c:v>
                </c:pt>
                <c:pt idx="57">
                  <c:v>45303</c:v>
                </c:pt>
                <c:pt idx="58">
                  <c:v>45302</c:v>
                </c:pt>
                <c:pt idx="59">
                  <c:v>45301</c:v>
                </c:pt>
                <c:pt idx="60">
                  <c:v>45300</c:v>
                </c:pt>
                <c:pt idx="61">
                  <c:v>45299</c:v>
                </c:pt>
                <c:pt idx="62">
                  <c:v>45296</c:v>
                </c:pt>
                <c:pt idx="63">
                  <c:v>45295</c:v>
                </c:pt>
                <c:pt idx="64">
                  <c:v>45294</c:v>
                </c:pt>
                <c:pt idx="65">
                  <c:v>45293</c:v>
                </c:pt>
                <c:pt idx="66">
                  <c:v>45292</c:v>
                </c:pt>
                <c:pt idx="67">
                  <c:v>45289</c:v>
                </c:pt>
                <c:pt idx="68">
                  <c:v>45288</c:v>
                </c:pt>
                <c:pt idx="69">
                  <c:v>45287</c:v>
                </c:pt>
                <c:pt idx="70">
                  <c:v>45286</c:v>
                </c:pt>
                <c:pt idx="71">
                  <c:v>45282</c:v>
                </c:pt>
                <c:pt idx="72">
                  <c:v>45281</c:v>
                </c:pt>
                <c:pt idx="73">
                  <c:v>45280</c:v>
                </c:pt>
                <c:pt idx="74">
                  <c:v>45279</c:v>
                </c:pt>
                <c:pt idx="75">
                  <c:v>45278</c:v>
                </c:pt>
                <c:pt idx="76">
                  <c:v>45275</c:v>
                </c:pt>
                <c:pt idx="77">
                  <c:v>45274</c:v>
                </c:pt>
                <c:pt idx="78">
                  <c:v>45273</c:v>
                </c:pt>
                <c:pt idx="79">
                  <c:v>45272</c:v>
                </c:pt>
                <c:pt idx="80">
                  <c:v>45271</c:v>
                </c:pt>
                <c:pt idx="81">
                  <c:v>45268</c:v>
                </c:pt>
                <c:pt idx="82">
                  <c:v>45267</c:v>
                </c:pt>
                <c:pt idx="83">
                  <c:v>45266</c:v>
                </c:pt>
                <c:pt idx="84">
                  <c:v>45265</c:v>
                </c:pt>
                <c:pt idx="85">
                  <c:v>45264</c:v>
                </c:pt>
                <c:pt idx="86">
                  <c:v>45261</c:v>
                </c:pt>
                <c:pt idx="87">
                  <c:v>45260</c:v>
                </c:pt>
                <c:pt idx="88">
                  <c:v>45259</c:v>
                </c:pt>
                <c:pt idx="89">
                  <c:v>45258</c:v>
                </c:pt>
                <c:pt idx="90">
                  <c:v>45254</c:v>
                </c:pt>
                <c:pt idx="91">
                  <c:v>45253</c:v>
                </c:pt>
                <c:pt idx="92">
                  <c:v>45252</c:v>
                </c:pt>
                <c:pt idx="93">
                  <c:v>45251</c:v>
                </c:pt>
                <c:pt idx="94">
                  <c:v>45250</c:v>
                </c:pt>
                <c:pt idx="95">
                  <c:v>45247</c:v>
                </c:pt>
                <c:pt idx="96">
                  <c:v>45246</c:v>
                </c:pt>
                <c:pt idx="97">
                  <c:v>45245</c:v>
                </c:pt>
                <c:pt idx="98">
                  <c:v>45243</c:v>
                </c:pt>
                <c:pt idx="99">
                  <c:v>45242</c:v>
                </c:pt>
                <c:pt idx="100">
                  <c:v>45240</c:v>
                </c:pt>
                <c:pt idx="101">
                  <c:v>45239</c:v>
                </c:pt>
                <c:pt idx="102">
                  <c:v>45238</c:v>
                </c:pt>
                <c:pt idx="103">
                  <c:v>45237</c:v>
                </c:pt>
                <c:pt idx="104">
                  <c:v>45236</c:v>
                </c:pt>
                <c:pt idx="105">
                  <c:v>45233</c:v>
                </c:pt>
                <c:pt idx="106">
                  <c:v>45232</c:v>
                </c:pt>
                <c:pt idx="107">
                  <c:v>45231</c:v>
                </c:pt>
                <c:pt idx="108">
                  <c:v>45230</c:v>
                </c:pt>
                <c:pt idx="109">
                  <c:v>45229</c:v>
                </c:pt>
                <c:pt idx="110">
                  <c:v>45226</c:v>
                </c:pt>
                <c:pt idx="111">
                  <c:v>45225</c:v>
                </c:pt>
                <c:pt idx="112">
                  <c:v>45224</c:v>
                </c:pt>
                <c:pt idx="113">
                  <c:v>45222</c:v>
                </c:pt>
                <c:pt idx="114">
                  <c:v>45219</c:v>
                </c:pt>
                <c:pt idx="115">
                  <c:v>45218</c:v>
                </c:pt>
                <c:pt idx="116">
                  <c:v>45217</c:v>
                </c:pt>
                <c:pt idx="117">
                  <c:v>45216</c:v>
                </c:pt>
                <c:pt idx="118">
                  <c:v>45215</c:v>
                </c:pt>
                <c:pt idx="119">
                  <c:v>45212</c:v>
                </c:pt>
                <c:pt idx="120">
                  <c:v>45211</c:v>
                </c:pt>
                <c:pt idx="121">
                  <c:v>45210</c:v>
                </c:pt>
                <c:pt idx="122">
                  <c:v>45209</c:v>
                </c:pt>
                <c:pt idx="123">
                  <c:v>45208</c:v>
                </c:pt>
                <c:pt idx="124">
                  <c:v>45205</c:v>
                </c:pt>
                <c:pt idx="125">
                  <c:v>45204</c:v>
                </c:pt>
                <c:pt idx="126">
                  <c:v>45203</c:v>
                </c:pt>
                <c:pt idx="127">
                  <c:v>45202</c:v>
                </c:pt>
                <c:pt idx="128">
                  <c:v>45198</c:v>
                </c:pt>
                <c:pt idx="129">
                  <c:v>45197</c:v>
                </c:pt>
                <c:pt idx="130">
                  <c:v>45196</c:v>
                </c:pt>
                <c:pt idx="131">
                  <c:v>45195</c:v>
                </c:pt>
                <c:pt idx="132">
                  <c:v>45194</c:v>
                </c:pt>
                <c:pt idx="133">
                  <c:v>45191</c:v>
                </c:pt>
                <c:pt idx="134">
                  <c:v>45190</c:v>
                </c:pt>
                <c:pt idx="135">
                  <c:v>45189</c:v>
                </c:pt>
                <c:pt idx="136">
                  <c:v>45187</c:v>
                </c:pt>
                <c:pt idx="137">
                  <c:v>45184</c:v>
                </c:pt>
                <c:pt idx="138">
                  <c:v>45183</c:v>
                </c:pt>
                <c:pt idx="139">
                  <c:v>45182</c:v>
                </c:pt>
                <c:pt idx="140">
                  <c:v>45181</c:v>
                </c:pt>
                <c:pt idx="141">
                  <c:v>45180</c:v>
                </c:pt>
                <c:pt idx="142">
                  <c:v>45177</c:v>
                </c:pt>
                <c:pt idx="143">
                  <c:v>45176</c:v>
                </c:pt>
                <c:pt idx="144">
                  <c:v>45175</c:v>
                </c:pt>
                <c:pt idx="145">
                  <c:v>45174</c:v>
                </c:pt>
                <c:pt idx="146">
                  <c:v>45173</c:v>
                </c:pt>
                <c:pt idx="147">
                  <c:v>45170</c:v>
                </c:pt>
                <c:pt idx="148">
                  <c:v>45169</c:v>
                </c:pt>
                <c:pt idx="149">
                  <c:v>45168</c:v>
                </c:pt>
                <c:pt idx="150">
                  <c:v>45167</c:v>
                </c:pt>
                <c:pt idx="151">
                  <c:v>45166</c:v>
                </c:pt>
                <c:pt idx="152">
                  <c:v>45163</c:v>
                </c:pt>
                <c:pt idx="153">
                  <c:v>45162</c:v>
                </c:pt>
                <c:pt idx="154">
                  <c:v>45161</c:v>
                </c:pt>
                <c:pt idx="155">
                  <c:v>45160</c:v>
                </c:pt>
                <c:pt idx="156">
                  <c:v>45159</c:v>
                </c:pt>
                <c:pt idx="157">
                  <c:v>45156</c:v>
                </c:pt>
                <c:pt idx="158">
                  <c:v>45155</c:v>
                </c:pt>
                <c:pt idx="159">
                  <c:v>45154</c:v>
                </c:pt>
                <c:pt idx="160">
                  <c:v>45152</c:v>
                </c:pt>
                <c:pt idx="161">
                  <c:v>45149</c:v>
                </c:pt>
                <c:pt idx="162">
                  <c:v>45148</c:v>
                </c:pt>
                <c:pt idx="163">
                  <c:v>45147</c:v>
                </c:pt>
                <c:pt idx="164">
                  <c:v>45146</c:v>
                </c:pt>
                <c:pt idx="165">
                  <c:v>45145</c:v>
                </c:pt>
                <c:pt idx="166">
                  <c:v>45142</c:v>
                </c:pt>
                <c:pt idx="167">
                  <c:v>45141</c:v>
                </c:pt>
                <c:pt idx="168">
                  <c:v>45140</c:v>
                </c:pt>
                <c:pt idx="169">
                  <c:v>45139</c:v>
                </c:pt>
                <c:pt idx="170">
                  <c:v>45138</c:v>
                </c:pt>
                <c:pt idx="171">
                  <c:v>45135</c:v>
                </c:pt>
                <c:pt idx="172">
                  <c:v>45134</c:v>
                </c:pt>
                <c:pt idx="173">
                  <c:v>45133</c:v>
                </c:pt>
                <c:pt idx="174">
                  <c:v>45132</c:v>
                </c:pt>
                <c:pt idx="175">
                  <c:v>45131</c:v>
                </c:pt>
                <c:pt idx="176">
                  <c:v>45128</c:v>
                </c:pt>
                <c:pt idx="177">
                  <c:v>45127</c:v>
                </c:pt>
                <c:pt idx="178">
                  <c:v>45126</c:v>
                </c:pt>
                <c:pt idx="179">
                  <c:v>45125</c:v>
                </c:pt>
                <c:pt idx="180">
                  <c:v>45124</c:v>
                </c:pt>
                <c:pt idx="181">
                  <c:v>45121</c:v>
                </c:pt>
                <c:pt idx="182">
                  <c:v>45120</c:v>
                </c:pt>
                <c:pt idx="183">
                  <c:v>45119</c:v>
                </c:pt>
                <c:pt idx="184">
                  <c:v>45118</c:v>
                </c:pt>
                <c:pt idx="185">
                  <c:v>45117</c:v>
                </c:pt>
                <c:pt idx="186">
                  <c:v>45114</c:v>
                </c:pt>
                <c:pt idx="187">
                  <c:v>45113</c:v>
                </c:pt>
                <c:pt idx="188">
                  <c:v>45112</c:v>
                </c:pt>
                <c:pt idx="189">
                  <c:v>45111</c:v>
                </c:pt>
                <c:pt idx="190">
                  <c:v>45110</c:v>
                </c:pt>
                <c:pt idx="191">
                  <c:v>45107</c:v>
                </c:pt>
                <c:pt idx="192">
                  <c:v>45105</c:v>
                </c:pt>
                <c:pt idx="193">
                  <c:v>45104</c:v>
                </c:pt>
                <c:pt idx="194">
                  <c:v>45103</c:v>
                </c:pt>
                <c:pt idx="195">
                  <c:v>45100</c:v>
                </c:pt>
                <c:pt idx="196">
                  <c:v>45099</c:v>
                </c:pt>
                <c:pt idx="197">
                  <c:v>45098</c:v>
                </c:pt>
                <c:pt idx="198">
                  <c:v>45097</c:v>
                </c:pt>
                <c:pt idx="199">
                  <c:v>45096</c:v>
                </c:pt>
                <c:pt idx="200">
                  <c:v>45093</c:v>
                </c:pt>
                <c:pt idx="201">
                  <c:v>45092</c:v>
                </c:pt>
                <c:pt idx="202">
                  <c:v>45091</c:v>
                </c:pt>
                <c:pt idx="203">
                  <c:v>45090</c:v>
                </c:pt>
                <c:pt idx="204">
                  <c:v>45089</c:v>
                </c:pt>
                <c:pt idx="205">
                  <c:v>45086</c:v>
                </c:pt>
                <c:pt idx="206">
                  <c:v>45085</c:v>
                </c:pt>
                <c:pt idx="207">
                  <c:v>45084</c:v>
                </c:pt>
                <c:pt idx="208">
                  <c:v>45083</c:v>
                </c:pt>
                <c:pt idx="209">
                  <c:v>45082</c:v>
                </c:pt>
                <c:pt idx="210">
                  <c:v>45079</c:v>
                </c:pt>
                <c:pt idx="211">
                  <c:v>45078</c:v>
                </c:pt>
                <c:pt idx="212">
                  <c:v>45077</c:v>
                </c:pt>
                <c:pt idx="213">
                  <c:v>45076</c:v>
                </c:pt>
                <c:pt idx="214">
                  <c:v>45075</c:v>
                </c:pt>
                <c:pt idx="215">
                  <c:v>45072</c:v>
                </c:pt>
                <c:pt idx="216">
                  <c:v>45071</c:v>
                </c:pt>
                <c:pt idx="217">
                  <c:v>45070</c:v>
                </c:pt>
                <c:pt idx="218">
                  <c:v>45069</c:v>
                </c:pt>
                <c:pt idx="219">
                  <c:v>45068</c:v>
                </c:pt>
                <c:pt idx="220">
                  <c:v>45065</c:v>
                </c:pt>
                <c:pt idx="221">
                  <c:v>45064</c:v>
                </c:pt>
                <c:pt idx="222">
                  <c:v>45063</c:v>
                </c:pt>
                <c:pt idx="223">
                  <c:v>45062</c:v>
                </c:pt>
                <c:pt idx="224">
                  <c:v>45061</c:v>
                </c:pt>
                <c:pt idx="225">
                  <c:v>45058</c:v>
                </c:pt>
                <c:pt idx="226">
                  <c:v>45057</c:v>
                </c:pt>
                <c:pt idx="227">
                  <c:v>45056</c:v>
                </c:pt>
                <c:pt idx="228">
                  <c:v>45055</c:v>
                </c:pt>
                <c:pt idx="229">
                  <c:v>45054</c:v>
                </c:pt>
                <c:pt idx="230">
                  <c:v>45051</c:v>
                </c:pt>
                <c:pt idx="231">
                  <c:v>45050</c:v>
                </c:pt>
                <c:pt idx="232">
                  <c:v>45049</c:v>
                </c:pt>
                <c:pt idx="233">
                  <c:v>45048</c:v>
                </c:pt>
                <c:pt idx="234">
                  <c:v>45044</c:v>
                </c:pt>
                <c:pt idx="235">
                  <c:v>45043</c:v>
                </c:pt>
                <c:pt idx="236">
                  <c:v>45042</c:v>
                </c:pt>
                <c:pt idx="237">
                  <c:v>45041</c:v>
                </c:pt>
                <c:pt idx="238">
                  <c:v>45040</c:v>
                </c:pt>
                <c:pt idx="239">
                  <c:v>45037</c:v>
                </c:pt>
                <c:pt idx="240">
                  <c:v>45036</c:v>
                </c:pt>
                <c:pt idx="241">
                  <c:v>45035</c:v>
                </c:pt>
                <c:pt idx="242">
                  <c:v>45034</c:v>
                </c:pt>
                <c:pt idx="243">
                  <c:v>45033</c:v>
                </c:pt>
                <c:pt idx="244">
                  <c:v>45029</c:v>
                </c:pt>
                <c:pt idx="245">
                  <c:v>45028</c:v>
                </c:pt>
                <c:pt idx="246">
                  <c:v>45027</c:v>
                </c:pt>
                <c:pt idx="247">
                  <c:v>45026</c:v>
                </c:pt>
              </c:numCache>
            </c:numRef>
          </c:cat>
          <c:val>
            <c:numRef>
              <c:f>'IPCALAB 7-4-23&amp;24,24&amp;25'!$F$2:$F$249</c:f>
              <c:numCache>
                <c:formatCode>#,##0</c:formatCode>
                <c:ptCount val="248"/>
                <c:pt idx="0">
                  <c:v>2753390</c:v>
                </c:pt>
                <c:pt idx="1">
                  <c:v>1879382</c:v>
                </c:pt>
                <c:pt idx="2">
                  <c:v>1653542</c:v>
                </c:pt>
                <c:pt idx="3">
                  <c:v>198825</c:v>
                </c:pt>
                <c:pt idx="4">
                  <c:v>349243</c:v>
                </c:pt>
                <c:pt idx="5">
                  <c:v>668011</c:v>
                </c:pt>
                <c:pt idx="6">
                  <c:v>383672</c:v>
                </c:pt>
                <c:pt idx="7">
                  <c:v>484695</c:v>
                </c:pt>
                <c:pt idx="8">
                  <c:v>748972</c:v>
                </c:pt>
                <c:pt idx="9">
                  <c:v>309808</c:v>
                </c:pt>
                <c:pt idx="10">
                  <c:v>241592</c:v>
                </c:pt>
                <c:pt idx="11">
                  <c:v>191008</c:v>
                </c:pt>
                <c:pt idx="12">
                  <c:v>254407</c:v>
                </c:pt>
                <c:pt idx="13">
                  <c:v>231007</c:v>
                </c:pt>
                <c:pt idx="14">
                  <c:v>1341365</c:v>
                </c:pt>
                <c:pt idx="15">
                  <c:v>189961</c:v>
                </c:pt>
                <c:pt idx="16">
                  <c:v>265483</c:v>
                </c:pt>
                <c:pt idx="17">
                  <c:v>218941</c:v>
                </c:pt>
                <c:pt idx="18">
                  <c:v>134051</c:v>
                </c:pt>
                <c:pt idx="19">
                  <c:v>270547</c:v>
                </c:pt>
                <c:pt idx="20">
                  <c:v>112283</c:v>
                </c:pt>
                <c:pt idx="21">
                  <c:v>236014</c:v>
                </c:pt>
                <c:pt idx="22">
                  <c:v>9111</c:v>
                </c:pt>
                <c:pt idx="23">
                  <c:v>114577</c:v>
                </c:pt>
                <c:pt idx="24">
                  <c:v>448113</c:v>
                </c:pt>
                <c:pt idx="25">
                  <c:v>314291</c:v>
                </c:pt>
                <c:pt idx="26">
                  <c:v>212369</c:v>
                </c:pt>
                <c:pt idx="27">
                  <c:v>163516</c:v>
                </c:pt>
                <c:pt idx="28">
                  <c:v>89570</c:v>
                </c:pt>
                <c:pt idx="29">
                  <c:v>180032</c:v>
                </c:pt>
                <c:pt idx="30">
                  <c:v>191023</c:v>
                </c:pt>
                <c:pt idx="31">
                  <c:v>267316</c:v>
                </c:pt>
                <c:pt idx="32">
                  <c:v>305423</c:v>
                </c:pt>
                <c:pt idx="33">
                  <c:v>2036820</c:v>
                </c:pt>
                <c:pt idx="34">
                  <c:v>777977</c:v>
                </c:pt>
                <c:pt idx="35">
                  <c:v>1103355</c:v>
                </c:pt>
                <c:pt idx="36">
                  <c:v>334482</c:v>
                </c:pt>
                <c:pt idx="37">
                  <c:v>576271</c:v>
                </c:pt>
                <c:pt idx="38">
                  <c:v>256840</c:v>
                </c:pt>
                <c:pt idx="39">
                  <c:v>820166</c:v>
                </c:pt>
                <c:pt idx="40">
                  <c:v>922586</c:v>
                </c:pt>
                <c:pt idx="41">
                  <c:v>2350648</c:v>
                </c:pt>
                <c:pt idx="42">
                  <c:v>463804</c:v>
                </c:pt>
                <c:pt idx="43">
                  <c:v>87784</c:v>
                </c:pt>
                <c:pt idx="44">
                  <c:v>158837</c:v>
                </c:pt>
                <c:pt idx="45">
                  <c:v>253038</c:v>
                </c:pt>
                <c:pt idx="46">
                  <c:v>154768</c:v>
                </c:pt>
                <c:pt idx="47">
                  <c:v>689193</c:v>
                </c:pt>
                <c:pt idx="48">
                  <c:v>931856</c:v>
                </c:pt>
                <c:pt idx="49">
                  <c:v>326644</c:v>
                </c:pt>
                <c:pt idx="50">
                  <c:v>525982</c:v>
                </c:pt>
                <c:pt idx="51">
                  <c:v>119400</c:v>
                </c:pt>
                <c:pt idx="52">
                  <c:v>314207</c:v>
                </c:pt>
                <c:pt idx="53">
                  <c:v>408875</c:v>
                </c:pt>
                <c:pt idx="54">
                  <c:v>219441</c:v>
                </c:pt>
                <c:pt idx="55">
                  <c:v>219948</c:v>
                </c:pt>
                <c:pt idx="56">
                  <c:v>272849</c:v>
                </c:pt>
                <c:pt idx="57">
                  <c:v>236286</c:v>
                </c:pt>
                <c:pt idx="58">
                  <c:v>683798</c:v>
                </c:pt>
                <c:pt idx="59">
                  <c:v>265183</c:v>
                </c:pt>
                <c:pt idx="60">
                  <c:v>116079</c:v>
                </c:pt>
                <c:pt idx="61">
                  <c:v>192371</c:v>
                </c:pt>
                <c:pt idx="62">
                  <c:v>190888</c:v>
                </c:pt>
                <c:pt idx="63">
                  <c:v>106228</c:v>
                </c:pt>
                <c:pt idx="64">
                  <c:v>164353</c:v>
                </c:pt>
                <c:pt idx="65">
                  <c:v>443895</c:v>
                </c:pt>
                <c:pt idx="66">
                  <c:v>254640</c:v>
                </c:pt>
                <c:pt idx="67">
                  <c:v>314635</c:v>
                </c:pt>
                <c:pt idx="68">
                  <c:v>1535682</c:v>
                </c:pt>
                <c:pt idx="69">
                  <c:v>333776</c:v>
                </c:pt>
                <c:pt idx="70">
                  <c:v>221122</c:v>
                </c:pt>
                <c:pt idx="71">
                  <c:v>444857</c:v>
                </c:pt>
                <c:pt idx="72">
                  <c:v>374400</c:v>
                </c:pt>
                <c:pt idx="73">
                  <c:v>526670</c:v>
                </c:pt>
                <c:pt idx="74">
                  <c:v>179963</c:v>
                </c:pt>
                <c:pt idx="75">
                  <c:v>362010</c:v>
                </c:pt>
                <c:pt idx="76">
                  <c:v>352260</c:v>
                </c:pt>
                <c:pt idx="77">
                  <c:v>467652</c:v>
                </c:pt>
                <c:pt idx="78">
                  <c:v>231051</c:v>
                </c:pt>
                <c:pt idx="79">
                  <c:v>131343</c:v>
                </c:pt>
                <c:pt idx="80">
                  <c:v>120663</c:v>
                </c:pt>
                <c:pt idx="81">
                  <c:v>242631</c:v>
                </c:pt>
                <c:pt idx="82">
                  <c:v>360818</c:v>
                </c:pt>
                <c:pt idx="83">
                  <c:v>201245</c:v>
                </c:pt>
                <c:pt idx="84">
                  <c:v>205227</c:v>
                </c:pt>
                <c:pt idx="85">
                  <c:v>252860</c:v>
                </c:pt>
                <c:pt idx="86">
                  <c:v>304454</c:v>
                </c:pt>
                <c:pt idx="87">
                  <c:v>298026</c:v>
                </c:pt>
                <c:pt idx="88">
                  <c:v>414405</c:v>
                </c:pt>
                <c:pt idx="89">
                  <c:v>559276</c:v>
                </c:pt>
                <c:pt idx="90">
                  <c:v>241174</c:v>
                </c:pt>
                <c:pt idx="91">
                  <c:v>205070</c:v>
                </c:pt>
                <c:pt idx="92">
                  <c:v>457384</c:v>
                </c:pt>
                <c:pt idx="93">
                  <c:v>261943</c:v>
                </c:pt>
                <c:pt idx="94">
                  <c:v>248129</c:v>
                </c:pt>
                <c:pt idx="95">
                  <c:v>243023</c:v>
                </c:pt>
                <c:pt idx="96">
                  <c:v>337724</c:v>
                </c:pt>
                <c:pt idx="97">
                  <c:v>166090</c:v>
                </c:pt>
                <c:pt idx="98">
                  <c:v>396417</c:v>
                </c:pt>
                <c:pt idx="99">
                  <c:v>50933</c:v>
                </c:pt>
                <c:pt idx="100">
                  <c:v>1089417</c:v>
                </c:pt>
                <c:pt idx="101">
                  <c:v>309979</c:v>
                </c:pt>
                <c:pt idx="102">
                  <c:v>931525</c:v>
                </c:pt>
                <c:pt idx="103">
                  <c:v>701972</c:v>
                </c:pt>
                <c:pt idx="104">
                  <c:v>249994</c:v>
                </c:pt>
                <c:pt idx="105">
                  <c:v>178554</c:v>
                </c:pt>
                <c:pt idx="106">
                  <c:v>121667</c:v>
                </c:pt>
                <c:pt idx="107">
                  <c:v>175757</c:v>
                </c:pt>
                <c:pt idx="108">
                  <c:v>392014</c:v>
                </c:pt>
                <c:pt idx="109">
                  <c:v>184582</c:v>
                </c:pt>
                <c:pt idx="110">
                  <c:v>239178</c:v>
                </c:pt>
                <c:pt idx="111">
                  <c:v>681224</c:v>
                </c:pt>
                <c:pt idx="112">
                  <c:v>806195</c:v>
                </c:pt>
                <c:pt idx="113">
                  <c:v>6124600</c:v>
                </c:pt>
                <c:pt idx="114">
                  <c:v>163420</c:v>
                </c:pt>
                <c:pt idx="115">
                  <c:v>542285</c:v>
                </c:pt>
                <c:pt idx="116">
                  <c:v>452642</c:v>
                </c:pt>
                <c:pt idx="117">
                  <c:v>415476</c:v>
                </c:pt>
                <c:pt idx="118">
                  <c:v>517819</c:v>
                </c:pt>
                <c:pt idx="119">
                  <c:v>416685</c:v>
                </c:pt>
                <c:pt idx="120">
                  <c:v>354535</c:v>
                </c:pt>
                <c:pt idx="121">
                  <c:v>328292</c:v>
                </c:pt>
                <c:pt idx="122">
                  <c:v>600190</c:v>
                </c:pt>
                <c:pt idx="123">
                  <c:v>659239</c:v>
                </c:pt>
                <c:pt idx="124">
                  <c:v>325290</c:v>
                </c:pt>
                <c:pt idx="125">
                  <c:v>225041</c:v>
                </c:pt>
                <c:pt idx="126">
                  <c:v>286445</c:v>
                </c:pt>
                <c:pt idx="127">
                  <c:v>438049</c:v>
                </c:pt>
                <c:pt idx="128">
                  <c:v>914891</c:v>
                </c:pt>
                <c:pt idx="129">
                  <c:v>745247</c:v>
                </c:pt>
                <c:pt idx="130">
                  <c:v>694015</c:v>
                </c:pt>
                <c:pt idx="131">
                  <c:v>365406</c:v>
                </c:pt>
                <c:pt idx="132">
                  <c:v>135256</c:v>
                </c:pt>
                <c:pt idx="133">
                  <c:v>474060</c:v>
                </c:pt>
                <c:pt idx="134">
                  <c:v>273994</c:v>
                </c:pt>
                <c:pt idx="135">
                  <c:v>538630</c:v>
                </c:pt>
                <c:pt idx="136">
                  <c:v>1040865</c:v>
                </c:pt>
                <c:pt idx="137">
                  <c:v>1953868</c:v>
                </c:pt>
                <c:pt idx="138">
                  <c:v>164954</c:v>
                </c:pt>
                <c:pt idx="139">
                  <c:v>320127</c:v>
                </c:pt>
                <c:pt idx="140">
                  <c:v>348393</c:v>
                </c:pt>
                <c:pt idx="141">
                  <c:v>109609</c:v>
                </c:pt>
                <c:pt idx="142">
                  <c:v>300163</c:v>
                </c:pt>
                <c:pt idx="143">
                  <c:v>199959</c:v>
                </c:pt>
                <c:pt idx="144">
                  <c:v>348082</c:v>
                </c:pt>
                <c:pt idx="145">
                  <c:v>357542</c:v>
                </c:pt>
                <c:pt idx="146">
                  <c:v>345178</c:v>
                </c:pt>
                <c:pt idx="147">
                  <c:v>288410</c:v>
                </c:pt>
                <c:pt idx="148">
                  <c:v>561536</c:v>
                </c:pt>
                <c:pt idx="149">
                  <c:v>435866</c:v>
                </c:pt>
                <c:pt idx="150">
                  <c:v>721700</c:v>
                </c:pt>
                <c:pt idx="151">
                  <c:v>305486</c:v>
                </c:pt>
                <c:pt idx="152">
                  <c:v>941439</c:v>
                </c:pt>
                <c:pt idx="153">
                  <c:v>1350171</c:v>
                </c:pt>
                <c:pt idx="154">
                  <c:v>167935</c:v>
                </c:pt>
                <c:pt idx="155">
                  <c:v>263267</c:v>
                </c:pt>
                <c:pt idx="156">
                  <c:v>463250</c:v>
                </c:pt>
                <c:pt idx="157">
                  <c:v>232148</c:v>
                </c:pt>
                <c:pt idx="158">
                  <c:v>197980</c:v>
                </c:pt>
                <c:pt idx="159">
                  <c:v>391865</c:v>
                </c:pt>
                <c:pt idx="160">
                  <c:v>2052925</c:v>
                </c:pt>
                <c:pt idx="161">
                  <c:v>1458498</c:v>
                </c:pt>
                <c:pt idx="162">
                  <c:v>1729523</c:v>
                </c:pt>
                <c:pt idx="163">
                  <c:v>1086827</c:v>
                </c:pt>
                <c:pt idx="164">
                  <c:v>805529</c:v>
                </c:pt>
                <c:pt idx="165">
                  <c:v>1291271</c:v>
                </c:pt>
                <c:pt idx="166">
                  <c:v>584186</c:v>
                </c:pt>
                <c:pt idx="167">
                  <c:v>1862970</c:v>
                </c:pt>
                <c:pt idx="168">
                  <c:v>1054599</c:v>
                </c:pt>
                <c:pt idx="169">
                  <c:v>1051743</c:v>
                </c:pt>
                <c:pt idx="170">
                  <c:v>1126798</c:v>
                </c:pt>
                <c:pt idx="171">
                  <c:v>1094114</c:v>
                </c:pt>
                <c:pt idx="172">
                  <c:v>1103966</c:v>
                </c:pt>
                <c:pt idx="173">
                  <c:v>110504</c:v>
                </c:pt>
                <c:pt idx="174">
                  <c:v>293742</c:v>
                </c:pt>
                <c:pt idx="175">
                  <c:v>147925</c:v>
                </c:pt>
                <c:pt idx="176">
                  <c:v>293537</c:v>
                </c:pt>
                <c:pt idx="177">
                  <c:v>315248</c:v>
                </c:pt>
                <c:pt idx="178">
                  <c:v>479492</c:v>
                </c:pt>
                <c:pt idx="179">
                  <c:v>418879</c:v>
                </c:pt>
                <c:pt idx="180">
                  <c:v>513770</c:v>
                </c:pt>
                <c:pt idx="181">
                  <c:v>338658</c:v>
                </c:pt>
                <c:pt idx="182">
                  <c:v>417921</c:v>
                </c:pt>
                <c:pt idx="183">
                  <c:v>167625</c:v>
                </c:pt>
                <c:pt idx="184">
                  <c:v>448744</c:v>
                </c:pt>
                <c:pt idx="185">
                  <c:v>154970</c:v>
                </c:pt>
                <c:pt idx="186">
                  <c:v>428284</c:v>
                </c:pt>
                <c:pt idx="187">
                  <c:v>434971</c:v>
                </c:pt>
                <c:pt idx="188">
                  <c:v>215627</c:v>
                </c:pt>
                <c:pt idx="189">
                  <c:v>270282</c:v>
                </c:pt>
                <c:pt idx="190">
                  <c:v>418140</c:v>
                </c:pt>
                <c:pt idx="191">
                  <c:v>244220</c:v>
                </c:pt>
                <c:pt idx="192">
                  <c:v>669067</c:v>
                </c:pt>
                <c:pt idx="193">
                  <c:v>725414</c:v>
                </c:pt>
                <c:pt idx="194">
                  <c:v>2894091</c:v>
                </c:pt>
                <c:pt idx="195">
                  <c:v>948572</c:v>
                </c:pt>
                <c:pt idx="196">
                  <c:v>438986</c:v>
                </c:pt>
                <c:pt idx="197">
                  <c:v>313244</c:v>
                </c:pt>
                <c:pt idx="198">
                  <c:v>191483</c:v>
                </c:pt>
                <c:pt idx="199">
                  <c:v>495776</c:v>
                </c:pt>
                <c:pt idx="200">
                  <c:v>535841</c:v>
                </c:pt>
                <c:pt idx="201">
                  <c:v>420937</c:v>
                </c:pt>
                <c:pt idx="202">
                  <c:v>1769514</c:v>
                </c:pt>
                <c:pt idx="203">
                  <c:v>1310904</c:v>
                </c:pt>
                <c:pt idx="204">
                  <c:v>1543263</c:v>
                </c:pt>
                <c:pt idx="205">
                  <c:v>924468</c:v>
                </c:pt>
                <c:pt idx="206">
                  <c:v>440665</c:v>
                </c:pt>
                <c:pt idx="207">
                  <c:v>693875</c:v>
                </c:pt>
                <c:pt idx="208">
                  <c:v>1511180</c:v>
                </c:pt>
                <c:pt idx="209">
                  <c:v>741353</c:v>
                </c:pt>
                <c:pt idx="210">
                  <c:v>643392</c:v>
                </c:pt>
                <c:pt idx="211">
                  <c:v>346424</c:v>
                </c:pt>
                <c:pt idx="212">
                  <c:v>924542</c:v>
                </c:pt>
                <c:pt idx="213">
                  <c:v>681693</c:v>
                </c:pt>
                <c:pt idx="214">
                  <c:v>962650</c:v>
                </c:pt>
                <c:pt idx="215">
                  <c:v>171176</c:v>
                </c:pt>
                <c:pt idx="216">
                  <c:v>169398</c:v>
                </c:pt>
                <c:pt idx="217">
                  <c:v>268531</c:v>
                </c:pt>
                <c:pt idx="218">
                  <c:v>482981</c:v>
                </c:pt>
                <c:pt idx="219">
                  <c:v>434439</c:v>
                </c:pt>
                <c:pt idx="220">
                  <c:v>235886</c:v>
                </c:pt>
                <c:pt idx="221">
                  <c:v>547219</c:v>
                </c:pt>
                <c:pt idx="222">
                  <c:v>449524</c:v>
                </c:pt>
                <c:pt idx="223">
                  <c:v>319952</c:v>
                </c:pt>
                <c:pt idx="224">
                  <c:v>456133</c:v>
                </c:pt>
                <c:pt idx="225">
                  <c:v>301101</c:v>
                </c:pt>
                <c:pt idx="226">
                  <c:v>673887</c:v>
                </c:pt>
                <c:pt idx="227">
                  <c:v>550035</c:v>
                </c:pt>
                <c:pt idx="228">
                  <c:v>780807</c:v>
                </c:pt>
                <c:pt idx="229">
                  <c:v>739530</c:v>
                </c:pt>
                <c:pt idx="230">
                  <c:v>368131</c:v>
                </c:pt>
                <c:pt idx="231">
                  <c:v>313325</c:v>
                </c:pt>
                <c:pt idx="232">
                  <c:v>335910</c:v>
                </c:pt>
                <c:pt idx="233">
                  <c:v>516680</c:v>
                </c:pt>
                <c:pt idx="234">
                  <c:v>1263145</c:v>
                </c:pt>
                <c:pt idx="235">
                  <c:v>2037901</c:v>
                </c:pt>
                <c:pt idx="236">
                  <c:v>7381480</c:v>
                </c:pt>
                <c:pt idx="237">
                  <c:v>7916179</c:v>
                </c:pt>
                <c:pt idx="238">
                  <c:v>449803</c:v>
                </c:pt>
                <c:pt idx="239">
                  <c:v>704817</c:v>
                </c:pt>
                <c:pt idx="240">
                  <c:v>1111532</c:v>
                </c:pt>
                <c:pt idx="241">
                  <c:v>949086</c:v>
                </c:pt>
                <c:pt idx="242">
                  <c:v>212743</c:v>
                </c:pt>
                <c:pt idx="243">
                  <c:v>129716</c:v>
                </c:pt>
                <c:pt idx="244">
                  <c:v>162809</c:v>
                </c:pt>
                <c:pt idx="245">
                  <c:v>349291</c:v>
                </c:pt>
                <c:pt idx="246">
                  <c:v>661503</c:v>
                </c:pt>
                <c:pt idx="247">
                  <c:v>203531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5-41FA-903C-FA715D8E0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941084063"/>
        <c:axId val="1941081567"/>
      </c:lineChart>
      <c:dateAx>
        <c:axId val="1941084063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81567"/>
        <c:crosses val="autoZero"/>
        <c:auto val="1"/>
        <c:lblOffset val="100"/>
        <c:baseTimeUnit val="days"/>
      </c:dateAx>
      <c:valAx>
        <c:axId val="194108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close price</a:t>
            </a:r>
            <a:r>
              <a:rPr lang="en-IN" baseline="0"/>
              <a:t> and volume comparison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'IPCALAB 7-4-23&amp;24,24&amp;25'!$F$1</c:f>
              <c:strCache>
                <c:ptCount val="1"/>
                <c:pt idx="0">
                  <c:v>VOLUME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'IPCALAB 7-4-23&amp;24,24&amp;25'!$A$2:$A$249</c:f>
              <c:numCache>
                <c:formatCode>d\-mmm\-yy</c:formatCode>
                <c:ptCount val="248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  <c:pt idx="5">
                  <c:v>45379</c:v>
                </c:pt>
                <c:pt idx="6">
                  <c:v>45378</c:v>
                </c:pt>
                <c:pt idx="7">
                  <c:v>45377</c:v>
                </c:pt>
                <c:pt idx="8">
                  <c:v>45373</c:v>
                </c:pt>
                <c:pt idx="9">
                  <c:v>45372</c:v>
                </c:pt>
                <c:pt idx="10">
                  <c:v>45371</c:v>
                </c:pt>
                <c:pt idx="11">
                  <c:v>45370</c:v>
                </c:pt>
                <c:pt idx="12">
                  <c:v>45369</c:v>
                </c:pt>
                <c:pt idx="13">
                  <c:v>45366</c:v>
                </c:pt>
                <c:pt idx="14">
                  <c:v>45365</c:v>
                </c:pt>
                <c:pt idx="15">
                  <c:v>45364</c:v>
                </c:pt>
                <c:pt idx="16">
                  <c:v>45363</c:v>
                </c:pt>
                <c:pt idx="17">
                  <c:v>45362</c:v>
                </c:pt>
                <c:pt idx="18">
                  <c:v>45358</c:v>
                </c:pt>
                <c:pt idx="19">
                  <c:v>45357</c:v>
                </c:pt>
                <c:pt idx="20">
                  <c:v>45356</c:v>
                </c:pt>
                <c:pt idx="21">
                  <c:v>45355</c:v>
                </c:pt>
                <c:pt idx="22">
                  <c:v>45353</c:v>
                </c:pt>
                <c:pt idx="23">
                  <c:v>45352</c:v>
                </c:pt>
                <c:pt idx="24">
                  <c:v>45351</c:v>
                </c:pt>
                <c:pt idx="25">
                  <c:v>45350</c:v>
                </c:pt>
                <c:pt idx="26">
                  <c:v>45349</c:v>
                </c:pt>
                <c:pt idx="27">
                  <c:v>45348</c:v>
                </c:pt>
                <c:pt idx="28">
                  <c:v>45345</c:v>
                </c:pt>
                <c:pt idx="29">
                  <c:v>45344</c:v>
                </c:pt>
                <c:pt idx="30">
                  <c:v>45343</c:v>
                </c:pt>
                <c:pt idx="31">
                  <c:v>45342</c:v>
                </c:pt>
                <c:pt idx="32">
                  <c:v>45341</c:v>
                </c:pt>
                <c:pt idx="33">
                  <c:v>45338</c:v>
                </c:pt>
                <c:pt idx="34">
                  <c:v>45337</c:v>
                </c:pt>
                <c:pt idx="35">
                  <c:v>45336</c:v>
                </c:pt>
                <c:pt idx="36">
                  <c:v>45335</c:v>
                </c:pt>
                <c:pt idx="37">
                  <c:v>45334</c:v>
                </c:pt>
                <c:pt idx="38">
                  <c:v>45331</c:v>
                </c:pt>
                <c:pt idx="39">
                  <c:v>45330</c:v>
                </c:pt>
                <c:pt idx="40">
                  <c:v>45329</c:v>
                </c:pt>
                <c:pt idx="41">
                  <c:v>45328</c:v>
                </c:pt>
                <c:pt idx="42">
                  <c:v>45327</c:v>
                </c:pt>
                <c:pt idx="43">
                  <c:v>45324</c:v>
                </c:pt>
                <c:pt idx="44">
                  <c:v>45323</c:v>
                </c:pt>
                <c:pt idx="45">
                  <c:v>45322</c:v>
                </c:pt>
                <c:pt idx="46">
                  <c:v>45321</c:v>
                </c:pt>
                <c:pt idx="47">
                  <c:v>45320</c:v>
                </c:pt>
                <c:pt idx="48">
                  <c:v>45316</c:v>
                </c:pt>
                <c:pt idx="49">
                  <c:v>45315</c:v>
                </c:pt>
                <c:pt idx="50">
                  <c:v>45314</c:v>
                </c:pt>
                <c:pt idx="51">
                  <c:v>45311</c:v>
                </c:pt>
                <c:pt idx="52">
                  <c:v>45310</c:v>
                </c:pt>
                <c:pt idx="53">
                  <c:v>45309</c:v>
                </c:pt>
                <c:pt idx="54">
                  <c:v>45308</c:v>
                </c:pt>
                <c:pt idx="55">
                  <c:v>45307</c:v>
                </c:pt>
                <c:pt idx="56">
                  <c:v>45306</c:v>
                </c:pt>
                <c:pt idx="57">
                  <c:v>45303</c:v>
                </c:pt>
                <c:pt idx="58">
                  <c:v>45302</c:v>
                </c:pt>
                <c:pt idx="59">
                  <c:v>45301</c:v>
                </c:pt>
                <c:pt idx="60">
                  <c:v>45300</c:v>
                </c:pt>
                <c:pt idx="61">
                  <c:v>45299</c:v>
                </c:pt>
                <c:pt idx="62">
                  <c:v>45296</c:v>
                </c:pt>
                <c:pt idx="63">
                  <c:v>45295</c:v>
                </c:pt>
                <c:pt idx="64">
                  <c:v>45294</c:v>
                </c:pt>
                <c:pt idx="65">
                  <c:v>45293</c:v>
                </c:pt>
                <c:pt idx="66">
                  <c:v>45292</c:v>
                </c:pt>
                <c:pt idx="67">
                  <c:v>45289</c:v>
                </c:pt>
                <c:pt idx="68">
                  <c:v>45288</c:v>
                </c:pt>
                <c:pt idx="69">
                  <c:v>45287</c:v>
                </c:pt>
                <c:pt idx="70">
                  <c:v>45286</c:v>
                </c:pt>
                <c:pt idx="71">
                  <c:v>45282</c:v>
                </c:pt>
                <c:pt idx="72">
                  <c:v>45281</c:v>
                </c:pt>
                <c:pt idx="73">
                  <c:v>45280</c:v>
                </c:pt>
                <c:pt idx="74">
                  <c:v>45279</c:v>
                </c:pt>
                <c:pt idx="75">
                  <c:v>45278</c:v>
                </c:pt>
                <c:pt idx="76">
                  <c:v>45275</c:v>
                </c:pt>
                <c:pt idx="77">
                  <c:v>45274</c:v>
                </c:pt>
                <c:pt idx="78">
                  <c:v>45273</c:v>
                </c:pt>
                <c:pt idx="79">
                  <c:v>45272</c:v>
                </c:pt>
                <c:pt idx="80">
                  <c:v>45271</c:v>
                </c:pt>
                <c:pt idx="81">
                  <c:v>45268</c:v>
                </c:pt>
                <c:pt idx="82">
                  <c:v>45267</c:v>
                </c:pt>
                <c:pt idx="83">
                  <c:v>45266</c:v>
                </c:pt>
                <c:pt idx="84">
                  <c:v>45265</c:v>
                </c:pt>
                <c:pt idx="85">
                  <c:v>45264</c:v>
                </c:pt>
                <c:pt idx="86">
                  <c:v>45261</c:v>
                </c:pt>
                <c:pt idx="87">
                  <c:v>45260</c:v>
                </c:pt>
                <c:pt idx="88">
                  <c:v>45259</c:v>
                </c:pt>
                <c:pt idx="89">
                  <c:v>45258</c:v>
                </c:pt>
                <c:pt idx="90">
                  <c:v>45254</c:v>
                </c:pt>
                <c:pt idx="91">
                  <c:v>45253</c:v>
                </c:pt>
                <c:pt idx="92">
                  <c:v>45252</c:v>
                </c:pt>
                <c:pt idx="93">
                  <c:v>45251</c:v>
                </c:pt>
                <c:pt idx="94">
                  <c:v>45250</c:v>
                </c:pt>
                <c:pt idx="95">
                  <c:v>45247</c:v>
                </c:pt>
                <c:pt idx="96">
                  <c:v>45246</c:v>
                </c:pt>
                <c:pt idx="97">
                  <c:v>45245</c:v>
                </c:pt>
                <c:pt idx="98">
                  <c:v>45243</c:v>
                </c:pt>
                <c:pt idx="99">
                  <c:v>45242</c:v>
                </c:pt>
                <c:pt idx="100">
                  <c:v>45240</c:v>
                </c:pt>
                <c:pt idx="101">
                  <c:v>45239</c:v>
                </c:pt>
                <c:pt idx="102">
                  <c:v>45238</c:v>
                </c:pt>
                <c:pt idx="103">
                  <c:v>45237</c:v>
                </c:pt>
                <c:pt idx="104">
                  <c:v>45236</c:v>
                </c:pt>
                <c:pt idx="105">
                  <c:v>45233</c:v>
                </c:pt>
                <c:pt idx="106">
                  <c:v>45232</c:v>
                </c:pt>
                <c:pt idx="107">
                  <c:v>45231</c:v>
                </c:pt>
                <c:pt idx="108">
                  <c:v>45230</c:v>
                </c:pt>
                <c:pt idx="109">
                  <c:v>45229</c:v>
                </c:pt>
                <c:pt idx="110">
                  <c:v>45226</c:v>
                </c:pt>
                <c:pt idx="111">
                  <c:v>45225</c:v>
                </c:pt>
                <c:pt idx="112">
                  <c:v>45224</c:v>
                </c:pt>
                <c:pt idx="113">
                  <c:v>45222</c:v>
                </c:pt>
                <c:pt idx="114">
                  <c:v>45219</c:v>
                </c:pt>
                <c:pt idx="115">
                  <c:v>45218</c:v>
                </c:pt>
                <c:pt idx="116">
                  <c:v>45217</c:v>
                </c:pt>
                <c:pt idx="117">
                  <c:v>45216</c:v>
                </c:pt>
                <c:pt idx="118">
                  <c:v>45215</c:v>
                </c:pt>
                <c:pt idx="119">
                  <c:v>45212</c:v>
                </c:pt>
                <c:pt idx="120">
                  <c:v>45211</c:v>
                </c:pt>
                <c:pt idx="121">
                  <c:v>45210</c:v>
                </c:pt>
                <c:pt idx="122">
                  <c:v>45209</c:v>
                </c:pt>
                <c:pt idx="123">
                  <c:v>45208</c:v>
                </c:pt>
                <c:pt idx="124">
                  <c:v>45205</c:v>
                </c:pt>
                <c:pt idx="125">
                  <c:v>45204</c:v>
                </c:pt>
                <c:pt idx="126">
                  <c:v>45203</c:v>
                </c:pt>
                <c:pt idx="127">
                  <c:v>45202</c:v>
                </c:pt>
                <c:pt idx="128">
                  <c:v>45198</c:v>
                </c:pt>
                <c:pt idx="129">
                  <c:v>45197</c:v>
                </c:pt>
                <c:pt idx="130">
                  <c:v>45196</c:v>
                </c:pt>
                <c:pt idx="131">
                  <c:v>45195</c:v>
                </c:pt>
                <c:pt idx="132">
                  <c:v>45194</c:v>
                </c:pt>
                <c:pt idx="133">
                  <c:v>45191</c:v>
                </c:pt>
                <c:pt idx="134">
                  <c:v>45190</c:v>
                </c:pt>
                <c:pt idx="135">
                  <c:v>45189</c:v>
                </c:pt>
                <c:pt idx="136">
                  <c:v>45187</c:v>
                </c:pt>
                <c:pt idx="137">
                  <c:v>45184</c:v>
                </c:pt>
                <c:pt idx="138">
                  <c:v>45183</c:v>
                </c:pt>
                <c:pt idx="139">
                  <c:v>45182</c:v>
                </c:pt>
                <c:pt idx="140">
                  <c:v>45181</c:v>
                </c:pt>
                <c:pt idx="141">
                  <c:v>45180</c:v>
                </c:pt>
                <c:pt idx="142">
                  <c:v>45177</c:v>
                </c:pt>
                <c:pt idx="143">
                  <c:v>45176</c:v>
                </c:pt>
                <c:pt idx="144">
                  <c:v>45175</c:v>
                </c:pt>
                <c:pt idx="145">
                  <c:v>45174</c:v>
                </c:pt>
                <c:pt idx="146">
                  <c:v>45173</c:v>
                </c:pt>
                <c:pt idx="147">
                  <c:v>45170</c:v>
                </c:pt>
                <c:pt idx="148">
                  <c:v>45169</c:v>
                </c:pt>
                <c:pt idx="149">
                  <c:v>45168</c:v>
                </c:pt>
                <c:pt idx="150">
                  <c:v>45167</c:v>
                </c:pt>
                <c:pt idx="151">
                  <c:v>45166</c:v>
                </c:pt>
                <c:pt idx="152">
                  <c:v>45163</c:v>
                </c:pt>
                <c:pt idx="153">
                  <c:v>45162</c:v>
                </c:pt>
                <c:pt idx="154">
                  <c:v>45161</c:v>
                </c:pt>
                <c:pt idx="155">
                  <c:v>45160</c:v>
                </c:pt>
                <c:pt idx="156">
                  <c:v>45159</c:v>
                </c:pt>
                <c:pt idx="157">
                  <c:v>45156</c:v>
                </c:pt>
                <c:pt idx="158">
                  <c:v>45155</c:v>
                </c:pt>
                <c:pt idx="159">
                  <c:v>45154</c:v>
                </c:pt>
                <c:pt idx="160">
                  <c:v>45152</c:v>
                </c:pt>
                <c:pt idx="161">
                  <c:v>45149</c:v>
                </c:pt>
                <c:pt idx="162">
                  <c:v>45148</c:v>
                </c:pt>
                <c:pt idx="163">
                  <c:v>45147</c:v>
                </c:pt>
                <c:pt idx="164">
                  <c:v>45146</c:v>
                </c:pt>
                <c:pt idx="165">
                  <c:v>45145</c:v>
                </c:pt>
                <c:pt idx="166">
                  <c:v>45142</c:v>
                </c:pt>
                <c:pt idx="167">
                  <c:v>45141</c:v>
                </c:pt>
                <c:pt idx="168">
                  <c:v>45140</c:v>
                </c:pt>
                <c:pt idx="169">
                  <c:v>45139</c:v>
                </c:pt>
                <c:pt idx="170">
                  <c:v>45138</c:v>
                </c:pt>
                <c:pt idx="171">
                  <c:v>45135</c:v>
                </c:pt>
                <c:pt idx="172">
                  <c:v>45134</c:v>
                </c:pt>
                <c:pt idx="173">
                  <c:v>45133</c:v>
                </c:pt>
                <c:pt idx="174">
                  <c:v>45132</c:v>
                </c:pt>
                <c:pt idx="175">
                  <c:v>45131</c:v>
                </c:pt>
                <c:pt idx="176">
                  <c:v>45128</c:v>
                </c:pt>
                <c:pt idx="177">
                  <c:v>45127</c:v>
                </c:pt>
                <c:pt idx="178">
                  <c:v>45126</c:v>
                </c:pt>
                <c:pt idx="179">
                  <c:v>45125</c:v>
                </c:pt>
                <c:pt idx="180">
                  <c:v>45124</c:v>
                </c:pt>
                <c:pt idx="181">
                  <c:v>45121</c:v>
                </c:pt>
                <c:pt idx="182">
                  <c:v>45120</c:v>
                </c:pt>
                <c:pt idx="183">
                  <c:v>45119</c:v>
                </c:pt>
                <c:pt idx="184">
                  <c:v>45118</c:v>
                </c:pt>
                <c:pt idx="185">
                  <c:v>45117</c:v>
                </c:pt>
                <c:pt idx="186">
                  <c:v>45114</c:v>
                </c:pt>
                <c:pt idx="187">
                  <c:v>45113</c:v>
                </c:pt>
                <c:pt idx="188">
                  <c:v>45112</c:v>
                </c:pt>
                <c:pt idx="189">
                  <c:v>45111</c:v>
                </c:pt>
                <c:pt idx="190">
                  <c:v>45110</c:v>
                </c:pt>
                <c:pt idx="191">
                  <c:v>45107</c:v>
                </c:pt>
                <c:pt idx="192">
                  <c:v>45105</c:v>
                </c:pt>
                <c:pt idx="193">
                  <c:v>45104</c:v>
                </c:pt>
                <c:pt idx="194">
                  <c:v>45103</c:v>
                </c:pt>
                <c:pt idx="195">
                  <c:v>45100</c:v>
                </c:pt>
                <c:pt idx="196">
                  <c:v>45099</c:v>
                </c:pt>
                <c:pt idx="197">
                  <c:v>45098</c:v>
                </c:pt>
                <c:pt idx="198">
                  <c:v>45097</c:v>
                </c:pt>
                <c:pt idx="199">
                  <c:v>45096</c:v>
                </c:pt>
                <c:pt idx="200">
                  <c:v>45093</c:v>
                </c:pt>
                <c:pt idx="201">
                  <c:v>45092</c:v>
                </c:pt>
                <c:pt idx="202">
                  <c:v>45091</c:v>
                </c:pt>
                <c:pt idx="203">
                  <c:v>45090</c:v>
                </c:pt>
                <c:pt idx="204">
                  <c:v>45089</c:v>
                </c:pt>
                <c:pt idx="205">
                  <c:v>45086</c:v>
                </c:pt>
                <c:pt idx="206">
                  <c:v>45085</c:v>
                </c:pt>
                <c:pt idx="207">
                  <c:v>45084</c:v>
                </c:pt>
                <c:pt idx="208">
                  <c:v>45083</c:v>
                </c:pt>
                <c:pt idx="209">
                  <c:v>45082</c:v>
                </c:pt>
                <c:pt idx="210">
                  <c:v>45079</c:v>
                </c:pt>
                <c:pt idx="211">
                  <c:v>45078</c:v>
                </c:pt>
                <c:pt idx="212">
                  <c:v>45077</c:v>
                </c:pt>
                <c:pt idx="213">
                  <c:v>45076</c:v>
                </c:pt>
                <c:pt idx="214">
                  <c:v>45075</c:v>
                </c:pt>
                <c:pt idx="215">
                  <c:v>45072</c:v>
                </c:pt>
                <c:pt idx="216">
                  <c:v>45071</c:v>
                </c:pt>
                <c:pt idx="217">
                  <c:v>45070</c:v>
                </c:pt>
                <c:pt idx="218">
                  <c:v>45069</c:v>
                </c:pt>
                <c:pt idx="219">
                  <c:v>45068</c:v>
                </c:pt>
                <c:pt idx="220">
                  <c:v>45065</c:v>
                </c:pt>
                <c:pt idx="221">
                  <c:v>45064</c:v>
                </c:pt>
                <c:pt idx="222">
                  <c:v>45063</c:v>
                </c:pt>
                <c:pt idx="223">
                  <c:v>45062</c:v>
                </c:pt>
                <c:pt idx="224">
                  <c:v>45061</c:v>
                </c:pt>
                <c:pt idx="225">
                  <c:v>45058</c:v>
                </c:pt>
                <c:pt idx="226">
                  <c:v>45057</c:v>
                </c:pt>
                <c:pt idx="227">
                  <c:v>45056</c:v>
                </c:pt>
                <c:pt idx="228">
                  <c:v>45055</c:v>
                </c:pt>
                <c:pt idx="229">
                  <c:v>45054</c:v>
                </c:pt>
                <c:pt idx="230">
                  <c:v>45051</c:v>
                </c:pt>
                <c:pt idx="231">
                  <c:v>45050</c:v>
                </c:pt>
                <c:pt idx="232">
                  <c:v>45049</c:v>
                </c:pt>
                <c:pt idx="233">
                  <c:v>45048</c:v>
                </c:pt>
                <c:pt idx="234">
                  <c:v>45044</c:v>
                </c:pt>
                <c:pt idx="235">
                  <c:v>45043</c:v>
                </c:pt>
                <c:pt idx="236">
                  <c:v>45042</c:v>
                </c:pt>
                <c:pt idx="237">
                  <c:v>45041</c:v>
                </c:pt>
                <c:pt idx="238">
                  <c:v>45040</c:v>
                </c:pt>
                <c:pt idx="239">
                  <c:v>45037</c:v>
                </c:pt>
                <c:pt idx="240">
                  <c:v>45036</c:v>
                </c:pt>
                <c:pt idx="241">
                  <c:v>45035</c:v>
                </c:pt>
                <c:pt idx="242">
                  <c:v>45034</c:v>
                </c:pt>
                <c:pt idx="243">
                  <c:v>45033</c:v>
                </c:pt>
                <c:pt idx="244">
                  <c:v>45029</c:v>
                </c:pt>
                <c:pt idx="245">
                  <c:v>45028</c:v>
                </c:pt>
                <c:pt idx="246">
                  <c:v>45027</c:v>
                </c:pt>
                <c:pt idx="247">
                  <c:v>45026</c:v>
                </c:pt>
              </c:numCache>
            </c:numRef>
          </c:cat>
          <c:val>
            <c:numRef>
              <c:f>'IPCALAB 7-4-23&amp;24,24&amp;25'!$F$2:$F$249</c:f>
              <c:numCache>
                <c:formatCode>#,##0</c:formatCode>
                <c:ptCount val="248"/>
                <c:pt idx="0">
                  <c:v>2753390</c:v>
                </c:pt>
                <c:pt idx="1">
                  <c:v>1879382</c:v>
                </c:pt>
                <c:pt idx="2">
                  <c:v>1653542</c:v>
                </c:pt>
                <c:pt idx="3">
                  <c:v>198825</c:v>
                </c:pt>
                <c:pt idx="4">
                  <c:v>349243</c:v>
                </c:pt>
                <c:pt idx="5">
                  <c:v>668011</c:v>
                </c:pt>
                <c:pt idx="6">
                  <c:v>383672</c:v>
                </c:pt>
                <c:pt idx="7">
                  <c:v>484695</c:v>
                </c:pt>
                <c:pt idx="8">
                  <c:v>748972</c:v>
                </c:pt>
                <c:pt idx="9">
                  <c:v>309808</c:v>
                </c:pt>
                <c:pt idx="10">
                  <c:v>241592</c:v>
                </c:pt>
                <c:pt idx="11">
                  <c:v>191008</c:v>
                </c:pt>
                <c:pt idx="12">
                  <c:v>254407</c:v>
                </c:pt>
                <c:pt idx="13">
                  <c:v>231007</c:v>
                </c:pt>
                <c:pt idx="14">
                  <c:v>1341365</c:v>
                </c:pt>
                <c:pt idx="15">
                  <c:v>189961</c:v>
                </c:pt>
                <c:pt idx="16">
                  <c:v>265483</c:v>
                </c:pt>
                <c:pt idx="17">
                  <c:v>218941</c:v>
                </c:pt>
                <c:pt idx="18">
                  <c:v>134051</c:v>
                </c:pt>
                <c:pt idx="19">
                  <c:v>270547</c:v>
                </c:pt>
                <c:pt idx="20">
                  <c:v>112283</c:v>
                </c:pt>
                <c:pt idx="21">
                  <c:v>236014</c:v>
                </c:pt>
                <c:pt idx="22">
                  <c:v>9111</c:v>
                </c:pt>
                <c:pt idx="23">
                  <c:v>114577</c:v>
                </c:pt>
                <c:pt idx="24">
                  <c:v>448113</c:v>
                </c:pt>
                <c:pt idx="25">
                  <c:v>314291</c:v>
                </c:pt>
                <c:pt idx="26">
                  <c:v>212369</c:v>
                </c:pt>
                <c:pt idx="27">
                  <c:v>163516</c:v>
                </c:pt>
                <c:pt idx="28">
                  <c:v>89570</c:v>
                </c:pt>
                <c:pt idx="29">
                  <c:v>180032</c:v>
                </c:pt>
                <c:pt idx="30">
                  <c:v>191023</c:v>
                </c:pt>
                <c:pt idx="31">
                  <c:v>267316</c:v>
                </c:pt>
                <c:pt idx="32">
                  <c:v>305423</c:v>
                </c:pt>
                <c:pt idx="33">
                  <c:v>2036820</c:v>
                </c:pt>
                <c:pt idx="34">
                  <c:v>777977</c:v>
                </c:pt>
                <c:pt idx="35">
                  <c:v>1103355</c:v>
                </c:pt>
                <c:pt idx="36">
                  <c:v>334482</c:v>
                </c:pt>
                <c:pt idx="37">
                  <c:v>576271</c:v>
                </c:pt>
                <c:pt idx="38">
                  <c:v>256840</c:v>
                </c:pt>
                <c:pt idx="39">
                  <c:v>820166</c:v>
                </c:pt>
                <c:pt idx="40">
                  <c:v>922586</c:v>
                </c:pt>
                <c:pt idx="41">
                  <c:v>2350648</c:v>
                </c:pt>
                <c:pt idx="42">
                  <c:v>463804</c:v>
                </c:pt>
                <c:pt idx="43">
                  <c:v>87784</c:v>
                </c:pt>
                <c:pt idx="44">
                  <c:v>158837</c:v>
                </c:pt>
                <c:pt idx="45">
                  <c:v>253038</c:v>
                </c:pt>
                <c:pt idx="46">
                  <c:v>154768</c:v>
                </c:pt>
                <c:pt idx="47">
                  <c:v>689193</c:v>
                </c:pt>
                <c:pt idx="48">
                  <c:v>931856</c:v>
                </c:pt>
                <c:pt idx="49">
                  <c:v>326644</c:v>
                </c:pt>
                <c:pt idx="50">
                  <c:v>525982</c:v>
                </c:pt>
                <c:pt idx="51">
                  <c:v>119400</c:v>
                </c:pt>
                <c:pt idx="52">
                  <c:v>314207</c:v>
                </c:pt>
                <c:pt idx="53">
                  <c:v>408875</c:v>
                </c:pt>
                <c:pt idx="54">
                  <c:v>219441</c:v>
                </c:pt>
                <c:pt idx="55">
                  <c:v>219948</c:v>
                </c:pt>
                <c:pt idx="56">
                  <c:v>272849</c:v>
                </c:pt>
                <c:pt idx="57">
                  <c:v>236286</c:v>
                </c:pt>
                <c:pt idx="58">
                  <c:v>683798</c:v>
                </c:pt>
                <c:pt idx="59">
                  <c:v>265183</c:v>
                </c:pt>
                <c:pt idx="60">
                  <c:v>116079</c:v>
                </c:pt>
                <c:pt idx="61">
                  <c:v>192371</c:v>
                </c:pt>
                <c:pt idx="62">
                  <c:v>190888</c:v>
                </c:pt>
                <c:pt idx="63">
                  <c:v>106228</c:v>
                </c:pt>
                <c:pt idx="64">
                  <c:v>164353</c:v>
                </c:pt>
                <c:pt idx="65">
                  <c:v>443895</c:v>
                </c:pt>
                <c:pt idx="66">
                  <c:v>254640</c:v>
                </c:pt>
                <c:pt idx="67">
                  <c:v>314635</c:v>
                </c:pt>
                <c:pt idx="68">
                  <c:v>1535682</c:v>
                </c:pt>
                <c:pt idx="69">
                  <c:v>333776</c:v>
                </c:pt>
                <c:pt idx="70">
                  <c:v>221122</c:v>
                </c:pt>
                <c:pt idx="71">
                  <c:v>444857</c:v>
                </c:pt>
                <c:pt idx="72">
                  <c:v>374400</c:v>
                </c:pt>
                <c:pt idx="73">
                  <c:v>526670</c:v>
                </c:pt>
                <c:pt idx="74">
                  <c:v>179963</c:v>
                </c:pt>
                <c:pt idx="75">
                  <c:v>362010</c:v>
                </c:pt>
                <c:pt idx="76">
                  <c:v>352260</c:v>
                </c:pt>
                <c:pt idx="77">
                  <c:v>467652</c:v>
                </c:pt>
                <c:pt idx="78">
                  <c:v>231051</c:v>
                </c:pt>
                <c:pt idx="79">
                  <c:v>131343</c:v>
                </c:pt>
                <c:pt idx="80">
                  <c:v>120663</c:v>
                </c:pt>
                <c:pt idx="81">
                  <c:v>242631</c:v>
                </c:pt>
                <c:pt idx="82">
                  <c:v>360818</c:v>
                </c:pt>
                <c:pt idx="83">
                  <c:v>201245</c:v>
                </c:pt>
                <c:pt idx="84">
                  <c:v>205227</c:v>
                </c:pt>
                <c:pt idx="85">
                  <c:v>252860</c:v>
                </c:pt>
                <c:pt idx="86">
                  <c:v>304454</c:v>
                </c:pt>
                <c:pt idx="87">
                  <c:v>298026</c:v>
                </c:pt>
                <c:pt idx="88">
                  <c:v>414405</c:v>
                </c:pt>
                <c:pt idx="89">
                  <c:v>559276</c:v>
                </c:pt>
                <c:pt idx="90">
                  <c:v>241174</c:v>
                </c:pt>
                <c:pt idx="91">
                  <c:v>205070</c:v>
                </c:pt>
                <c:pt idx="92">
                  <c:v>457384</c:v>
                </c:pt>
                <c:pt idx="93">
                  <c:v>261943</c:v>
                </c:pt>
                <c:pt idx="94">
                  <c:v>248129</c:v>
                </c:pt>
                <c:pt idx="95">
                  <c:v>243023</c:v>
                </c:pt>
                <c:pt idx="96">
                  <c:v>337724</c:v>
                </c:pt>
                <c:pt idx="97">
                  <c:v>166090</c:v>
                </c:pt>
                <c:pt idx="98">
                  <c:v>396417</c:v>
                </c:pt>
                <c:pt idx="99">
                  <c:v>50933</c:v>
                </c:pt>
                <c:pt idx="100">
                  <c:v>1089417</c:v>
                </c:pt>
                <c:pt idx="101">
                  <c:v>309979</c:v>
                </c:pt>
                <c:pt idx="102">
                  <c:v>931525</c:v>
                </c:pt>
                <c:pt idx="103">
                  <c:v>701972</c:v>
                </c:pt>
                <c:pt idx="104">
                  <c:v>249994</c:v>
                </c:pt>
                <c:pt idx="105">
                  <c:v>178554</c:v>
                </c:pt>
                <c:pt idx="106">
                  <c:v>121667</c:v>
                </c:pt>
                <c:pt idx="107">
                  <c:v>175757</c:v>
                </c:pt>
                <c:pt idx="108">
                  <c:v>392014</c:v>
                </c:pt>
                <c:pt idx="109">
                  <c:v>184582</c:v>
                </c:pt>
                <c:pt idx="110">
                  <c:v>239178</c:v>
                </c:pt>
                <c:pt idx="111">
                  <c:v>681224</c:v>
                </c:pt>
                <c:pt idx="112">
                  <c:v>806195</c:v>
                </c:pt>
                <c:pt idx="113">
                  <c:v>6124600</c:v>
                </c:pt>
                <c:pt idx="114">
                  <c:v>163420</c:v>
                </c:pt>
                <c:pt idx="115">
                  <c:v>542285</c:v>
                </c:pt>
                <c:pt idx="116">
                  <c:v>452642</c:v>
                </c:pt>
                <c:pt idx="117">
                  <c:v>415476</c:v>
                </c:pt>
                <c:pt idx="118">
                  <c:v>517819</c:v>
                </c:pt>
                <c:pt idx="119">
                  <c:v>416685</c:v>
                </c:pt>
                <c:pt idx="120">
                  <c:v>354535</c:v>
                </c:pt>
                <c:pt idx="121">
                  <c:v>328292</c:v>
                </c:pt>
                <c:pt idx="122">
                  <c:v>600190</c:v>
                </c:pt>
                <c:pt idx="123">
                  <c:v>659239</c:v>
                </c:pt>
                <c:pt idx="124">
                  <c:v>325290</c:v>
                </c:pt>
                <c:pt idx="125">
                  <c:v>225041</c:v>
                </c:pt>
                <c:pt idx="126">
                  <c:v>286445</c:v>
                </c:pt>
                <c:pt idx="127">
                  <c:v>438049</c:v>
                </c:pt>
                <c:pt idx="128">
                  <c:v>914891</c:v>
                </c:pt>
                <c:pt idx="129">
                  <c:v>745247</c:v>
                </c:pt>
                <c:pt idx="130">
                  <c:v>694015</c:v>
                </c:pt>
                <c:pt idx="131">
                  <c:v>365406</c:v>
                </c:pt>
                <c:pt idx="132">
                  <c:v>135256</c:v>
                </c:pt>
                <c:pt idx="133">
                  <c:v>474060</c:v>
                </c:pt>
                <c:pt idx="134">
                  <c:v>273994</c:v>
                </c:pt>
                <c:pt idx="135">
                  <c:v>538630</c:v>
                </c:pt>
                <c:pt idx="136">
                  <c:v>1040865</c:v>
                </c:pt>
                <c:pt idx="137">
                  <c:v>1953868</c:v>
                </c:pt>
                <c:pt idx="138">
                  <c:v>164954</c:v>
                </c:pt>
                <c:pt idx="139">
                  <c:v>320127</c:v>
                </c:pt>
                <c:pt idx="140">
                  <c:v>348393</c:v>
                </c:pt>
                <c:pt idx="141">
                  <c:v>109609</c:v>
                </c:pt>
                <c:pt idx="142">
                  <c:v>300163</c:v>
                </c:pt>
                <c:pt idx="143">
                  <c:v>199959</c:v>
                </c:pt>
                <c:pt idx="144">
                  <c:v>348082</c:v>
                </c:pt>
                <c:pt idx="145">
                  <c:v>357542</c:v>
                </c:pt>
                <c:pt idx="146">
                  <c:v>345178</c:v>
                </c:pt>
                <c:pt idx="147">
                  <c:v>288410</c:v>
                </c:pt>
                <c:pt idx="148">
                  <c:v>561536</c:v>
                </c:pt>
                <c:pt idx="149">
                  <c:v>435866</c:v>
                </c:pt>
                <c:pt idx="150">
                  <c:v>721700</c:v>
                </c:pt>
                <c:pt idx="151">
                  <c:v>305486</c:v>
                </c:pt>
                <c:pt idx="152">
                  <c:v>941439</c:v>
                </c:pt>
                <c:pt idx="153">
                  <c:v>1350171</c:v>
                </c:pt>
                <c:pt idx="154">
                  <c:v>167935</c:v>
                </c:pt>
                <c:pt idx="155">
                  <c:v>263267</c:v>
                </c:pt>
                <c:pt idx="156">
                  <c:v>463250</c:v>
                </c:pt>
                <c:pt idx="157">
                  <c:v>232148</c:v>
                </c:pt>
                <c:pt idx="158">
                  <c:v>197980</c:v>
                </c:pt>
                <c:pt idx="159">
                  <c:v>391865</c:v>
                </c:pt>
                <c:pt idx="160">
                  <c:v>2052925</c:v>
                </c:pt>
                <c:pt idx="161">
                  <c:v>1458498</c:v>
                </c:pt>
                <c:pt idx="162">
                  <c:v>1729523</c:v>
                </c:pt>
                <c:pt idx="163">
                  <c:v>1086827</c:v>
                </c:pt>
                <c:pt idx="164">
                  <c:v>805529</c:v>
                </c:pt>
                <c:pt idx="165">
                  <c:v>1291271</c:v>
                </c:pt>
                <c:pt idx="166">
                  <c:v>584186</c:v>
                </c:pt>
                <c:pt idx="167">
                  <c:v>1862970</c:v>
                </c:pt>
                <c:pt idx="168">
                  <c:v>1054599</c:v>
                </c:pt>
                <c:pt idx="169">
                  <c:v>1051743</c:v>
                </c:pt>
                <c:pt idx="170">
                  <c:v>1126798</c:v>
                </c:pt>
                <c:pt idx="171">
                  <c:v>1094114</c:v>
                </c:pt>
                <c:pt idx="172">
                  <c:v>1103966</c:v>
                </c:pt>
                <c:pt idx="173">
                  <c:v>110504</c:v>
                </c:pt>
                <c:pt idx="174">
                  <c:v>293742</c:v>
                </c:pt>
                <c:pt idx="175">
                  <c:v>147925</c:v>
                </c:pt>
                <c:pt idx="176">
                  <c:v>293537</c:v>
                </c:pt>
                <c:pt idx="177">
                  <c:v>315248</c:v>
                </c:pt>
                <c:pt idx="178">
                  <c:v>479492</c:v>
                </c:pt>
                <c:pt idx="179">
                  <c:v>418879</c:v>
                </c:pt>
                <c:pt idx="180">
                  <c:v>513770</c:v>
                </c:pt>
                <c:pt idx="181">
                  <c:v>338658</c:v>
                </c:pt>
                <c:pt idx="182">
                  <c:v>417921</c:v>
                </c:pt>
                <c:pt idx="183">
                  <c:v>167625</c:v>
                </c:pt>
                <c:pt idx="184">
                  <c:v>448744</c:v>
                </c:pt>
                <c:pt idx="185">
                  <c:v>154970</c:v>
                </c:pt>
                <c:pt idx="186">
                  <c:v>428284</c:v>
                </c:pt>
                <c:pt idx="187">
                  <c:v>434971</c:v>
                </c:pt>
                <c:pt idx="188">
                  <c:v>215627</c:v>
                </c:pt>
                <c:pt idx="189">
                  <c:v>270282</c:v>
                </c:pt>
                <c:pt idx="190">
                  <c:v>418140</c:v>
                </c:pt>
                <c:pt idx="191">
                  <c:v>244220</c:v>
                </c:pt>
                <c:pt idx="192">
                  <c:v>669067</c:v>
                </c:pt>
                <c:pt idx="193">
                  <c:v>725414</c:v>
                </c:pt>
                <c:pt idx="194">
                  <c:v>2894091</c:v>
                </c:pt>
                <c:pt idx="195">
                  <c:v>948572</c:v>
                </c:pt>
                <c:pt idx="196">
                  <c:v>438986</c:v>
                </c:pt>
                <c:pt idx="197">
                  <c:v>313244</c:v>
                </c:pt>
                <c:pt idx="198">
                  <c:v>191483</c:v>
                </c:pt>
                <c:pt idx="199">
                  <c:v>495776</c:v>
                </c:pt>
                <c:pt idx="200">
                  <c:v>535841</c:v>
                </c:pt>
                <c:pt idx="201">
                  <c:v>420937</c:v>
                </c:pt>
                <c:pt idx="202">
                  <c:v>1769514</c:v>
                </c:pt>
                <c:pt idx="203">
                  <c:v>1310904</c:v>
                </c:pt>
                <c:pt idx="204">
                  <c:v>1543263</c:v>
                </c:pt>
                <c:pt idx="205">
                  <c:v>924468</c:v>
                </c:pt>
                <c:pt idx="206">
                  <c:v>440665</c:v>
                </c:pt>
                <c:pt idx="207">
                  <c:v>693875</c:v>
                </c:pt>
                <c:pt idx="208">
                  <c:v>1511180</c:v>
                </c:pt>
                <c:pt idx="209">
                  <c:v>741353</c:v>
                </c:pt>
                <c:pt idx="210">
                  <c:v>643392</c:v>
                </c:pt>
                <c:pt idx="211">
                  <c:v>346424</c:v>
                </c:pt>
                <c:pt idx="212">
                  <c:v>924542</c:v>
                </c:pt>
                <c:pt idx="213">
                  <c:v>681693</c:v>
                </c:pt>
                <c:pt idx="214">
                  <c:v>962650</c:v>
                </c:pt>
                <c:pt idx="215">
                  <c:v>171176</c:v>
                </c:pt>
                <c:pt idx="216">
                  <c:v>169398</c:v>
                </c:pt>
                <c:pt idx="217">
                  <c:v>268531</c:v>
                </c:pt>
                <c:pt idx="218">
                  <c:v>482981</c:v>
                </c:pt>
                <c:pt idx="219">
                  <c:v>434439</c:v>
                </c:pt>
                <c:pt idx="220">
                  <c:v>235886</c:v>
                </c:pt>
                <c:pt idx="221">
                  <c:v>547219</c:v>
                </c:pt>
                <c:pt idx="222">
                  <c:v>449524</c:v>
                </c:pt>
                <c:pt idx="223">
                  <c:v>319952</c:v>
                </c:pt>
                <c:pt idx="224">
                  <c:v>456133</c:v>
                </c:pt>
                <c:pt idx="225">
                  <c:v>301101</c:v>
                </c:pt>
                <c:pt idx="226">
                  <c:v>673887</c:v>
                </c:pt>
                <c:pt idx="227">
                  <c:v>550035</c:v>
                </c:pt>
                <c:pt idx="228">
                  <c:v>780807</c:v>
                </c:pt>
                <c:pt idx="229">
                  <c:v>739530</c:v>
                </c:pt>
                <c:pt idx="230">
                  <c:v>368131</c:v>
                </c:pt>
                <c:pt idx="231">
                  <c:v>313325</c:v>
                </c:pt>
                <c:pt idx="232">
                  <c:v>335910</c:v>
                </c:pt>
                <c:pt idx="233">
                  <c:v>516680</c:v>
                </c:pt>
                <c:pt idx="234">
                  <c:v>1263145</c:v>
                </c:pt>
                <c:pt idx="235">
                  <c:v>2037901</c:v>
                </c:pt>
                <c:pt idx="236">
                  <c:v>7381480</c:v>
                </c:pt>
                <c:pt idx="237">
                  <c:v>7916179</c:v>
                </c:pt>
                <c:pt idx="238">
                  <c:v>449803</c:v>
                </c:pt>
                <c:pt idx="239">
                  <c:v>704817</c:v>
                </c:pt>
                <c:pt idx="240">
                  <c:v>1111532</c:v>
                </c:pt>
                <c:pt idx="241">
                  <c:v>949086</c:v>
                </c:pt>
                <c:pt idx="242">
                  <c:v>212743</c:v>
                </c:pt>
                <c:pt idx="243">
                  <c:v>129716</c:v>
                </c:pt>
                <c:pt idx="244">
                  <c:v>162809</c:v>
                </c:pt>
                <c:pt idx="245">
                  <c:v>349291</c:v>
                </c:pt>
                <c:pt idx="246">
                  <c:v>661503</c:v>
                </c:pt>
                <c:pt idx="247">
                  <c:v>203531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8-427B-BCB7-56A03ED7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37301343"/>
        <c:axId val="1937286367"/>
      </c:barChart>
      <c:lineChart>
        <c:grouping val="standard"/>
        <c:varyColors val="0"/>
        <c:ser>
          <c:idx val="1"/>
          <c:order val="1"/>
          <c:tx>
            <c:strRef>
              <c:f>'IPCALAB 7-4-23&amp;24,24&amp;25'!$D$1</c:f>
              <c:strCache>
                <c:ptCount val="1"/>
                <c:pt idx="0">
                  <c:v>close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'IPCALAB 7-4-23&amp;24,24&amp;25'!$A$2:$A$249</c:f>
              <c:numCache>
                <c:formatCode>d\-mmm\-yy</c:formatCode>
                <c:ptCount val="248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  <c:pt idx="5">
                  <c:v>45379</c:v>
                </c:pt>
                <c:pt idx="6">
                  <c:v>45378</c:v>
                </c:pt>
                <c:pt idx="7">
                  <c:v>45377</c:v>
                </c:pt>
                <c:pt idx="8">
                  <c:v>45373</c:v>
                </c:pt>
                <c:pt idx="9">
                  <c:v>45372</c:v>
                </c:pt>
                <c:pt idx="10">
                  <c:v>45371</c:v>
                </c:pt>
                <c:pt idx="11">
                  <c:v>45370</c:v>
                </c:pt>
                <c:pt idx="12">
                  <c:v>45369</c:v>
                </c:pt>
                <c:pt idx="13">
                  <c:v>45366</c:v>
                </c:pt>
                <c:pt idx="14">
                  <c:v>45365</c:v>
                </c:pt>
                <c:pt idx="15">
                  <c:v>45364</c:v>
                </c:pt>
                <c:pt idx="16">
                  <c:v>45363</c:v>
                </c:pt>
                <c:pt idx="17">
                  <c:v>45362</c:v>
                </c:pt>
                <c:pt idx="18">
                  <c:v>45358</c:v>
                </c:pt>
                <c:pt idx="19">
                  <c:v>45357</c:v>
                </c:pt>
                <c:pt idx="20">
                  <c:v>45356</c:v>
                </c:pt>
                <c:pt idx="21">
                  <c:v>45355</c:v>
                </c:pt>
                <c:pt idx="22">
                  <c:v>45353</c:v>
                </c:pt>
                <c:pt idx="23">
                  <c:v>45352</c:v>
                </c:pt>
                <c:pt idx="24">
                  <c:v>45351</c:v>
                </c:pt>
                <c:pt idx="25">
                  <c:v>45350</c:v>
                </c:pt>
                <c:pt idx="26">
                  <c:v>45349</c:v>
                </c:pt>
                <c:pt idx="27">
                  <c:v>45348</c:v>
                </c:pt>
                <c:pt idx="28">
                  <c:v>45345</c:v>
                </c:pt>
                <c:pt idx="29">
                  <c:v>45344</c:v>
                </c:pt>
                <c:pt idx="30">
                  <c:v>45343</c:v>
                </c:pt>
                <c:pt idx="31">
                  <c:v>45342</c:v>
                </c:pt>
                <c:pt idx="32">
                  <c:v>45341</c:v>
                </c:pt>
                <c:pt idx="33">
                  <c:v>45338</c:v>
                </c:pt>
                <c:pt idx="34">
                  <c:v>45337</c:v>
                </c:pt>
                <c:pt idx="35">
                  <c:v>45336</c:v>
                </c:pt>
                <c:pt idx="36">
                  <c:v>45335</c:v>
                </c:pt>
                <c:pt idx="37">
                  <c:v>45334</c:v>
                </c:pt>
                <c:pt idx="38">
                  <c:v>45331</c:v>
                </c:pt>
                <c:pt idx="39">
                  <c:v>45330</c:v>
                </c:pt>
                <c:pt idx="40">
                  <c:v>45329</c:v>
                </c:pt>
                <c:pt idx="41">
                  <c:v>45328</c:v>
                </c:pt>
                <c:pt idx="42">
                  <c:v>45327</c:v>
                </c:pt>
                <c:pt idx="43">
                  <c:v>45324</c:v>
                </c:pt>
                <c:pt idx="44">
                  <c:v>45323</c:v>
                </c:pt>
                <c:pt idx="45">
                  <c:v>45322</c:v>
                </c:pt>
                <c:pt idx="46">
                  <c:v>45321</c:v>
                </c:pt>
                <c:pt idx="47">
                  <c:v>45320</c:v>
                </c:pt>
                <c:pt idx="48">
                  <c:v>45316</c:v>
                </c:pt>
                <c:pt idx="49">
                  <c:v>45315</c:v>
                </c:pt>
                <c:pt idx="50">
                  <c:v>45314</c:v>
                </c:pt>
                <c:pt idx="51">
                  <c:v>45311</c:v>
                </c:pt>
                <c:pt idx="52">
                  <c:v>45310</c:v>
                </c:pt>
                <c:pt idx="53">
                  <c:v>45309</c:v>
                </c:pt>
                <c:pt idx="54">
                  <c:v>45308</c:v>
                </c:pt>
                <c:pt idx="55">
                  <c:v>45307</c:v>
                </c:pt>
                <c:pt idx="56">
                  <c:v>45306</c:v>
                </c:pt>
                <c:pt idx="57">
                  <c:v>45303</c:v>
                </c:pt>
                <c:pt idx="58">
                  <c:v>45302</c:v>
                </c:pt>
                <c:pt idx="59">
                  <c:v>45301</c:v>
                </c:pt>
                <c:pt idx="60">
                  <c:v>45300</c:v>
                </c:pt>
                <c:pt idx="61">
                  <c:v>45299</c:v>
                </c:pt>
                <c:pt idx="62">
                  <c:v>45296</c:v>
                </c:pt>
                <c:pt idx="63">
                  <c:v>45295</c:v>
                </c:pt>
                <c:pt idx="64">
                  <c:v>45294</c:v>
                </c:pt>
                <c:pt idx="65">
                  <c:v>45293</c:v>
                </c:pt>
                <c:pt idx="66">
                  <c:v>45292</c:v>
                </c:pt>
                <c:pt idx="67">
                  <c:v>45289</c:v>
                </c:pt>
                <c:pt idx="68">
                  <c:v>45288</c:v>
                </c:pt>
                <c:pt idx="69">
                  <c:v>45287</c:v>
                </c:pt>
                <c:pt idx="70">
                  <c:v>45286</c:v>
                </c:pt>
                <c:pt idx="71">
                  <c:v>45282</c:v>
                </c:pt>
                <c:pt idx="72">
                  <c:v>45281</c:v>
                </c:pt>
                <c:pt idx="73">
                  <c:v>45280</c:v>
                </c:pt>
                <c:pt idx="74">
                  <c:v>45279</c:v>
                </c:pt>
                <c:pt idx="75">
                  <c:v>45278</c:v>
                </c:pt>
                <c:pt idx="76">
                  <c:v>45275</c:v>
                </c:pt>
                <c:pt idx="77">
                  <c:v>45274</c:v>
                </c:pt>
                <c:pt idx="78">
                  <c:v>45273</c:v>
                </c:pt>
                <c:pt idx="79">
                  <c:v>45272</c:v>
                </c:pt>
                <c:pt idx="80">
                  <c:v>45271</c:v>
                </c:pt>
                <c:pt idx="81">
                  <c:v>45268</c:v>
                </c:pt>
                <c:pt idx="82">
                  <c:v>45267</c:v>
                </c:pt>
                <c:pt idx="83">
                  <c:v>45266</c:v>
                </c:pt>
                <c:pt idx="84">
                  <c:v>45265</c:v>
                </c:pt>
                <c:pt idx="85">
                  <c:v>45264</c:v>
                </c:pt>
                <c:pt idx="86">
                  <c:v>45261</c:v>
                </c:pt>
                <c:pt idx="87">
                  <c:v>45260</c:v>
                </c:pt>
                <c:pt idx="88">
                  <c:v>45259</c:v>
                </c:pt>
                <c:pt idx="89">
                  <c:v>45258</c:v>
                </c:pt>
                <c:pt idx="90">
                  <c:v>45254</c:v>
                </c:pt>
                <c:pt idx="91">
                  <c:v>45253</c:v>
                </c:pt>
                <c:pt idx="92">
                  <c:v>45252</c:v>
                </c:pt>
                <c:pt idx="93">
                  <c:v>45251</c:v>
                </c:pt>
                <c:pt idx="94">
                  <c:v>45250</c:v>
                </c:pt>
                <c:pt idx="95">
                  <c:v>45247</c:v>
                </c:pt>
                <c:pt idx="96">
                  <c:v>45246</c:v>
                </c:pt>
                <c:pt idx="97">
                  <c:v>45245</c:v>
                </c:pt>
                <c:pt idx="98">
                  <c:v>45243</c:v>
                </c:pt>
                <c:pt idx="99">
                  <c:v>45242</c:v>
                </c:pt>
                <c:pt idx="100">
                  <c:v>45240</c:v>
                </c:pt>
                <c:pt idx="101">
                  <c:v>45239</c:v>
                </c:pt>
                <c:pt idx="102">
                  <c:v>45238</c:v>
                </c:pt>
                <c:pt idx="103">
                  <c:v>45237</c:v>
                </c:pt>
                <c:pt idx="104">
                  <c:v>45236</c:v>
                </c:pt>
                <c:pt idx="105">
                  <c:v>45233</c:v>
                </c:pt>
                <c:pt idx="106">
                  <c:v>45232</c:v>
                </c:pt>
                <c:pt idx="107">
                  <c:v>45231</c:v>
                </c:pt>
                <c:pt idx="108">
                  <c:v>45230</c:v>
                </c:pt>
                <c:pt idx="109">
                  <c:v>45229</c:v>
                </c:pt>
                <c:pt idx="110">
                  <c:v>45226</c:v>
                </c:pt>
                <c:pt idx="111">
                  <c:v>45225</c:v>
                </c:pt>
                <c:pt idx="112">
                  <c:v>45224</c:v>
                </c:pt>
                <c:pt idx="113">
                  <c:v>45222</c:v>
                </c:pt>
                <c:pt idx="114">
                  <c:v>45219</c:v>
                </c:pt>
                <c:pt idx="115">
                  <c:v>45218</c:v>
                </c:pt>
                <c:pt idx="116">
                  <c:v>45217</c:v>
                </c:pt>
                <c:pt idx="117">
                  <c:v>45216</c:v>
                </c:pt>
                <c:pt idx="118">
                  <c:v>45215</c:v>
                </c:pt>
                <c:pt idx="119">
                  <c:v>45212</c:v>
                </c:pt>
                <c:pt idx="120">
                  <c:v>45211</c:v>
                </c:pt>
                <c:pt idx="121">
                  <c:v>45210</c:v>
                </c:pt>
                <c:pt idx="122">
                  <c:v>45209</c:v>
                </c:pt>
                <c:pt idx="123">
                  <c:v>45208</c:v>
                </c:pt>
                <c:pt idx="124">
                  <c:v>45205</c:v>
                </c:pt>
                <c:pt idx="125">
                  <c:v>45204</c:v>
                </c:pt>
                <c:pt idx="126">
                  <c:v>45203</c:v>
                </c:pt>
                <c:pt idx="127">
                  <c:v>45202</c:v>
                </c:pt>
                <c:pt idx="128">
                  <c:v>45198</c:v>
                </c:pt>
                <c:pt idx="129">
                  <c:v>45197</c:v>
                </c:pt>
                <c:pt idx="130">
                  <c:v>45196</c:v>
                </c:pt>
                <c:pt idx="131">
                  <c:v>45195</c:v>
                </c:pt>
                <c:pt idx="132">
                  <c:v>45194</c:v>
                </c:pt>
                <c:pt idx="133">
                  <c:v>45191</c:v>
                </c:pt>
                <c:pt idx="134">
                  <c:v>45190</c:v>
                </c:pt>
                <c:pt idx="135">
                  <c:v>45189</c:v>
                </c:pt>
                <c:pt idx="136">
                  <c:v>45187</c:v>
                </c:pt>
                <c:pt idx="137">
                  <c:v>45184</c:v>
                </c:pt>
                <c:pt idx="138">
                  <c:v>45183</c:v>
                </c:pt>
                <c:pt idx="139">
                  <c:v>45182</c:v>
                </c:pt>
                <c:pt idx="140">
                  <c:v>45181</c:v>
                </c:pt>
                <c:pt idx="141">
                  <c:v>45180</c:v>
                </c:pt>
                <c:pt idx="142">
                  <c:v>45177</c:v>
                </c:pt>
                <c:pt idx="143">
                  <c:v>45176</c:v>
                </c:pt>
                <c:pt idx="144">
                  <c:v>45175</c:v>
                </c:pt>
                <c:pt idx="145">
                  <c:v>45174</c:v>
                </c:pt>
                <c:pt idx="146">
                  <c:v>45173</c:v>
                </c:pt>
                <c:pt idx="147">
                  <c:v>45170</c:v>
                </c:pt>
                <c:pt idx="148">
                  <c:v>45169</c:v>
                </c:pt>
                <c:pt idx="149">
                  <c:v>45168</c:v>
                </c:pt>
                <c:pt idx="150">
                  <c:v>45167</c:v>
                </c:pt>
                <c:pt idx="151">
                  <c:v>45166</c:v>
                </c:pt>
                <c:pt idx="152">
                  <c:v>45163</c:v>
                </c:pt>
                <c:pt idx="153">
                  <c:v>45162</c:v>
                </c:pt>
                <c:pt idx="154">
                  <c:v>45161</c:v>
                </c:pt>
                <c:pt idx="155">
                  <c:v>45160</c:v>
                </c:pt>
                <c:pt idx="156">
                  <c:v>45159</c:v>
                </c:pt>
                <c:pt idx="157">
                  <c:v>45156</c:v>
                </c:pt>
                <c:pt idx="158">
                  <c:v>45155</c:v>
                </c:pt>
                <c:pt idx="159">
                  <c:v>45154</c:v>
                </c:pt>
                <c:pt idx="160">
                  <c:v>45152</c:v>
                </c:pt>
                <c:pt idx="161">
                  <c:v>45149</c:v>
                </c:pt>
                <c:pt idx="162">
                  <c:v>45148</c:v>
                </c:pt>
                <c:pt idx="163">
                  <c:v>45147</c:v>
                </c:pt>
                <c:pt idx="164">
                  <c:v>45146</c:v>
                </c:pt>
                <c:pt idx="165">
                  <c:v>45145</c:v>
                </c:pt>
                <c:pt idx="166">
                  <c:v>45142</c:v>
                </c:pt>
                <c:pt idx="167">
                  <c:v>45141</c:v>
                </c:pt>
                <c:pt idx="168">
                  <c:v>45140</c:v>
                </c:pt>
                <c:pt idx="169">
                  <c:v>45139</c:v>
                </c:pt>
                <c:pt idx="170">
                  <c:v>45138</c:v>
                </c:pt>
                <c:pt idx="171">
                  <c:v>45135</c:v>
                </c:pt>
                <c:pt idx="172">
                  <c:v>45134</c:v>
                </c:pt>
                <c:pt idx="173">
                  <c:v>45133</c:v>
                </c:pt>
                <c:pt idx="174">
                  <c:v>45132</c:v>
                </c:pt>
                <c:pt idx="175">
                  <c:v>45131</c:v>
                </c:pt>
                <c:pt idx="176">
                  <c:v>45128</c:v>
                </c:pt>
                <c:pt idx="177">
                  <c:v>45127</c:v>
                </c:pt>
                <c:pt idx="178">
                  <c:v>45126</c:v>
                </c:pt>
                <c:pt idx="179">
                  <c:v>45125</c:v>
                </c:pt>
                <c:pt idx="180">
                  <c:v>45124</c:v>
                </c:pt>
                <c:pt idx="181">
                  <c:v>45121</c:v>
                </c:pt>
                <c:pt idx="182">
                  <c:v>45120</c:v>
                </c:pt>
                <c:pt idx="183">
                  <c:v>45119</c:v>
                </c:pt>
                <c:pt idx="184">
                  <c:v>45118</c:v>
                </c:pt>
                <c:pt idx="185">
                  <c:v>45117</c:v>
                </c:pt>
                <c:pt idx="186">
                  <c:v>45114</c:v>
                </c:pt>
                <c:pt idx="187">
                  <c:v>45113</c:v>
                </c:pt>
                <c:pt idx="188">
                  <c:v>45112</c:v>
                </c:pt>
                <c:pt idx="189">
                  <c:v>45111</c:v>
                </c:pt>
                <c:pt idx="190">
                  <c:v>45110</c:v>
                </c:pt>
                <c:pt idx="191">
                  <c:v>45107</c:v>
                </c:pt>
                <c:pt idx="192">
                  <c:v>45105</c:v>
                </c:pt>
                <c:pt idx="193">
                  <c:v>45104</c:v>
                </c:pt>
                <c:pt idx="194">
                  <c:v>45103</c:v>
                </c:pt>
                <c:pt idx="195">
                  <c:v>45100</c:v>
                </c:pt>
                <c:pt idx="196">
                  <c:v>45099</c:v>
                </c:pt>
                <c:pt idx="197">
                  <c:v>45098</c:v>
                </c:pt>
                <c:pt idx="198">
                  <c:v>45097</c:v>
                </c:pt>
                <c:pt idx="199">
                  <c:v>45096</c:v>
                </c:pt>
                <c:pt idx="200">
                  <c:v>45093</c:v>
                </c:pt>
                <c:pt idx="201">
                  <c:v>45092</c:v>
                </c:pt>
                <c:pt idx="202">
                  <c:v>45091</c:v>
                </c:pt>
                <c:pt idx="203">
                  <c:v>45090</c:v>
                </c:pt>
                <c:pt idx="204">
                  <c:v>45089</c:v>
                </c:pt>
                <c:pt idx="205">
                  <c:v>45086</c:v>
                </c:pt>
                <c:pt idx="206">
                  <c:v>45085</c:v>
                </c:pt>
                <c:pt idx="207">
                  <c:v>45084</c:v>
                </c:pt>
                <c:pt idx="208">
                  <c:v>45083</c:v>
                </c:pt>
                <c:pt idx="209">
                  <c:v>45082</c:v>
                </c:pt>
                <c:pt idx="210">
                  <c:v>45079</c:v>
                </c:pt>
                <c:pt idx="211">
                  <c:v>45078</c:v>
                </c:pt>
                <c:pt idx="212">
                  <c:v>45077</c:v>
                </c:pt>
                <c:pt idx="213">
                  <c:v>45076</c:v>
                </c:pt>
                <c:pt idx="214">
                  <c:v>45075</c:v>
                </c:pt>
                <c:pt idx="215">
                  <c:v>45072</c:v>
                </c:pt>
                <c:pt idx="216">
                  <c:v>45071</c:v>
                </c:pt>
                <c:pt idx="217">
                  <c:v>45070</c:v>
                </c:pt>
                <c:pt idx="218">
                  <c:v>45069</c:v>
                </c:pt>
                <c:pt idx="219">
                  <c:v>45068</c:v>
                </c:pt>
                <c:pt idx="220">
                  <c:v>45065</c:v>
                </c:pt>
                <c:pt idx="221">
                  <c:v>45064</c:v>
                </c:pt>
                <c:pt idx="222">
                  <c:v>45063</c:v>
                </c:pt>
                <c:pt idx="223">
                  <c:v>45062</c:v>
                </c:pt>
                <c:pt idx="224">
                  <c:v>45061</c:v>
                </c:pt>
                <c:pt idx="225">
                  <c:v>45058</c:v>
                </c:pt>
                <c:pt idx="226">
                  <c:v>45057</c:v>
                </c:pt>
                <c:pt idx="227">
                  <c:v>45056</c:v>
                </c:pt>
                <c:pt idx="228">
                  <c:v>45055</c:v>
                </c:pt>
                <c:pt idx="229">
                  <c:v>45054</c:v>
                </c:pt>
                <c:pt idx="230">
                  <c:v>45051</c:v>
                </c:pt>
                <c:pt idx="231">
                  <c:v>45050</c:v>
                </c:pt>
                <c:pt idx="232">
                  <c:v>45049</c:v>
                </c:pt>
                <c:pt idx="233">
                  <c:v>45048</c:v>
                </c:pt>
                <c:pt idx="234">
                  <c:v>45044</c:v>
                </c:pt>
                <c:pt idx="235">
                  <c:v>45043</c:v>
                </c:pt>
                <c:pt idx="236">
                  <c:v>45042</c:v>
                </c:pt>
                <c:pt idx="237">
                  <c:v>45041</c:v>
                </c:pt>
                <c:pt idx="238">
                  <c:v>45040</c:v>
                </c:pt>
                <c:pt idx="239">
                  <c:v>45037</c:v>
                </c:pt>
                <c:pt idx="240">
                  <c:v>45036</c:v>
                </c:pt>
                <c:pt idx="241">
                  <c:v>45035</c:v>
                </c:pt>
                <c:pt idx="242">
                  <c:v>45034</c:v>
                </c:pt>
                <c:pt idx="243">
                  <c:v>45033</c:v>
                </c:pt>
                <c:pt idx="244">
                  <c:v>45029</c:v>
                </c:pt>
                <c:pt idx="245">
                  <c:v>45028</c:v>
                </c:pt>
                <c:pt idx="246">
                  <c:v>45027</c:v>
                </c:pt>
                <c:pt idx="247">
                  <c:v>45026</c:v>
                </c:pt>
              </c:numCache>
            </c:numRef>
          </c:cat>
          <c:val>
            <c:numRef>
              <c:f>'IPCALAB 7-4-23&amp;24,24&amp;25'!$D$2:$D$249</c:f>
              <c:numCache>
                <c:formatCode>#,##0.00</c:formatCode>
                <c:ptCount val="248"/>
                <c:pt idx="0">
                  <c:v>1314.55</c:v>
                </c:pt>
                <c:pt idx="1">
                  <c:v>1276.1500000000001</c:v>
                </c:pt>
                <c:pt idx="2">
                  <c:v>1224.3499999999999</c:v>
                </c:pt>
                <c:pt idx="3">
                  <c:v>1233.55</c:v>
                </c:pt>
                <c:pt idx="4">
                  <c:v>1241.05</c:v>
                </c:pt>
                <c:pt idx="5">
                  <c:v>1237.4000000000001</c:v>
                </c:pt>
                <c:pt idx="6">
                  <c:v>1205.3</c:v>
                </c:pt>
                <c:pt idx="7">
                  <c:v>1200.9000000000001</c:v>
                </c:pt>
                <c:pt idx="8">
                  <c:v>1196.05</c:v>
                </c:pt>
                <c:pt idx="9">
                  <c:v>1174.1500000000001</c:v>
                </c:pt>
                <c:pt idx="10">
                  <c:v>1160.95</c:v>
                </c:pt>
                <c:pt idx="11">
                  <c:v>1144.1500000000001</c:v>
                </c:pt>
                <c:pt idx="12">
                  <c:v>1165.05</c:v>
                </c:pt>
                <c:pt idx="13">
                  <c:v>1165.5999999999999</c:v>
                </c:pt>
                <c:pt idx="14">
                  <c:v>1183.2</c:v>
                </c:pt>
                <c:pt idx="15">
                  <c:v>1133.25</c:v>
                </c:pt>
                <c:pt idx="16">
                  <c:v>1177.25</c:v>
                </c:pt>
                <c:pt idx="17">
                  <c:v>1189.6500000000001</c:v>
                </c:pt>
                <c:pt idx="18">
                  <c:v>1187.55</c:v>
                </c:pt>
                <c:pt idx="19">
                  <c:v>1198.7</c:v>
                </c:pt>
                <c:pt idx="20">
                  <c:v>1189.7</c:v>
                </c:pt>
                <c:pt idx="21">
                  <c:v>1201.8</c:v>
                </c:pt>
                <c:pt idx="22">
                  <c:v>1198.95</c:v>
                </c:pt>
                <c:pt idx="23">
                  <c:v>1193.05</c:v>
                </c:pt>
                <c:pt idx="24">
                  <c:v>1193.25</c:v>
                </c:pt>
                <c:pt idx="25">
                  <c:v>1188.3</c:v>
                </c:pt>
                <c:pt idx="26">
                  <c:v>1194.8499999999999</c:v>
                </c:pt>
                <c:pt idx="27">
                  <c:v>1214.5</c:v>
                </c:pt>
                <c:pt idx="28">
                  <c:v>1217.7</c:v>
                </c:pt>
                <c:pt idx="29">
                  <c:v>1230.7</c:v>
                </c:pt>
                <c:pt idx="30">
                  <c:v>1220.3499999999999</c:v>
                </c:pt>
                <c:pt idx="31">
                  <c:v>1235.4000000000001</c:v>
                </c:pt>
                <c:pt idx="32">
                  <c:v>1235.95</c:v>
                </c:pt>
                <c:pt idx="33">
                  <c:v>1241.45</c:v>
                </c:pt>
                <c:pt idx="34">
                  <c:v>1152.3499999999999</c:v>
                </c:pt>
                <c:pt idx="35">
                  <c:v>1154.7</c:v>
                </c:pt>
                <c:pt idx="36">
                  <c:v>1160.6500000000001</c:v>
                </c:pt>
                <c:pt idx="37">
                  <c:v>1168.2</c:v>
                </c:pt>
                <c:pt idx="38">
                  <c:v>1195.5999999999999</c:v>
                </c:pt>
                <c:pt idx="39">
                  <c:v>1215.75</c:v>
                </c:pt>
                <c:pt idx="40">
                  <c:v>1225.5</c:v>
                </c:pt>
                <c:pt idx="41">
                  <c:v>1199.1500000000001</c:v>
                </c:pt>
                <c:pt idx="42">
                  <c:v>1134.3499999999999</c:v>
                </c:pt>
                <c:pt idx="43">
                  <c:v>1108.75</c:v>
                </c:pt>
                <c:pt idx="44">
                  <c:v>1114.45</c:v>
                </c:pt>
                <c:pt idx="45">
                  <c:v>1120.25</c:v>
                </c:pt>
                <c:pt idx="46">
                  <c:v>1103.7</c:v>
                </c:pt>
                <c:pt idx="47">
                  <c:v>1132.5999999999999</c:v>
                </c:pt>
                <c:pt idx="48">
                  <c:v>1115.45</c:v>
                </c:pt>
                <c:pt idx="49">
                  <c:v>1098.45</c:v>
                </c:pt>
                <c:pt idx="50">
                  <c:v>1082</c:v>
                </c:pt>
                <c:pt idx="51">
                  <c:v>1077.7</c:v>
                </c:pt>
                <c:pt idx="52">
                  <c:v>1099.95</c:v>
                </c:pt>
                <c:pt idx="53">
                  <c:v>1081.4000000000001</c:v>
                </c:pt>
                <c:pt idx="54">
                  <c:v>1123.5</c:v>
                </c:pt>
                <c:pt idx="55">
                  <c:v>1134.55</c:v>
                </c:pt>
                <c:pt idx="56">
                  <c:v>1139.55</c:v>
                </c:pt>
                <c:pt idx="57">
                  <c:v>1135.3499999999999</c:v>
                </c:pt>
                <c:pt idx="58">
                  <c:v>1144.3499999999999</c:v>
                </c:pt>
                <c:pt idx="59">
                  <c:v>1116.25</c:v>
                </c:pt>
                <c:pt idx="60">
                  <c:v>1103.05</c:v>
                </c:pt>
                <c:pt idx="61">
                  <c:v>1088.0999999999999</c:v>
                </c:pt>
                <c:pt idx="62">
                  <c:v>1113.4000000000001</c:v>
                </c:pt>
                <c:pt idx="63">
                  <c:v>1109.8499999999999</c:v>
                </c:pt>
                <c:pt idx="64">
                  <c:v>1110.25</c:v>
                </c:pt>
                <c:pt idx="65">
                  <c:v>1113.3499999999999</c:v>
                </c:pt>
                <c:pt idx="66">
                  <c:v>1119.3499999999999</c:v>
                </c:pt>
                <c:pt idx="67">
                  <c:v>1113.1500000000001</c:v>
                </c:pt>
                <c:pt idx="68">
                  <c:v>1099.75</c:v>
                </c:pt>
                <c:pt idx="69">
                  <c:v>1059.05</c:v>
                </c:pt>
                <c:pt idx="70">
                  <c:v>1058.5999999999999</c:v>
                </c:pt>
                <c:pt idx="71">
                  <c:v>1062.6500000000001</c:v>
                </c:pt>
                <c:pt idx="72">
                  <c:v>1064.3499999999999</c:v>
                </c:pt>
                <c:pt idx="73">
                  <c:v>1061.5</c:v>
                </c:pt>
                <c:pt idx="74">
                  <c:v>1107.6500000000001</c:v>
                </c:pt>
                <c:pt idx="75">
                  <c:v>1124.55</c:v>
                </c:pt>
                <c:pt idx="76">
                  <c:v>1114.3499999999999</c:v>
                </c:pt>
                <c:pt idx="77">
                  <c:v>1104.4000000000001</c:v>
                </c:pt>
                <c:pt idx="78">
                  <c:v>1099.45</c:v>
                </c:pt>
                <c:pt idx="79">
                  <c:v>1091.55</c:v>
                </c:pt>
                <c:pt idx="80">
                  <c:v>1108.8499999999999</c:v>
                </c:pt>
                <c:pt idx="81">
                  <c:v>1119.3</c:v>
                </c:pt>
                <c:pt idx="82">
                  <c:v>1132.3499999999999</c:v>
                </c:pt>
                <c:pt idx="83">
                  <c:v>1126.5</c:v>
                </c:pt>
                <c:pt idx="84">
                  <c:v>1144.5999999999999</c:v>
                </c:pt>
                <c:pt idx="85">
                  <c:v>1142.55</c:v>
                </c:pt>
                <c:pt idx="86">
                  <c:v>1149.7</c:v>
                </c:pt>
                <c:pt idx="87">
                  <c:v>1132.95</c:v>
                </c:pt>
                <c:pt idx="88">
                  <c:v>1120.8499999999999</c:v>
                </c:pt>
                <c:pt idx="89">
                  <c:v>1097.6500000000001</c:v>
                </c:pt>
                <c:pt idx="90">
                  <c:v>1091.8</c:v>
                </c:pt>
                <c:pt idx="91">
                  <c:v>1066.3499999999999</c:v>
                </c:pt>
                <c:pt idx="92">
                  <c:v>1090.3</c:v>
                </c:pt>
                <c:pt idx="93">
                  <c:v>1074.9000000000001</c:v>
                </c:pt>
                <c:pt idx="94">
                  <c:v>1060.75</c:v>
                </c:pt>
                <c:pt idx="95">
                  <c:v>1081.05</c:v>
                </c:pt>
                <c:pt idx="96">
                  <c:v>1071.8499999999999</c:v>
                </c:pt>
                <c:pt idx="97">
                  <c:v>1057.3499999999999</c:v>
                </c:pt>
                <c:pt idx="98">
                  <c:v>1054.45</c:v>
                </c:pt>
                <c:pt idx="99">
                  <c:v>1032.8</c:v>
                </c:pt>
                <c:pt idx="100">
                  <c:v>1050.75</c:v>
                </c:pt>
                <c:pt idx="101">
                  <c:v>1046.4000000000001</c:v>
                </c:pt>
                <c:pt idx="102">
                  <c:v>1053.95</c:v>
                </c:pt>
                <c:pt idx="103">
                  <c:v>1006.5</c:v>
                </c:pt>
                <c:pt idx="104" formatCode="General">
                  <c:v>984.65</c:v>
                </c:pt>
                <c:pt idx="105" formatCode="General">
                  <c:v>969.8</c:v>
                </c:pt>
                <c:pt idx="106" formatCode="General">
                  <c:v>975.3</c:v>
                </c:pt>
                <c:pt idx="107" formatCode="General">
                  <c:v>978.75</c:v>
                </c:pt>
                <c:pt idx="108" formatCode="General">
                  <c:v>983.75</c:v>
                </c:pt>
                <c:pt idx="109" formatCode="General">
                  <c:v>979.75</c:v>
                </c:pt>
                <c:pt idx="110" formatCode="General">
                  <c:v>983</c:v>
                </c:pt>
                <c:pt idx="111" formatCode="General">
                  <c:v>979.75</c:v>
                </c:pt>
                <c:pt idx="112" formatCode="General">
                  <c:v>993.6</c:v>
                </c:pt>
                <c:pt idx="113" formatCode="General">
                  <c:v>998.8</c:v>
                </c:pt>
                <c:pt idx="114" formatCode="General">
                  <c:v>935.9</c:v>
                </c:pt>
                <c:pt idx="115" formatCode="General">
                  <c:v>946.9</c:v>
                </c:pt>
                <c:pt idx="116" formatCode="General">
                  <c:v>964.45</c:v>
                </c:pt>
                <c:pt idx="117" formatCode="General">
                  <c:v>973.15</c:v>
                </c:pt>
                <c:pt idx="118" formatCode="General">
                  <c:v>963.8</c:v>
                </c:pt>
                <c:pt idx="119" formatCode="General">
                  <c:v>959.15</c:v>
                </c:pt>
                <c:pt idx="120" formatCode="General">
                  <c:v>945.55</c:v>
                </c:pt>
                <c:pt idx="121" formatCode="General">
                  <c:v>941.75</c:v>
                </c:pt>
                <c:pt idx="122" formatCode="General">
                  <c:v>951.7</c:v>
                </c:pt>
                <c:pt idx="123" formatCode="General">
                  <c:v>936.1</c:v>
                </c:pt>
                <c:pt idx="124" formatCode="General">
                  <c:v>933.9</c:v>
                </c:pt>
                <c:pt idx="125" formatCode="General">
                  <c:v>926.95</c:v>
                </c:pt>
                <c:pt idx="126" formatCode="General">
                  <c:v>921.5</c:v>
                </c:pt>
                <c:pt idx="127" formatCode="General">
                  <c:v>935.45</c:v>
                </c:pt>
                <c:pt idx="128" formatCode="General">
                  <c:v>935.65</c:v>
                </c:pt>
                <c:pt idx="129" formatCode="General">
                  <c:v>923.9</c:v>
                </c:pt>
                <c:pt idx="130" formatCode="General">
                  <c:v>922.7</c:v>
                </c:pt>
                <c:pt idx="131" formatCode="General">
                  <c:v>905.1</c:v>
                </c:pt>
                <c:pt idx="132" formatCode="General">
                  <c:v>892.2</c:v>
                </c:pt>
                <c:pt idx="133" formatCode="General">
                  <c:v>894.25</c:v>
                </c:pt>
                <c:pt idx="134" formatCode="General">
                  <c:v>900.05</c:v>
                </c:pt>
                <c:pt idx="135" formatCode="General">
                  <c:v>913.25</c:v>
                </c:pt>
                <c:pt idx="136" formatCode="General">
                  <c:v>927.55</c:v>
                </c:pt>
                <c:pt idx="137" formatCode="General">
                  <c:v>930.75</c:v>
                </c:pt>
                <c:pt idx="138" formatCode="General">
                  <c:v>901.4</c:v>
                </c:pt>
                <c:pt idx="139" formatCode="General">
                  <c:v>888.25</c:v>
                </c:pt>
                <c:pt idx="140" formatCode="General">
                  <c:v>896.7</c:v>
                </c:pt>
                <c:pt idx="141" formatCode="General">
                  <c:v>899.7</c:v>
                </c:pt>
                <c:pt idx="142" formatCode="General">
                  <c:v>902.85</c:v>
                </c:pt>
                <c:pt idx="143" formatCode="General">
                  <c:v>897.5</c:v>
                </c:pt>
                <c:pt idx="144" formatCode="General">
                  <c:v>897.45</c:v>
                </c:pt>
                <c:pt idx="145" formatCode="General">
                  <c:v>892.6</c:v>
                </c:pt>
                <c:pt idx="146" formatCode="General">
                  <c:v>876.95</c:v>
                </c:pt>
                <c:pt idx="147" formatCode="General">
                  <c:v>866.8</c:v>
                </c:pt>
                <c:pt idx="148" formatCode="General">
                  <c:v>873.45</c:v>
                </c:pt>
                <c:pt idx="149" formatCode="General">
                  <c:v>890.55</c:v>
                </c:pt>
                <c:pt idx="150" formatCode="General">
                  <c:v>888.4</c:v>
                </c:pt>
                <c:pt idx="151" formatCode="General">
                  <c:v>893.65</c:v>
                </c:pt>
                <c:pt idx="152" formatCode="General">
                  <c:v>883.95</c:v>
                </c:pt>
                <c:pt idx="153" formatCode="General">
                  <c:v>883.45</c:v>
                </c:pt>
                <c:pt idx="154" formatCode="General">
                  <c:v>877.05</c:v>
                </c:pt>
                <c:pt idx="155" formatCode="General">
                  <c:v>884.95</c:v>
                </c:pt>
                <c:pt idx="156" formatCode="General">
                  <c:v>887</c:v>
                </c:pt>
                <c:pt idx="157" formatCode="General">
                  <c:v>877.75</c:v>
                </c:pt>
                <c:pt idx="158" formatCode="General">
                  <c:v>888.5</c:v>
                </c:pt>
                <c:pt idx="159" formatCode="General">
                  <c:v>889.65</c:v>
                </c:pt>
                <c:pt idx="160" formatCode="General">
                  <c:v>884.45</c:v>
                </c:pt>
                <c:pt idx="161" formatCode="General">
                  <c:v>907.05</c:v>
                </c:pt>
                <c:pt idx="162" formatCode="General">
                  <c:v>900.85</c:v>
                </c:pt>
                <c:pt idx="163" formatCode="General">
                  <c:v>911.9</c:v>
                </c:pt>
                <c:pt idx="164" formatCode="General">
                  <c:v>910.4</c:v>
                </c:pt>
                <c:pt idx="165" formatCode="General">
                  <c:v>930.1</c:v>
                </c:pt>
                <c:pt idx="166" formatCode="General">
                  <c:v>908.3</c:v>
                </c:pt>
                <c:pt idx="167" formatCode="General">
                  <c:v>894.55</c:v>
                </c:pt>
                <c:pt idx="168" formatCode="General">
                  <c:v>888.2</c:v>
                </c:pt>
                <c:pt idx="169" formatCode="General">
                  <c:v>902.4</c:v>
                </c:pt>
                <c:pt idx="170" formatCode="General">
                  <c:v>873.5</c:v>
                </c:pt>
                <c:pt idx="171" formatCode="General">
                  <c:v>857.25</c:v>
                </c:pt>
                <c:pt idx="172" formatCode="General">
                  <c:v>826.75</c:v>
                </c:pt>
                <c:pt idx="173" formatCode="General">
                  <c:v>795.3</c:v>
                </c:pt>
                <c:pt idx="174" formatCode="General">
                  <c:v>798.9</c:v>
                </c:pt>
                <c:pt idx="175" formatCode="General">
                  <c:v>792.5</c:v>
                </c:pt>
                <c:pt idx="176" formatCode="General">
                  <c:v>794.65</c:v>
                </c:pt>
                <c:pt idx="177" formatCode="General">
                  <c:v>785.25</c:v>
                </c:pt>
                <c:pt idx="178" formatCode="General">
                  <c:v>794.9</c:v>
                </c:pt>
                <c:pt idx="179" formatCode="General">
                  <c:v>793.4</c:v>
                </c:pt>
                <c:pt idx="180" formatCode="General">
                  <c:v>786.7</c:v>
                </c:pt>
                <c:pt idx="181" formatCode="General">
                  <c:v>774.95</c:v>
                </c:pt>
                <c:pt idx="182" formatCode="General">
                  <c:v>769.25</c:v>
                </c:pt>
                <c:pt idx="183" formatCode="General">
                  <c:v>764.9</c:v>
                </c:pt>
                <c:pt idx="184" formatCode="General">
                  <c:v>765.25</c:v>
                </c:pt>
                <c:pt idx="185" formatCode="General">
                  <c:v>755.05</c:v>
                </c:pt>
                <c:pt idx="186" formatCode="General">
                  <c:v>759.3</c:v>
                </c:pt>
                <c:pt idx="187" formatCode="General">
                  <c:v>760.05</c:v>
                </c:pt>
                <c:pt idx="188" formatCode="General">
                  <c:v>750.1</c:v>
                </c:pt>
                <c:pt idx="189" formatCode="General">
                  <c:v>746.05</c:v>
                </c:pt>
                <c:pt idx="190" formatCode="General">
                  <c:v>746.7</c:v>
                </c:pt>
                <c:pt idx="191" formatCode="General">
                  <c:v>742.85</c:v>
                </c:pt>
                <c:pt idx="192" formatCode="General">
                  <c:v>746</c:v>
                </c:pt>
                <c:pt idx="193" formatCode="General">
                  <c:v>735.95</c:v>
                </c:pt>
                <c:pt idx="194" formatCode="General">
                  <c:v>740.5</c:v>
                </c:pt>
                <c:pt idx="195" formatCode="General">
                  <c:v>727.2</c:v>
                </c:pt>
                <c:pt idx="196" formatCode="General">
                  <c:v>730.55</c:v>
                </c:pt>
                <c:pt idx="197" formatCode="General">
                  <c:v>737.25</c:v>
                </c:pt>
                <c:pt idx="198" formatCode="General">
                  <c:v>731.2</c:v>
                </c:pt>
                <c:pt idx="199" formatCode="General">
                  <c:v>727.65</c:v>
                </c:pt>
                <c:pt idx="200" formatCode="General">
                  <c:v>735.35</c:v>
                </c:pt>
                <c:pt idx="201" formatCode="General">
                  <c:v>720.65</c:v>
                </c:pt>
                <c:pt idx="202" formatCode="General">
                  <c:v>716.85</c:v>
                </c:pt>
                <c:pt idx="203" formatCode="General">
                  <c:v>734.85</c:v>
                </c:pt>
                <c:pt idx="204" formatCode="General">
                  <c:v>730.55</c:v>
                </c:pt>
                <c:pt idx="205" formatCode="General">
                  <c:v>727.95</c:v>
                </c:pt>
                <c:pt idx="206" formatCode="General">
                  <c:v>735.8</c:v>
                </c:pt>
                <c:pt idx="207" formatCode="General">
                  <c:v>746.05</c:v>
                </c:pt>
                <c:pt idx="208" formatCode="General">
                  <c:v>748.05</c:v>
                </c:pt>
                <c:pt idx="209" formatCode="General">
                  <c:v>725.3</c:v>
                </c:pt>
                <c:pt idx="210" formatCode="General">
                  <c:v>714.2</c:v>
                </c:pt>
                <c:pt idx="211" formatCode="General">
                  <c:v>705.5</c:v>
                </c:pt>
                <c:pt idx="212" formatCode="General">
                  <c:v>700.95</c:v>
                </c:pt>
                <c:pt idx="213" formatCode="General">
                  <c:v>687.95</c:v>
                </c:pt>
                <c:pt idx="214" formatCode="General">
                  <c:v>689.1</c:v>
                </c:pt>
                <c:pt idx="215" formatCode="General">
                  <c:v>684.45</c:v>
                </c:pt>
                <c:pt idx="216" formatCode="General">
                  <c:v>681.7</c:v>
                </c:pt>
                <c:pt idx="217" formatCode="General">
                  <c:v>684.9</c:v>
                </c:pt>
                <c:pt idx="218" formatCode="General">
                  <c:v>689.1</c:v>
                </c:pt>
                <c:pt idx="219" formatCode="General">
                  <c:v>682.15</c:v>
                </c:pt>
                <c:pt idx="220" formatCode="General">
                  <c:v>675</c:v>
                </c:pt>
                <c:pt idx="221" formatCode="General">
                  <c:v>675.15</c:v>
                </c:pt>
                <c:pt idx="222" formatCode="General">
                  <c:v>683.9</c:v>
                </c:pt>
                <c:pt idx="223" formatCode="General">
                  <c:v>690.65</c:v>
                </c:pt>
                <c:pt idx="224" formatCode="General">
                  <c:v>695.25</c:v>
                </c:pt>
                <c:pt idx="225" formatCode="General">
                  <c:v>695.4</c:v>
                </c:pt>
                <c:pt idx="226" formatCode="General">
                  <c:v>703.55</c:v>
                </c:pt>
                <c:pt idx="227" formatCode="General">
                  <c:v>694.15</c:v>
                </c:pt>
                <c:pt idx="228" formatCode="General">
                  <c:v>699.6</c:v>
                </c:pt>
                <c:pt idx="229" formatCode="General">
                  <c:v>703.35</c:v>
                </c:pt>
                <c:pt idx="230" formatCode="General">
                  <c:v>704.7</c:v>
                </c:pt>
                <c:pt idx="231" formatCode="General">
                  <c:v>712.35</c:v>
                </c:pt>
                <c:pt idx="232" formatCode="General">
                  <c:v>708</c:v>
                </c:pt>
                <c:pt idx="233" formatCode="General">
                  <c:v>708.35</c:v>
                </c:pt>
                <c:pt idx="234" formatCode="General">
                  <c:v>710.15</c:v>
                </c:pt>
                <c:pt idx="235" formatCode="General">
                  <c:v>699.05</c:v>
                </c:pt>
                <c:pt idx="236" formatCode="General">
                  <c:v>701.4</c:v>
                </c:pt>
                <c:pt idx="237" formatCode="General">
                  <c:v>741.15</c:v>
                </c:pt>
                <c:pt idx="238" formatCode="General">
                  <c:v>826.5</c:v>
                </c:pt>
                <c:pt idx="239" formatCode="General">
                  <c:v>840.65</c:v>
                </c:pt>
                <c:pt idx="240" formatCode="General">
                  <c:v>830.75</c:v>
                </c:pt>
                <c:pt idx="241" formatCode="General">
                  <c:v>829.85</c:v>
                </c:pt>
                <c:pt idx="242" formatCode="General">
                  <c:v>829.65</c:v>
                </c:pt>
                <c:pt idx="243" formatCode="General">
                  <c:v>814.7</c:v>
                </c:pt>
                <c:pt idx="244" formatCode="General">
                  <c:v>819.9</c:v>
                </c:pt>
                <c:pt idx="245" formatCode="General">
                  <c:v>826.9</c:v>
                </c:pt>
                <c:pt idx="246" formatCode="General">
                  <c:v>829</c:v>
                </c:pt>
                <c:pt idx="247" formatCode="General">
                  <c:v>833.3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58-427B-BCB7-56A03ED7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306751"/>
        <c:axId val="1937296351"/>
      </c:lineChart>
      <c:dateAx>
        <c:axId val="1937301343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86367"/>
        <c:crosses val="autoZero"/>
        <c:auto val="1"/>
        <c:lblOffset val="100"/>
        <c:baseTimeUnit val="days"/>
      </c:dateAx>
      <c:valAx>
        <c:axId val="193728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301343"/>
        <c:crosses val="autoZero"/>
        <c:crossBetween val="between"/>
      </c:valAx>
      <c:valAx>
        <c:axId val="1937296351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306751"/>
        <c:crosses val="max"/>
        <c:crossBetween val="between"/>
      </c:valAx>
      <c:dateAx>
        <c:axId val="1937306751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1937296351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dradown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'IPCALAB 7-4-23&amp;24,24&amp;25'!$B$1</c:f>
              <c:strCache>
                <c:ptCount val="1"/>
                <c:pt idx="0">
                  <c:v>draw down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'IPCALAB 7-4-23&amp;24,24&amp;25'!$A$2:$A$249</c:f>
              <c:numCache>
                <c:formatCode>d\-mmm\-yy</c:formatCode>
                <c:ptCount val="248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  <c:pt idx="5">
                  <c:v>45379</c:v>
                </c:pt>
                <c:pt idx="6">
                  <c:v>45378</c:v>
                </c:pt>
                <c:pt idx="7">
                  <c:v>45377</c:v>
                </c:pt>
                <c:pt idx="8">
                  <c:v>45373</c:v>
                </c:pt>
                <c:pt idx="9">
                  <c:v>45372</c:v>
                </c:pt>
                <c:pt idx="10">
                  <c:v>45371</c:v>
                </c:pt>
                <c:pt idx="11">
                  <c:v>45370</c:v>
                </c:pt>
                <c:pt idx="12">
                  <c:v>45369</c:v>
                </c:pt>
                <c:pt idx="13">
                  <c:v>45366</c:v>
                </c:pt>
                <c:pt idx="14">
                  <c:v>45365</c:v>
                </c:pt>
                <c:pt idx="15">
                  <c:v>45364</c:v>
                </c:pt>
                <c:pt idx="16">
                  <c:v>45363</c:v>
                </c:pt>
                <c:pt idx="17">
                  <c:v>45362</c:v>
                </c:pt>
                <c:pt idx="18">
                  <c:v>45358</c:v>
                </c:pt>
                <c:pt idx="19">
                  <c:v>45357</c:v>
                </c:pt>
                <c:pt idx="20">
                  <c:v>45356</c:v>
                </c:pt>
                <c:pt idx="21">
                  <c:v>45355</c:v>
                </c:pt>
                <c:pt idx="22">
                  <c:v>45353</c:v>
                </c:pt>
                <c:pt idx="23">
                  <c:v>45352</c:v>
                </c:pt>
                <c:pt idx="24">
                  <c:v>45351</c:v>
                </c:pt>
                <c:pt idx="25">
                  <c:v>45350</c:v>
                </c:pt>
                <c:pt idx="26">
                  <c:v>45349</c:v>
                </c:pt>
                <c:pt idx="27">
                  <c:v>45348</c:v>
                </c:pt>
                <c:pt idx="28">
                  <c:v>45345</c:v>
                </c:pt>
                <c:pt idx="29">
                  <c:v>45344</c:v>
                </c:pt>
                <c:pt idx="30">
                  <c:v>45343</c:v>
                </c:pt>
                <c:pt idx="31">
                  <c:v>45342</c:v>
                </c:pt>
                <c:pt idx="32">
                  <c:v>45341</c:v>
                </c:pt>
                <c:pt idx="33">
                  <c:v>45338</c:v>
                </c:pt>
                <c:pt idx="34">
                  <c:v>45337</c:v>
                </c:pt>
                <c:pt idx="35">
                  <c:v>45336</c:v>
                </c:pt>
                <c:pt idx="36">
                  <c:v>45335</c:v>
                </c:pt>
                <c:pt idx="37">
                  <c:v>45334</c:v>
                </c:pt>
                <c:pt idx="38">
                  <c:v>45331</c:v>
                </c:pt>
                <c:pt idx="39">
                  <c:v>45330</c:v>
                </c:pt>
                <c:pt idx="40">
                  <c:v>45329</c:v>
                </c:pt>
                <c:pt idx="41">
                  <c:v>45328</c:v>
                </c:pt>
                <c:pt idx="42">
                  <c:v>45327</c:v>
                </c:pt>
                <c:pt idx="43">
                  <c:v>45324</c:v>
                </c:pt>
                <c:pt idx="44">
                  <c:v>45323</c:v>
                </c:pt>
                <c:pt idx="45">
                  <c:v>45322</c:v>
                </c:pt>
                <c:pt idx="46">
                  <c:v>45321</c:v>
                </c:pt>
                <c:pt idx="47">
                  <c:v>45320</c:v>
                </c:pt>
                <c:pt idx="48">
                  <c:v>45316</c:v>
                </c:pt>
                <c:pt idx="49">
                  <c:v>45315</c:v>
                </c:pt>
                <c:pt idx="50">
                  <c:v>45314</c:v>
                </c:pt>
                <c:pt idx="51">
                  <c:v>45311</c:v>
                </c:pt>
                <c:pt idx="52">
                  <c:v>45310</c:v>
                </c:pt>
                <c:pt idx="53">
                  <c:v>45309</c:v>
                </c:pt>
                <c:pt idx="54">
                  <c:v>45308</c:v>
                </c:pt>
                <c:pt idx="55">
                  <c:v>45307</c:v>
                </c:pt>
                <c:pt idx="56">
                  <c:v>45306</c:v>
                </c:pt>
                <c:pt idx="57">
                  <c:v>45303</c:v>
                </c:pt>
                <c:pt idx="58">
                  <c:v>45302</c:v>
                </c:pt>
                <c:pt idx="59">
                  <c:v>45301</c:v>
                </c:pt>
                <c:pt idx="60">
                  <c:v>45300</c:v>
                </c:pt>
                <c:pt idx="61">
                  <c:v>45299</c:v>
                </c:pt>
                <c:pt idx="62">
                  <c:v>45296</c:v>
                </c:pt>
                <c:pt idx="63">
                  <c:v>45295</c:v>
                </c:pt>
                <c:pt idx="64">
                  <c:v>45294</c:v>
                </c:pt>
                <c:pt idx="65">
                  <c:v>45293</c:v>
                </c:pt>
                <c:pt idx="66">
                  <c:v>45292</c:v>
                </c:pt>
                <c:pt idx="67">
                  <c:v>45289</c:v>
                </c:pt>
                <c:pt idx="68">
                  <c:v>45288</c:v>
                </c:pt>
                <c:pt idx="69">
                  <c:v>45287</c:v>
                </c:pt>
                <c:pt idx="70">
                  <c:v>45286</c:v>
                </c:pt>
                <c:pt idx="71">
                  <c:v>45282</c:v>
                </c:pt>
                <c:pt idx="72">
                  <c:v>45281</c:v>
                </c:pt>
                <c:pt idx="73">
                  <c:v>45280</c:v>
                </c:pt>
                <c:pt idx="74">
                  <c:v>45279</c:v>
                </c:pt>
                <c:pt idx="75">
                  <c:v>45278</c:v>
                </c:pt>
                <c:pt idx="76">
                  <c:v>45275</c:v>
                </c:pt>
                <c:pt idx="77">
                  <c:v>45274</c:v>
                </c:pt>
                <c:pt idx="78">
                  <c:v>45273</c:v>
                </c:pt>
                <c:pt idx="79">
                  <c:v>45272</c:v>
                </c:pt>
                <c:pt idx="80">
                  <c:v>45271</c:v>
                </c:pt>
                <c:pt idx="81">
                  <c:v>45268</c:v>
                </c:pt>
                <c:pt idx="82">
                  <c:v>45267</c:v>
                </c:pt>
                <c:pt idx="83">
                  <c:v>45266</c:v>
                </c:pt>
                <c:pt idx="84">
                  <c:v>45265</c:v>
                </c:pt>
                <c:pt idx="85">
                  <c:v>45264</c:v>
                </c:pt>
                <c:pt idx="86">
                  <c:v>45261</c:v>
                </c:pt>
                <c:pt idx="87">
                  <c:v>45260</c:v>
                </c:pt>
                <c:pt idx="88">
                  <c:v>45259</c:v>
                </c:pt>
                <c:pt idx="89">
                  <c:v>45258</c:v>
                </c:pt>
                <c:pt idx="90">
                  <c:v>45254</c:v>
                </c:pt>
                <c:pt idx="91">
                  <c:v>45253</c:v>
                </c:pt>
                <c:pt idx="92">
                  <c:v>45252</c:v>
                </c:pt>
                <c:pt idx="93">
                  <c:v>45251</c:v>
                </c:pt>
                <c:pt idx="94">
                  <c:v>45250</c:v>
                </c:pt>
                <c:pt idx="95">
                  <c:v>45247</c:v>
                </c:pt>
                <c:pt idx="96">
                  <c:v>45246</c:v>
                </c:pt>
                <c:pt idx="97">
                  <c:v>45245</c:v>
                </c:pt>
                <c:pt idx="98">
                  <c:v>45243</c:v>
                </c:pt>
                <c:pt idx="99">
                  <c:v>45242</c:v>
                </c:pt>
                <c:pt idx="100">
                  <c:v>45240</c:v>
                </c:pt>
                <c:pt idx="101">
                  <c:v>45239</c:v>
                </c:pt>
                <c:pt idx="102">
                  <c:v>45238</c:v>
                </c:pt>
                <c:pt idx="103">
                  <c:v>45237</c:v>
                </c:pt>
                <c:pt idx="104">
                  <c:v>45236</c:v>
                </c:pt>
                <c:pt idx="105">
                  <c:v>45233</c:v>
                </c:pt>
                <c:pt idx="106">
                  <c:v>45232</c:v>
                </c:pt>
                <c:pt idx="107">
                  <c:v>45231</c:v>
                </c:pt>
                <c:pt idx="108">
                  <c:v>45230</c:v>
                </c:pt>
                <c:pt idx="109">
                  <c:v>45229</c:v>
                </c:pt>
                <c:pt idx="110">
                  <c:v>45226</c:v>
                </c:pt>
                <c:pt idx="111">
                  <c:v>45225</c:v>
                </c:pt>
                <c:pt idx="112">
                  <c:v>45224</c:v>
                </c:pt>
                <c:pt idx="113">
                  <c:v>45222</c:v>
                </c:pt>
                <c:pt idx="114">
                  <c:v>45219</c:v>
                </c:pt>
                <c:pt idx="115">
                  <c:v>45218</c:v>
                </c:pt>
                <c:pt idx="116">
                  <c:v>45217</c:v>
                </c:pt>
                <c:pt idx="117">
                  <c:v>45216</c:v>
                </c:pt>
                <c:pt idx="118">
                  <c:v>45215</c:v>
                </c:pt>
                <c:pt idx="119">
                  <c:v>45212</c:v>
                </c:pt>
                <c:pt idx="120">
                  <c:v>45211</c:v>
                </c:pt>
                <c:pt idx="121">
                  <c:v>45210</c:v>
                </c:pt>
                <c:pt idx="122">
                  <c:v>45209</c:v>
                </c:pt>
                <c:pt idx="123">
                  <c:v>45208</c:v>
                </c:pt>
                <c:pt idx="124">
                  <c:v>45205</c:v>
                </c:pt>
                <c:pt idx="125">
                  <c:v>45204</c:v>
                </c:pt>
                <c:pt idx="126">
                  <c:v>45203</c:v>
                </c:pt>
                <c:pt idx="127">
                  <c:v>45202</c:v>
                </c:pt>
                <c:pt idx="128">
                  <c:v>45198</c:v>
                </c:pt>
                <c:pt idx="129">
                  <c:v>45197</c:v>
                </c:pt>
                <c:pt idx="130">
                  <c:v>45196</c:v>
                </c:pt>
                <c:pt idx="131">
                  <c:v>45195</c:v>
                </c:pt>
                <c:pt idx="132">
                  <c:v>45194</c:v>
                </c:pt>
                <c:pt idx="133">
                  <c:v>45191</c:v>
                </c:pt>
                <c:pt idx="134">
                  <c:v>45190</c:v>
                </c:pt>
                <c:pt idx="135">
                  <c:v>45189</c:v>
                </c:pt>
                <c:pt idx="136">
                  <c:v>45187</c:v>
                </c:pt>
                <c:pt idx="137">
                  <c:v>45184</c:v>
                </c:pt>
                <c:pt idx="138">
                  <c:v>45183</c:v>
                </c:pt>
                <c:pt idx="139">
                  <c:v>45182</c:v>
                </c:pt>
                <c:pt idx="140">
                  <c:v>45181</c:v>
                </c:pt>
                <c:pt idx="141">
                  <c:v>45180</c:v>
                </c:pt>
                <c:pt idx="142">
                  <c:v>45177</c:v>
                </c:pt>
                <c:pt idx="143">
                  <c:v>45176</c:v>
                </c:pt>
                <c:pt idx="144">
                  <c:v>45175</c:v>
                </c:pt>
                <c:pt idx="145">
                  <c:v>45174</c:v>
                </c:pt>
                <c:pt idx="146">
                  <c:v>45173</c:v>
                </c:pt>
                <c:pt idx="147">
                  <c:v>45170</c:v>
                </c:pt>
                <c:pt idx="148">
                  <c:v>45169</c:v>
                </c:pt>
                <c:pt idx="149">
                  <c:v>45168</c:v>
                </c:pt>
                <c:pt idx="150">
                  <c:v>45167</c:v>
                </c:pt>
                <c:pt idx="151">
                  <c:v>45166</c:v>
                </c:pt>
                <c:pt idx="152">
                  <c:v>45163</c:v>
                </c:pt>
                <c:pt idx="153">
                  <c:v>45162</c:v>
                </c:pt>
                <c:pt idx="154">
                  <c:v>45161</c:v>
                </c:pt>
                <c:pt idx="155">
                  <c:v>45160</c:v>
                </c:pt>
                <c:pt idx="156">
                  <c:v>45159</c:v>
                </c:pt>
                <c:pt idx="157">
                  <c:v>45156</c:v>
                </c:pt>
                <c:pt idx="158">
                  <c:v>45155</c:v>
                </c:pt>
                <c:pt idx="159">
                  <c:v>45154</c:v>
                </c:pt>
                <c:pt idx="160">
                  <c:v>45152</c:v>
                </c:pt>
                <c:pt idx="161">
                  <c:v>45149</c:v>
                </c:pt>
                <c:pt idx="162">
                  <c:v>45148</c:v>
                </c:pt>
                <c:pt idx="163">
                  <c:v>45147</c:v>
                </c:pt>
                <c:pt idx="164">
                  <c:v>45146</c:v>
                </c:pt>
                <c:pt idx="165">
                  <c:v>45145</c:v>
                </c:pt>
                <c:pt idx="166">
                  <c:v>45142</c:v>
                </c:pt>
                <c:pt idx="167">
                  <c:v>45141</c:v>
                </c:pt>
                <c:pt idx="168">
                  <c:v>45140</c:v>
                </c:pt>
                <c:pt idx="169">
                  <c:v>45139</c:v>
                </c:pt>
                <c:pt idx="170">
                  <c:v>45138</c:v>
                </c:pt>
                <c:pt idx="171">
                  <c:v>45135</c:v>
                </c:pt>
                <c:pt idx="172">
                  <c:v>45134</c:v>
                </c:pt>
                <c:pt idx="173">
                  <c:v>45133</c:v>
                </c:pt>
                <c:pt idx="174">
                  <c:v>45132</c:v>
                </c:pt>
                <c:pt idx="175">
                  <c:v>45131</c:v>
                </c:pt>
                <c:pt idx="176">
                  <c:v>45128</c:v>
                </c:pt>
                <c:pt idx="177">
                  <c:v>45127</c:v>
                </c:pt>
                <c:pt idx="178">
                  <c:v>45126</c:v>
                </c:pt>
                <c:pt idx="179">
                  <c:v>45125</c:v>
                </c:pt>
                <c:pt idx="180">
                  <c:v>45124</c:v>
                </c:pt>
                <c:pt idx="181">
                  <c:v>45121</c:v>
                </c:pt>
                <c:pt idx="182">
                  <c:v>45120</c:v>
                </c:pt>
                <c:pt idx="183">
                  <c:v>45119</c:v>
                </c:pt>
                <c:pt idx="184">
                  <c:v>45118</c:v>
                </c:pt>
                <c:pt idx="185">
                  <c:v>45117</c:v>
                </c:pt>
                <c:pt idx="186">
                  <c:v>45114</c:v>
                </c:pt>
                <c:pt idx="187">
                  <c:v>45113</c:v>
                </c:pt>
                <c:pt idx="188">
                  <c:v>45112</c:v>
                </c:pt>
                <c:pt idx="189">
                  <c:v>45111</c:v>
                </c:pt>
                <c:pt idx="190">
                  <c:v>45110</c:v>
                </c:pt>
                <c:pt idx="191">
                  <c:v>45107</c:v>
                </c:pt>
                <c:pt idx="192">
                  <c:v>45105</c:v>
                </c:pt>
                <c:pt idx="193">
                  <c:v>45104</c:v>
                </c:pt>
                <c:pt idx="194">
                  <c:v>45103</c:v>
                </c:pt>
                <c:pt idx="195">
                  <c:v>45100</c:v>
                </c:pt>
                <c:pt idx="196">
                  <c:v>45099</c:v>
                </c:pt>
                <c:pt idx="197">
                  <c:v>45098</c:v>
                </c:pt>
                <c:pt idx="198">
                  <c:v>45097</c:v>
                </c:pt>
                <c:pt idx="199">
                  <c:v>45096</c:v>
                </c:pt>
                <c:pt idx="200">
                  <c:v>45093</c:v>
                </c:pt>
                <c:pt idx="201">
                  <c:v>45092</c:v>
                </c:pt>
                <c:pt idx="202">
                  <c:v>45091</c:v>
                </c:pt>
                <c:pt idx="203">
                  <c:v>45090</c:v>
                </c:pt>
                <c:pt idx="204">
                  <c:v>45089</c:v>
                </c:pt>
                <c:pt idx="205">
                  <c:v>45086</c:v>
                </c:pt>
                <c:pt idx="206">
                  <c:v>45085</c:v>
                </c:pt>
                <c:pt idx="207">
                  <c:v>45084</c:v>
                </c:pt>
                <c:pt idx="208">
                  <c:v>45083</c:v>
                </c:pt>
                <c:pt idx="209">
                  <c:v>45082</c:v>
                </c:pt>
                <c:pt idx="210">
                  <c:v>45079</c:v>
                </c:pt>
                <c:pt idx="211">
                  <c:v>45078</c:v>
                </c:pt>
                <c:pt idx="212">
                  <c:v>45077</c:v>
                </c:pt>
                <c:pt idx="213">
                  <c:v>45076</c:v>
                </c:pt>
                <c:pt idx="214">
                  <c:v>45075</c:v>
                </c:pt>
                <c:pt idx="215">
                  <c:v>45072</c:v>
                </c:pt>
                <c:pt idx="216">
                  <c:v>45071</c:v>
                </c:pt>
                <c:pt idx="217">
                  <c:v>45070</c:v>
                </c:pt>
                <c:pt idx="218">
                  <c:v>45069</c:v>
                </c:pt>
                <c:pt idx="219">
                  <c:v>45068</c:v>
                </c:pt>
                <c:pt idx="220">
                  <c:v>45065</c:v>
                </c:pt>
                <c:pt idx="221">
                  <c:v>45064</c:v>
                </c:pt>
                <c:pt idx="222">
                  <c:v>45063</c:v>
                </c:pt>
                <c:pt idx="223">
                  <c:v>45062</c:v>
                </c:pt>
                <c:pt idx="224">
                  <c:v>45061</c:v>
                </c:pt>
                <c:pt idx="225">
                  <c:v>45058</c:v>
                </c:pt>
                <c:pt idx="226">
                  <c:v>45057</c:v>
                </c:pt>
                <c:pt idx="227">
                  <c:v>45056</c:v>
                </c:pt>
                <c:pt idx="228">
                  <c:v>45055</c:v>
                </c:pt>
                <c:pt idx="229">
                  <c:v>45054</c:v>
                </c:pt>
                <c:pt idx="230">
                  <c:v>45051</c:v>
                </c:pt>
                <c:pt idx="231">
                  <c:v>45050</c:v>
                </c:pt>
                <c:pt idx="232">
                  <c:v>45049</c:v>
                </c:pt>
                <c:pt idx="233">
                  <c:v>45048</c:v>
                </c:pt>
                <c:pt idx="234">
                  <c:v>45044</c:v>
                </c:pt>
                <c:pt idx="235">
                  <c:v>45043</c:v>
                </c:pt>
                <c:pt idx="236">
                  <c:v>45042</c:v>
                </c:pt>
                <c:pt idx="237">
                  <c:v>45041</c:v>
                </c:pt>
                <c:pt idx="238">
                  <c:v>45040</c:v>
                </c:pt>
                <c:pt idx="239">
                  <c:v>45037</c:v>
                </c:pt>
                <c:pt idx="240">
                  <c:v>45036</c:v>
                </c:pt>
                <c:pt idx="241">
                  <c:v>45035</c:v>
                </c:pt>
                <c:pt idx="242">
                  <c:v>45034</c:v>
                </c:pt>
                <c:pt idx="243">
                  <c:v>45033</c:v>
                </c:pt>
                <c:pt idx="244">
                  <c:v>45029</c:v>
                </c:pt>
                <c:pt idx="245">
                  <c:v>45028</c:v>
                </c:pt>
                <c:pt idx="246">
                  <c:v>45027</c:v>
                </c:pt>
                <c:pt idx="247">
                  <c:v>45026</c:v>
                </c:pt>
              </c:numCache>
            </c:numRef>
          </c:cat>
          <c:val>
            <c:numRef>
              <c:f>'IPCALAB 7-4-23&amp;24,24&amp;25'!$B$2:$B$249</c:f>
              <c:numCache>
                <c:formatCode>0.00</c:formatCode>
                <c:ptCount val="248"/>
                <c:pt idx="0">
                  <c:v>0</c:v>
                </c:pt>
                <c:pt idx="1">
                  <c:v>-2.921151724924869E-2</c:v>
                </c:pt>
                <c:pt idx="2">
                  <c:v>-6.8616636871933395E-2</c:v>
                </c:pt>
                <c:pt idx="3">
                  <c:v>-6.1618044197634177E-2</c:v>
                </c:pt>
                <c:pt idx="4">
                  <c:v>-5.5912669734890272E-2</c:v>
                </c:pt>
                <c:pt idx="5">
                  <c:v>-5.8689285306758862E-2</c:v>
                </c:pt>
                <c:pt idx="6">
                  <c:v>-8.3108288007302883E-2</c:v>
                </c:pt>
                <c:pt idx="7">
                  <c:v>-8.6455441025445876E-2</c:v>
                </c:pt>
                <c:pt idx="8">
                  <c:v>-9.0144916511353701E-2</c:v>
                </c:pt>
                <c:pt idx="9">
                  <c:v>-0.1068046099425658</c:v>
                </c:pt>
                <c:pt idx="10">
                  <c:v>-0.11684606899699511</c:v>
                </c:pt>
                <c:pt idx="11">
                  <c:v>-0.12962610779354142</c:v>
                </c:pt>
                <c:pt idx="12">
                  <c:v>-0.11372713095736184</c:v>
                </c:pt>
                <c:pt idx="13">
                  <c:v>-0.11330873683009399</c:v>
                </c:pt>
                <c:pt idx="14">
                  <c:v>-9.9920124757521517E-2</c:v>
                </c:pt>
                <c:pt idx="15">
                  <c:v>-0.13791791867939596</c:v>
                </c:pt>
                <c:pt idx="16">
                  <c:v>-0.10444638849796505</c:v>
                </c:pt>
                <c:pt idx="17">
                  <c:v>-9.5013502719561729E-2</c:v>
                </c:pt>
                <c:pt idx="18">
                  <c:v>-9.6611007569130131E-2</c:v>
                </c:pt>
                <c:pt idx="19">
                  <c:v>-8.8129017534517448E-2</c:v>
                </c:pt>
                <c:pt idx="20">
                  <c:v>-9.4975466889810137E-2</c:v>
                </c:pt>
                <c:pt idx="21">
                  <c:v>-8.5770796089916709E-2</c:v>
                </c:pt>
                <c:pt idx="22">
                  <c:v>-8.7938838385759319E-2</c:v>
                </c:pt>
                <c:pt idx="23">
                  <c:v>-9.2427066296451255E-2</c:v>
                </c:pt>
                <c:pt idx="24">
                  <c:v>-9.2274922977444718E-2</c:v>
                </c:pt>
                <c:pt idx="25">
                  <c:v>-9.6040470122855728E-2</c:v>
                </c:pt>
                <c:pt idx="26">
                  <c:v>-9.1057776425392756E-2</c:v>
                </c:pt>
                <c:pt idx="27">
                  <c:v>-7.6109695333003657E-2</c:v>
                </c:pt>
                <c:pt idx="28">
                  <c:v>-7.3675402228899553E-2</c:v>
                </c:pt>
                <c:pt idx="29">
                  <c:v>-6.3786086493476793E-2</c:v>
                </c:pt>
                <c:pt idx="30">
                  <c:v>-7.1659503252063481E-2</c:v>
                </c:pt>
                <c:pt idx="31">
                  <c:v>-6.0210718496823905E-2</c:v>
                </c:pt>
                <c:pt idx="32">
                  <c:v>-5.9792324369556053E-2</c:v>
                </c:pt>
                <c:pt idx="33">
                  <c:v>-5.5608383096877191E-2</c:v>
                </c:pt>
                <c:pt idx="34">
                  <c:v>-0.12338823171427489</c:v>
                </c:pt>
                <c:pt idx="35">
                  <c:v>-0.12160054771594836</c:v>
                </c:pt>
                <c:pt idx="36">
                  <c:v>-0.11707428397550483</c:v>
                </c:pt>
                <c:pt idx="37">
                  <c:v>-0.11133087368300933</c:v>
                </c:pt>
                <c:pt idx="38">
                  <c:v>-9.0487238979118367E-2</c:v>
                </c:pt>
                <c:pt idx="39">
                  <c:v>-7.515879958921301E-2</c:v>
                </c:pt>
                <c:pt idx="40">
                  <c:v>-6.7741812787645933E-2</c:v>
                </c:pt>
                <c:pt idx="41">
                  <c:v>-8.7786695066752782E-2</c:v>
                </c:pt>
                <c:pt idx="42">
                  <c:v>-0.13708113042486025</c:v>
                </c:pt>
                <c:pt idx="43">
                  <c:v>-0.15655547525769273</c:v>
                </c:pt>
                <c:pt idx="44">
                  <c:v>-0.15221939066600731</c:v>
                </c:pt>
                <c:pt idx="45">
                  <c:v>-0.14780723441481872</c:v>
                </c:pt>
                <c:pt idx="46">
                  <c:v>-0.16039709406260691</c:v>
                </c:pt>
                <c:pt idx="47">
                  <c:v>-0.13841238446616716</c:v>
                </c:pt>
                <c:pt idx="48">
                  <c:v>-0.1514586740709748</c:v>
                </c:pt>
                <c:pt idx="49">
                  <c:v>-0.16439085618652766</c:v>
                </c:pt>
                <c:pt idx="50">
                  <c:v>-0.17690464417481264</c:v>
                </c:pt>
                <c:pt idx="51">
                  <c:v>-0.18017572553345246</c:v>
                </c:pt>
                <c:pt idx="52">
                  <c:v>-0.16324978129397885</c:v>
                </c:pt>
                <c:pt idx="53">
                  <c:v>-0.17736107413183208</c:v>
                </c:pt>
                <c:pt idx="54">
                  <c:v>-0.14533490548096303</c:v>
                </c:pt>
                <c:pt idx="55">
                  <c:v>-0.13692898710585372</c:v>
                </c:pt>
                <c:pt idx="56">
                  <c:v>-0.13312540413069113</c:v>
                </c:pt>
                <c:pt idx="57">
                  <c:v>-0.13632041382982774</c:v>
                </c:pt>
                <c:pt idx="58">
                  <c:v>-0.12947396447453505</c:v>
                </c:pt>
                <c:pt idx="59">
                  <c:v>-0.15085010079494882</c:v>
                </c:pt>
                <c:pt idx="60">
                  <c:v>-0.16089155984937811</c:v>
                </c:pt>
                <c:pt idx="61">
                  <c:v>-0.17226427294511434</c:v>
                </c:pt>
                <c:pt idx="62">
                  <c:v>-0.15301814309079143</c:v>
                </c:pt>
                <c:pt idx="63">
                  <c:v>-0.15571868700315702</c:v>
                </c:pt>
                <c:pt idx="64">
                  <c:v>-0.15541440036514392</c:v>
                </c:pt>
                <c:pt idx="65">
                  <c:v>-0.15305617892054318</c:v>
                </c:pt>
                <c:pt idx="66">
                  <c:v>-0.14849187935034808</c:v>
                </c:pt>
                <c:pt idx="67">
                  <c:v>-0.15320832223954955</c:v>
                </c:pt>
                <c:pt idx="68">
                  <c:v>-0.16340192461298542</c:v>
                </c:pt>
                <c:pt idx="69">
                  <c:v>-0.19436309003080904</c:v>
                </c:pt>
                <c:pt idx="70">
                  <c:v>-0.1947054124985737</c:v>
                </c:pt>
                <c:pt idx="71">
                  <c:v>-0.19162451028869185</c:v>
                </c:pt>
                <c:pt idx="72">
                  <c:v>-0.1903312920771367</c:v>
                </c:pt>
                <c:pt idx="73">
                  <c:v>-0.19249933437297931</c:v>
                </c:pt>
                <c:pt idx="74">
                  <c:v>-0.15739226351222843</c:v>
                </c:pt>
                <c:pt idx="75">
                  <c:v>-0.14453615305617892</c:v>
                </c:pt>
                <c:pt idx="76">
                  <c:v>-0.15229546232551067</c:v>
                </c:pt>
                <c:pt idx="77">
                  <c:v>-0.15986459244608411</c:v>
                </c:pt>
                <c:pt idx="78">
                  <c:v>-0.16363013959149514</c:v>
                </c:pt>
                <c:pt idx="79">
                  <c:v>-0.1696398006922521</c:v>
                </c:pt>
                <c:pt idx="80">
                  <c:v>-0.15647940359818954</c:v>
                </c:pt>
                <c:pt idx="81">
                  <c:v>-0.14852991518009967</c:v>
                </c:pt>
                <c:pt idx="82">
                  <c:v>-0.13860256361492529</c:v>
                </c:pt>
                <c:pt idx="83">
                  <c:v>-0.14305275569586548</c:v>
                </c:pt>
                <c:pt idx="84">
                  <c:v>-0.12928378532577692</c:v>
                </c:pt>
                <c:pt idx="85">
                  <c:v>-0.13084325434559355</c:v>
                </c:pt>
                <c:pt idx="86">
                  <c:v>-0.12540413069111095</c:v>
                </c:pt>
                <c:pt idx="87">
                  <c:v>-0.13814613365790568</c:v>
                </c:pt>
                <c:pt idx="88">
                  <c:v>-0.1473508044577993</c:v>
                </c:pt>
                <c:pt idx="89">
                  <c:v>-0.16499942946255364</c:v>
                </c:pt>
                <c:pt idx="90">
                  <c:v>-0.16944962154349397</c:v>
                </c:pt>
                <c:pt idx="91">
                  <c:v>-0.18880985888707166</c:v>
                </c:pt>
                <c:pt idx="92">
                  <c:v>-0.17059069643604277</c:v>
                </c:pt>
                <c:pt idx="93">
                  <c:v>-0.18230573199954347</c:v>
                </c:pt>
                <c:pt idx="94">
                  <c:v>-0.1930698718192537</c:v>
                </c:pt>
                <c:pt idx="95">
                  <c:v>-0.17762732494009356</c:v>
                </c:pt>
                <c:pt idx="96">
                  <c:v>-0.18462591761439279</c:v>
                </c:pt>
                <c:pt idx="97">
                  <c:v>-0.19565630824236435</c:v>
                </c:pt>
                <c:pt idx="98">
                  <c:v>-0.19786238636795855</c:v>
                </c:pt>
                <c:pt idx="99">
                  <c:v>-0.21433190065041269</c:v>
                </c:pt>
                <c:pt idx="100">
                  <c:v>-0.2006770377695789</c:v>
                </c:pt>
                <c:pt idx="101">
                  <c:v>-0.20398615495797032</c:v>
                </c:pt>
                <c:pt idx="102">
                  <c:v>-0.19824274466547481</c:v>
                </c:pt>
                <c:pt idx="103">
                  <c:v>-0.23433874709976796</c:v>
                </c:pt>
                <c:pt idx="104">
                  <c:v>-0.25096040470122855</c:v>
                </c:pt>
                <c:pt idx="105">
                  <c:v>-0.26225704613746148</c:v>
                </c:pt>
                <c:pt idx="106">
                  <c:v>-0.25807310486478263</c:v>
                </c:pt>
                <c:pt idx="107">
                  <c:v>-0.25544863261192041</c:v>
                </c:pt>
                <c:pt idx="108">
                  <c:v>-0.25164504963675782</c:v>
                </c:pt>
                <c:pt idx="109">
                  <c:v>-0.25468791601688789</c:v>
                </c:pt>
                <c:pt idx="110">
                  <c:v>-0.25221558708303221</c:v>
                </c:pt>
                <c:pt idx="111">
                  <c:v>-0.25468791601688789</c:v>
                </c:pt>
                <c:pt idx="112">
                  <c:v>-0.24415199117568745</c:v>
                </c:pt>
                <c:pt idx="113">
                  <c:v>-0.24019626488151841</c:v>
                </c:pt>
                <c:pt idx="114">
                  <c:v>-0.28804533870906396</c:v>
                </c:pt>
                <c:pt idx="115">
                  <c:v>-0.27967745616370621</c:v>
                </c:pt>
                <c:pt idx="116">
                  <c:v>-0.26632687992088544</c:v>
                </c:pt>
                <c:pt idx="117">
                  <c:v>-0.25970864554410256</c:v>
                </c:pt>
                <c:pt idx="118">
                  <c:v>-0.26682134570765664</c:v>
                </c:pt>
                <c:pt idx="119">
                  <c:v>-0.27035867787455781</c:v>
                </c:pt>
                <c:pt idx="120">
                  <c:v>-0.28070442356700015</c:v>
                </c:pt>
                <c:pt idx="121">
                  <c:v>-0.28359514662812368</c:v>
                </c:pt>
                <c:pt idx="122">
                  <c:v>-0.27602601650755004</c:v>
                </c:pt>
                <c:pt idx="123">
                  <c:v>-0.28789319539005737</c:v>
                </c:pt>
                <c:pt idx="124">
                  <c:v>-0.28956677189912899</c:v>
                </c:pt>
                <c:pt idx="125">
                  <c:v>-0.29485375223460492</c:v>
                </c:pt>
                <c:pt idx="126">
                  <c:v>-0.29899965767753223</c:v>
                </c:pt>
                <c:pt idx="127">
                  <c:v>-0.28838766117682851</c:v>
                </c:pt>
                <c:pt idx="128">
                  <c:v>-0.28823551785782209</c:v>
                </c:pt>
                <c:pt idx="129">
                  <c:v>-0.29717393784945417</c:v>
                </c:pt>
                <c:pt idx="130">
                  <c:v>-0.29808679776349317</c:v>
                </c:pt>
                <c:pt idx="131">
                  <c:v>-0.31147540983606553</c:v>
                </c:pt>
                <c:pt idx="132">
                  <c:v>-0.32128865391198502</c:v>
                </c:pt>
                <c:pt idx="133">
                  <c:v>-0.31972918489216839</c:v>
                </c:pt>
                <c:pt idx="134">
                  <c:v>-0.31531702864097982</c:v>
                </c:pt>
                <c:pt idx="135">
                  <c:v>-0.3052755695865505</c:v>
                </c:pt>
                <c:pt idx="136">
                  <c:v>-0.29439732227758547</c:v>
                </c:pt>
                <c:pt idx="137">
                  <c:v>-0.29196302917348138</c:v>
                </c:pt>
                <c:pt idx="138">
                  <c:v>-0.31429006123768588</c:v>
                </c:pt>
                <c:pt idx="139">
                  <c:v>-0.3242934844623635</c:v>
                </c:pt>
                <c:pt idx="140">
                  <c:v>-0.31786542923433869</c:v>
                </c:pt>
                <c:pt idx="141">
                  <c:v>-0.31558327944924114</c:v>
                </c:pt>
                <c:pt idx="142">
                  <c:v>-0.3131870221748887</c:v>
                </c:pt>
                <c:pt idx="143">
                  <c:v>-0.31725685595831271</c:v>
                </c:pt>
                <c:pt idx="144">
                  <c:v>-0.3172948917880643</c:v>
                </c:pt>
                <c:pt idx="145">
                  <c:v>-0.32098436727397206</c:v>
                </c:pt>
                <c:pt idx="146">
                  <c:v>-0.33288958198623098</c:v>
                </c:pt>
                <c:pt idx="147">
                  <c:v>-0.3406108554258111</c:v>
                </c:pt>
                <c:pt idx="148">
                  <c:v>-0.33555209006884479</c:v>
                </c:pt>
                <c:pt idx="149">
                  <c:v>-0.32254383629378874</c:v>
                </c:pt>
                <c:pt idx="150">
                  <c:v>-0.32417937697310867</c:v>
                </c:pt>
                <c:pt idx="151">
                  <c:v>-0.32018561484918795</c:v>
                </c:pt>
                <c:pt idx="152">
                  <c:v>-0.32756456582100335</c:v>
                </c:pt>
                <c:pt idx="153">
                  <c:v>-0.32794492411851961</c:v>
                </c:pt>
                <c:pt idx="154">
                  <c:v>-0.33281351032672779</c:v>
                </c:pt>
                <c:pt idx="155">
                  <c:v>-0.32680384922597083</c:v>
                </c:pt>
                <c:pt idx="156">
                  <c:v>-0.32524438020615415</c:v>
                </c:pt>
                <c:pt idx="157">
                  <c:v>-0.33228100871020499</c:v>
                </c:pt>
                <c:pt idx="158">
                  <c:v>-0.32410330531360537</c:v>
                </c:pt>
                <c:pt idx="159">
                  <c:v>-0.32322848122931802</c:v>
                </c:pt>
                <c:pt idx="160">
                  <c:v>-0.32718420752348709</c:v>
                </c:pt>
                <c:pt idx="161">
                  <c:v>-0.30999201247575214</c:v>
                </c:pt>
                <c:pt idx="162">
                  <c:v>-0.31470845536495373</c:v>
                </c:pt>
                <c:pt idx="163">
                  <c:v>-0.30630253698984444</c:v>
                </c:pt>
                <c:pt idx="164">
                  <c:v>-0.30744361188239322</c:v>
                </c:pt>
                <c:pt idx="165">
                  <c:v>-0.29245749496025253</c:v>
                </c:pt>
                <c:pt idx="166">
                  <c:v>-0.3090411167319615</c:v>
                </c:pt>
                <c:pt idx="167">
                  <c:v>-0.31950096991365867</c:v>
                </c:pt>
                <c:pt idx="168">
                  <c:v>-0.32433152029211509</c:v>
                </c:pt>
                <c:pt idx="169">
                  <c:v>-0.31352934464265336</c:v>
                </c:pt>
                <c:pt idx="170">
                  <c:v>-0.3355140542390932</c:v>
                </c:pt>
                <c:pt idx="171">
                  <c:v>-0.34787569890837167</c:v>
                </c:pt>
                <c:pt idx="172">
                  <c:v>-0.37107755505686352</c:v>
                </c:pt>
                <c:pt idx="173">
                  <c:v>-0.39500209197063635</c:v>
                </c:pt>
                <c:pt idx="174">
                  <c:v>-0.39226351222851924</c:v>
                </c:pt>
                <c:pt idx="175">
                  <c:v>-0.39713209843672737</c:v>
                </c:pt>
                <c:pt idx="176">
                  <c:v>-0.3954965577574075</c:v>
                </c:pt>
                <c:pt idx="177">
                  <c:v>-0.40264729375071318</c:v>
                </c:pt>
                <c:pt idx="178">
                  <c:v>-0.39530637860864937</c:v>
                </c:pt>
                <c:pt idx="179">
                  <c:v>-0.39644745350119814</c:v>
                </c:pt>
                <c:pt idx="180">
                  <c:v>-0.40154425468791594</c:v>
                </c:pt>
                <c:pt idx="181">
                  <c:v>-0.41048267467954808</c:v>
                </c:pt>
                <c:pt idx="182">
                  <c:v>-0.41481875927123346</c:v>
                </c:pt>
                <c:pt idx="183">
                  <c:v>-0.41812787645962496</c:v>
                </c:pt>
                <c:pt idx="184">
                  <c:v>-0.41786162565136359</c:v>
                </c:pt>
                <c:pt idx="185">
                  <c:v>-0.4256209349206953</c:v>
                </c:pt>
                <c:pt idx="186">
                  <c:v>-0.4223878893918071</c:v>
                </c:pt>
                <c:pt idx="187">
                  <c:v>-0.42181735194553271</c:v>
                </c:pt>
                <c:pt idx="188">
                  <c:v>-0.42938648206610625</c:v>
                </c:pt>
                <c:pt idx="189">
                  <c:v>-0.43246738427598802</c:v>
                </c:pt>
                <c:pt idx="190">
                  <c:v>-0.43197291848921676</c:v>
                </c:pt>
                <c:pt idx="191">
                  <c:v>-0.434901677380092</c:v>
                </c:pt>
                <c:pt idx="192">
                  <c:v>-0.43250542010573961</c:v>
                </c:pt>
                <c:pt idx="193">
                  <c:v>-0.44015062188581638</c:v>
                </c:pt>
                <c:pt idx="194">
                  <c:v>-0.43668936137841846</c:v>
                </c:pt>
                <c:pt idx="195">
                  <c:v>-0.44680689209235092</c:v>
                </c:pt>
                <c:pt idx="196">
                  <c:v>-0.44425849149899205</c:v>
                </c:pt>
                <c:pt idx="197">
                  <c:v>-0.43916169031227414</c:v>
                </c:pt>
                <c:pt idx="198">
                  <c:v>-0.44376402571222084</c:v>
                </c:pt>
                <c:pt idx="199">
                  <c:v>-0.44646456962458636</c:v>
                </c:pt>
                <c:pt idx="200">
                  <c:v>-0.44060705184283594</c:v>
                </c:pt>
                <c:pt idx="201">
                  <c:v>-0.45178958578981399</c:v>
                </c:pt>
                <c:pt idx="202">
                  <c:v>-0.45468030885093752</c:v>
                </c:pt>
                <c:pt idx="203">
                  <c:v>-0.4409874101403522</c:v>
                </c:pt>
                <c:pt idx="204">
                  <c:v>-0.44425849149899205</c:v>
                </c:pt>
                <c:pt idx="205">
                  <c:v>-0.44623635464607653</c:v>
                </c:pt>
                <c:pt idx="206">
                  <c:v>-0.44026472937507133</c:v>
                </c:pt>
                <c:pt idx="207">
                  <c:v>-0.43246738427598802</c:v>
                </c:pt>
                <c:pt idx="208">
                  <c:v>-0.43094595108592293</c:v>
                </c:pt>
                <c:pt idx="209">
                  <c:v>-0.44825225362291282</c:v>
                </c:pt>
                <c:pt idx="210">
                  <c:v>-0.4566962078277737</c:v>
                </c:pt>
                <c:pt idx="211">
                  <c:v>-0.4633144422045567</c:v>
                </c:pt>
                <c:pt idx="212">
                  <c:v>-0.46677570271195462</c:v>
                </c:pt>
                <c:pt idx="213">
                  <c:v>-0.47666501844737735</c:v>
                </c:pt>
                <c:pt idx="214">
                  <c:v>-0.47579019436309</c:v>
                </c:pt>
                <c:pt idx="215">
                  <c:v>-0.47932752652999122</c:v>
                </c:pt>
                <c:pt idx="216">
                  <c:v>-0.48141949716633065</c:v>
                </c:pt>
                <c:pt idx="217">
                  <c:v>-0.47898520406222661</c:v>
                </c:pt>
                <c:pt idx="218">
                  <c:v>-0.47579019436309</c:v>
                </c:pt>
                <c:pt idx="219">
                  <c:v>-0.48107717469856603</c:v>
                </c:pt>
                <c:pt idx="220">
                  <c:v>-0.48651629835304855</c:v>
                </c:pt>
                <c:pt idx="221">
                  <c:v>-0.48640219086379372</c:v>
                </c:pt>
                <c:pt idx="222">
                  <c:v>-0.47974592065725913</c:v>
                </c:pt>
                <c:pt idx="223">
                  <c:v>-0.47461108364078963</c:v>
                </c:pt>
                <c:pt idx="224">
                  <c:v>-0.47111178730364001</c:v>
                </c:pt>
                <c:pt idx="225">
                  <c:v>-0.47099767981438517</c:v>
                </c:pt>
                <c:pt idx="226">
                  <c:v>-0.46479783956487014</c:v>
                </c:pt>
                <c:pt idx="227">
                  <c:v>-0.47194857555817582</c:v>
                </c:pt>
                <c:pt idx="228">
                  <c:v>-0.46780267011524851</c:v>
                </c:pt>
                <c:pt idx="229">
                  <c:v>-0.46494998288387657</c:v>
                </c:pt>
                <c:pt idx="230">
                  <c:v>-0.46392301548058268</c:v>
                </c:pt>
                <c:pt idx="231">
                  <c:v>-0.45810353352858391</c:v>
                </c:pt>
                <c:pt idx="232">
                  <c:v>-0.46141265071697535</c:v>
                </c:pt>
                <c:pt idx="233">
                  <c:v>-0.46114639990871398</c:v>
                </c:pt>
                <c:pt idx="234">
                  <c:v>-0.45977711003765548</c:v>
                </c:pt>
                <c:pt idx="235">
                  <c:v>-0.46822106424251647</c:v>
                </c:pt>
                <c:pt idx="236">
                  <c:v>-0.46643338024419001</c:v>
                </c:pt>
                <c:pt idx="237">
                  <c:v>-0.43619489559164731</c:v>
                </c:pt>
                <c:pt idx="238">
                  <c:v>-0.37126773420562165</c:v>
                </c:pt>
                <c:pt idx="239">
                  <c:v>-0.36050359438591151</c:v>
                </c:pt>
                <c:pt idx="240">
                  <c:v>-0.36803468867673345</c:v>
                </c:pt>
                <c:pt idx="241">
                  <c:v>-0.36871933361226272</c:v>
                </c:pt>
                <c:pt idx="242">
                  <c:v>-0.36887147693126926</c:v>
                </c:pt>
                <c:pt idx="243">
                  <c:v>-0.38024419002700538</c:v>
                </c:pt>
                <c:pt idx="244">
                  <c:v>-0.37628846373283631</c:v>
                </c:pt>
                <c:pt idx="245">
                  <c:v>-0.37096344756760868</c:v>
                </c:pt>
                <c:pt idx="246">
                  <c:v>-0.36936594271804035</c:v>
                </c:pt>
                <c:pt idx="247">
                  <c:v>-0.36609486135940056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9-4E90-AC17-4366F8387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484991"/>
        <c:axId val="1419468767"/>
      </c:lineChart>
      <c:dateAx>
        <c:axId val="141948499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68767"/>
        <c:crossesAt val="0"/>
        <c:auto val="1"/>
        <c:lblOffset val="100"/>
        <c:baseTimeUnit val="days"/>
      </c:dateAx>
      <c:valAx>
        <c:axId val="141946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8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 23-24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36485538317611"/>
          <c:y val="0.15649328192373915"/>
          <c:w val="0.82842919882539434"/>
          <c:h val="0.60539359244161228"/>
        </c:manualLayout>
      </c:layout>
      <c:lineChart>
        <c:grouping val="standard"/>
        <c:varyColors val="0"/>
        <c:ser>
          <c:idx val="0"/>
          <c:order val="0"/>
          <c:tx>
            <c:strRef>
              <c:f>'BHARATFOR 7424-25&amp;23-24'!$B$1</c:f>
              <c:strCache>
                <c:ptCount val="1"/>
                <c:pt idx="0">
                  <c:v>close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'BHARATFOR 7424-25&amp;23-24'!$A$2:$A$249</c:f>
              <c:numCache>
                <c:formatCode>d\-mmm\-yy</c:formatCode>
                <c:ptCount val="248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  <c:pt idx="5">
                  <c:v>45379</c:v>
                </c:pt>
                <c:pt idx="6">
                  <c:v>45378</c:v>
                </c:pt>
                <c:pt idx="7">
                  <c:v>45377</c:v>
                </c:pt>
                <c:pt idx="8">
                  <c:v>45373</c:v>
                </c:pt>
                <c:pt idx="9">
                  <c:v>45372</c:v>
                </c:pt>
                <c:pt idx="10">
                  <c:v>45371</c:v>
                </c:pt>
                <c:pt idx="11">
                  <c:v>45370</c:v>
                </c:pt>
                <c:pt idx="12">
                  <c:v>45369</c:v>
                </c:pt>
                <c:pt idx="13">
                  <c:v>45366</c:v>
                </c:pt>
                <c:pt idx="14">
                  <c:v>45365</c:v>
                </c:pt>
                <c:pt idx="15">
                  <c:v>45364</c:v>
                </c:pt>
                <c:pt idx="16">
                  <c:v>45363</c:v>
                </c:pt>
                <c:pt idx="17">
                  <c:v>45362</c:v>
                </c:pt>
                <c:pt idx="18">
                  <c:v>45358</c:v>
                </c:pt>
                <c:pt idx="19">
                  <c:v>45357</c:v>
                </c:pt>
                <c:pt idx="20">
                  <c:v>45356</c:v>
                </c:pt>
                <c:pt idx="21">
                  <c:v>45355</c:v>
                </c:pt>
                <c:pt idx="22">
                  <c:v>45353</c:v>
                </c:pt>
                <c:pt idx="23">
                  <c:v>45352</c:v>
                </c:pt>
                <c:pt idx="24">
                  <c:v>45351</c:v>
                </c:pt>
                <c:pt idx="25">
                  <c:v>45350</c:v>
                </c:pt>
                <c:pt idx="26">
                  <c:v>45349</c:v>
                </c:pt>
                <c:pt idx="27">
                  <c:v>45348</c:v>
                </c:pt>
                <c:pt idx="28">
                  <c:v>45345</c:v>
                </c:pt>
                <c:pt idx="29">
                  <c:v>45344</c:v>
                </c:pt>
                <c:pt idx="30">
                  <c:v>45343</c:v>
                </c:pt>
                <c:pt idx="31">
                  <c:v>45342</c:v>
                </c:pt>
                <c:pt idx="32">
                  <c:v>45341</c:v>
                </c:pt>
                <c:pt idx="33">
                  <c:v>45338</c:v>
                </c:pt>
                <c:pt idx="34">
                  <c:v>45337</c:v>
                </c:pt>
                <c:pt idx="35">
                  <c:v>45336</c:v>
                </c:pt>
                <c:pt idx="36">
                  <c:v>45335</c:v>
                </c:pt>
                <c:pt idx="37">
                  <c:v>45334</c:v>
                </c:pt>
                <c:pt idx="38">
                  <c:v>45331</c:v>
                </c:pt>
                <c:pt idx="39">
                  <c:v>45330</c:v>
                </c:pt>
                <c:pt idx="40">
                  <c:v>45329</c:v>
                </c:pt>
                <c:pt idx="41">
                  <c:v>45328</c:v>
                </c:pt>
                <c:pt idx="42">
                  <c:v>45327</c:v>
                </c:pt>
                <c:pt idx="43">
                  <c:v>45324</c:v>
                </c:pt>
                <c:pt idx="44">
                  <c:v>45323</c:v>
                </c:pt>
                <c:pt idx="45">
                  <c:v>45322</c:v>
                </c:pt>
                <c:pt idx="46">
                  <c:v>45321</c:v>
                </c:pt>
                <c:pt idx="47">
                  <c:v>45320</c:v>
                </c:pt>
                <c:pt idx="48">
                  <c:v>45316</c:v>
                </c:pt>
                <c:pt idx="49">
                  <c:v>45315</c:v>
                </c:pt>
                <c:pt idx="50">
                  <c:v>45314</c:v>
                </c:pt>
                <c:pt idx="51">
                  <c:v>45311</c:v>
                </c:pt>
                <c:pt idx="52">
                  <c:v>45310</c:v>
                </c:pt>
                <c:pt idx="53">
                  <c:v>45309</c:v>
                </c:pt>
                <c:pt idx="54">
                  <c:v>45308</c:v>
                </c:pt>
                <c:pt idx="55">
                  <c:v>45307</c:v>
                </c:pt>
                <c:pt idx="56">
                  <c:v>45306</c:v>
                </c:pt>
                <c:pt idx="57">
                  <c:v>45303</c:v>
                </c:pt>
                <c:pt idx="58">
                  <c:v>45302</c:v>
                </c:pt>
                <c:pt idx="59">
                  <c:v>45301</c:v>
                </c:pt>
                <c:pt idx="60">
                  <c:v>45300</c:v>
                </c:pt>
                <c:pt idx="61">
                  <c:v>45299</c:v>
                </c:pt>
                <c:pt idx="62">
                  <c:v>45296</c:v>
                </c:pt>
                <c:pt idx="63">
                  <c:v>45295</c:v>
                </c:pt>
                <c:pt idx="64">
                  <c:v>45294</c:v>
                </c:pt>
                <c:pt idx="65">
                  <c:v>45293</c:v>
                </c:pt>
                <c:pt idx="66">
                  <c:v>45292</c:v>
                </c:pt>
                <c:pt idx="67">
                  <c:v>45289</c:v>
                </c:pt>
                <c:pt idx="68">
                  <c:v>45288</c:v>
                </c:pt>
                <c:pt idx="69">
                  <c:v>45287</c:v>
                </c:pt>
                <c:pt idx="70">
                  <c:v>45286</c:v>
                </c:pt>
                <c:pt idx="71">
                  <c:v>45282</c:v>
                </c:pt>
                <c:pt idx="72">
                  <c:v>45281</c:v>
                </c:pt>
                <c:pt idx="73">
                  <c:v>45280</c:v>
                </c:pt>
                <c:pt idx="74">
                  <c:v>45279</c:v>
                </c:pt>
                <c:pt idx="75">
                  <c:v>45278</c:v>
                </c:pt>
                <c:pt idx="76">
                  <c:v>45275</c:v>
                </c:pt>
                <c:pt idx="77">
                  <c:v>45274</c:v>
                </c:pt>
                <c:pt idx="78">
                  <c:v>45273</c:v>
                </c:pt>
                <c:pt idx="79">
                  <c:v>45272</c:v>
                </c:pt>
                <c:pt idx="80">
                  <c:v>45271</c:v>
                </c:pt>
                <c:pt idx="81">
                  <c:v>45268</c:v>
                </c:pt>
                <c:pt idx="82">
                  <c:v>45267</c:v>
                </c:pt>
                <c:pt idx="83">
                  <c:v>45266</c:v>
                </c:pt>
                <c:pt idx="84">
                  <c:v>45265</c:v>
                </c:pt>
                <c:pt idx="85">
                  <c:v>45264</c:v>
                </c:pt>
                <c:pt idx="86">
                  <c:v>45261</c:v>
                </c:pt>
                <c:pt idx="87">
                  <c:v>45260</c:v>
                </c:pt>
                <c:pt idx="88">
                  <c:v>45259</c:v>
                </c:pt>
                <c:pt idx="89">
                  <c:v>45258</c:v>
                </c:pt>
                <c:pt idx="90">
                  <c:v>45254</c:v>
                </c:pt>
                <c:pt idx="91">
                  <c:v>45253</c:v>
                </c:pt>
                <c:pt idx="92">
                  <c:v>45252</c:v>
                </c:pt>
                <c:pt idx="93">
                  <c:v>45251</c:v>
                </c:pt>
                <c:pt idx="94">
                  <c:v>45250</c:v>
                </c:pt>
                <c:pt idx="95">
                  <c:v>45247</c:v>
                </c:pt>
                <c:pt idx="96">
                  <c:v>45246</c:v>
                </c:pt>
                <c:pt idx="97">
                  <c:v>45245</c:v>
                </c:pt>
                <c:pt idx="98">
                  <c:v>45243</c:v>
                </c:pt>
                <c:pt idx="99">
                  <c:v>45242</c:v>
                </c:pt>
                <c:pt idx="100">
                  <c:v>45240</c:v>
                </c:pt>
                <c:pt idx="101">
                  <c:v>45239</c:v>
                </c:pt>
                <c:pt idx="102">
                  <c:v>45238</c:v>
                </c:pt>
                <c:pt idx="103">
                  <c:v>45237</c:v>
                </c:pt>
                <c:pt idx="104">
                  <c:v>45236</c:v>
                </c:pt>
                <c:pt idx="105">
                  <c:v>45233</c:v>
                </c:pt>
                <c:pt idx="106">
                  <c:v>45232</c:v>
                </c:pt>
                <c:pt idx="107">
                  <c:v>45231</c:v>
                </c:pt>
                <c:pt idx="108">
                  <c:v>45230</c:v>
                </c:pt>
                <c:pt idx="109">
                  <c:v>45229</c:v>
                </c:pt>
                <c:pt idx="110">
                  <c:v>45226</c:v>
                </c:pt>
                <c:pt idx="111">
                  <c:v>45225</c:v>
                </c:pt>
                <c:pt idx="112">
                  <c:v>45224</c:v>
                </c:pt>
                <c:pt idx="113">
                  <c:v>45222</c:v>
                </c:pt>
                <c:pt idx="114">
                  <c:v>45219</c:v>
                </c:pt>
                <c:pt idx="115">
                  <c:v>45218</c:v>
                </c:pt>
                <c:pt idx="116">
                  <c:v>45217</c:v>
                </c:pt>
                <c:pt idx="117">
                  <c:v>45216</c:v>
                </c:pt>
                <c:pt idx="118">
                  <c:v>45215</c:v>
                </c:pt>
                <c:pt idx="119">
                  <c:v>45212</c:v>
                </c:pt>
                <c:pt idx="120">
                  <c:v>45211</c:v>
                </c:pt>
                <c:pt idx="121">
                  <c:v>45210</c:v>
                </c:pt>
                <c:pt idx="122">
                  <c:v>45209</c:v>
                </c:pt>
                <c:pt idx="123">
                  <c:v>45208</c:v>
                </c:pt>
                <c:pt idx="124">
                  <c:v>45205</c:v>
                </c:pt>
                <c:pt idx="125">
                  <c:v>45204</c:v>
                </c:pt>
                <c:pt idx="126">
                  <c:v>45203</c:v>
                </c:pt>
                <c:pt idx="127">
                  <c:v>45202</c:v>
                </c:pt>
                <c:pt idx="128">
                  <c:v>45198</c:v>
                </c:pt>
                <c:pt idx="129">
                  <c:v>45197</c:v>
                </c:pt>
                <c:pt idx="130">
                  <c:v>45196</c:v>
                </c:pt>
                <c:pt idx="131">
                  <c:v>45195</c:v>
                </c:pt>
                <c:pt idx="132">
                  <c:v>45194</c:v>
                </c:pt>
                <c:pt idx="133">
                  <c:v>45191</c:v>
                </c:pt>
                <c:pt idx="134">
                  <c:v>45190</c:v>
                </c:pt>
                <c:pt idx="135">
                  <c:v>45189</c:v>
                </c:pt>
                <c:pt idx="136">
                  <c:v>45187</c:v>
                </c:pt>
                <c:pt idx="137">
                  <c:v>45184</c:v>
                </c:pt>
                <c:pt idx="138">
                  <c:v>45183</c:v>
                </c:pt>
                <c:pt idx="139">
                  <c:v>45182</c:v>
                </c:pt>
                <c:pt idx="140">
                  <c:v>45181</c:v>
                </c:pt>
                <c:pt idx="141">
                  <c:v>45180</c:v>
                </c:pt>
                <c:pt idx="142">
                  <c:v>45177</c:v>
                </c:pt>
                <c:pt idx="143">
                  <c:v>45176</c:v>
                </c:pt>
                <c:pt idx="144">
                  <c:v>45175</c:v>
                </c:pt>
                <c:pt idx="145">
                  <c:v>45174</c:v>
                </c:pt>
                <c:pt idx="146">
                  <c:v>45173</c:v>
                </c:pt>
                <c:pt idx="147">
                  <c:v>45170</c:v>
                </c:pt>
                <c:pt idx="148">
                  <c:v>45169</c:v>
                </c:pt>
                <c:pt idx="149">
                  <c:v>45168</c:v>
                </c:pt>
                <c:pt idx="150">
                  <c:v>45167</c:v>
                </c:pt>
                <c:pt idx="151">
                  <c:v>45166</c:v>
                </c:pt>
                <c:pt idx="152">
                  <c:v>45163</c:v>
                </c:pt>
                <c:pt idx="153">
                  <c:v>45162</c:v>
                </c:pt>
                <c:pt idx="154">
                  <c:v>45161</c:v>
                </c:pt>
                <c:pt idx="155">
                  <c:v>45160</c:v>
                </c:pt>
                <c:pt idx="156">
                  <c:v>45159</c:v>
                </c:pt>
                <c:pt idx="157">
                  <c:v>45156</c:v>
                </c:pt>
                <c:pt idx="158">
                  <c:v>45155</c:v>
                </c:pt>
                <c:pt idx="159">
                  <c:v>45154</c:v>
                </c:pt>
                <c:pt idx="160">
                  <c:v>45152</c:v>
                </c:pt>
                <c:pt idx="161">
                  <c:v>45149</c:v>
                </c:pt>
                <c:pt idx="162">
                  <c:v>45148</c:v>
                </c:pt>
                <c:pt idx="163">
                  <c:v>45147</c:v>
                </c:pt>
                <c:pt idx="164">
                  <c:v>45146</c:v>
                </c:pt>
                <c:pt idx="165">
                  <c:v>45145</c:v>
                </c:pt>
                <c:pt idx="166">
                  <c:v>45142</c:v>
                </c:pt>
                <c:pt idx="167">
                  <c:v>45141</c:v>
                </c:pt>
                <c:pt idx="168">
                  <c:v>45140</c:v>
                </c:pt>
                <c:pt idx="169">
                  <c:v>45139</c:v>
                </c:pt>
                <c:pt idx="170">
                  <c:v>45138</c:v>
                </c:pt>
                <c:pt idx="171">
                  <c:v>45135</c:v>
                </c:pt>
                <c:pt idx="172">
                  <c:v>45134</c:v>
                </c:pt>
                <c:pt idx="173">
                  <c:v>45133</c:v>
                </c:pt>
                <c:pt idx="174">
                  <c:v>45132</c:v>
                </c:pt>
                <c:pt idx="175">
                  <c:v>45131</c:v>
                </c:pt>
                <c:pt idx="176">
                  <c:v>45128</c:v>
                </c:pt>
                <c:pt idx="177">
                  <c:v>45127</c:v>
                </c:pt>
                <c:pt idx="178">
                  <c:v>45126</c:v>
                </c:pt>
                <c:pt idx="179">
                  <c:v>45125</c:v>
                </c:pt>
                <c:pt idx="180">
                  <c:v>45124</c:v>
                </c:pt>
                <c:pt idx="181">
                  <c:v>45121</c:v>
                </c:pt>
                <c:pt idx="182">
                  <c:v>45120</c:v>
                </c:pt>
                <c:pt idx="183">
                  <c:v>45119</c:v>
                </c:pt>
                <c:pt idx="184">
                  <c:v>45118</c:v>
                </c:pt>
                <c:pt idx="185">
                  <c:v>45117</c:v>
                </c:pt>
                <c:pt idx="186">
                  <c:v>45114</c:v>
                </c:pt>
                <c:pt idx="187">
                  <c:v>45113</c:v>
                </c:pt>
                <c:pt idx="188">
                  <c:v>45112</c:v>
                </c:pt>
                <c:pt idx="189">
                  <c:v>45111</c:v>
                </c:pt>
                <c:pt idx="190">
                  <c:v>45110</c:v>
                </c:pt>
                <c:pt idx="191">
                  <c:v>45107</c:v>
                </c:pt>
                <c:pt idx="192">
                  <c:v>45105</c:v>
                </c:pt>
                <c:pt idx="193">
                  <c:v>45104</c:v>
                </c:pt>
                <c:pt idx="194">
                  <c:v>45103</c:v>
                </c:pt>
                <c:pt idx="195">
                  <c:v>45100</c:v>
                </c:pt>
                <c:pt idx="196">
                  <c:v>45099</c:v>
                </c:pt>
                <c:pt idx="197">
                  <c:v>45098</c:v>
                </c:pt>
                <c:pt idx="198">
                  <c:v>45097</c:v>
                </c:pt>
                <c:pt idx="199">
                  <c:v>45096</c:v>
                </c:pt>
                <c:pt idx="200">
                  <c:v>45093</c:v>
                </c:pt>
                <c:pt idx="201">
                  <c:v>45092</c:v>
                </c:pt>
                <c:pt idx="202">
                  <c:v>45091</c:v>
                </c:pt>
                <c:pt idx="203">
                  <c:v>45090</c:v>
                </c:pt>
                <c:pt idx="204">
                  <c:v>45089</c:v>
                </c:pt>
                <c:pt idx="205">
                  <c:v>45086</c:v>
                </c:pt>
                <c:pt idx="206">
                  <c:v>45085</c:v>
                </c:pt>
                <c:pt idx="207">
                  <c:v>45084</c:v>
                </c:pt>
                <c:pt idx="208">
                  <c:v>45083</c:v>
                </c:pt>
                <c:pt idx="209">
                  <c:v>45082</c:v>
                </c:pt>
                <c:pt idx="210">
                  <c:v>45079</c:v>
                </c:pt>
                <c:pt idx="211">
                  <c:v>45078</c:v>
                </c:pt>
                <c:pt idx="212">
                  <c:v>45077</c:v>
                </c:pt>
                <c:pt idx="213">
                  <c:v>45076</c:v>
                </c:pt>
                <c:pt idx="214">
                  <c:v>45075</c:v>
                </c:pt>
                <c:pt idx="215">
                  <c:v>45072</c:v>
                </c:pt>
                <c:pt idx="216">
                  <c:v>45071</c:v>
                </c:pt>
                <c:pt idx="217">
                  <c:v>45070</c:v>
                </c:pt>
                <c:pt idx="218">
                  <c:v>45069</c:v>
                </c:pt>
                <c:pt idx="219">
                  <c:v>45068</c:v>
                </c:pt>
                <c:pt idx="220">
                  <c:v>45065</c:v>
                </c:pt>
                <c:pt idx="221">
                  <c:v>45064</c:v>
                </c:pt>
                <c:pt idx="222">
                  <c:v>45063</c:v>
                </c:pt>
                <c:pt idx="223">
                  <c:v>45062</c:v>
                </c:pt>
                <c:pt idx="224">
                  <c:v>45061</c:v>
                </c:pt>
                <c:pt idx="225">
                  <c:v>45058</c:v>
                </c:pt>
                <c:pt idx="226">
                  <c:v>45057</c:v>
                </c:pt>
                <c:pt idx="227">
                  <c:v>45056</c:v>
                </c:pt>
                <c:pt idx="228">
                  <c:v>45055</c:v>
                </c:pt>
                <c:pt idx="229">
                  <c:v>45054</c:v>
                </c:pt>
                <c:pt idx="230">
                  <c:v>45051</c:v>
                </c:pt>
                <c:pt idx="231">
                  <c:v>45050</c:v>
                </c:pt>
                <c:pt idx="232">
                  <c:v>45049</c:v>
                </c:pt>
                <c:pt idx="233">
                  <c:v>45048</c:v>
                </c:pt>
                <c:pt idx="234">
                  <c:v>45044</c:v>
                </c:pt>
                <c:pt idx="235">
                  <c:v>45043</c:v>
                </c:pt>
                <c:pt idx="236">
                  <c:v>45042</c:v>
                </c:pt>
                <c:pt idx="237">
                  <c:v>45041</c:v>
                </c:pt>
                <c:pt idx="238">
                  <c:v>45040</c:v>
                </c:pt>
                <c:pt idx="239">
                  <c:v>45037</c:v>
                </c:pt>
                <c:pt idx="240">
                  <c:v>45036</c:v>
                </c:pt>
                <c:pt idx="241">
                  <c:v>45035</c:v>
                </c:pt>
                <c:pt idx="242">
                  <c:v>45034</c:v>
                </c:pt>
                <c:pt idx="243">
                  <c:v>45033</c:v>
                </c:pt>
                <c:pt idx="244">
                  <c:v>45029</c:v>
                </c:pt>
                <c:pt idx="245">
                  <c:v>45028</c:v>
                </c:pt>
                <c:pt idx="246">
                  <c:v>45027</c:v>
                </c:pt>
                <c:pt idx="247">
                  <c:v>45026</c:v>
                </c:pt>
              </c:numCache>
            </c:numRef>
          </c:cat>
          <c:val>
            <c:numRef>
              <c:f>'BHARATFOR 7424-25&amp;23-24'!$B$2:$B$249</c:f>
              <c:numCache>
                <c:formatCode>#,##0.00</c:formatCode>
                <c:ptCount val="248"/>
                <c:pt idx="0">
                  <c:v>1145.6500000000001</c:v>
                </c:pt>
                <c:pt idx="1">
                  <c:v>1151.3499999999999</c:v>
                </c:pt>
                <c:pt idx="2">
                  <c:v>1141.75</c:v>
                </c:pt>
                <c:pt idx="3">
                  <c:v>1155.3499999999999</c:v>
                </c:pt>
                <c:pt idx="4">
                  <c:v>1148.5999999999999</c:v>
                </c:pt>
                <c:pt idx="5">
                  <c:v>1129.5999999999999</c:v>
                </c:pt>
                <c:pt idx="6">
                  <c:v>1111.2</c:v>
                </c:pt>
                <c:pt idx="7">
                  <c:v>1130.1500000000001</c:v>
                </c:pt>
                <c:pt idx="8">
                  <c:v>1128.95</c:v>
                </c:pt>
                <c:pt idx="9">
                  <c:v>1102</c:v>
                </c:pt>
                <c:pt idx="10">
                  <c:v>1092.7</c:v>
                </c:pt>
                <c:pt idx="11">
                  <c:v>1112.7</c:v>
                </c:pt>
                <c:pt idx="12">
                  <c:v>1114.4000000000001</c:v>
                </c:pt>
                <c:pt idx="13">
                  <c:v>1119.5</c:v>
                </c:pt>
                <c:pt idx="14">
                  <c:v>1113.05</c:v>
                </c:pt>
                <c:pt idx="15">
                  <c:v>1127</c:v>
                </c:pt>
                <c:pt idx="16">
                  <c:v>1155.8499999999999</c:v>
                </c:pt>
                <c:pt idx="17">
                  <c:v>1159.8499999999999</c:v>
                </c:pt>
                <c:pt idx="18">
                  <c:v>1178.8499999999999</c:v>
                </c:pt>
                <c:pt idx="19">
                  <c:v>1181.75</c:v>
                </c:pt>
                <c:pt idx="20">
                  <c:v>1185.8</c:v>
                </c:pt>
                <c:pt idx="21">
                  <c:v>1189.1500000000001</c:v>
                </c:pt>
                <c:pt idx="22">
                  <c:v>1179.6500000000001</c:v>
                </c:pt>
                <c:pt idx="23">
                  <c:v>1184.25</c:v>
                </c:pt>
                <c:pt idx="24">
                  <c:v>1151</c:v>
                </c:pt>
                <c:pt idx="25">
                  <c:v>1152.25</c:v>
                </c:pt>
                <c:pt idx="26">
                  <c:v>1177.95</c:v>
                </c:pt>
                <c:pt idx="27">
                  <c:v>1175.5999999999999</c:v>
                </c:pt>
                <c:pt idx="28">
                  <c:v>1132.0999999999999</c:v>
                </c:pt>
                <c:pt idx="29">
                  <c:v>1133.05</c:v>
                </c:pt>
                <c:pt idx="30">
                  <c:v>1123.3</c:v>
                </c:pt>
                <c:pt idx="31">
                  <c:v>1122.55</c:v>
                </c:pt>
                <c:pt idx="32">
                  <c:v>1124.75</c:v>
                </c:pt>
                <c:pt idx="33">
                  <c:v>1133.8499999999999</c:v>
                </c:pt>
                <c:pt idx="34">
                  <c:v>1110.45</c:v>
                </c:pt>
                <c:pt idx="35">
                  <c:v>1105.0999999999999</c:v>
                </c:pt>
                <c:pt idx="36">
                  <c:v>1092.45</c:v>
                </c:pt>
                <c:pt idx="37">
                  <c:v>1130.95</c:v>
                </c:pt>
                <c:pt idx="38">
                  <c:v>1314.05</c:v>
                </c:pt>
                <c:pt idx="39">
                  <c:v>1282.3</c:v>
                </c:pt>
                <c:pt idx="40">
                  <c:v>1285.25</c:v>
                </c:pt>
                <c:pt idx="41">
                  <c:v>1285.5</c:v>
                </c:pt>
                <c:pt idx="42">
                  <c:v>1271.5999999999999</c:v>
                </c:pt>
                <c:pt idx="43">
                  <c:v>1238.8499999999999</c:v>
                </c:pt>
                <c:pt idx="44">
                  <c:v>1229.55</c:v>
                </c:pt>
                <c:pt idx="45">
                  <c:v>1235.25</c:v>
                </c:pt>
                <c:pt idx="46">
                  <c:v>1208.9000000000001</c:v>
                </c:pt>
                <c:pt idx="47">
                  <c:v>1243.6500000000001</c:v>
                </c:pt>
                <c:pt idx="48">
                  <c:v>1200.25</c:v>
                </c:pt>
                <c:pt idx="49">
                  <c:v>1215.8</c:v>
                </c:pt>
                <c:pt idx="50">
                  <c:v>1193.45</c:v>
                </c:pt>
                <c:pt idx="51">
                  <c:v>1223.95</c:v>
                </c:pt>
                <c:pt idx="52">
                  <c:v>1233.8499999999999</c:v>
                </c:pt>
                <c:pt idx="53">
                  <c:v>1222.8499999999999</c:v>
                </c:pt>
                <c:pt idx="54">
                  <c:v>1206</c:v>
                </c:pt>
                <c:pt idx="55">
                  <c:v>1225.6500000000001</c:v>
                </c:pt>
                <c:pt idx="56">
                  <c:v>1257.4000000000001</c:v>
                </c:pt>
                <c:pt idx="57">
                  <c:v>1253.2</c:v>
                </c:pt>
                <c:pt idx="58">
                  <c:v>1274.7</c:v>
                </c:pt>
                <c:pt idx="59">
                  <c:v>1283.8499999999999</c:v>
                </c:pt>
                <c:pt idx="60">
                  <c:v>1273.95</c:v>
                </c:pt>
                <c:pt idx="61">
                  <c:v>1256.05</c:v>
                </c:pt>
                <c:pt idx="62">
                  <c:v>1267.05</c:v>
                </c:pt>
                <c:pt idx="63">
                  <c:v>1260.8</c:v>
                </c:pt>
                <c:pt idx="64">
                  <c:v>1235.95</c:v>
                </c:pt>
                <c:pt idx="65">
                  <c:v>1241.4000000000001</c:v>
                </c:pt>
                <c:pt idx="66">
                  <c:v>1247.5</c:v>
                </c:pt>
                <c:pt idx="67">
                  <c:v>1238.3499999999999</c:v>
                </c:pt>
                <c:pt idx="68">
                  <c:v>1245.6500000000001</c:v>
                </c:pt>
                <c:pt idx="69">
                  <c:v>1218.5999999999999</c:v>
                </c:pt>
                <c:pt idx="70">
                  <c:v>1226.95</c:v>
                </c:pt>
                <c:pt idx="71">
                  <c:v>1201.75</c:v>
                </c:pt>
                <c:pt idx="72">
                  <c:v>1183.95</c:v>
                </c:pt>
                <c:pt idx="73">
                  <c:v>1176.1500000000001</c:v>
                </c:pt>
                <c:pt idx="74">
                  <c:v>1220.9000000000001</c:v>
                </c:pt>
                <c:pt idx="75">
                  <c:v>1206.8</c:v>
                </c:pt>
                <c:pt idx="76">
                  <c:v>1196.7</c:v>
                </c:pt>
                <c:pt idx="77">
                  <c:v>1201.0999999999999</c:v>
                </c:pt>
                <c:pt idx="78">
                  <c:v>1193.8499999999999</c:v>
                </c:pt>
                <c:pt idx="79">
                  <c:v>1186.8</c:v>
                </c:pt>
                <c:pt idx="80">
                  <c:v>1193.3</c:v>
                </c:pt>
                <c:pt idx="81">
                  <c:v>1177.1500000000001</c:v>
                </c:pt>
                <c:pt idx="82">
                  <c:v>1164.3499999999999</c:v>
                </c:pt>
                <c:pt idx="83">
                  <c:v>1169.0999999999999</c:v>
                </c:pt>
                <c:pt idx="84">
                  <c:v>1170.5</c:v>
                </c:pt>
                <c:pt idx="85">
                  <c:v>1157.2</c:v>
                </c:pt>
                <c:pt idx="86">
                  <c:v>1156.5</c:v>
                </c:pt>
                <c:pt idx="87">
                  <c:v>1120.25</c:v>
                </c:pt>
                <c:pt idx="88">
                  <c:v>1114.7</c:v>
                </c:pt>
                <c:pt idx="89">
                  <c:v>1097.0999999999999</c:v>
                </c:pt>
                <c:pt idx="90">
                  <c:v>1115.55</c:v>
                </c:pt>
                <c:pt idx="91">
                  <c:v>1094.3499999999999</c:v>
                </c:pt>
                <c:pt idx="92">
                  <c:v>1096.75</c:v>
                </c:pt>
                <c:pt idx="93">
                  <c:v>1077.75</c:v>
                </c:pt>
                <c:pt idx="94">
                  <c:v>1067.25</c:v>
                </c:pt>
                <c:pt idx="95">
                  <c:v>1060.4000000000001</c:v>
                </c:pt>
                <c:pt idx="96">
                  <c:v>1057.25</c:v>
                </c:pt>
                <c:pt idx="97">
                  <c:v>1061.8</c:v>
                </c:pt>
                <c:pt idx="98">
                  <c:v>1031.2</c:v>
                </c:pt>
                <c:pt idx="99">
                  <c:v>1045.6500000000001</c:v>
                </c:pt>
                <c:pt idx="100">
                  <c:v>1040.5</c:v>
                </c:pt>
                <c:pt idx="101">
                  <c:v>1032.9000000000001</c:v>
                </c:pt>
                <c:pt idx="102">
                  <c:v>1034</c:v>
                </c:pt>
                <c:pt idx="103">
                  <c:v>1054.8</c:v>
                </c:pt>
                <c:pt idx="104">
                  <c:v>1075.7</c:v>
                </c:pt>
                <c:pt idx="105">
                  <c:v>1030.8499999999999</c:v>
                </c:pt>
                <c:pt idx="106">
                  <c:v>1031.95</c:v>
                </c:pt>
                <c:pt idx="107">
                  <c:v>1027.25</c:v>
                </c:pt>
                <c:pt idx="108">
                  <c:v>1019.35</c:v>
                </c:pt>
                <c:pt idx="109">
                  <c:v>1028.3499999999999</c:v>
                </c:pt>
                <c:pt idx="110">
                  <c:v>1025</c:v>
                </c:pt>
                <c:pt idx="111">
                  <c:v>1017.6</c:v>
                </c:pt>
                <c:pt idx="112">
                  <c:v>1028.75</c:v>
                </c:pt>
                <c:pt idx="113">
                  <c:v>1056.45</c:v>
                </c:pt>
                <c:pt idx="114">
                  <c:v>1071.05</c:v>
                </c:pt>
                <c:pt idx="115">
                  <c:v>1094.75</c:v>
                </c:pt>
                <c:pt idx="116">
                  <c:v>1106.0999999999999</c:v>
                </c:pt>
                <c:pt idx="117">
                  <c:v>1121.2</c:v>
                </c:pt>
                <c:pt idx="118">
                  <c:v>1122.3499999999999</c:v>
                </c:pt>
                <c:pt idx="119">
                  <c:v>1117.9000000000001</c:v>
                </c:pt>
                <c:pt idx="120">
                  <c:v>1117.6500000000001</c:v>
                </c:pt>
                <c:pt idx="121">
                  <c:v>1114.3499999999999</c:v>
                </c:pt>
                <c:pt idx="122">
                  <c:v>1109.3499999999999</c:v>
                </c:pt>
                <c:pt idx="123">
                  <c:v>1084.3499999999999</c:v>
                </c:pt>
                <c:pt idx="124">
                  <c:v>1091.9000000000001</c:v>
                </c:pt>
                <c:pt idx="125">
                  <c:v>1069.8499999999999</c:v>
                </c:pt>
                <c:pt idx="126">
                  <c:v>1060.9000000000001</c:v>
                </c:pt>
                <c:pt idx="127">
                  <c:v>1083.7</c:v>
                </c:pt>
                <c:pt idx="128">
                  <c:v>1091.5999999999999</c:v>
                </c:pt>
                <c:pt idx="129">
                  <c:v>1083.6500000000001</c:v>
                </c:pt>
                <c:pt idx="130">
                  <c:v>1089.7</c:v>
                </c:pt>
                <c:pt idx="131">
                  <c:v>1087.3</c:v>
                </c:pt>
                <c:pt idx="132">
                  <c:v>1106.25</c:v>
                </c:pt>
                <c:pt idx="133">
                  <c:v>1090.95</c:v>
                </c:pt>
                <c:pt idx="134">
                  <c:v>1098.8</c:v>
                </c:pt>
                <c:pt idx="135">
                  <c:v>1128.25</c:v>
                </c:pt>
                <c:pt idx="136">
                  <c:v>1121.55</c:v>
                </c:pt>
                <c:pt idx="137">
                  <c:v>1134.4000000000001</c:v>
                </c:pt>
                <c:pt idx="138">
                  <c:v>1108.2</c:v>
                </c:pt>
                <c:pt idx="139">
                  <c:v>1081.0999999999999</c:v>
                </c:pt>
                <c:pt idx="140">
                  <c:v>1074.6500000000001</c:v>
                </c:pt>
                <c:pt idx="141">
                  <c:v>1115.2</c:v>
                </c:pt>
                <c:pt idx="142">
                  <c:v>1105.4000000000001</c:v>
                </c:pt>
                <c:pt idx="143">
                  <c:v>1106.3499999999999</c:v>
                </c:pt>
                <c:pt idx="144">
                  <c:v>1099</c:v>
                </c:pt>
                <c:pt idx="145">
                  <c:v>1097.4000000000001</c:v>
                </c:pt>
                <c:pt idx="146">
                  <c:v>1085.25</c:v>
                </c:pt>
                <c:pt idx="147">
                  <c:v>1078.8</c:v>
                </c:pt>
                <c:pt idx="148">
                  <c:v>1070.3499999999999</c:v>
                </c:pt>
                <c:pt idx="149">
                  <c:v>1057.1500000000001</c:v>
                </c:pt>
                <c:pt idx="150">
                  <c:v>1070.0999999999999</c:v>
                </c:pt>
                <c:pt idx="151">
                  <c:v>1049.2</c:v>
                </c:pt>
                <c:pt idx="152">
                  <c:v>1022.7</c:v>
                </c:pt>
                <c:pt idx="153">
                  <c:v>1041.3499999999999</c:v>
                </c:pt>
                <c:pt idx="154">
                  <c:v>1035.9000000000001</c:v>
                </c:pt>
                <c:pt idx="155">
                  <c:v>1006.7</c:v>
                </c:pt>
                <c:pt idx="156" formatCode="General">
                  <c:v>980.05</c:v>
                </c:pt>
                <c:pt idx="157" formatCode="General">
                  <c:v>970.75</c:v>
                </c:pt>
                <c:pt idx="158" formatCode="General">
                  <c:v>956.2</c:v>
                </c:pt>
                <c:pt idx="159" formatCode="General">
                  <c:v>960.15</c:v>
                </c:pt>
                <c:pt idx="160" formatCode="General">
                  <c:v>951.45</c:v>
                </c:pt>
                <c:pt idx="161" formatCode="General">
                  <c:v>971.4</c:v>
                </c:pt>
                <c:pt idx="162" formatCode="General">
                  <c:v>950.5</c:v>
                </c:pt>
                <c:pt idx="163" formatCode="General">
                  <c:v>963.1</c:v>
                </c:pt>
                <c:pt idx="164" formatCode="General">
                  <c:v>905.75</c:v>
                </c:pt>
                <c:pt idx="165" formatCode="General">
                  <c:v>910.2</c:v>
                </c:pt>
                <c:pt idx="166" formatCode="General">
                  <c:v>912.55</c:v>
                </c:pt>
                <c:pt idx="167" formatCode="General">
                  <c:v>908.4</c:v>
                </c:pt>
                <c:pt idx="168" formatCode="General">
                  <c:v>905.65</c:v>
                </c:pt>
                <c:pt idx="169" formatCode="General">
                  <c:v>933.55</c:v>
                </c:pt>
                <c:pt idx="170" formatCode="General">
                  <c:v>931.45</c:v>
                </c:pt>
                <c:pt idx="171" formatCode="General">
                  <c:v>902.85</c:v>
                </c:pt>
                <c:pt idx="172" formatCode="General">
                  <c:v>897.7</c:v>
                </c:pt>
                <c:pt idx="173" formatCode="General">
                  <c:v>876.45</c:v>
                </c:pt>
                <c:pt idx="174" formatCode="General">
                  <c:v>867.55</c:v>
                </c:pt>
                <c:pt idx="175" formatCode="General">
                  <c:v>852.2</c:v>
                </c:pt>
                <c:pt idx="176" formatCode="General">
                  <c:v>852.15</c:v>
                </c:pt>
                <c:pt idx="177" formatCode="General">
                  <c:v>851.6</c:v>
                </c:pt>
                <c:pt idx="178" formatCode="General">
                  <c:v>855.55</c:v>
                </c:pt>
                <c:pt idx="179" formatCode="General">
                  <c:v>870.45</c:v>
                </c:pt>
                <c:pt idx="180" formatCode="General">
                  <c:v>866.3</c:v>
                </c:pt>
                <c:pt idx="181" formatCode="General">
                  <c:v>867.2</c:v>
                </c:pt>
                <c:pt idx="182" formatCode="General">
                  <c:v>858.1</c:v>
                </c:pt>
                <c:pt idx="183" formatCode="General">
                  <c:v>854.55</c:v>
                </c:pt>
                <c:pt idx="184" formatCode="General">
                  <c:v>853.15</c:v>
                </c:pt>
                <c:pt idx="185" formatCode="General">
                  <c:v>851.25</c:v>
                </c:pt>
                <c:pt idx="186" formatCode="General">
                  <c:v>842.95</c:v>
                </c:pt>
                <c:pt idx="187" formatCode="General">
                  <c:v>855.4</c:v>
                </c:pt>
                <c:pt idx="188" formatCode="General">
                  <c:v>854.8</c:v>
                </c:pt>
                <c:pt idx="189" formatCode="General">
                  <c:v>837.1</c:v>
                </c:pt>
                <c:pt idx="190" formatCode="General">
                  <c:v>840.6</c:v>
                </c:pt>
                <c:pt idx="191" formatCode="General">
                  <c:v>836.8</c:v>
                </c:pt>
                <c:pt idx="192" formatCode="General">
                  <c:v>816.65</c:v>
                </c:pt>
                <c:pt idx="193" formatCode="General">
                  <c:v>819.75</c:v>
                </c:pt>
                <c:pt idx="194" formatCode="General">
                  <c:v>815.3</c:v>
                </c:pt>
                <c:pt idx="195" formatCode="General">
                  <c:v>807</c:v>
                </c:pt>
                <c:pt idx="196" formatCode="General">
                  <c:v>814.95</c:v>
                </c:pt>
                <c:pt idx="197" formatCode="General">
                  <c:v>813.8</c:v>
                </c:pt>
                <c:pt idx="198" formatCode="General">
                  <c:v>817.6</c:v>
                </c:pt>
                <c:pt idx="199" formatCode="General">
                  <c:v>825.55</c:v>
                </c:pt>
                <c:pt idx="200" formatCode="General">
                  <c:v>837.85</c:v>
                </c:pt>
                <c:pt idx="201" formatCode="General">
                  <c:v>822.85</c:v>
                </c:pt>
                <c:pt idx="202" formatCode="General">
                  <c:v>828</c:v>
                </c:pt>
                <c:pt idx="203" formatCode="General">
                  <c:v>829.6</c:v>
                </c:pt>
                <c:pt idx="204" formatCode="General">
                  <c:v>824.95</c:v>
                </c:pt>
                <c:pt idx="205" formatCode="General">
                  <c:v>815.6</c:v>
                </c:pt>
                <c:pt idx="206" formatCode="General">
                  <c:v>818</c:v>
                </c:pt>
                <c:pt idx="207" formatCode="General">
                  <c:v>808.45</c:v>
                </c:pt>
                <c:pt idx="208" formatCode="General">
                  <c:v>802.5</c:v>
                </c:pt>
                <c:pt idx="209" formatCode="General">
                  <c:v>798.35</c:v>
                </c:pt>
                <c:pt idx="210" formatCode="General">
                  <c:v>788.95</c:v>
                </c:pt>
                <c:pt idx="211" formatCode="General">
                  <c:v>797.05</c:v>
                </c:pt>
                <c:pt idx="212" formatCode="General">
                  <c:v>791.3</c:v>
                </c:pt>
                <c:pt idx="213" formatCode="General">
                  <c:v>782.05</c:v>
                </c:pt>
                <c:pt idx="214" formatCode="General">
                  <c:v>787.2</c:v>
                </c:pt>
                <c:pt idx="215" formatCode="General">
                  <c:v>767.45</c:v>
                </c:pt>
                <c:pt idx="216" formatCode="General">
                  <c:v>757.45</c:v>
                </c:pt>
                <c:pt idx="217" formatCode="General">
                  <c:v>762.15</c:v>
                </c:pt>
                <c:pt idx="218" formatCode="General">
                  <c:v>768.8</c:v>
                </c:pt>
                <c:pt idx="219" formatCode="General">
                  <c:v>760.35</c:v>
                </c:pt>
                <c:pt idx="220" formatCode="General">
                  <c:v>757.3</c:v>
                </c:pt>
                <c:pt idx="221" formatCode="General">
                  <c:v>765.45</c:v>
                </c:pt>
                <c:pt idx="222" formatCode="General">
                  <c:v>776.85</c:v>
                </c:pt>
                <c:pt idx="223" formatCode="General">
                  <c:v>769.3</c:v>
                </c:pt>
                <c:pt idx="224" formatCode="General">
                  <c:v>766.75</c:v>
                </c:pt>
                <c:pt idx="225" formatCode="General">
                  <c:v>757.55</c:v>
                </c:pt>
                <c:pt idx="226" formatCode="General">
                  <c:v>778.2</c:v>
                </c:pt>
                <c:pt idx="227" formatCode="General">
                  <c:v>776.25</c:v>
                </c:pt>
                <c:pt idx="228" formatCode="General">
                  <c:v>774.1</c:v>
                </c:pt>
                <c:pt idx="229" formatCode="General">
                  <c:v>778.3</c:v>
                </c:pt>
                <c:pt idx="230" formatCode="General">
                  <c:v>760.25</c:v>
                </c:pt>
                <c:pt idx="231" formatCode="General">
                  <c:v>775.05</c:v>
                </c:pt>
                <c:pt idx="232" formatCode="General">
                  <c:v>784.85</c:v>
                </c:pt>
                <c:pt idx="233" formatCode="General">
                  <c:v>799.7</c:v>
                </c:pt>
                <c:pt idx="234" formatCode="General">
                  <c:v>801.35</c:v>
                </c:pt>
                <c:pt idx="235" formatCode="General">
                  <c:v>791.05</c:v>
                </c:pt>
                <c:pt idx="236" formatCode="General">
                  <c:v>792.05</c:v>
                </c:pt>
                <c:pt idx="237" formatCode="General">
                  <c:v>784.3</c:v>
                </c:pt>
                <c:pt idx="238" formatCode="General">
                  <c:v>790.7</c:v>
                </c:pt>
                <c:pt idx="239" formatCode="General">
                  <c:v>782.75</c:v>
                </c:pt>
                <c:pt idx="240" formatCode="General">
                  <c:v>787.65</c:v>
                </c:pt>
                <c:pt idx="241" formatCode="General">
                  <c:v>780.55</c:v>
                </c:pt>
                <c:pt idx="242" formatCode="General">
                  <c:v>789.3</c:v>
                </c:pt>
                <c:pt idx="243" formatCode="General">
                  <c:v>777.95</c:v>
                </c:pt>
                <c:pt idx="244" formatCode="General">
                  <c:v>764.45</c:v>
                </c:pt>
                <c:pt idx="245" formatCode="General">
                  <c:v>769.1</c:v>
                </c:pt>
                <c:pt idx="246" formatCode="General">
                  <c:v>764</c:v>
                </c:pt>
                <c:pt idx="247" formatCode="General">
                  <c:v>756.45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31-4054-AB7A-CDE9F2DB7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4144992"/>
        <c:axId val="1594157056"/>
      </c:lineChart>
      <c:dateAx>
        <c:axId val="159414499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57056"/>
        <c:crosses val="autoZero"/>
        <c:auto val="1"/>
        <c:lblOffset val="100"/>
        <c:baseTimeUnit val="days"/>
      </c:dateAx>
      <c:valAx>
        <c:axId val="159415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4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price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sheet'!$B$2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'data sheet'!$A$3:$A$499</c:f>
              <c:numCache>
                <c:formatCode>d\-mmm\-yy</c:formatCode>
                <c:ptCount val="497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  <c:pt idx="5">
                  <c:v>45379</c:v>
                </c:pt>
                <c:pt idx="6">
                  <c:v>45378</c:v>
                </c:pt>
                <c:pt idx="7">
                  <c:v>45377</c:v>
                </c:pt>
                <c:pt idx="8">
                  <c:v>45373</c:v>
                </c:pt>
                <c:pt idx="9">
                  <c:v>45372</c:v>
                </c:pt>
                <c:pt idx="10">
                  <c:v>45371</c:v>
                </c:pt>
                <c:pt idx="11">
                  <c:v>45370</c:v>
                </c:pt>
                <c:pt idx="12">
                  <c:v>45369</c:v>
                </c:pt>
                <c:pt idx="13">
                  <c:v>45366</c:v>
                </c:pt>
                <c:pt idx="14">
                  <c:v>45365</c:v>
                </c:pt>
                <c:pt idx="15">
                  <c:v>45364</c:v>
                </c:pt>
                <c:pt idx="16">
                  <c:v>45363</c:v>
                </c:pt>
                <c:pt idx="17">
                  <c:v>45362</c:v>
                </c:pt>
                <c:pt idx="18">
                  <c:v>45358</c:v>
                </c:pt>
                <c:pt idx="19">
                  <c:v>45357</c:v>
                </c:pt>
                <c:pt idx="20">
                  <c:v>45356</c:v>
                </c:pt>
                <c:pt idx="21">
                  <c:v>45355</c:v>
                </c:pt>
                <c:pt idx="22">
                  <c:v>45353</c:v>
                </c:pt>
                <c:pt idx="23">
                  <c:v>45352</c:v>
                </c:pt>
                <c:pt idx="24">
                  <c:v>45351</c:v>
                </c:pt>
                <c:pt idx="25">
                  <c:v>45350</c:v>
                </c:pt>
                <c:pt idx="26">
                  <c:v>45349</c:v>
                </c:pt>
                <c:pt idx="27">
                  <c:v>45348</c:v>
                </c:pt>
                <c:pt idx="28">
                  <c:v>45345</c:v>
                </c:pt>
                <c:pt idx="29">
                  <c:v>45344</c:v>
                </c:pt>
                <c:pt idx="30">
                  <c:v>45343</c:v>
                </c:pt>
                <c:pt idx="31">
                  <c:v>45342</c:v>
                </c:pt>
                <c:pt idx="32">
                  <c:v>45341</c:v>
                </c:pt>
                <c:pt idx="33">
                  <c:v>45338</c:v>
                </c:pt>
                <c:pt idx="34">
                  <c:v>45337</c:v>
                </c:pt>
                <c:pt idx="35">
                  <c:v>45336</c:v>
                </c:pt>
                <c:pt idx="36">
                  <c:v>45335</c:v>
                </c:pt>
                <c:pt idx="37">
                  <c:v>45334</c:v>
                </c:pt>
                <c:pt idx="38">
                  <c:v>45331</c:v>
                </c:pt>
                <c:pt idx="39">
                  <c:v>45330</c:v>
                </c:pt>
                <c:pt idx="40">
                  <c:v>45329</c:v>
                </c:pt>
                <c:pt idx="41">
                  <c:v>45328</c:v>
                </c:pt>
                <c:pt idx="42">
                  <c:v>45327</c:v>
                </c:pt>
                <c:pt idx="43">
                  <c:v>45324</c:v>
                </c:pt>
                <c:pt idx="44">
                  <c:v>45323</c:v>
                </c:pt>
                <c:pt idx="45">
                  <c:v>45322</c:v>
                </c:pt>
                <c:pt idx="46">
                  <c:v>45321</c:v>
                </c:pt>
                <c:pt idx="47">
                  <c:v>45320</c:v>
                </c:pt>
                <c:pt idx="48">
                  <c:v>45316</c:v>
                </c:pt>
                <c:pt idx="49">
                  <c:v>45315</c:v>
                </c:pt>
                <c:pt idx="50">
                  <c:v>45314</c:v>
                </c:pt>
                <c:pt idx="51">
                  <c:v>45311</c:v>
                </c:pt>
                <c:pt idx="52">
                  <c:v>45310</c:v>
                </c:pt>
                <c:pt idx="53">
                  <c:v>45309</c:v>
                </c:pt>
                <c:pt idx="54">
                  <c:v>45308</c:v>
                </c:pt>
                <c:pt idx="55">
                  <c:v>45307</c:v>
                </c:pt>
                <c:pt idx="56">
                  <c:v>45306</c:v>
                </c:pt>
                <c:pt idx="57">
                  <c:v>45303</c:v>
                </c:pt>
                <c:pt idx="58">
                  <c:v>45302</c:v>
                </c:pt>
                <c:pt idx="59">
                  <c:v>45301</c:v>
                </c:pt>
                <c:pt idx="60">
                  <c:v>45300</c:v>
                </c:pt>
                <c:pt idx="61">
                  <c:v>45299</c:v>
                </c:pt>
                <c:pt idx="62">
                  <c:v>45296</c:v>
                </c:pt>
                <c:pt idx="63">
                  <c:v>45295</c:v>
                </c:pt>
                <c:pt idx="64">
                  <c:v>45294</c:v>
                </c:pt>
                <c:pt idx="65">
                  <c:v>45293</c:v>
                </c:pt>
                <c:pt idx="66">
                  <c:v>45292</c:v>
                </c:pt>
                <c:pt idx="67">
                  <c:v>45289</c:v>
                </c:pt>
                <c:pt idx="68">
                  <c:v>45288</c:v>
                </c:pt>
                <c:pt idx="69">
                  <c:v>45287</c:v>
                </c:pt>
                <c:pt idx="70">
                  <c:v>45286</c:v>
                </c:pt>
                <c:pt idx="71">
                  <c:v>45282</c:v>
                </c:pt>
                <c:pt idx="72">
                  <c:v>45281</c:v>
                </c:pt>
                <c:pt idx="73">
                  <c:v>45280</c:v>
                </c:pt>
                <c:pt idx="74">
                  <c:v>45279</c:v>
                </c:pt>
                <c:pt idx="75">
                  <c:v>45278</c:v>
                </c:pt>
                <c:pt idx="76">
                  <c:v>45275</c:v>
                </c:pt>
                <c:pt idx="77">
                  <c:v>45274</c:v>
                </c:pt>
                <c:pt idx="78">
                  <c:v>45273</c:v>
                </c:pt>
                <c:pt idx="79">
                  <c:v>45272</c:v>
                </c:pt>
                <c:pt idx="80">
                  <c:v>45271</c:v>
                </c:pt>
                <c:pt idx="81">
                  <c:v>45268</c:v>
                </c:pt>
                <c:pt idx="82">
                  <c:v>45267</c:v>
                </c:pt>
                <c:pt idx="83">
                  <c:v>45266</c:v>
                </c:pt>
                <c:pt idx="84">
                  <c:v>45265</c:v>
                </c:pt>
                <c:pt idx="85">
                  <c:v>45264</c:v>
                </c:pt>
                <c:pt idx="86">
                  <c:v>45261</c:v>
                </c:pt>
                <c:pt idx="87">
                  <c:v>45260</c:v>
                </c:pt>
                <c:pt idx="88">
                  <c:v>45259</c:v>
                </c:pt>
                <c:pt idx="89">
                  <c:v>45258</c:v>
                </c:pt>
                <c:pt idx="90">
                  <c:v>45254</c:v>
                </c:pt>
                <c:pt idx="91">
                  <c:v>45253</c:v>
                </c:pt>
                <c:pt idx="92">
                  <c:v>45252</c:v>
                </c:pt>
                <c:pt idx="93">
                  <c:v>45251</c:v>
                </c:pt>
                <c:pt idx="94">
                  <c:v>45250</c:v>
                </c:pt>
                <c:pt idx="95">
                  <c:v>45247</c:v>
                </c:pt>
                <c:pt idx="96">
                  <c:v>45246</c:v>
                </c:pt>
                <c:pt idx="97">
                  <c:v>45245</c:v>
                </c:pt>
                <c:pt idx="98">
                  <c:v>45243</c:v>
                </c:pt>
                <c:pt idx="99">
                  <c:v>45242</c:v>
                </c:pt>
                <c:pt idx="100">
                  <c:v>45240</c:v>
                </c:pt>
                <c:pt idx="101">
                  <c:v>45239</c:v>
                </c:pt>
                <c:pt idx="102">
                  <c:v>45238</c:v>
                </c:pt>
                <c:pt idx="103">
                  <c:v>45237</c:v>
                </c:pt>
                <c:pt idx="104">
                  <c:v>45236</c:v>
                </c:pt>
                <c:pt idx="105">
                  <c:v>45233</c:v>
                </c:pt>
                <c:pt idx="106">
                  <c:v>45232</c:v>
                </c:pt>
                <c:pt idx="107">
                  <c:v>45231</c:v>
                </c:pt>
                <c:pt idx="108">
                  <c:v>45230</c:v>
                </c:pt>
                <c:pt idx="109">
                  <c:v>45229</c:v>
                </c:pt>
                <c:pt idx="110">
                  <c:v>45226</c:v>
                </c:pt>
                <c:pt idx="111">
                  <c:v>45225</c:v>
                </c:pt>
                <c:pt idx="112">
                  <c:v>45224</c:v>
                </c:pt>
                <c:pt idx="113">
                  <c:v>45222</c:v>
                </c:pt>
                <c:pt idx="114">
                  <c:v>45219</c:v>
                </c:pt>
                <c:pt idx="115">
                  <c:v>45218</c:v>
                </c:pt>
                <c:pt idx="116">
                  <c:v>45217</c:v>
                </c:pt>
                <c:pt idx="117">
                  <c:v>45216</c:v>
                </c:pt>
                <c:pt idx="118">
                  <c:v>45215</c:v>
                </c:pt>
                <c:pt idx="119">
                  <c:v>45212</c:v>
                </c:pt>
                <c:pt idx="120">
                  <c:v>45211</c:v>
                </c:pt>
                <c:pt idx="121">
                  <c:v>45210</c:v>
                </c:pt>
                <c:pt idx="122">
                  <c:v>45209</c:v>
                </c:pt>
                <c:pt idx="123">
                  <c:v>45208</c:v>
                </c:pt>
                <c:pt idx="124">
                  <c:v>45205</c:v>
                </c:pt>
                <c:pt idx="125">
                  <c:v>45204</c:v>
                </c:pt>
                <c:pt idx="126">
                  <c:v>45203</c:v>
                </c:pt>
                <c:pt idx="127">
                  <c:v>45202</c:v>
                </c:pt>
                <c:pt idx="128">
                  <c:v>45198</c:v>
                </c:pt>
                <c:pt idx="129">
                  <c:v>45197</c:v>
                </c:pt>
                <c:pt idx="130">
                  <c:v>45196</c:v>
                </c:pt>
                <c:pt idx="131">
                  <c:v>45195</c:v>
                </c:pt>
                <c:pt idx="132">
                  <c:v>45194</c:v>
                </c:pt>
                <c:pt idx="133">
                  <c:v>45191</c:v>
                </c:pt>
                <c:pt idx="134">
                  <c:v>45190</c:v>
                </c:pt>
                <c:pt idx="135">
                  <c:v>45189</c:v>
                </c:pt>
                <c:pt idx="136">
                  <c:v>45187</c:v>
                </c:pt>
                <c:pt idx="137">
                  <c:v>45184</c:v>
                </c:pt>
                <c:pt idx="138">
                  <c:v>45183</c:v>
                </c:pt>
                <c:pt idx="139">
                  <c:v>45182</c:v>
                </c:pt>
                <c:pt idx="140">
                  <c:v>45181</c:v>
                </c:pt>
                <c:pt idx="141">
                  <c:v>45180</c:v>
                </c:pt>
                <c:pt idx="142">
                  <c:v>45177</c:v>
                </c:pt>
                <c:pt idx="143">
                  <c:v>45176</c:v>
                </c:pt>
                <c:pt idx="144">
                  <c:v>45175</c:v>
                </c:pt>
                <c:pt idx="145">
                  <c:v>45174</c:v>
                </c:pt>
                <c:pt idx="146">
                  <c:v>45173</c:v>
                </c:pt>
                <c:pt idx="147">
                  <c:v>45170</c:v>
                </c:pt>
                <c:pt idx="148">
                  <c:v>45169</c:v>
                </c:pt>
                <c:pt idx="149">
                  <c:v>45168</c:v>
                </c:pt>
                <c:pt idx="150">
                  <c:v>45167</c:v>
                </c:pt>
                <c:pt idx="151">
                  <c:v>45166</c:v>
                </c:pt>
                <c:pt idx="152">
                  <c:v>45163</c:v>
                </c:pt>
                <c:pt idx="153">
                  <c:v>45162</c:v>
                </c:pt>
                <c:pt idx="154">
                  <c:v>45161</c:v>
                </c:pt>
                <c:pt idx="155">
                  <c:v>45160</c:v>
                </c:pt>
                <c:pt idx="156">
                  <c:v>45159</c:v>
                </c:pt>
                <c:pt idx="157">
                  <c:v>45156</c:v>
                </c:pt>
                <c:pt idx="158">
                  <c:v>45155</c:v>
                </c:pt>
                <c:pt idx="159">
                  <c:v>45154</c:v>
                </c:pt>
                <c:pt idx="160">
                  <c:v>45152</c:v>
                </c:pt>
                <c:pt idx="161">
                  <c:v>45149</c:v>
                </c:pt>
                <c:pt idx="162">
                  <c:v>45148</c:v>
                </c:pt>
                <c:pt idx="163">
                  <c:v>45147</c:v>
                </c:pt>
                <c:pt idx="164">
                  <c:v>45146</c:v>
                </c:pt>
                <c:pt idx="165">
                  <c:v>45145</c:v>
                </c:pt>
                <c:pt idx="166">
                  <c:v>45142</c:v>
                </c:pt>
                <c:pt idx="167">
                  <c:v>45141</c:v>
                </c:pt>
                <c:pt idx="168">
                  <c:v>45140</c:v>
                </c:pt>
                <c:pt idx="169">
                  <c:v>45139</c:v>
                </c:pt>
                <c:pt idx="170">
                  <c:v>45138</c:v>
                </c:pt>
                <c:pt idx="171">
                  <c:v>45135</c:v>
                </c:pt>
                <c:pt idx="172">
                  <c:v>45134</c:v>
                </c:pt>
                <c:pt idx="173">
                  <c:v>45133</c:v>
                </c:pt>
                <c:pt idx="174">
                  <c:v>45132</c:v>
                </c:pt>
                <c:pt idx="175">
                  <c:v>45131</c:v>
                </c:pt>
                <c:pt idx="176">
                  <c:v>45128</c:v>
                </c:pt>
                <c:pt idx="177">
                  <c:v>45127</c:v>
                </c:pt>
                <c:pt idx="178">
                  <c:v>45126</c:v>
                </c:pt>
                <c:pt idx="179">
                  <c:v>45125</c:v>
                </c:pt>
                <c:pt idx="180">
                  <c:v>45124</c:v>
                </c:pt>
                <c:pt idx="181">
                  <c:v>45121</c:v>
                </c:pt>
                <c:pt idx="182">
                  <c:v>45120</c:v>
                </c:pt>
                <c:pt idx="183">
                  <c:v>45119</c:v>
                </c:pt>
                <c:pt idx="184">
                  <c:v>45118</c:v>
                </c:pt>
                <c:pt idx="185">
                  <c:v>45117</c:v>
                </c:pt>
                <c:pt idx="186">
                  <c:v>45114</c:v>
                </c:pt>
                <c:pt idx="187">
                  <c:v>45113</c:v>
                </c:pt>
                <c:pt idx="188">
                  <c:v>45112</c:v>
                </c:pt>
                <c:pt idx="189">
                  <c:v>45111</c:v>
                </c:pt>
                <c:pt idx="190">
                  <c:v>45110</c:v>
                </c:pt>
                <c:pt idx="191">
                  <c:v>45107</c:v>
                </c:pt>
                <c:pt idx="192">
                  <c:v>45105</c:v>
                </c:pt>
                <c:pt idx="193">
                  <c:v>45104</c:v>
                </c:pt>
                <c:pt idx="194">
                  <c:v>45103</c:v>
                </c:pt>
                <c:pt idx="195">
                  <c:v>45100</c:v>
                </c:pt>
                <c:pt idx="196">
                  <c:v>45099</c:v>
                </c:pt>
                <c:pt idx="197">
                  <c:v>45098</c:v>
                </c:pt>
                <c:pt idx="198">
                  <c:v>45097</c:v>
                </c:pt>
                <c:pt idx="199">
                  <c:v>45096</c:v>
                </c:pt>
                <c:pt idx="200">
                  <c:v>45093</c:v>
                </c:pt>
                <c:pt idx="201">
                  <c:v>45092</c:v>
                </c:pt>
                <c:pt idx="202">
                  <c:v>45091</c:v>
                </c:pt>
                <c:pt idx="203">
                  <c:v>45090</c:v>
                </c:pt>
                <c:pt idx="204">
                  <c:v>45089</c:v>
                </c:pt>
                <c:pt idx="205">
                  <c:v>45086</c:v>
                </c:pt>
                <c:pt idx="206">
                  <c:v>45085</c:v>
                </c:pt>
                <c:pt idx="207">
                  <c:v>45084</c:v>
                </c:pt>
                <c:pt idx="208">
                  <c:v>45083</c:v>
                </c:pt>
                <c:pt idx="209">
                  <c:v>45082</c:v>
                </c:pt>
                <c:pt idx="210">
                  <c:v>45079</c:v>
                </c:pt>
                <c:pt idx="211">
                  <c:v>45078</c:v>
                </c:pt>
                <c:pt idx="212">
                  <c:v>45077</c:v>
                </c:pt>
                <c:pt idx="213">
                  <c:v>45076</c:v>
                </c:pt>
                <c:pt idx="214">
                  <c:v>45075</c:v>
                </c:pt>
                <c:pt idx="215">
                  <c:v>45072</c:v>
                </c:pt>
                <c:pt idx="216">
                  <c:v>45071</c:v>
                </c:pt>
                <c:pt idx="217">
                  <c:v>45070</c:v>
                </c:pt>
                <c:pt idx="218">
                  <c:v>45069</c:v>
                </c:pt>
                <c:pt idx="219">
                  <c:v>45068</c:v>
                </c:pt>
                <c:pt idx="220">
                  <c:v>45065</c:v>
                </c:pt>
                <c:pt idx="221">
                  <c:v>45064</c:v>
                </c:pt>
                <c:pt idx="222">
                  <c:v>45063</c:v>
                </c:pt>
                <c:pt idx="223">
                  <c:v>45062</c:v>
                </c:pt>
                <c:pt idx="224">
                  <c:v>45061</c:v>
                </c:pt>
                <c:pt idx="225">
                  <c:v>45058</c:v>
                </c:pt>
                <c:pt idx="226">
                  <c:v>45057</c:v>
                </c:pt>
                <c:pt idx="227">
                  <c:v>45056</c:v>
                </c:pt>
                <c:pt idx="228">
                  <c:v>45055</c:v>
                </c:pt>
                <c:pt idx="229">
                  <c:v>45054</c:v>
                </c:pt>
                <c:pt idx="230">
                  <c:v>45051</c:v>
                </c:pt>
                <c:pt idx="231">
                  <c:v>45050</c:v>
                </c:pt>
                <c:pt idx="232">
                  <c:v>45049</c:v>
                </c:pt>
                <c:pt idx="233">
                  <c:v>45048</c:v>
                </c:pt>
                <c:pt idx="234">
                  <c:v>45044</c:v>
                </c:pt>
                <c:pt idx="235">
                  <c:v>45043</c:v>
                </c:pt>
                <c:pt idx="236">
                  <c:v>45042</c:v>
                </c:pt>
                <c:pt idx="237">
                  <c:v>45041</c:v>
                </c:pt>
                <c:pt idx="238">
                  <c:v>45040</c:v>
                </c:pt>
                <c:pt idx="239">
                  <c:v>45037</c:v>
                </c:pt>
                <c:pt idx="240">
                  <c:v>45036</c:v>
                </c:pt>
                <c:pt idx="241">
                  <c:v>45035</c:v>
                </c:pt>
                <c:pt idx="242">
                  <c:v>45034</c:v>
                </c:pt>
                <c:pt idx="243">
                  <c:v>45033</c:v>
                </c:pt>
                <c:pt idx="244">
                  <c:v>45029</c:v>
                </c:pt>
                <c:pt idx="245">
                  <c:v>45028</c:v>
                </c:pt>
                <c:pt idx="246">
                  <c:v>45027</c:v>
                </c:pt>
                <c:pt idx="247">
                  <c:v>45026</c:v>
                </c:pt>
                <c:pt idx="248">
                  <c:v>45754</c:v>
                </c:pt>
                <c:pt idx="249">
                  <c:v>45751</c:v>
                </c:pt>
                <c:pt idx="250">
                  <c:v>45750</c:v>
                </c:pt>
                <c:pt idx="251">
                  <c:v>45749</c:v>
                </c:pt>
                <c:pt idx="252">
                  <c:v>45748</c:v>
                </c:pt>
                <c:pt idx="253">
                  <c:v>45744</c:v>
                </c:pt>
                <c:pt idx="254">
                  <c:v>45743</c:v>
                </c:pt>
                <c:pt idx="255">
                  <c:v>45742</c:v>
                </c:pt>
                <c:pt idx="256">
                  <c:v>45741</c:v>
                </c:pt>
                <c:pt idx="257">
                  <c:v>45740</c:v>
                </c:pt>
                <c:pt idx="258">
                  <c:v>45737</c:v>
                </c:pt>
                <c:pt idx="259">
                  <c:v>45736</c:v>
                </c:pt>
                <c:pt idx="260">
                  <c:v>45735</c:v>
                </c:pt>
                <c:pt idx="261">
                  <c:v>45734</c:v>
                </c:pt>
                <c:pt idx="262">
                  <c:v>45733</c:v>
                </c:pt>
                <c:pt idx="263">
                  <c:v>45729</c:v>
                </c:pt>
                <c:pt idx="264">
                  <c:v>45728</c:v>
                </c:pt>
                <c:pt idx="265">
                  <c:v>45727</c:v>
                </c:pt>
                <c:pt idx="266">
                  <c:v>45726</c:v>
                </c:pt>
                <c:pt idx="267">
                  <c:v>45723</c:v>
                </c:pt>
                <c:pt idx="268">
                  <c:v>45722</c:v>
                </c:pt>
                <c:pt idx="269">
                  <c:v>45721</c:v>
                </c:pt>
                <c:pt idx="270">
                  <c:v>45720</c:v>
                </c:pt>
                <c:pt idx="271">
                  <c:v>45719</c:v>
                </c:pt>
                <c:pt idx="272">
                  <c:v>45716</c:v>
                </c:pt>
                <c:pt idx="273">
                  <c:v>45715</c:v>
                </c:pt>
                <c:pt idx="274">
                  <c:v>45713</c:v>
                </c:pt>
                <c:pt idx="275">
                  <c:v>45712</c:v>
                </c:pt>
                <c:pt idx="276">
                  <c:v>45709</c:v>
                </c:pt>
                <c:pt idx="277">
                  <c:v>45708</c:v>
                </c:pt>
                <c:pt idx="278">
                  <c:v>45707</c:v>
                </c:pt>
                <c:pt idx="279">
                  <c:v>45706</c:v>
                </c:pt>
                <c:pt idx="280">
                  <c:v>45705</c:v>
                </c:pt>
                <c:pt idx="281">
                  <c:v>45702</c:v>
                </c:pt>
                <c:pt idx="282">
                  <c:v>45701</c:v>
                </c:pt>
                <c:pt idx="283">
                  <c:v>45700</c:v>
                </c:pt>
                <c:pt idx="284">
                  <c:v>45699</c:v>
                </c:pt>
                <c:pt idx="285">
                  <c:v>45698</c:v>
                </c:pt>
                <c:pt idx="286">
                  <c:v>45695</c:v>
                </c:pt>
                <c:pt idx="287">
                  <c:v>45694</c:v>
                </c:pt>
                <c:pt idx="288">
                  <c:v>45693</c:v>
                </c:pt>
                <c:pt idx="289">
                  <c:v>45692</c:v>
                </c:pt>
                <c:pt idx="290">
                  <c:v>45691</c:v>
                </c:pt>
                <c:pt idx="291">
                  <c:v>45689</c:v>
                </c:pt>
                <c:pt idx="292">
                  <c:v>45688</c:v>
                </c:pt>
                <c:pt idx="293">
                  <c:v>45687</c:v>
                </c:pt>
                <c:pt idx="294">
                  <c:v>45686</c:v>
                </c:pt>
                <c:pt idx="295">
                  <c:v>45685</c:v>
                </c:pt>
                <c:pt idx="296">
                  <c:v>45684</c:v>
                </c:pt>
                <c:pt idx="297">
                  <c:v>45681</c:v>
                </c:pt>
                <c:pt idx="298">
                  <c:v>45680</c:v>
                </c:pt>
                <c:pt idx="299">
                  <c:v>45679</c:v>
                </c:pt>
                <c:pt idx="300">
                  <c:v>45678</c:v>
                </c:pt>
                <c:pt idx="301">
                  <c:v>45677</c:v>
                </c:pt>
                <c:pt idx="302">
                  <c:v>45674</c:v>
                </c:pt>
                <c:pt idx="303">
                  <c:v>45673</c:v>
                </c:pt>
                <c:pt idx="304">
                  <c:v>45672</c:v>
                </c:pt>
                <c:pt idx="305">
                  <c:v>45671</c:v>
                </c:pt>
                <c:pt idx="306">
                  <c:v>45670</c:v>
                </c:pt>
                <c:pt idx="307">
                  <c:v>45667</c:v>
                </c:pt>
                <c:pt idx="308">
                  <c:v>45666</c:v>
                </c:pt>
                <c:pt idx="309">
                  <c:v>45665</c:v>
                </c:pt>
                <c:pt idx="310">
                  <c:v>45664</c:v>
                </c:pt>
                <c:pt idx="311">
                  <c:v>45663</c:v>
                </c:pt>
                <c:pt idx="312">
                  <c:v>45660</c:v>
                </c:pt>
                <c:pt idx="313">
                  <c:v>45659</c:v>
                </c:pt>
                <c:pt idx="314">
                  <c:v>45658</c:v>
                </c:pt>
                <c:pt idx="315">
                  <c:v>45657</c:v>
                </c:pt>
                <c:pt idx="316">
                  <c:v>45656</c:v>
                </c:pt>
                <c:pt idx="317">
                  <c:v>45653</c:v>
                </c:pt>
                <c:pt idx="318">
                  <c:v>45652</c:v>
                </c:pt>
                <c:pt idx="319">
                  <c:v>45650</c:v>
                </c:pt>
                <c:pt idx="320">
                  <c:v>45649</c:v>
                </c:pt>
                <c:pt idx="321">
                  <c:v>45646</c:v>
                </c:pt>
                <c:pt idx="322">
                  <c:v>45645</c:v>
                </c:pt>
                <c:pt idx="323">
                  <c:v>45644</c:v>
                </c:pt>
                <c:pt idx="324">
                  <c:v>45643</c:v>
                </c:pt>
                <c:pt idx="325">
                  <c:v>45642</c:v>
                </c:pt>
                <c:pt idx="326">
                  <c:v>45639</c:v>
                </c:pt>
                <c:pt idx="327">
                  <c:v>45638</c:v>
                </c:pt>
                <c:pt idx="328">
                  <c:v>45637</c:v>
                </c:pt>
                <c:pt idx="329">
                  <c:v>45636</c:v>
                </c:pt>
                <c:pt idx="330">
                  <c:v>45635</c:v>
                </c:pt>
                <c:pt idx="331">
                  <c:v>45632</c:v>
                </c:pt>
                <c:pt idx="332">
                  <c:v>45631</c:v>
                </c:pt>
                <c:pt idx="333">
                  <c:v>45630</c:v>
                </c:pt>
                <c:pt idx="334">
                  <c:v>45629</c:v>
                </c:pt>
                <c:pt idx="335">
                  <c:v>45628</c:v>
                </c:pt>
                <c:pt idx="336">
                  <c:v>45625</c:v>
                </c:pt>
                <c:pt idx="337">
                  <c:v>45624</c:v>
                </c:pt>
                <c:pt idx="338">
                  <c:v>45623</c:v>
                </c:pt>
                <c:pt idx="339">
                  <c:v>45622</c:v>
                </c:pt>
                <c:pt idx="340">
                  <c:v>45621</c:v>
                </c:pt>
                <c:pt idx="341">
                  <c:v>45618</c:v>
                </c:pt>
                <c:pt idx="342">
                  <c:v>45617</c:v>
                </c:pt>
                <c:pt idx="343">
                  <c:v>45615</c:v>
                </c:pt>
                <c:pt idx="344">
                  <c:v>45614</c:v>
                </c:pt>
                <c:pt idx="345">
                  <c:v>45610</c:v>
                </c:pt>
                <c:pt idx="346">
                  <c:v>45609</c:v>
                </c:pt>
                <c:pt idx="347">
                  <c:v>45608</c:v>
                </c:pt>
                <c:pt idx="348">
                  <c:v>45607</c:v>
                </c:pt>
                <c:pt idx="349">
                  <c:v>45604</c:v>
                </c:pt>
                <c:pt idx="350">
                  <c:v>45603</c:v>
                </c:pt>
                <c:pt idx="351">
                  <c:v>45602</c:v>
                </c:pt>
                <c:pt idx="352">
                  <c:v>45601</c:v>
                </c:pt>
                <c:pt idx="353">
                  <c:v>45600</c:v>
                </c:pt>
                <c:pt idx="354">
                  <c:v>45597</c:v>
                </c:pt>
                <c:pt idx="355">
                  <c:v>45596</c:v>
                </c:pt>
                <c:pt idx="356">
                  <c:v>45595</c:v>
                </c:pt>
                <c:pt idx="357">
                  <c:v>45594</c:v>
                </c:pt>
                <c:pt idx="358">
                  <c:v>45593</c:v>
                </c:pt>
                <c:pt idx="359">
                  <c:v>45590</c:v>
                </c:pt>
                <c:pt idx="360">
                  <c:v>45589</c:v>
                </c:pt>
                <c:pt idx="361">
                  <c:v>45588</c:v>
                </c:pt>
                <c:pt idx="362">
                  <c:v>45587</c:v>
                </c:pt>
                <c:pt idx="363">
                  <c:v>45586</c:v>
                </c:pt>
                <c:pt idx="364">
                  <c:v>45583</c:v>
                </c:pt>
                <c:pt idx="365">
                  <c:v>45582</c:v>
                </c:pt>
                <c:pt idx="366">
                  <c:v>45581</c:v>
                </c:pt>
                <c:pt idx="367">
                  <c:v>45580</c:v>
                </c:pt>
                <c:pt idx="368">
                  <c:v>45579</c:v>
                </c:pt>
                <c:pt idx="369">
                  <c:v>45576</c:v>
                </c:pt>
                <c:pt idx="370">
                  <c:v>45575</c:v>
                </c:pt>
                <c:pt idx="371">
                  <c:v>45574</c:v>
                </c:pt>
                <c:pt idx="372">
                  <c:v>45573</c:v>
                </c:pt>
                <c:pt idx="373">
                  <c:v>45572</c:v>
                </c:pt>
                <c:pt idx="374">
                  <c:v>45569</c:v>
                </c:pt>
                <c:pt idx="375">
                  <c:v>45568</c:v>
                </c:pt>
                <c:pt idx="376">
                  <c:v>45566</c:v>
                </c:pt>
                <c:pt idx="377">
                  <c:v>45565</c:v>
                </c:pt>
                <c:pt idx="378">
                  <c:v>45562</c:v>
                </c:pt>
                <c:pt idx="379">
                  <c:v>45561</c:v>
                </c:pt>
                <c:pt idx="380">
                  <c:v>45560</c:v>
                </c:pt>
                <c:pt idx="381">
                  <c:v>45559</c:v>
                </c:pt>
                <c:pt idx="382">
                  <c:v>45558</c:v>
                </c:pt>
                <c:pt idx="383">
                  <c:v>45555</c:v>
                </c:pt>
                <c:pt idx="384">
                  <c:v>45554</c:v>
                </c:pt>
                <c:pt idx="385">
                  <c:v>45553</c:v>
                </c:pt>
                <c:pt idx="386">
                  <c:v>45552</c:v>
                </c:pt>
                <c:pt idx="387">
                  <c:v>45551</c:v>
                </c:pt>
                <c:pt idx="388">
                  <c:v>45548</c:v>
                </c:pt>
                <c:pt idx="389">
                  <c:v>45547</c:v>
                </c:pt>
                <c:pt idx="390">
                  <c:v>45546</c:v>
                </c:pt>
                <c:pt idx="391">
                  <c:v>45545</c:v>
                </c:pt>
                <c:pt idx="392">
                  <c:v>45544</c:v>
                </c:pt>
                <c:pt idx="393">
                  <c:v>45541</c:v>
                </c:pt>
                <c:pt idx="394">
                  <c:v>45540</c:v>
                </c:pt>
                <c:pt idx="395">
                  <c:v>45539</c:v>
                </c:pt>
                <c:pt idx="396">
                  <c:v>45538</c:v>
                </c:pt>
                <c:pt idx="397">
                  <c:v>45537</c:v>
                </c:pt>
                <c:pt idx="398">
                  <c:v>45534</c:v>
                </c:pt>
                <c:pt idx="399">
                  <c:v>45533</c:v>
                </c:pt>
                <c:pt idx="400">
                  <c:v>45532</c:v>
                </c:pt>
                <c:pt idx="401">
                  <c:v>45531</c:v>
                </c:pt>
                <c:pt idx="402">
                  <c:v>45530</c:v>
                </c:pt>
                <c:pt idx="403">
                  <c:v>45527</c:v>
                </c:pt>
                <c:pt idx="404">
                  <c:v>45526</c:v>
                </c:pt>
                <c:pt idx="405">
                  <c:v>45525</c:v>
                </c:pt>
                <c:pt idx="406">
                  <c:v>45524</c:v>
                </c:pt>
                <c:pt idx="407">
                  <c:v>45523</c:v>
                </c:pt>
                <c:pt idx="408">
                  <c:v>45520</c:v>
                </c:pt>
                <c:pt idx="409">
                  <c:v>45518</c:v>
                </c:pt>
                <c:pt idx="410">
                  <c:v>45517</c:v>
                </c:pt>
                <c:pt idx="411">
                  <c:v>45516</c:v>
                </c:pt>
                <c:pt idx="412">
                  <c:v>45513</c:v>
                </c:pt>
                <c:pt idx="413">
                  <c:v>45512</c:v>
                </c:pt>
                <c:pt idx="414">
                  <c:v>45511</c:v>
                </c:pt>
                <c:pt idx="415">
                  <c:v>45510</c:v>
                </c:pt>
                <c:pt idx="416">
                  <c:v>45509</c:v>
                </c:pt>
                <c:pt idx="417">
                  <c:v>45506</c:v>
                </c:pt>
                <c:pt idx="418">
                  <c:v>45505</c:v>
                </c:pt>
                <c:pt idx="419">
                  <c:v>45504</c:v>
                </c:pt>
                <c:pt idx="420">
                  <c:v>45503</c:v>
                </c:pt>
                <c:pt idx="421">
                  <c:v>45502</c:v>
                </c:pt>
                <c:pt idx="422">
                  <c:v>45499</c:v>
                </c:pt>
                <c:pt idx="423">
                  <c:v>45498</c:v>
                </c:pt>
                <c:pt idx="424">
                  <c:v>45497</c:v>
                </c:pt>
                <c:pt idx="425">
                  <c:v>45496</c:v>
                </c:pt>
                <c:pt idx="426">
                  <c:v>45495</c:v>
                </c:pt>
                <c:pt idx="427">
                  <c:v>45492</c:v>
                </c:pt>
                <c:pt idx="428">
                  <c:v>45491</c:v>
                </c:pt>
                <c:pt idx="429">
                  <c:v>45489</c:v>
                </c:pt>
                <c:pt idx="430">
                  <c:v>45488</c:v>
                </c:pt>
                <c:pt idx="431">
                  <c:v>45485</c:v>
                </c:pt>
                <c:pt idx="432">
                  <c:v>45484</c:v>
                </c:pt>
                <c:pt idx="433">
                  <c:v>45483</c:v>
                </c:pt>
                <c:pt idx="434">
                  <c:v>45482</c:v>
                </c:pt>
                <c:pt idx="435">
                  <c:v>45481</c:v>
                </c:pt>
                <c:pt idx="436">
                  <c:v>45478</c:v>
                </c:pt>
                <c:pt idx="437">
                  <c:v>45477</c:v>
                </c:pt>
                <c:pt idx="438">
                  <c:v>45476</c:v>
                </c:pt>
                <c:pt idx="439">
                  <c:v>45475</c:v>
                </c:pt>
                <c:pt idx="440">
                  <c:v>45474</c:v>
                </c:pt>
                <c:pt idx="441">
                  <c:v>45471</c:v>
                </c:pt>
                <c:pt idx="442">
                  <c:v>45470</c:v>
                </c:pt>
                <c:pt idx="443">
                  <c:v>45469</c:v>
                </c:pt>
                <c:pt idx="444">
                  <c:v>45468</c:v>
                </c:pt>
                <c:pt idx="445">
                  <c:v>45467</c:v>
                </c:pt>
                <c:pt idx="446">
                  <c:v>45464</c:v>
                </c:pt>
                <c:pt idx="447">
                  <c:v>45463</c:v>
                </c:pt>
                <c:pt idx="448">
                  <c:v>45462</c:v>
                </c:pt>
                <c:pt idx="449">
                  <c:v>45461</c:v>
                </c:pt>
                <c:pt idx="450">
                  <c:v>45457</c:v>
                </c:pt>
                <c:pt idx="451">
                  <c:v>45456</c:v>
                </c:pt>
                <c:pt idx="452">
                  <c:v>45455</c:v>
                </c:pt>
                <c:pt idx="453">
                  <c:v>45454</c:v>
                </c:pt>
                <c:pt idx="454">
                  <c:v>45453</c:v>
                </c:pt>
                <c:pt idx="455">
                  <c:v>45450</c:v>
                </c:pt>
                <c:pt idx="456">
                  <c:v>45449</c:v>
                </c:pt>
                <c:pt idx="457">
                  <c:v>45448</c:v>
                </c:pt>
                <c:pt idx="458">
                  <c:v>45447</c:v>
                </c:pt>
                <c:pt idx="459">
                  <c:v>45446</c:v>
                </c:pt>
                <c:pt idx="460">
                  <c:v>45443</c:v>
                </c:pt>
                <c:pt idx="461">
                  <c:v>45442</c:v>
                </c:pt>
                <c:pt idx="462">
                  <c:v>45441</c:v>
                </c:pt>
                <c:pt idx="463">
                  <c:v>45440</c:v>
                </c:pt>
                <c:pt idx="464">
                  <c:v>45439</c:v>
                </c:pt>
                <c:pt idx="465">
                  <c:v>45436</c:v>
                </c:pt>
                <c:pt idx="466">
                  <c:v>45435</c:v>
                </c:pt>
                <c:pt idx="467">
                  <c:v>45434</c:v>
                </c:pt>
                <c:pt idx="468">
                  <c:v>45433</c:v>
                </c:pt>
                <c:pt idx="469">
                  <c:v>45430</c:v>
                </c:pt>
                <c:pt idx="470">
                  <c:v>45429</c:v>
                </c:pt>
                <c:pt idx="471">
                  <c:v>45428</c:v>
                </c:pt>
                <c:pt idx="472">
                  <c:v>45427</c:v>
                </c:pt>
                <c:pt idx="473">
                  <c:v>45426</c:v>
                </c:pt>
                <c:pt idx="474">
                  <c:v>45425</c:v>
                </c:pt>
                <c:pt idx="475">
                  <c:v>45422</c:v>
                </c:pt>
                <c:pt idx="476">
                  <c:v>45421</c:v>
                </c:pt>
                <c:pt idx="477">
                  <c:v>45420</c:v>
                </c:pt>
                <c:pt idx="478">
                  <c:v>45419</c:v>
                </c:pt>
                <c:pt idx="479">
                  <c:v>45418</c:v>
                </c:pt>
                <c:pt idx="480">
                  <c:v>45415</c:v>
                </c:pt>
                <c:pt idx="481">
                  <c:v>45414</c:v>
                </c:pt>
                <c:pt idx="482">
                  <c:v>45412</c:v>
                </c:pt>
                <c:pt idx="483">
                  <c:v>45411</c:v>
                </c:pt>
                <c:pt idx="484">
                  <c:v>45408</c:v>
                </c:pt>
                <c:pt idx="485">
                  <c:v>45407</c:v>
                </c:pt>
                <c:pt idx="486">
                  <c:v>45406</c:v>
                </c:pt>
                <c:pt idx="487">
                  <c:v>45405</c:v>
                </c:pt>
                <c:pt idx="488">
                  <c:v>45404</c:v>
                </c:pt>
                <c:pt idx="489">
                  <c:v>45401</c:v>
                </c:pt>
                <c:pt idx="490">
                  <c:v>45400</c:v>
                </c:pt>
                <c:pt idx="491">
                  <c:v>45398</c:v>
                </c:pt>
                <c:pt idx="492">
                  <c:v>45397</c:v>
                </c:pt>
                <c:pt idx="493">
                  <c:v>45394</c:v>
                </c:pt>
                <c:pt idx="494">
                  <c:v>45392</c:v>
                </c:pt>
                <c:pt idx="495">
                  <c:v>45391</c:v>
                </c:pt>
                <c:pt idx="496">
                  <c:v>45390</c:v>
                </c:pt>
              </c:numCache>
            </c:numRef>
          </c:cat>
          <c:val>
            <c:numRef>
              <c:f>'data sheet'!$B$3:$B$499</c:f>
              <c:numCache>
                <c:formatCode>General</c:formatCode>
                <c:ptCount val="497"/>
                <c:pt idx="0">
                  <c:v>1314.55</c:v>
                </c:pt>
                <c:pt idx="1">
                  <c:v>1276.1500000000001</c:v>
                </c:pt>
                <c:pt idx="2">
                  <c:v>1224.3499999999999</c:v>
                </c:pt>
                <c:pt idx="3">
                  <c:v>1233.55</c:v>
                </c:pt>
                <c:pt idx="4">
                  <c:v>1241.05</c:v>
                </c:pt>
                <c:pt idx="5">
                  <c:v>1237.4000000000001</c:v>
                </c:pt>
                <c:pt idx="6">
                  <c:v>1205.3</c:v>
                </c:pt>
                <c:pt idx="7">
                  <c:v>1200.9000000000001</c:v>
                </c:pt>
                <c:pt idx="8">
                  <c:v>1196.05</c:v>
                </c:pt>
                <c:pt idx="9">
                  <c:v>1174.1500000000001</c:v>
                </c:pt>
                <c:pt idx="10">
                  <c:v>1160.95</c:v>
                </c:pt>
                <c:pt idx="11">
                  <c:v>1144.1500000000001</c:v>
                </c:pt>
                <c:pt idx="12">
                  <c:v>1165.05</c:v>
                </c:pt>
                <c:pt idx="13">
                  <c:v>1165.5999999999999</c:v>
                </c:pt>
                <c:pt idx="14">
                  <c:v>1183.2</c:v>
                </c:pt>
                <c:pt idx="15">
                  <c:v>1133.25</c:v>
                </c:pt>
                <c:pt idx="16">
                  <c:v>1177.25</c:v>
                </c:pt>
                <c:pt idx="17">
                  <c:v>1189.6500000000001</c:v>
                </c:pt>
                <c:pt idx="18">
                  <c:v>1187.55</c:v>
                </c:pt>
                <c:pt idx="19">
                  <c:v>1198.7</c:v>
                </c:pt>
                <c:pt idx="20">
                  <c:v>1189.7</c:v>
                </c:pt>
                <c:pt idx="21">
                  <c:v>1201.8</c:v>
                </c:pt>
                <c:pt idx="22">
                  <c:v>1198.95</c:v>
                </c:pt>
                <c:pt idx="23">
                  <c:v>1193.05</c:v>
                </c:pt>
                <c:pt idx="24">
                  <c:v>1193.25</c:v>
                </c:pt>
                <c:pt idx="25">
                  <c:v>1188.3</c:v>
                </c:pt>
                <c:pt idx="26">
                  <c:v>1194.8499999999999</c:v>
                </c:pt>
                <c:pt idx="27">
                  <c:v>1214.5</c:v>
                </c:pt>
                <c:pt idx="28">
                  <c:v>1217.7</c:v>
                </c:pt>
                <c:pt idx="29">
                  <c:v>1230.7</c:v>
                </c:pt>
                <c:pt idx="30">
                  <c:v>1220.3499999999999</c:v>
                </c:pt>
                <c:pt idx="31">
                  <c:v>1235.4000000000001</c:v>
                </c:pt>
                <c:pt idx="32">
                  <c:v>1235.95</c:v>
                </c:pt>
                <c:pt idx="33">
                  <c:v>1241.45</c:v>
                </c:pt>
                <c:pt idx="34">
                  <c:v>1152.3499999999999</c:v>
                </c:pt>
                <c:pt idx="35">
                  <c:v>1154.7</c:v>
                </c:pt>
                <c:pt idx="36">
                  <c:v>1160.6500000000001</c:v>
                </c:pt>
                <c:pt idx="37">
                  <c:v>1168.2</c:v>
                </c:pt>
                <c:pt idx="38">
                  <c:v>1195.5999999999999</c:v>
                </c:pt>
                <c:pt idx="39">
                  <c:v>1215.75</c:v>
                </c:pt>
                <c:pt idx="40">
                  <c:v>1225.5</c:v>
                </c:pt>
                <c:pt idx="41">
                  <c:v>1199.1500000000001</c:v>
                </c:pt>
                <c:pt idx="42">
                  <c:v>1134.3499999999999</c:v>
                </c:pt>
                <c:pt idx="43">
                  <c:v>1108.75</c:v>
                </c:pt>
                <c:pt idx="44">
                  <c:v>1114.45</c:v>
                </c:pt>
                <c:pt idx="45">
                  <c:v>1120.25</c:v>
                </c:pt>
                <c:pt idx="46">
                  <c:v>1103.7</c:v>
                </c:pt>
                <c:pt idx="47">
                  <c:v>1132.5999999999999</c:v>
                </c:pt>
                <c:pt idx="48">
                  <c:v>1115.45</c:v>
                </c:pt>
                <c:pt idx="49">
                  <c:v>1098.45</c:v>
                </c:pt>
                <c:pt idx="50">
                  <c:v>1082</c:v>
                </c:pt>
                <c:pt idx="51">
                  <c:v>1077.7</c:v>
                </c:pt>
                <c:pt idx="52">
                  <c:v>1099.95</c:v>
                </c:pt>
                <c:pt idx="53">
                  <c:v>1081.4000000000001</c:v>
                </c:pt>
                <c:pt idx="54">
                  <c:v>1123.5</c:v>
                </c:pt>
                <c:pt idx="55">
                  <c:v>1134.55</c:v>
                </c:pt>
                <c:pt idx="56">
                  <c:v>1139.55</c:v>
                </c:pt>
                <c:pt idx="57">
                  <c:v>1135.3499999999999</c:v>
                </c:pt>
                <c:pt idx="58">
                  <c:v>1144.3499999999999</c:v>
                </c:pt>
                <c:pt idx="59">
                  <c:v>1116.25</c:v>
                </c:pt>
                <c:pt idx="60">
                  <c:v>1103.05</c:v>
                </c:pt>
                <c:pt idx="61">
                  <c:v>1088.0999999999999</c:v>
                </c:pt>
                <c:pt idx="62">
                  <c:v>1113.4000000000001</c:v>
                </c:pt>
                <c:pt idx="63">
                  <c:v>1109.8499999999999</c:v>
                </c:pt>
                <c:pt idx="64">
                  <c:v>1110.25</c:v>
                </c:pt>
                <c:pt idx="65">
                  <c:v>1113.3499999999999</c:v>
                </c:pt>
                <c:pt idx="66">
                  <c:v>1119.3499999999999</c:v>
                </c:pt>
                <c:pt idx="67">
                  <c:v>1113.1500000000001</c:v>
                </c:pt>
                <c:pt idx="68">
                  <c:v>1099.75</c:v>
                </c:pt>
                <c:pt idx="69">
                  <c:v>1059.05</c:v>
                </c:pt>
                <c:pt idx="70">
                  <c:v>1058.5999999999999</c:v>
                </c:pt>
                <c:pt idx="71">
                  <c:v>1062.6500000000001</c:v>
                </c:pt>
                <c:pt idx="72">
                  <c:v>1064.3499999999999</c:v>
                </c:pt>
                <c:pt idx="73">
                  <c:v>1061.5</c:v>
                </c:pt>
                <c:pt idx="74">
                  <c:v>1107.6500000000001</c:v>
                </c:pt>
                <c:pt idx="75">
                  <c:v>1124.55</c:v>
                </c:pt>
                <c:pt idx="76">
                  <c:v>1114.3499999999999</c:v>
                </c:pt>
                <c:pt idx="77">
                  <c:v>1104.4000000000001</c:v>
                </c:pt>
                <c:pt idx="78">
                  <c:v>1099.45</c:v>
                </c:pt>
                <c:pt idx="79">
                  <c:v>1091.55</c:v>
                </c:pt>
                <c:pt idx="80">
                  <c:v>1108.8499999999999</c:v>
                </c:pt>
                <c:pt idx="81">
                  <c:v>1119.3</c:v>
                </c:pt>
                <c:pt idx="82">
                  <c:v>1132.3499999999999</c:v>
                </c:pt>
                <c:pt idx="83">
                  <c:v>1126.5</c:v>
                </c:pt>
                <c:pt idx="84">
                  <c:v>1144.5999999999999</c:v>
                </c:pt>
                <c:pt idx="85">
                  <c:v>1142.55</c:v>
                </c:pt>
                <c:pt idx="86">
                  <c:v>1149.7</c:v>
                </c:pt>
                <c:pt idx="87">
                  <c:v>1132.95</c:v>
                </c:pt>
                <c:pt idx="88">
                  <c:v>1120.8499999999999</c:v>
                </c:pt>
                <c:pt idx="89">
                  <c:v>1097.6500000000001</c:v>
                </c:pt>
                <c:pt idx="90">
                  <c:v>1091.8</c:v>
                </c:pt>
                <c:pt idx="91">
                  <c:v>1066.3499999999999</c:v>
                </c:pt>
                <c:pt idx="92">
                  <c:v>1090.3</c:v>
                </c:pt>
                <c:pt idx="93">
                  <c:v>1074.9000000000001</c:v>
                </c:pt>
                <c:pt idx="94">
                  <c:v>1060.75</c:v>
                </c:pt>
                <c:pt idx="95">
                  <c:v>1081.05</c:v>
                </c:pt>
                <c:pt idx="96">
                  <c:v>1071.8499999999999</c:v>
                </c:pt>
                <c:pt idx="97">
                  <c:v>1057.3499999999999</c:v>
                </c:pt>
                <c:pt idx="98">
                  <c:v>1054.45</c:v>
                </c:pt>
                <c:pt idx="99">
                  <c:v>1032.8</c:v>
                </c:pt>
                <c:pt idx="100">
                  <c:v>1050.75</c:v>
                </c:pt>
                <c:pt idx="101">
                  <c:v>1046.4000000000001</c:v>
                </c:pt>
                <c:pt idx="102">
                  <c:v>1053.95</c:v>
                </c:pt>
                <c:pt idx="103">
                  <c:v>1006.5</c:v>
                </c:pt>
                <c:pt idx="104">
                  <c:v>984.65</c:v>
                </c:pt>
                <c:pt idx="105">
                  <c:v>969.8</c:v>
                </c:pt>
                <c:pt idx="106">
                  <c:v>975.3</c:v>
                </c:pt>
                <c:pt idx="107">
                  <c:v>978.75</c:v>
                </c:pt>
                <c:pt idx="108">
                  <c:v>983.75</c:v>
                </c:pt>
                <c:pt idx="109">
                  <c:v>979.75</c:v>
                </c:pt>
                <c:pt idx="110">
                  <c:v>983</c:v>
                </c:pt>
                <c:pt idx="111">
                  <c:v>979.75</c:v>
                </c:pt>
                <c:pt idx="112">
                  <c:v>993.6</c:v>
                </c:pt>
                <c:pt idx="113">
                  <c:v>998.8</c:v>
                </c:pt>
                <c:pt idx="114">
                  <c:v>935.9</c:v>
                </c:pt>
                <c:pt idx="115">
                  <c:v>946.9</c:v>
                </c:pt>
                <c:pt idx="116">
                  <c:v>964.45</c:v>
                </c:pt>
                <c:pt idx="117">
                  <c:v>973.15</c:v>
                </c:pt>
                <c:pt idx="118">
                  <c:v>963.8</c:v>
                </c:pt>
                <c:pt idx="119">
                  <c:v>959.15</c:v>
                </c:pt>
                <c:pt idx="120">
                  <c:v>945.55</c:v>
                </c:pt>
                <c:pt idx="121">
                  <c:v>941.75</c:v>
                </c:pt>
                <c:pt idx="122">
                  <c:v>951.7</c:v>
                </c:pt>
                <c:pt idx="123">
                  <c:v>936.1</c:v>
                </c:pt>
                <c:pt idx="124">
                  <c:v>933.9</c:v>
                </c:pt>
                <c:pt idx="125">
                  <c:v>926.95</c:v>
                </c:pt>
                <c:pt idx="126">
                  <c:v>921.5</c:v>
                </c:pt>
                <c:pt idx="127">
                  <c:v>935.45</c:v>
                </c:pt>
                <c:pt idx="128">
                  <c:v>935.65</c:v>
                </c:pt>
                <c:pt idx="129">
                  <c:v>923.9</c:v>
                </c:pt>
                <c:pt idx="130">
                  <c:v>922.7</c:v>
                </c:pt>
                <c:pt idx="131">
                  <c:v>905.1</c:v>
                </c:pt>
                <c:pt idx="132">
                  <c:v>892.2</c:v>
                </c:pt>
                <c:pt idx="133">
                  <c:v>894.25</c:v>
                </c:pt>
                <c:pt idx="134">
                  <c:v>900.05</c:v>
                </c:pt>
                <c:pt idx="135">
                  <c:v>913.25</c:v>
                </c:pt>
                <c:pt idx="136">
                  <c:v>927.55</c:v>
                </c:pt>
                <c:pt idx="137">
                  <c:v>930.75</c:v>
                </c:pt>
                <c:pt idx="138">
                  <c:v>901.4</c:v>
                </c:pt>
                <c:pt idx="139">
                  <c:v>888.25</c:v>
                </c:pt>
                <c:pt idx="140">
                  <c:v>896.7</c:v>
                </c:pt>
                <c:pt idx="141">
                  <c:v>899.7</c:v>
                </c:pt>
                <c:pt idx="142">
                  <c:v>902.85</c:v>
                </c:pt>
                <c:pt idx="143">
                  <c:v>897.5</c:v>
                </c:pt>
                <c:pt idx="144">
                  <c:v>897.45</c:v>
                </c:pt>
                <c:pt idx="145">
                  <c:v>892.6</c:v>
                </c:pt>
                <c:pt idx="146">
                  <c:v>876.95</c:v>
                </c:pt>
                <c:pt idx="147">
                  <c:v>866.8</c:v>
                </c:pt>
                <c:pt idx="148">
                  <c:v>873.45</c:v>
                </c:pt>
                <c:pt idx="149">
                  <c:v>890.55</c:v>
                </c:pt>
                <c:pt idx="150">
                  <c:v>888.4</c:v>
                </c:pt>
                <c:pt idx="151">
                  <c:v>893.65</c:v>
                </c:pt>
                <c:pt idx="152">
                  <c:v>883.95</c:v>
                </c:pt>
                <c:pt idx="153">
                  <c:v>883.45</c:v>
                </c:pt>
                <c:pt idx="154">
                  <c:v>877.05</c:v>
                </c:pt>
                <c:pt idx="155">
                  <c:v>884.95</c:v>
                </c:pt>
                <c:pt idx="156">
                  <c:v>887</c:v>
                </c:pt>
                <c:pt idx="157">
                  <c:v>877.75</c:v>
                </c:pt>
                <c:pt idx="158">
                  <c:v>888.5</c:v>
                </c:pt>
                <c:pt idx="159">
                  <c:v>889.65</c:v>
                </c:pt>
                <c:pt idx="160">
                  <c:v>884.45</c:v>
                </c:pt>
                <c:pt idx="161">
                  <c:v>907.05</c:v>
                </c:pt>
                <c:pt idx="162">
                  <c:v>900.85</c:v>
                </c:pt>
                <c:pt idx="163">
                  <c:v>911.9</c:v>
                </c:pt>
                <c:pt idx="164">
                  <c:v>910.4</c:v>
                </c:pt>
                <c:pt idx="165">
                  <c:v>930.1</c:v>
                </c:pt>
                <c:pt idx="166">
                  <c:v>908.3</c:v>
                </c:pt>
                <c:pt idx="167">
                  <c:v>894.55</c:v>
                </c:pt>
                <c:pt idx="168">
                  <c:v>888.2</c:v>
                </c:pt>
                <c:pt idx="169">
                  <c:v>902.4</c:v>
                </c:pt>
                <c:pt idx="170">
                  <c:v>873.5</c:v>
                </c:pt>
                <c:pt idx="171">
                  <c:v>857.25</c:v>
                </c:pt>
                <c:pt idx="172">
                  <c:v>826.75</c:v>
                </c:pt>
                <c:pt idx="173">
                  <c:v>795.3</c:v>
                </c:pt>
                <c:pt idx="174">
                  <c:v>798.9</c:v>
                </c:pt>
                <c:pt idx="175">
                  <c:v>792.5</c:v>
                </c:pt>
                <c:pt idx="176">
                  <c:v>794.65</c:v>
                </c:pt>
                <c:pt idx="177">
                  <c:v>785.25</c:v>
                </c:pt>
                <c:pt idx="178">
                  <c:v>794.9</c:v>
                </c:pt>
                <c:pt idx="179">
                  <c:v>793.4</c:v>
                </c:pt>
                <c:pt idx="180">
                  <c:v>786.7</c:v>
                </c:pt>
                <c:pt idx="181">
                  <c:v>774.95</c:v>
                </c:pt>
                <c:pt idx="182">
                  <c:v>769.25</c:v>
                </c:pt>
                <c:pt idx="183">
                  <c:v>764.9</c:v>
                </c:pt>
                <c:pt idx="184">
                  <c:v>765.25</c:v>
                </c:pt>
                <c:pt idx="185">
                  <c:v>755.05</c:v>
                </c:pt>
                <c:pt idx="186">
                  <c:v>759.3</c:v>
                </c:pt>
                <c:pt idx="187">
                  <c:v>760.05</c:v>
                </c:pt>
                <c:pt idx="188">
                  <c:v>750.1</c:v>
                </c:pt>
                <c:pt idx="189">
                  <c:v>746.05</c:v>
                </c:pt>
                <c:pt idx="190">
                  <c:v>746.7</c:v>
                </c:pt>
                <c:pt idx="191">
                  <c:v>742.85</c:v>
                </c:pt>
                <c:pt idx="192">
                  <c:v>746</c:v>
                </c:pt>
                <c:pt idx="193">
                  <c:v>735.95</c:v>
                </c:pt>
                <c:pt idx="194">
                  <c:v>740.5</c:v>
                </c:pt>
                <c:pt idx="195">
                  <c:v>727.2</c:v>
                </c:pt>
                <c:pt idx="196">
                  <c:v>730.55</c:v>
                </c:pt>
                <c:pt idx="197">
                  <c:v>737.25</c:v>
                </c:pt>
                <c:pt idx="198">
                  <c:v>731.2</c:v>
                </c:pt>
                <c:pt idx="199">
                  <c:v>727.65</c:v>
                </c:pt>
                <c:pt idx="200">
                  <c:v>735.35</c:v>
                </c:pt>
                <c:pt idx="201">
                  <c:v>720.65</c:v>
                </c:pt>
                <c:pt idx="202">
                  <c:v>716.85</c:v>
                </c:pt>
                <c:pt idx="203">
                  <c:v>734.85</c:v>
                </c:pt>
                <c:pt idx="204">
                  <c:v>730.55</c:v>
                </c:pt>
                <c:pt idx="205">
                  <c:v>727.95</c:v>
                </c:pt>
                <c:pt idx="206">
                  <c:v>735.8</c:v>
                </c:pt>
                <c:pt idx="207">
                  <c:v>746.05</c:v>
                </c:pt>
                <c:pt idx="208">
                  <c:v>748.05</c:v>
                </c:pt>
                <c:pt idx="209">
                  <c:v>725.3</c:v>
                </c:pt>
                <c:pt idx="210">
                  <c:v>714.2</c:v>
                </c:pt>
                <c:pt idx="211">
                  <c:v>705.5</c:v>
                </c:pt>
                <c:pt idx="212">
                  <c:v>700.95</c:v>
                </c:pt>
                <c:pt idx="213">
                  <c:v>687.95</c:v>
                </c:pt>
                <c:pt idx="214">
                  <c:v>689.1</c:v>
                </c:pt>
                <c:pt idx="215">
                  <c:v>684.45</c:v>
                </c:pt>
                <c:pt idx="216">
                  <c:v>681.7</c:v>
                </c:pt>
                <c:pt idx="217">
                  <c:v>684.9</c:v>
                </c:pt>
                <c:pt idx="218">
                  <c:v>689.1</c:v>
                </c:pt>
                <c:pt idx="219">
                  <c:v>682.15</c:v>
                </c:pt>
                <c:pt idx="220">
                  <c:v>675</c:v>
                </c:pt>
                <c:pt idx="221">
                  <c:v>675.15</c:v>
                </c:pt>
                <c:pt idx="222">
                  <c:v>683.9</c:v>
                </c:pt>
                <c:pt idx="223">
                  <c:v>690.65</c:v>
                </c:pt>
                <c:pt idx="224">
                  <c:v>695.25</c:v>
                </c:pt>
                <c:pt idx="225">
                  <c:v>695.4</c:v>
                </c:pt>
                <c:pt idx="226">
                  <c:v>703.55</c:v>
                </c:pt>
                <c:pt idx="227">
                  <c:v>694.15</c:v>
                </c:pt>
                <c:pt idx="228">
                  <c:v>699.6</c:v>
                </c:pt>
                <c:pt idx="229">
                  <c:v>703.35</c:v>
                </c:pt>
                <c:pt idx="230">
                  <c:v>704.7</c:v>
                </c:pt>
                <c:pt idx="231">
                  <c:v>712.35</c:v>
                </c:pt>
                <c:pt idx="232">
                  <c:v>708</c:v>
                </c:pt>
                <c:pt idx="233">
                  <c:v>708.35</c:v>
                </c:pt>
                <c:pt idx="234">
                  <c:v>710.15</c:v>
                </c:pt>
                <c:pt idx="235">
                  <c:v>699.05</c:v>
                </c:pt>
                <c:pt idx="236">
                  <c:v>701.4</c:v>
                </c:pt>
                <c:pt idx="237">
                  <c:v>741.15</c:v>
                </c:pt>
                <c:pt idx="238">
                  <c:v>826.5</c:v>
                </c:pt>
                <c:pt idx="239">
                  <c:v>840.65</c:v>
                </c:pt>
                <c:pt idx="240">
                  <c:v>830.75</c:v>
                </c:pt>
                <c:pt idx="241">
                  <c:v>829.85</c:v>
                </c:pt>
                <c:pt idx="242">
                  <c:v>829.65</c:v>
                </c:pt>
                <c:pt idx="243">
                  <c:v>814.7</c:v>
                </c:pt>
                <c:pt idx="244">
                  <c:v>819.9</c:v>
                </c:pt>
                <c:pt idx="245">
                  <c:v>826.9</c:v>
                </c:pt>
                <c:pt idx="246">
                  <c:v>829</c:v>
                </c:pt>
                <c:pt idx="247">
                  <c:v>833.3</c:v>
                </c:pt>
                <c:pt idx="248">
                  <c:v>0</c:v>
                </c:pt>
                <c:pt idx="249">
                  <c:v>0</c:v>
                </c:pt>
                <c:pt idx="250">
                  <c:v>1399.25</c:v>
                </c:pt>
                <c:pt idx="251">
                  <c:v>1497.6</c:v>
                </c:pt>
                <c:pt idx="252">
                  <c:v>1415.95</c:v>
                </c:pt>
                <c:pt idx="253">
                  <c:v>1390.85</c:v>
                </c:pt>
                <c:pt idx="254">
                  <c:v>1501.9</c:v>
                </c:pt>
                <c:pt idx="255">
                  <c:v>1470.05</c:v>
                </c:pt>
                <c:pt idx="256">
                  <c:v>1433.25</c:v>
                </c:pt>
                <c:pt idx="257">
                  <c:v>1446.75</c:v>
                </c:pt>
                <c:pt idx="258">
                  <c:v>1453</c:v>
                </c:pt>
                <c:pt idx="259">
                  <c:v>1407.05</c:v>
                </c:pt>
                <c:pt idx="260">
                  <c:v>1402.2</c:v>
                </c:pt>
                <c:pt idx="261">
                  <c:v>1359.3</c:v>
                </c:pt>
                <c:pt idx="262">
                  <c:v>1347.05</c:v>
                </c:pt>
                <c:pt idx="263">
                  <c:v>1317.7</c:v>
                </c:pt>
                <c:pt idx="264">
                  <c:v>1299.3</c:v>
                </c:pt>
                <c:pt idx="265">
                  <c:v>1315.95</c:v>
                </c:pt>
                <c:pt idx="266">
                  <c:v>1294</c:v>
                </c:pt>
                <c:pt idx="267">
                  <c:v>1327</c:v>
                </c:pt>
                <c:pt idx="268">
                  <c:v>1333.1</c:v>
                </c:pt>
                <c:pt idx="269">
                  <c:v>1362.15</c:v>
                </c:pt>
                <c:pt idx="270">
                  <c:v>1364.8</c:v>
                </c:pt>
                <c:pt idx="271">
                  <c:v>1342.55</c:v>
                </c:pt>
                <c:pt idx="272">
                  <c:v>1355.1</c:v>
                </c:pt>
                <c:pt idx="273">
                  <c:v>1355.35</c:v>
                </c:pt>
                <c:pt idx="274">
                  <c:v>1368.75</c:v>
                </c:pt>
                <c:pt idx="275">
                  <c:v>1417.4</c:v>
                </c:pt>
                <c:pt idx="276">
                  <c:v>1438.7</c:v>
                </c:pt>
                <c:pt idx="277">
                  <c:v>1444.95</c:v>
                </c:pt>
                <c:pt idx="278">
                  <c:v>1496.7</c:v>
                </c:pt>
                <c:pt idx="279">
                  <c:v>1467.85</c:v>
                </c:pt>
                <c:pt idx="280">
                  <c:v>1473.05</c:v>
                </c:pt>
                <c:pt idx="281">
                  <c:v>1476.75</c:v>
                </c:pt>
                <c:pt idx="282">
                  <c:v>1463.9</c:v>
                </c:pt>
                <c:pt idx="283">
                  <c:v>1490.9</c:v>
                </c:pt>
                <c:pt idx="284">
                  <c:v>1419.8</c:v>
                </c:pt>
                <c:pt idx="285">
                  <c:v>1419.9</c:v>
                </c:pt>
                <c:pt idx="286">
                  <c:v>1447.95</c:v>
                </c:pt>
                <c:pt idx="287">
                  <c:v>1507.25</c:v>
                </c:pt>
                <c:pt idx="288">
                  <c:v>1514.9</c:v>
                </c:pt>
                <c:pt idx="289">
                  <c:v>1491.45</c:v>
                </c:pt>
                <c:pt idx="290">
                  <c:v>1468.05</c:v>
                </c:pt>
                <c:pt idx="291">
                  <c:v>1428.6</c:v>
                </c:pt>
                <c:pt idx="292">
                  <c:v>1417.35</c:v>
                </c:pt>
                <c:pt idx="293">
                  <c:v>1443.3</c:v>
                </c:pt>
                <c:pt idx="294">
                  <c:v>1454.75</c:v>
                </c:pt>
                <c:pt idx="295">
                  <c:v>1443.3</c:v>
                </c:pt>
                <c:pt idx="296">
                  <c:v>1382.75</c:v>
                </c:pt>
                <c:pt idx="297">
                  <c:v>1442.55</c:v>
                </c:pt>
                <c:pt idx="298">
                  <c:v>1515.85</c:v>
                </c:pt>
                <c:pt idx="299">
                  <c:v>1583.55</c:v>
                </c:pt>
                <c:pt idx="300">
                  <c:v>1559.25</c:v>
                </c:pt>
                <c:pt idx="301">
                  <c:v>1545.8</c:v>
                </c:pt>
                <c:pt idx="302">
                  <c:v>1547.1</c:v>
                </c:pt>
                <c:pt idx="303">
                  <c:v>1543.25</c:v>
                </c:pt>
                <c:pt idx="304">
                  <c:v>1550.3</c:v>
                </c:pt>
                <c:pt idx="305">
                  <c:v>1565.55</c:v>
                </c:pt>
                <c:pt idx="306">
                  <c:v>1588.15</c:v>
                </c:pt>
                <c:pt idx="307">
                  <c:v>1579.65</c:v>
                </c:pt>
                <c:pt idx="308">
                  <c:v>1632.35</c:v>
                </c:pt>
                <c:pt idx="309">
                  <c:v>1661.95</c:v>
                </c:pt>
                <c:pt idx="310">
                  <c:v>1693.85</c:v>
                </c:pt>
                <c:pt idx="311">
                  <c:v>1736.05</c:v>
                </c:pt>
                <c:pt idx="312">
                  <c:v>1719</c:v>
                </c:pt>
                <c:pt idx="313">
                  <c:v>1735</c:v>
                </c:pt>
                <c:pt idx="314">
                  <c:v>1744.05</c:v>
                </c:pt>
                <c:pt idx="315">
                  <c:v>1692.95</c:v>
                </c:pt>
                <c:pt idx="316">
                  <c:v>1695.2</c:v>
                </c:pt>
                <c:pt idx="317">
                  <c:v>1662.95</c:v>
                </c:pt>
                <c:pt idx="318">
                  <c:v>1632.65</c:v>
                </c:pt>
                <c:pt idx="319">
                  <c:v>1594.4</c:v>
                </c:pt>
                <c:pt idx="320">
                  <c:v>1581.7</c:v>
                </c:pt>
                <c:pt idx="321">
                  <c:v>1585.8</c:v>
                </c:pt>
                <c:pt idx="322">
                  <c:v>1582.5</c:v>
                </c:pt>
                <c:pt idx="323">
                  <c:v>1594.95</c:v>
                </c:pt>
                <c:pt idx="324">
                  <c:v>1513.2</c:v>
                </c:pt>
                <c:pt idx="325">
                  <c:v>1558.15</c:v>
                </c:pt>
                <c:pt idx="326">
                  <c:v>1566.1</c:v>
                </c:pt>
                <c:pt idx="327">
                  <c:v>1534.05</c:v>
                </c:pt>
                <c:pt idx="328">
                  <c:v>1560.5</c:v>
                </c:pt>
                <c:pt idx="329">
                  <c:v>1552.2</c:v>
                </c:pt>
                <c:pt idx="330">
                  <c:v>1534.35</c:v>
                </c:pt>
                <c:pt idx="331">
                  <c:v>1523.75</c:v>
                </c:pt>
                <c:pt idx="332">
                  <c:v>1538.2</c:v>
                </c:pt>
                <c:pt idx="333">
                  <c:v>1493.35</c:v>
                </c:pt>
                <c:pt idx="334">
                  <c:v>1488.6</c:v>
                </c:pt>
                <c:pt idx="335">
                  <c:v>1502.75</c:v>
                </c:pt>
                <c:pt idx="336">
                  <c:v>1533</c:v>
                </c:pt>
                <c:pt idx="337">
                  <c:v>1542.55</c:v>
                </c:pt>
                <c:pt idx="338">
                  <c:v>1513</c:v>
                </c:pt>
                <c:pt idx="339">
                  <c:v>1528.55</c:v>
                </c:pt>
                <c:pt idx="340">
                  <c:v>1566.15</c:v>
                </c:pt>
                <c:pt idx="341">
                  <c:v>1607.15</c:v>
                </c:pt>
                <c:pt idx="342">
                  <c:v>1591.35</c:v>
                </c:pt>
                <c:pt idx="343">
                  <c:v>1573.55</c:v>
                </c:pt>
                <c:pt idx="344">
                  <c:v>1574.5</c:v>
                </c:pt>
                <c:pt idx="345">
                  <c:v>1566.7</c:v>
                </c:pt>
                <c:pt idx="346">
                  <c:v>1536.55</c:v>
                </c:pt>
                <c:pt idx="347">
                  <c:v>1504.85</c:v>
                </c:pt>
                <c:pt idx="348">
                  <c:v>1559.5</c:v>
                </c:pt>
                <c:pt idx="349">
                  <c:v>1531.3</c:v>
                </c:pt>
                <c:pt idx="350">
                  <c:v>1558.65</c:v>
                </c:pt>
                <c:pt idx="351">
                  <c:v>1558.4</c:v>
                </c:pt>
                <c:pt idx="352">
                  <c:v>1583.6</c:v>
                </c:pt>
                <c:pt idx="353">
                  <c:v>1596.8</c:v>
                </c:pt>
                <c:pt idx="354">
                  <c:v>1585.35</c:v>
                </c:pt>
                <c:pt idx="355">
                  <c:v>1607.1</c:v>
                </c:pt>
                <c:pt idx="356">
                  <c:v>1588.8</c:v>
                </c:pt>
                <c:pt idx="357">
                  <c:v>1562.2</c:v>
                </c:pt>
                <c:pt idx="358">
                  <c:v>1585.1</c:v>
                </c:pt>
                <c:pt idx="359">
                  <c:v>1593.45</c:v>
                </c:pt>
                <c:pt idx="360">
                  <c:v>1582.85</c:v>
                </c:pt>
                <c:pt idx="361">
                  <c:v>1580.95</c:v>
                </c:pt>
                <c:pt idx="362">
                  <c:v>1565.8</c:v>
                </c:pt>
                <c:pt idx="363">
                  <c:v>1588.4</c:v>
                </c:pt>
                <c:pt idx="364">
                  <c:v>1614.35</c:v>
                </c:pt>
                <c:pt idx="365">
                  <c:v>1649.85</c:v>
                </c:pt>
                <c:pt idx="366">
                  <c:v>1647.3</c:v>
                </c:pt>
                <c:pt idx="367">
                  <c:v>1655.65</c:v>
                </c:pt>
                <c:pt idx="368">
                  <c:v>1703.25</c:v>
                </c:pt>
                <c:pt idx="369">
                  <c:v>1682.2</c:v>
                </c:pt>
                <c:pt idx="370">
                  <c:v>1655.05</c:v>
                </c:pt>
                <c:pt idx="371">
                  <c:v>1590.05</c:v>
                </c:pt>
                <c:pt idx="372">
                  <c:v>1612.2</c:v>
                </c:pt>
                <c:pt idx="373">
                  <c:v>1537.75</c:v>
                </c:pt>
                <c:pt idx="374">
                  <c:v>1486.45</c:v>
                </c:pt>
                <c:pt idx="375">
                  <c:v>1491.4</c:v>
                </c:pt>
                <c:pt idx="376">
                  <c:v>1470.85</c:v>
                </c:pt>
                <c:pt idx="377">
                  <c:v>1491.4</c:v>
                </c:pt>
                <c:pt idx="378">
                  <c:v>1498.1</c:v>
                </c:pt>
                <c:pt idx="379">
                  <c:v>1478.1</c:v>
                </c:pt>
                <c:pt idx="380">
                  <c:v>1479.05</c:v>
                </c:pt>
                <c:pt idx="381">
                  <c:v>1498.45</c:v>
                </c:pt>
                <c:pt idx="382">
                  <c:v>1480</c:v>
                </c:pt>
                <c:pt idx="383">
                  <c:v>1456.55</c:v>
                </c:pt>
                <c:pt idx="384">
                  <c:v>1434.65</c:v>
                </c:pt>
                <c:pt idx="385">
                  <c:v>1454.35</c:v>
                </c:pt>
                <c:pt idx="386">
                  <c:v>1446.7</c:v>
                </c:pt>
                <c:pt idx="387">
                  <c:v>1456.9</c:v>
                </c:pt>
                <c:pt idx="388">
                  <c:v>1459.9</c:v>
                </c:pt>
                <c:pt idx="389">
                  <c:v>1474.15</c:v>
                </c:pt>
                <c:pt idx="390">
                  <c:v>1456.8</c:v>
                </c:pt>
                <c:pt idx="391">
                  <c:v>1436.15</c:v>
                </c:pt>
                <c:pt idx="392">
                  <c:v>1443.3</c:v>
                </c:pt>
                <c:pt idx="393">
                  <c:v>1403.75</c:v>
                </c:pt>
                <c:pt idx="394">
                  <c:v>1422.9</c:v>
                </c:pt>
                <c:pt idx="395">
                  <c:v>1444.15</c:v>
                </c:pt>
                <c:pt idx="396">
                  <c:v>1412.4</c:v>
                </c:pt>
                <c:pt idx="397">
                  <c:v>1399.4</c:v>
                </c:pt>
                <c:pt idx="398">
                  <c:v>1380.3</c:v>
                </c:pt>
                <c:pt idx="399">
                  <c:v>1384.65</c:v>
                </c:pt>
                <c:pt idx="400">
                  <c:v>1367.55</c:v>
                </c:pt>
                <c:pt idx="401">
                  <c:v>1397.05</c:v>
                </c:pt>
                <c:pt idx="402">
                  <c:v>1393</c:v>
                </c:pt>
                <c:pt idx="403">
                  <c:v>1392.8</c:v>
                </c:pt>
                <c:pt idx="404">
                  <c:v>1386.75</c:v>
                </c:pt>
                <c:pt idx="405">
                  <c:v>1402.95</c:v>
                </c:pt>
                <c:pt idx="406">
                  <c:v>1406.35</c:v>
                </c:pt>
                <c:pt idx="407">
                  <c:v>1384.3</c:v>
                </c:pt>
                <c:pt idx="408">
                  <c:v>1353.25</c:v>
                </c:pt>
                <c:pt idx="409">
                  <c:v>1337.95</c:v>
                </c:pt>
                <c:pt idx="410">
                  <c:v>1349.05</c:v>
                </c:pt>
                <c:pt idx="411">
                  <c:v>1396.85</c:v>
                </c:pt>
                <c:pt idx="412">
                  <c:v>1381.95</c:v>
                </c:pt>
                <c:pt idx="413">
                  <c:v>1365.65</c:v>
                </c:pt>
                <c:pt idx="414">
                  <c:v>1361.35</c:v>
                </c:pt>
                <c:pt idx="415">
                  <c:v>1340.5</c:v>
                </c:pt>
                <c:pt idx="416">
                  <c:v>1319.35</c:v>
                </c:pt>
                <c:pt idx="417">
                  <c:v>1283.5</c:v>
                </c:pt>
                <c:pt idx="418">
                  <c:v>1300.3</c:v>
                </c:pt>
                <c:pt idx="419">
                  <c:v>1304.8</c:v>
                </c:pt>
                <c:pt idx="420">
                  <c:v>1307.95</c:v>
                </c:pt>
                <c:pt idx="421">
                  <c:v>1291.2</c:v>
                </c:pt>
                <c:pt idx="422">
                  <c:v>1292.25</c:v>
                </c:pt>
                <c:pt idx="423">
                  <c:v>1285.3</c:v>
                </c:pt>
                <c:pt idx="424">
                  <c:v>1258.55</c:v>
                </c:pt>
                <c:pt idx="425">
                  <c:v>1236.95</c:v>
                </c:pt>
                <c:pt idx="426">
                  <c:v>1241.2</c:v>
                </c:pt>
                <c:pt idx="427">
                  <c:v>1213.8</c:v>
                </c:pt>
                <c:pt idx="428">
                  <c:v>1193.8</c:v>
                </c:pt>
                <c:pt idx="429">
                  <c:v>1227.25</c:v>
                </c:pt>
                <c:pt idx="430">
                  <c:v>1218.2</c:v>
                </c:pt>
                <c:pt idx="431">
                  <c:v>1227.55</c:v>
                </c:pt>
                <c:pt idx="432">
                  <c:v>1223.55</c:v>
                </c:pt>
                <c:pt idx="433">
                  <c:v>1223.8499999999999</c:v>
                </c:pt>
                <c:pt idx="434">
                  <c:v>1226.25</c:v>
                </c:pt>
                <c:pt idx="435">
                  <c:v>1220.75</c:v>
                </c:pt>
                <c:pt idx="436">
                  <c:v>1188.1500000000001</c:v>
                </c:pt>
                <c:pt idx="437">
                  <c:v>1192.75</c:v>
                </c:pt>
                <c:pt idx="438">
                  <c:v>1177.8</c:v>
                </c:pt>
                <c:pt idx="439">
                  <c:v>1153.45</c:v>
                </c:pt>
                <c:pt idx="440">
                  <c:v>1131.5999999999999</c:v>
                </c:pt>
                <c:pt idx="441">
                  <c:v>1135.25</c:v>
                </c:pt>
                <c:pt idx="442">
                  <c:v>1129.7</c:v>
                </c:pt>
                <c:pt idx="443">
                  <c:v>1088.1500000000001</c:v>
                </c:pt>
                <c:pt idx="444">
                  <c:v>1107.3</c:v>
                </c:pt>
                <c:pt idx="445">
                  <c:v>1101.75</c:v>
                </c:pt>
                <c:pt idx="446">
                  <c:v>1125.4000000000001</c:v>
                </c:pt>
                <c:pt idx="447">
                  <c:v>1136.4000000000001</c:v>
                </c:pt>
                <c:pt idx="448">
                  <c:v>1125.45</c:v>
                </c:pt>
                <c:pt idx="449">
                  <c:v>1133.4000000000001</c:v>
                </c:pt>
                <c:pt idx="450">
                  <c:v>1162.8499999999999</c:v>
                </c:pt>
                <c:pt idx="451">
                  <c:v>1181.3499999999999</c:v>
                </c:pt>
                <c:pt idx="452">
                  <c:v>1199.8</c:v>
                </c:pt>
                <c:pt idx="453">
                  <c:v>1179.45</c:v>
                </c:pt>
                <c:pt idx="454">
                  <c:v>1173.7</c:v>
                </c:pt>
                <c:pt idx="455">
                  <c:v>1176.7</c:v>
                </c:pt>
                <c:pt idx="456">
                  <c:v>1169.7</c:v>
                </c:pt>
                <c:pt idx="457">
                  <c:v>1161.75</c:v>
                </c:pt>
                <c:pt idx="458">
                  <c:v>1176.3499999999999</c:v>
                </c:pt>
                <c:pt idx="459">
                  <c:v>1139.8499999999999</c:v>
                </c:pt>
                <c:pt idx="460">
                  <c:v>1127.3</c:v>
                </c:pt>
                <c:pt idx="461">
                  <c:v>1152.1500000000001</c:v>
                </c:pt>
                <c:pt idx="462">
                  <c:v>1249.4000000000001</c:v>
                </c:pt>
                <c:pt idx="463">
                  <c:v>1294</c:v>
                </c:pt>
                <c:pt idx="464">
                  <c:v>1319.75</c:v>
                </c:pt>
                <c:pt idx="465">
                  <c:v>1296.5999999999999</c:v>
                </c:pt>
                <c:pt idx="466">
                  <c:v>1297.75</c:v>
                </c:pt>
                <c:pt idx="467">
                  <c:v>1308.8</c:v>
                </c:pt>
                <c:pt idx="468">
                  <c:v>1318.5</c:v>
                </c:pt>
                <c:pt idx="469">
                  <c:v>1306.95</c:v>
                </c:pt>
                <c:pt idx="470">
                  <c:v>1309.75</c:v>
                </c:pt>
                <c:pt idx="471">
                  <c:v>1301.7</c:v>
                </c:pt>
                <c:pt idx="472">
                  <c:v>1287.5</c:v>
                </c:pt>
                <c:pt idx="473">
                  <c:v>1276.3</c:v>
                </c:pt>
                <c:pt idx="474">
                  <c:v>1289.95</c:v>
                </c:pt>
                <c:pt idx="475">
                  <c:v>1298.3</c:v>
                </c:pt>
                <c:pt idx="476">
                  <c:v>1312.95</c:v>
                </c:pt>
                <c:pt idx="477">
                  <c:v>1284.25</c:v>
                </c:pt>
                <c:pt idx="478">
                  <c:v>1316.45</c:v>
                </c:pt>
                <c:pt idx="479">
                  <c:v>1293.3</c:v>
                </c:pt>
                <c:pt idx="480">
                  <c:v>1336.3</c:v>
                </c:pt>
                <c:pt idx="481">
                  <c:v>1337.7</c:v>
                </c:pt>
                <c:pt idx="482">
                  <c:v>1351</c:v>
                </c:pt>
                <c:pt idx="483">
                  <c:v>1339.5</c:v>
                </c:pt>
                <c:pt idx="484">
                  <c:v>1334</c:v>
                </c:pt>
                <c:pt idx="485">
                  <c:v>1338.5</c:v>
                </c:pt>
                <c:pt idx="486">
                  <c:v>1328.45</c:v>
                </c:pt>
                <c:pt idx="487">
                  <c:v>1347.25</c:v>
                </c:pt>
                <c:pt idx="488">
                  <c:v>1323.95</c:v>
                </c:pt>
                <c:pt idx="489">
                  <c:v>1328.95</c:v>
                </c:pt>
                <c:pt idx="490">
                  <c:v>1337.95</c:v>
                </c:pt>
                <c:pt idx="491">
                  <c:v>1352.3</c:v>
                </c:pt>
                <c:pt idx="492">
                  <c:v>1341.5</c:v>
                </c:pt>
                <c:pt idx="493">
                  <c:v>1327.65</c:v>
                </c:pt>
                <c:pt idx="494">
                  <c:v>1339</c:v>
                </c:pt>
                <c:pt idx="495">
                  <c:v>1330.85</c:v>
                </c:pt>
                <c:pt idx="496">
                  <c:v>1322.15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F-4C45-B427-61E12DCE4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319200"/>
        <c:axId val="559330848"/>
      </c:lineChart>
      <c:dateAx>
        <c:axId val="55931920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30848"/>
        <c:crosses val="autoZero"/>
        <c:auto val="1"/>
        <c:lblOffset val="100"/>
        <c:baseTimeUnit val="days"/>
      </c:dateAx>
      <c:valAx>
        <c:axId val="5593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1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Close Price vs Volume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'data sheet'!$F$2:$F$252</c:f>
              <c:strCache>
                <c:ptCount val="251"/>
                <c:pt idx="0">
                  <c:v>volume</c:v>
                </c:pt>
                <c:pt idx="1">
                  <c:v>2753390</c:v>
                </c:pt>
                <c:pt idx="2">
                  <c:v>1879382</c:v>
                </c:pt>
                <c:pt idx="3">
                  <c:v>1653542</c:v>
                </c:pt>
                <c:pt idx="4">
                  <c:v>198825</c:v>
                </c:pt>
                <c:pt idx="5">
                  <c:v>349243</c:v>
                </c:pt>
                <c:pt idx="6">
                  <c:v>668011</c:v>
                </c:pt>
                <c:pt idx="7">
                  <c:v>383672</c:v>
                </c:pt>
                <c:pt idx="8">
                  <c:v>484695</c:v>
                </c:pt>
                <c:pt idx="9">
                  <c:v>748972</c:v>
                </c:pt>
                <c:pt idx="10">
                  <c:v>309808</c:v>
                </c:pt>
                <c:pt idx="11">
                  <c:v>241592</c:v>
                </c:pt>
                <c:pt idx="12">
                  <c:v>191008</c:v>
                </c:pt>
                <c:pt idx="13">
                  <c:v>254407</c:v>
                </c:pt>
                <c:pt idx="14">
                  <c:v>231007</c:v>
                </c:pt>
                <c:pt idx="15">
                  <c:v>1341365</c:v>
                </c:pt>
                <c:pt idx="16">
                  <c:v>189961</c:v>
                </c:pt>
                <c:pt idx="17">
                  <c:v>265483</c:v>
                </c:pt>
                <c:pt idx="18">
                  <c:v>218941</c:v>
                </c:pt>
                <c:pt idx="19">
                  <c:v>134051</c:v>
                </c:pt>
                <c:pt idx="20">
                  <c:v>270547</c:v>
                </c:pt>
                <c:pt idx="21">
                  <c:v>112283</c:v>
                </c:pt>
                <c:pt idx="22">
                  <c:v>236014</c:v>
                </c:pt>
                <c:pt idx="23">
                  <c:v>9111</c:v>
                </c:pt>
                <c:pt idx="24">
                  <c:v>114577</c:v>
                </c:pt>
                <c:pt idx="25">
                  <c:v>448113</c:v>
                </c:pt>
                <c:pt idx="26">
                  <c:v>314291</c:v>
                </c:pt>
                <c:pt idx="27">
                  <c:v>212369</c:v>
                </c:pt>
                <c:pt idx="28">
                  <c:v>163516</c:v>
                </c:pt>
                <c:pt idx="29">
                  <c:v>89570</c:v>
                </c:pt>
                <c:pt idx="30">
                  <c:v>180032</c:v>
                </c:pt>
                <c:pt idx="31">
                  <c:v>191023</c:v>
                </c:pt>
                <c:pt idx="32">
                  <c:v>267316</c:v>
                </c:pt>
                <c:pt idx="33">
                  <c:v>305423</c:v>
                </c:pt>
                <c:pt idx="34">
                  <c:v>2036820</c:v>
                </c:pt>
                <c:pt idx="35">
                  <c:v>777977</c:v>
                </c:pt>
                <c:pt idx="36">
                  <c:v>1103355</c:v>
                </c:pt>
                <c:pt idx="37">
                  <c:v>334482</c:v>
                </c:pt>
                <c:pt idx="38">
                  <c:v>576271</c:v>
                </c:pt>
                <c:pt idx="39">
                  <c:v>256840</c:v>
                </c:pt>
                <c:pt idx="40">
                  <c:v>820166</c:v>
                </c:pt>
                <c:pt idx="41">
                  <c:v>922586</c:v>
                </c:pt>
                <c:pt idx="42">
                  <c:v>2350648</c:v>
                </c:pt>
                <c:pt idx="43">
                  <c:v>463804</c:v>
                </c:pt>
                <c:pt idx="44">
                  <c:v>87784</c:v>
                </c:pt>
                <c:pt idx="45">
                  <c:v>158837</c:v>
                </c:pt>
                <c:pt idx="46">
                  <c:v>253038</c:v>
                </c:pt>
                <c:pt idx="47">
                  <c:v>154768</c:v>
                </c:pt>
                <c:pt idx="48">
                  <c:v>689193</c:v>
                </c:pt>
                <c:pt idx="49">
                  <c:v>931856</c:v>
                </c:pt>
                <c:pt idx="50">
                  <c:v>326644</c:v>
                </c:pt>
                <c:pt idx="51">
                  <c:v>525982</c:v>
                </c:pt>
                <c:pt idx="52">
                  <c:v>119400</c:v>
                </c:pt>
                <c:pt idx="53">
                  <c:v>314207</c:v>
                </c:pt>
                <c:pt idx="54">
                  <c:v>408875</c:v>
                </c:pt>
                <c:pt idx="55">
                  <c:v>219441</c:v>
                </c:pt>
                <c:pt idx="56">
                  <c:v>219948</c:v>
                </c:pt>
                <c:pt idx="57">
                  <c:v>272849</c:v>
                </c:pt>
                <c:pt idx="58">
                  <c:v>236286</c:v>
                </c:pt>
                <c:pt idx="59">
                  <c:v>683798</c:v>
                </c:pt>
                <c:pt idx="60">
                  <c:v>265183</c:v>
                </c:pt>
                <c:pt idx="61">
                  <c:v>116079</c:v>
                </c:pt>
                <c:pt idx="62">
                  <c:v>192371</c:v>
                </c:pt>
                <c:pt idx="63">
                  <c:v>190888</c:v>
                </c:pt>
                <c:pt idx="64">
                  <c:v>106228</c:v>
                </c:pt>
                <c:pt idx="65">
                  <c:v>164353</c:v>
                </c:pt>
                <c:pt idx="66">
                  <c:v>443895</c:v>
                </c:pt>
                <c:pt idx="67">
                  <c:v>254640</c:v>
                </c:pt>
                <c:pt idx="68">
                  <c:v>314635</c:v>
                </c:pt>
                <c:pt idx="69">
                  <c:v>1535682</c:v>
                </c:pt>
                <c:pt idx="70">
                  <c:v>333776</c:v>
                </c:pt>
                <c:pt idx="71">
                  <c:v>221122</c:v>
                </c:pt>
                <c:pt idx="72">
                  <c:v>444857</c:v>
                </c:pt>
                <c:pt idx="73">
                  <c:v>374400</c:v>
                </c:pt>
                <c:pt idx="74">
                  <c:v>526670</c:v>
                </c:pt>
                <c:pt idx="75">
                  <c:v>179963</c:v>
                </c:pt>
                <c:pt idx="76">
                  <c:v>362010</c:v>
                </c:pt>
                <c:pt idx="77">
                  <c:v>352260</c:v>
                </c:pt>
                <c:pt idx="78">
                  <c:v>467652</c:v>
                </c:pt>
                <c:pt idx="79">
                  <c:v>231051</c:v>
                </c:pt>
                <c:pt idx="80">
                  <c:v>131343</c:v>
                </c:pt>
                <c:pt idx="81">
                  <c:v>120663</c:v>
                </c:pt>
                <c:pt idx="82">
                  <c:v>242631</c:v>
                </c:pt>
                <c:pt idx="83">
                  <c:v>360818</c:v>
                </c:pt>
                <c:pt idx="84">
                  <c:v>201245</c:v>
                </c:pt>
                <c:pt idx="85">
                  <c:v>205227</c:v>
                </c:pt>
                <c:pt idx="86">
                  <c:v>252860</c:v>
                </c:pt>
                <c:pt idx="87">
                  <c:v>304454</c:v>
                </c:pt>
                <c:pt idx="88">
                  <c:v>298026</c:v>
                </c:pt>
                <c:pt idx="89">
                  <c:v>414405</c:v>
                </c:pt>
                <c:pt idx="90">
                  <c:v>559276</c:v>
                </c:pt>
                <c:pt idx="91">
                  <c:v>241174</c:v>
                </c:pt>
                <c:pt idx="92">
                  <c:v>205070</c:v>
                </c:pt>
                <c:pt idx="93">
                  <c:v>457384</c:v>
                </c:pt>
                <c:pt idx="94">
                  <c:v>261943</c:v>
                </c:pt>
                <c:pt idx="95">
                  <c:v>248129</c:v>
                </c:pt>
                <c:pt idx="96">
                  <c:v>243023</c:v>
                </c:pt>
                <c:pt idx="97">
                  <c:v>337724</c:v>
                </c:pt>
                <c:pt idx="98">
                  <c:v>166090</c:v>
                </c:pt>
                <c:pt idx="99">
                  <c:v>396417</c:v>
                </c:pt>
                <c:pt idx="100">
                  <c:v>50933</c:v>
                </c:pt>
                <c:pt idx="101">
                  <c:v>1089417</c:v>
                </c:pt>
                <c:pt idx="102">
                  <c:v>309979</c:v>
                </c:pt>
                <c:pt idx="103">
                  <c:v>931525</c:v>
                </c:pt>
                <c:pt idx="104">
                  <c:v>701972</c:v>
                </c:pt>
                <c:pt idx="105">
                  <c:v>249994</c:v>
                </c:pt>
                <c:pt idx="106">
                  <c:v>178554</c:v>
                </c:pt>
                <c:pt idx="107">
                  <c:v>121667</c:v>
                </c:pt>
                <c:pt idx="108">
                  <c:v>175757</c:v>
                </c:pt>
                <c:pt idx="109">
                  <c:v>392014</c:v>
                </c:pt>
                <c:pt idx="110">
                  <c:v>184582</c:v>
                </c:pt>
                <c:pt idx="111">
                  <c:v>239178</c:v>
                </c:pt>
                <c:pt idx="112">
                  <c:v>681224</c:v>
                </c:pt>
                <c:pt idx="113">
                  <c:v>806195</c:v>
                </c:pt>
                <c:pt idx="114">
                  <c:v>6124600</c:v>
                </c:pt>
                <c:pt idx="115">
                  <c:v>163420</c:v>
                </c:pt>
                <c:pt idx="116">
                  <c:v>542285</c:v>
                </c:pt>
                <c:pt idx="117">
                  <c:v>452642</c:v>
                </c:pt>
                <c:pt idx="118">
                  <c:v>415476</c:v>
                </c:pt>
                <c:pt idx="119">
                  <c:v>517819</c:v>
                </c:pt>
                <c:pt idx="120">
                  <c:v>416685</c:v>
                </c:pt>
                <c:pt idx="121">
                  <c:v>354535</c:v>
                </c:pt>
                <c:pt idx="122">
                  <c:v>328292</c:v>
                </c:pt>
                <c:pt idx="123">
                  <c:v>600190</c:v>
                </c:pt>
                <c:pt idx="124">
                  <c:v>659239</c:v>
                </c:pt>
                <c:pt idx="125">
                  <c:v>325290</c:v>
                </c:pt>
                <c:pt idx="126">
                  <c:v>225041</c:v>
                </c:pt>
                <c:pt idx="127">
                  <c:v>286445</c:v>
                </c:pt>
                <c:pt idx="128">
                  <c:v>438049</c:v>
                </c:pt>
                <c:pt idx="129">
                  <c:v>914891</c:v>
                </c:pt>
                <c:pt idx="130">
                  <c:v>745247</c:v>
                </c:pt>
                <c:pt idx="131">
                  <c:v>694015</c:v>
                </c:pt>
                <c:pt idx="132">
                  <c:v>365406</c:v>
                </c:pt>
                <c:pt idx="133">
                  <c:v>135256</c:v>
                </c:pt>
                <c:pt idx="134">
                  <c:v>474060</c:v>
                </c:pt>
                <c:pt idx="135">
                  <c:v>273994</c:v>
                </c:pt>
                <c:pt idx="136">
                  <c:v>538630</c:v>
                </c:pt>
                <c:pt idx="137">
                  <c:v>1040865</c:v>
                </c:pt>
                <c:pt idx="138">
                  <c:v>1953868</c:v>
                </c:pt>
                <c:pt idx="139">
                  <c:v>164954</c:v>
                </c:pt>
                <c:pt idx="140">
                  <c:v>320127</c:v>
                </c:pt>
                <c:pt idx="141">
                  <c:v>348393</c:v>
                </c:pt>
                <c:pt idx="142">
                  <c:v>109609</c:v>
                </c:pt>
                <c:pt idx="143">
                  <c:v>300163</c:v>
                </c:pt>
                <c:pt idx="144">
                  <c:v>199959</c:v>
                </c:pt>
                <c:pt idx="145">
                  <c:v>348082</c:v>
                </c:pt>
                <c:pt idx="146">
                  <c:v>357542</c:v>
                </c:pt>
                <c:pt idx="147">
                  <c:v>345178</c:v>
                </c:pt>
                <c:pt idx="148">
                  <c:v>288410</c:v>
                </c:pt>
                <c:pt idx="149">
                  <c:v>561536</c:v>
                </c:pt>
                <c:pt idx="150">
                  <c:v>435866</c:v>
                </c:pt>
                <c:pt idx="151">
                  <c:v>721700</c:v>
                </c:pt>
                <c:pt idx="152">
                  <c:v>305486</c:v>
                </c:pt>
                <c:pt idx="153">
                  <c:v>941439</c:v>
                </c:pt>
                <c:pt idx="154">
                  <c:v>1350171</c:v>
                </c:pt>
                <c:pt idx="155">
                  <c:v>167935</c:v>
                </c:pt>
                <c:pt idx="156">
                  <c:v>263267</c:v>
                </c:pt>
                <c:pt idx="157">
                  <c:v>463250</c:v>
                </c:pt>
                <c:pt idx="158">
                  <c:v>232148</c:v>
                </c:pt>
                <c:pt idx="159">
                  <c:v>197980</c:v>
                </c:pt>
                <c:pt idx="160">
                  <c:v>391865</c:v>
                </c:pt>
                <c:pt idx="161">
                  <c:v>2052925</c:v>
                </c:pt>
                <c:pt idx="162">
                  <c:v>1458498</c:v>
                </c:pt>
                <c:pt idx="163">
                  <c:v>1729523</c:v>
                </c:pt>
                <c:pt idx="164">
                  <c:v>1086827</c:v>
                </c:pt>
                <c:pt idx="165">
                  <c:v>805529</c:v>
                </c:pt>
                <c:pt idx="166">
                  <c:v>1291271</c:v>
                </c:pt>
                <c:pt idx="167">
                  <c:v>584186</c:v>
                </c:pt>
                <c:pt idx="168">
                  <c:v>1862970</c:v>
                </c:pt>
                <c:pt idx="169">
                  <c:v>1054599</c:v>
                </c:pt>
                <c:pt idx="170">
                  <c:v>1051743</c:v>
                </c:pt>
                <c:pt idx="171">
                  <c:v>1126798</c:v>
                </c:pt>
                <c:pt idx="172">
                  <c:v>1094114</c:v>
                </c:pt>
                <c:pt idx="173">
                  <c:v>1103966</c:v>
                </c:pt>
                <c:pt idx="174">
                  <c:v>110504</c:v>
                </c:pt>
                <c:pt idx="175">
                  <c:v>293742</c:v>
                </c:pt>
                <c:pt idx="176">
                  <c:v>147925</c:v>
                </c:pt>
                <c:pt idx="177">
                  <c:v>293537</c:v>
                </c:pt>
                <c:pt idx="178">
                  <c:v>315248</c:v>
                </c:pt>
                <c:pt idx="179">
                  <c:v>479492</c:v>
                </c:pt>
                <c:pt idx="180">
                  <c:v>418879</c:v>
                </c:pt>
                <c:pt idx="181">
                  <c:v>513770</c:v>
                </c:pt>
                <c:pt idx="182">
                  <c:v>338658</c:v>
                </c:pt>
                <c:pt idx="183">
                  <c:v>417921</c:v>
                </c:pt>
                <c:pt idx="184">
                  <c:v>167625</c:v>
                </c:pt>
                <c:pt idx="185">
                  <c:v>448744</c:v>
                </c:pt>
                <c:pt idx="186">
                  <c:v>154970</c:v>
                </c:pt>
                <c:pt idx="187">
                  <c:v>428284</c:v>
                </c:pt>
                <c:pt idx="188">
                  <c:v>434971</c:v>
                </c:pt>
                <c:pt idx="189">
                  <c:v>215627</c:v>
                </c:pt>
                <c:pt idx="190">
                  <c:v>270282</c:v>
                </c:pt>
                <c:pt idx="191">
                  <c:v>418140</c:v>
                </c:pt>
                <c:pt idx="192">
                  <c:v>244220</c:v>
                </c:pt>
                <c:pt idx="193">
                  <c:v>669067</c:v>
                </c:pt>
                <c:pt idx="194">
                  <c:v>725414</c:v>
                </c:pt>
                <c:pt idx="195">
                  <c:v>2894091</c:v>
                </c:pt>
                <c:pt idx="196">
                  <c:v>948572</c:v>
                </c:pt>
                <c:pt idx="197">
                  <c:v>438986</c:v>
                </c:pt>
                <c:pt idx="198">
                  <c:v>313244</c:v>
                </c:pt>
                <c:pt idx="199">
                  <c:v>191483</c:v>
                </c:pt>
                <c:pt idx="200">
                  <c:v>495776</c:v>
                </c:pt>
                <c:pt idx="201">
                  <c:v>535841</c:v>
                </c:pt>
                <c:pt idx="202">
                  <c:v>420937</c:v>
                </c:pt>
                <c:pt idx="203">
                  <c:v>1769514</c:v>
                </c:pt>
                <c:pt idx="204">
                  <c:v>1310904</c:v>
                </c:pt>
                <c:pt idx="205">
                  <c:v>1543263</c:v>
                </c:pt>
                <c:pt idx="206">
                  <c:v>924468</c:v>
                </c:pt>
                <c:pt idx="207">
                  <c:v>440665</c:v>
                </c:pt>
                <c:pt idx="208">
                  <c:v>693875</c:v>
                </c:pt>
                <c:pt idx="209">
                  <c:v>1511180</c:v>
                </c:pt>
                <c:pt idx="210">
                  <c:v>741353</c:v>
                </c:pt>
                <c:pt idx="211">
                  <c:v>643392</c:v>
                </c:pt>
                <c:pt idx="212">
                  <c:v>346424</c:v>
                </c:pt>
                <c:pt idx="213">
                  <c:v>924542</c:v>
                </c:pt>
                <c:pt idx="214">
                  <c:v>681693</c:v>
                </c:pt>
                <c:pt idx="215">
                  <c:v>962650</c:v>
                </c:pt>
                <c:pt idx="216">
                  <c:v>171176</c:v>
                </c:pt>
                <c:pt idx="217">
                  <c:v>169398</c:v>
                </c:pt>
                <c:pt idx="218">
                  <c:v>268531</c:v>
                </c:pt>
                <c:pt idx="219">
                  <c:v>482981</c:v>
                </c:pt>
                <c:pt idx="220">
                  <c:v>434439</c:v>
                </c:pt>
                <c:pt idx="221">
                  <c:v>235886</c:v>
                </c:pt>
                <c:pt idx="222">
                  <c:v>547219</c:v>
                </c:pt>
                <c:pt idx="223">
                  <c:v>449524</c:v>
                </c:pt>
                <c:pt idx="224">
                  <c:v>319952</c:v>
                </c:pt>
                <c:pt idx="225">
                  <c:v>456133</c:v>
                </c:pt>
                <c:pt idx="226">
                  <c:v>301101</c:v>
                </c:pt>
                <c:pt idx="227">
                  <c:v>673887</c:v>
                </c:pt>
                <c:pt idx="228">
                  <c:v>550035</c:v>
                </c:pt>
                <c:pt idx="229">
                  <c:v>780807</c:v>
                </c:pt>
                <c:pt idx="230">
                  <c:v>739530</c:v>
                </c:pt>
                <c:pt idx="231">
                  <c:v>368131</c:v>
                </c:pt>
                <c:pt idx="232">
                  <c:v>313325</c:v>
                </c:pt>
                <c:pt idx="233">
                  <c:v>335910</c:v>
                </c:pt>
                <c:pt idx="234">
                  <c:v>516680</c:v>
                </c:pt>
                <c:pt idx="235">
                  <c:v>1263145</c:v>
                </c:pt>
                <c:pt idx="236">
                  <c:v>2037901</c:v>
                </c:pt>
                <c:pt idx="237">
                  <c:v>7381480</c:v>
                </c:pt>
                <c:pt idx="238">
                  <c:v>7916179</c:v>
                </c:pt>
                <c:pt idx="239">
                  <c:v>449803</c:v>
                </c:pt>
                <c:pt idx="240">
                  <c:v>704817</c:v>
                </c:pt>
                <c:pt idx="241">
                  <c:v>1111532</c:v>
                </c:pt>
                <c:pt idx="242">
                  <c:v>949086</c:v>
                </c:pt>
                <c:pt idx="243">
                  <c:v>212743</c:v>
                </c:pt>
                <c:pt idx="244">
                  <c:v>129716</c:v>
                </c:pt>
                <c:pt idx="245">
                  <c:v>162809</c:v>
                </c:pt>
                <c:pt idx="246">
                  <c:v>349291</c:v>
                </c:pt>
                <c:pt idx="247">
                  <c:v>661503</c:v>
                </c:pt>
                <c:pt idx="248">
                  <c:v>203531</c:v>
                </c:pt>
                <c:pt idx="249">
                  <c:v>0</c:v>
                </c:pt>
                <c:pt idx="250">
                  <c:v>VOLUME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'data sheet'!$A$253:$A$499</c:f>
              <c:numCache>
                <c:formatCode>d\-mmm\-yy</c:formatCode>
                <c:ptCount val="247"/>
                <c:pt idx="0">
                  <c:v>45750</c:v>
                </c:pt>
                <c:pt idx="1">
                  <c:v>45749</c:v>
                </c:pt>
                <c:pt idx="2">
                  <c:v>45748</c:v>
                </c:pt>
                <c:pt idx="3">
                  <c:v>45744</c:v>
                </c:pt>
                <c:pt idx="4">
                  <c:v>45743</c:v>
                </c:pt>
                <c:pt idx="5">
                  <c:v>45742</c:v>
                </c:pt>
                <c:pt idx="6">
                  <c:v>45741</c:v>
                </c:pt>
                <c:pt idx="7">
                  <c:v>45740</c:v>
                </c:pt>
                <c:pt idx="8">
                  <c:v>45737</c:v>
                </c:pt>
                <c:pt idx="9">
                  <c:v>45736</c:v>
                </c:pt>
                <c:pt idx="10">
                  <c:v>45735</c:v>
                </c:pt>
                <c:pt idx="11">
                  <c:v>45734</c:v>
                </c:pt>
                <c:pt idx="12">
                  <c:v>45733</c:v>
                </c:pt>
                <c:pt idx="13">
                  <c:v>45729</c:v>
                </c:pt>
                <c:pt idx="14">
                  <c:v>45728</c:v>
                </c:pt>
                <c:pt idx="15">
                  <c:v>45727</c:v>
                </c:pt>
                <c:pt idx="16">
                  <c:v>45726</c:v>
                </c:pt>
                <c:pt idx="17">
                  <c:v>45723</c:v>
                </c:pt>
                <c:pt idx="18">
                  <c:v>45722</c:v>
                </c:pt>
                <c:pt idx="19">
                  <c:v>45721</c:v>
                </c:pt>
                <c:pt idx="20">
                  <c:v>45720</c:v>
                </c:pt>
                <c:pt idx="21">
                  <c:v>45719</c:v>
                </c:pt>
                <c:pt idx="22">
                  <c:v>45716</c:v>
                </c:pt>
                <c:pt idx="23">
                  <c:v>45715</c:v>
                </c:pt>
                <c:pt idx="24">
                  <c:v>45713</c:v>
                </c:pt>
                <c:pt idx="25">
                  <c:v>45712</c:v>
                </c:pt>
                <c:pt idx="26">
                  <c:v>45709</c:v>
                </c:pt>
                <c:pt idx="27">
                  <c:v>45708</c:v>
                </c:pt>
                <c:pt idx="28">
                  <c:v>45707</c:v>
                </c:pt>
                <c:pt idx="29">
                  <c:v>45706</c:v>
                </c:pt>
                <c:pt idx="30">
                  <c:v>45705</c:v>
                </c:pt>
                <c:pt idx="31">
                  <c:v>45702</c:v>
                </c:pt>
                <c:pt idx="32">
                  <c:v>45701</c:v>
                </c:pt>
                <c:pt idx="33">
                  <c:v>45700</c:v>
                </c:pt>
                <c:pt idx="34">
                  <c:v>45699</c:v>
                </c:pt>
                <c:pt idx="35">
                  <c:v>45698</c:v>
                </c:pt>
                <c:pt idx="36">
                  <c:v>45695</c:v>
                </c:pt>
                <c:pt idx="37">
                  <c:v>45694</c:v>
                </c:pt>
                <c:pt idx="38">
                  <c:v>45693</c:v>
                </c:pt>
                <c:pt idx="39">
                  <c:v>45692</c:v>
                </c:pt>
                <c:pt idx="40">
                  <c:v>45691</c:v>
                </c:pt>
                <c:pt idx="41">
                  <c:v>45689</c:v>
                </c:pt>
                <c:pt idx="42">
                  <c:v>45688</c:v>
                </c:pt>
                <c:pt idx="43">
                  <c:v>45687</c:v>
                </c:pt>
                <c:pt idx="44">
                  <c:v>45686</c:v>
                </c:pt>
                <c:pt idx="45">
                  <c:v>45685</c:v>
                </c:pt>
                <c:pt idx="46">
                  <c:v>45684</c:v>
                </c:pt>
                <c:pt idx="47">
                  <c:v>45681</c:v>
                </c:pt>
                <c:pt idx="48">
                  <c:v>45680</c:v>
                </c:pt>
                <c:pt idx="49">
                  <c:v>45679</c:v>
                </c:pt>
                <c:pt idx="50">
                  <c:v>45678</c:v>
                </c:pt>
                <c:pt idx="51">
                  <c:v>45677</c:v>
                </c:pt>
                <c:pt idx="52">
                  <c:v>45674</c:v>
                </c:pt>
                <c:pt idx="53">
                  <c:v>45673</c:v>
                </c:pt>
                <c:pt idx="54">
                  <c:v>45672</c:v>
                </c:pt>
                <c:pt idx="55">
                  <c:v>45671</c:v>
                </c:pt>
                <c:pt idx="56">
                  <c:v>45670</c:v>
                </c:pt>
                <c:pt idx="57">
                  <c:v>45667</c:v>
                </c:pt>
                <c:pt idx="58">
                  <c:v>45666</c:v>
                </c:pt>
                <c:pt idx="59">
                  <c:v>45665</c:v>
                </c:pt>
                <c:pt idx="60">
                  <c:v>45664</c:v>
                </c:pt>
                <c:pt idx="61">
                  <c:v>45663</c:v>
                </c:pt>
                <c:pt idx="62">
                  <c:v>45660</c:v>
                </c:pt>
                <c:pt idx="63">
                  <c:v>45659</c:v>
                </c:pt>
                <c:pt idx="64">
                  <c:v>45658</c:v>
                </c:pt>
                <c:pt idx="65">
                  <c:v>45657</c:v>
                </c:pt>
                <c:pt idx="66">
                  <c:v>45656</c:v>
                </c:pt>
                <c:pt idx="67">
                  <c:v>45653</c:v>
                </c:pt>
                <c:pt idx="68">
                  <c:v>45652</c:v>
                </c:pt>
                <c:pt idx="69">
                  <c:v>45650</c:v>
                </c:pt>
                <c:pt idx="70">
                  <c:v>45649</c:v>
                </c:pt>
                <c:pt idx="71">
                  <c:v>45646</c:v>
                </c:pt>
                <c:pt idx="72">
                  <c:v>45645</c:v>
                </c:pt>
                <c:pt idx="73">
                  <c:v>45644</c:v>
                </c:pt>
                <c:pt idx="74">
                  <c:v>45643</c:v>
                </c:pt>
                <c:pt idx="75">
                  <c:v>45642</c:v>
                </c:pt>
                <c:pt idx="76">
                  <c:v>45639</c:v>
                </c:pt>
                <c:pt idx="77">
                  <c:v>45638</c:v>
                </c:pt>
                <c:pt idx="78">
                  <c:v>45637</c:v>
                </c:pt>
                <c:pt idx="79">
                  <c:v>45636</c:v>
                </c:pt>
                <c:pt idx="80">
                  <c:v>45635</c:v>
                </c:pt>
                <c:pt idx="81">
                  <c:v>45632</c:v>
                </c:pt>
                <c:pt idx="82">
                  <c:v>45631</c:v>
                </c:pt>
                <c:pt idx="83">
                  <c:v>45630</c:v>
                </c:pt>
                <c:pt idx="84">
                  <c:v>45629</c:v>
                </c:pt>
                <c:pt idx="85">
                  <c:v>45628</c:v>
                </c:pt>
                <c:pt idx="86">
                  <c:v>45625</c:v>
                </c:pt>
                <c:pt idx="87">
                  <c:v>45624</c:v>
                </c:pt>
                <c:pt idx="88">
                  <c:v>45623</c:v>
                </c:pt>
                <c:pt idx="89">
                  <c:v>45622</c:v>
                </c:pt>
                <c:pt idx="90">
                  <c:v>45621</c:v>
                </c:pt>
                <c:pt idx="91">
                  <c:v>45618</c:v>
                </c:pt>
                <c:pt idx="92">
                  <c:v>45617</c:v>
                </c:pt>
                <c:pt idx="93">
                  <c:v>45615</c:v>
                </c:pt>
                <c:pt idx="94">
                  <c:v>45614</c:v>
                </c:pt>
                <c:pt idx="95">
                  <c:v>45610</c:v>
                </c:pt>
                <c:pt idx="96">
                  <c:v>45609</c:v>
                </c:pt>
                <c:pt idx="97">
                  <c:v>45608</c:v>
                </c:pt>
                <c:pt idx="98">
                  <c:v>45607</c:v>
                </c:pt>
                <c:pt idx="99">
                  <c:v>45604</c:v>
                </c:pt>
                <c:pt idx="100">
                  <c:v>45603</c:v>
                </c:pt>
                <c:pt idx="101">
                  <c:v>45602</c:v>
                </c:pt>
                <c:pt idx="102">
                  <c:v>45601</c:v>
                </c:pt>
                <c:pt idx="103">
                  <c:v>45600</c:v>
                </c:pt>
                <c:pt idx="104">
                  <c:v>45597</c:v>
                </c:pt>
                <c:pt idx="105">
                  <c:v>45596</c:v>
                </c:pt>
                <c:pt idx="106">
                  <c:v>45595</c:v>
                </c:pt>
                <c:pt idx="107">
                  <c:v>45594</c:v>
                </c:pt>
                <c:pt idx="108">
                  <c:v>45593</c:v>
                </c:pt>
                <c:pt idx="109">
                  <c:v>45590</c:v>
                </c:pt>
                <c:pt idx="110">
                  <c:v>45589</c:v>
                </c:pt>
                <c:pt idx="111">
                  <c:v>45588</c:v>
                </c:pt>
                <c:pt idx="112">
                  <c:v>45587</c:v>
                </c:pt>
                <c:pt idx="113">
                  <c:v>45586</c:v>
                </c:pt>
                <c:pt idx="114">
                  <c:v>45583</c:v>
                </c:pt>
                <c:pt idx="115">
                  <c:v>45582</c:v>
                </c:pt>
                <c:pt idx="116">
                  <c:v>45581</c:v>
                </c:pt>
                <c:pt idx="117">
                  <c:v>45580</c:v>
                </c:pt>
                <c:pt idx="118">
                  <c:v>45579</c:v>
                </c:pt>
                <c:pt idx="119">
                  <c:v>45576</c:v>
                </c:pt>
                <c:pt idx="120">
                  <c:v>45575</c:v>
                </c:pt>
                <c:pt idx="121">
                  <c:v>45574</c:v>
                </c:pt>
                <c:pt idx="122">
                  <c:v>45573</c:v>
                </c:pt>
                <c:pt idx="123">
                  <c:v>45572</c:v>
                </c:pt>
                <c:pt idx="124">
                  <c:v>45569</c:v>
                </c:pt>
                <c:pt idx="125">
                  <c:v>45568</c:v>
                </c:pt>
                <c:pt idx="126">
                  <c:v>45566</c:v>
                </c:pt>
                <c:pt idx="127">
                  <c:v>45565</c:v>
                </c:pt>
                <c:pt idx="128">
                  <c:v>45562</c:v>
                </c:pt>
                <c:pt idx="129">
                  <c:v>45561</c:v>
                </c:pt>
                <c:pt idx="130">
                  <c:v>45560</c:v>
                </c:pt>
                <c:pt idx="131">
                  <c:v>45559</c:v>
                </c:pt>
                <c:pt idx="132">
                  <c:v>45558</c:v>
                </c:pt>
                <c:pt idx="133">
                  <c:v>45555</c:v>
                </c:pt>
                <c:pt idx="134">
                  <c:v>45554</c:v>
                </c:pt>
                <c:pt idx="135">
                  <c:v>45553</c:v>
                </c:pt>
                <c:pt idx="136">
                  <c:v>45552</c:v>
                </c:pt>
                <c:pt idx="137">
                  <c:v>45551</c:v>
                </c:pt>
                <c:pt idx="138">
                  <c:v>45548</c:v>
                </c:pt>
                <c:pt idx="139">
                  <c:v>45547</c:v>
                </c:pt>
                <c:pt idx="140">
                  <c:v>45546</c:v>
                </c:pt>
                <c:pt idx="141">
                  <c:v>45545</c:v>
                </c:pt>
                <c:pt idx="142">
                  <c:v>45544</c:v>
                </c:pt>
                <c:pt idx="143">
                  <c:v>45541</c:v>
                </c:pt>
                <c:pt idx="144">
                  <c:v>45540</c:v>
                </c:pt>
                <c:pt idx="145">
                  <c:v>45539</c:v>
                </c:pt>
                <c:pt idx="146">
                  <c:v>45538</c:v>
                </c:pt>
                <c:pt idx="147">
                  <c:v>45537</c:v>
                </c:pt>
                <c:pt idx="148">
                  <c:v>45534</c:v>
                </c:pt>
                <c:pt idx="149">
                  <c:v>45533</c:v>
                </c:pt>
                <c:pt idx="150">
                  <c:v>45532</c:v>
                </c:pt>
                <c:pt idx="151">
                  <c:v>45531</c:v>
                </c:pt>
                <c:pt idx="152">
                  <c:v>45530</c:v>
                </c:pt>
                <c:pt idx="153">
                  <c:v>45527</c:v>
                </c:pt>
                <c:pt idx="154">
                  <c:v>45526</c:v>
                </c:pt>
                <c:pt idx="155">
                  <c:v>45525</c:v>
                </c:pt>
                <c:pt idx="156">
                  <c:v>45524</c:v>
                </c:pt>
                <c:pt idx="157">
                  <c:v>45523</c:v>
                </c:pt>
                <c:pt idx="158">
                  <c:v>45520</c:v>
                </c:pt>
                <c:pt idx="159">
                  <c:v>45518</c:v>
                </c:pt>
                <c:pt idx="160">
                  <c:v>45517</c:v>
                </c:pt>
                <c:pt idx="161">
                  <c:v>45516</c:v>
                </c:pt>
                <c:pt idx="162">
                  <c:v>45513</c:v>
                </c:pt>
                <c:pt idx="163">
                  <c:v>45512</c:v>
                </c:pt>
                <c:pt idx="164">
                  <c:v>45511</c:v>
                </c:pt>
                <c:pt idx="165">
                  <c:v>45510</c:v>
                </c:pt>
                <c:pt idx="166">
                  <c:v>45509</c:v>
                </c:pt>
                <c:pt idx="167">
                  <c:v>45506</c:v>
                </c:pt>
                <c:pt idx="168">
                  <c:v>45505</c:v>
                </c:pt>
                <c:pt idx="169">
                  <c:v>45504</c:v>
                </c:pt>
                <c:pt idx="170">
                  <c:v>45503</c:v>
                </c:pt>
                <c:pt idx="171">
                  <c:v>45502</c:v>
                </c:pt>
                <c:pt idx="172">
                  <c:v>45499</c:v>
                </c:pt>
                <c:pt idx="173">
                  <c:v>45498</c:v>
                </c:pt>
                <c:pt idx="174">
                  <c:v>45497</c:v>
                </c:pt>
                <c:pt idx="175">
                  <c:v>45496</c:v>
                </c:pt>
                <c:pt idx="176">
                  <c:v>45495</c:v>
                </c:pt>
                <c:pt idx="177">
                  <c:v>45492</c:v>
                </c:pt>
                <c:pt idx="178">
                  <c:v>45491</c:v>
                </c:pt>
                <c:pt idx="179">
                  <c:v>45489</c:v>
                </c:pt>
                <c:pt idx="180">
                  <c:v>45488</c:v>
                </c:pt>
                <c:pt idx="181">
                  <c:v>45485</c:v>
                </c:pt>
                <c:pt idx="182">
                  <c:v>45484</c:v>
                </c:pt>
                <c:pt idx="183">
                  <c:v>45483</c:v>
                </c:pt>
                <c:pt idx="184">
                  <c:v>45482</c:v>
                </c:pt>
                <c:pt idx="185">
                  <c:v>45481</c:v>
                </c:pt>
                <c:pt idx="186">
                  <c:v>45478</c:v>
                </c:pt>
                <c:pt idx="187">
                  <c:v>45477</c:v>
                </c:pt>
                <c:pt idx="188">
                  <c:v>45476</c:v>
                </c:pt>
                <c:pt idx="189">
                  <c:v>45475</c:v>
                </c:pt>
                <c:pt idx="190">
                  <c:v>45474</c:v>
                </c:pt>
                <c:pt idx="191">
                  <c:v>45471</c:v>
                </c:pt>
                <c:pt idx="192">
                  <c:v>45470</c:v>
                </c:pt>
                <c:pt idx="193">
                  <c:v>45469</c:v>
                </c:pt>
                <c:pt idx="194">
                  <c:v>45468</c:v>
                </c:pt>
                <c:pt idx="195">
                  <c:v>45467</c:v>
                </c:pt>
                <c:pt idx="196">
                  <c:v>45464</c:v>
                </c:pt>
                <c:pt idx="197">
                  <c:v>45463</c:v>
                </c:pt>
                <c:pt idx="198">
                  <c:v>45462</c:v>
                </c:pt>
                <c:pt idx="199">
                  <c:v>45461</c:v>
                </c:pt>
                <c:pt idx="200">
                  <c:v>45457</c:v>
                </c:pt>
                <c:pt idx="201">
                  <c:v>45456</c:v>
                </c:pt>
                <c:pt idx="202">
                  <c:v>45455</c:v>
                </c:pt>
                <c:pt idx="203">
                  <c:v>45454</c:v>
                </c:pt>
                <c:pt idx="204">
                  <c:v>45453</c:v>
                </c:pt>
                <c:pt idx="205">
                  <c:v>45450</c:v>
                </c:pt>
                <c:pt idx="206">
                  <c:v>45449</c:v>
                </c:pt>
                <c:pt idx="207">
                  <c:v>45448</c:v>
                </c:pt>
                <c:pt idx="208">
                  <c:v>45447</c:v>
                </c:pt>
                <c:pt idx="209">
                  <c:v>45446</c:v>
                </c:pt>
                <c:pt idx="210">
                  <c:v>45443</c:v>
                </c:pt>
                <c:pt idx="211">
                  <c:v>45442</c:v>
                </c:pt>
                <c:pt idx="212">
                  <c:v>45441</c:v>
                </c:pt>
                <c:pt idx="213">
                  <c:v>45440</c:v>
                </c:pt>
                <c:pt idx="214">
                  <c:v>45439</c:v>
                </c:pt>
                <c:pt idx="215">
                  <c:v>45436</c:v>
                </c:pt>
                <c:pt idx="216">
                  <c:v>45435</c:v>
                </c:pt>
                <c:pt idx="217">
                  <c:v>45434</c:v>
                </c:pt>
                <c:pt idx="218">
                  <c:v>45433</c:v>
                </c:pt>
                <c:pt idx="219">
                  <c:v>45430</c:v>
                </c:pt>
                <c:pt idx="220">
                  <c:v>45429</c:v>
                </c:pt>
                <c:pt idx="221">
                  <c:v>45428</c:v>
                </c:pt>
                <c:pt idx="222">
                  <c:v>45427</c:v>
                </c:pt>
                <c:pt idx="223">
                  <c:v>45426</c:v>
                </c:pt>
                <c:pt idx="224">
                  <c:v>45425</c:v>
                </c:pt>
                <c:pt idx="225">
                  <c:v>45422</c:v>
                </c:pt>
                <c:pt idx="226">
                  <c:v>45421</c:v>
                </c:pt>
                <c:pt idx="227">
                  <c:v>45420</c:v>
                </c:pt>
                <c:pt idx="228">
                  <c:v>45419</c:v>
                </c:pt>
                <c:pt idx="229">
                  <c:v>45418</c:v>
                </c:pt>
                <c:pt idx="230">
                  <c:v>45415</c:v>
                </c:pt>
                <c:pt idx="231">
                  <c:v>45414</c:v>
                </c:pt>
                <c:pt idx="232">
                  <c:v>45412</c:v>
                </c:pt>
                <c:pt idx="233">
                  <c:v>45411</c:v>
                </c:pt>
                <c:pt idx="234">
                  <c:v>45408</c:v>
                </c:pt>
                <c:pt idx="235">
                  <c:v>45407</c:v>
                </c:pt>
                <c:pt idx="236">
                  <c:v>45406</c:v>
                </c:pt>
                <c:pt idx="237">
                  <c:v>45405</c:v>
                </c:pt>
                <c:pt idx="238">
                  <c:v>45404</c:v>
                </c:pt>
                <c:pt idx="239">
                  <c:v>45401</c:v>
                </c:pt>
                <c:pt idx="240">
                  <c:v>45400</c:v>
                </c:pt>
                <c:pt idx="241">
                  <c:v>45398</c:v>
                </c:pt>
                <c:pt idx="242">
                  <c:v>45397</c:v>
                </c:pt>
                <c:pt idx="243">
                  <c:v>45394</c:v>
                </c:pt>
                <c:pt idx="244">
                  <c:v>45392</c:v>
                </c:pt>
                <c:pt idx="245">
                  <c:v>45391</c:v>
                </c:pt>
                <c:pt idx="246">
                  <c:v>45390</c:v>
                </c:pt>
              </c:numCache>
            </c:numRef>
          </c:cat>
          <c:val>
            <c:numRef>
              <c:f>'data sheet'!$F$253:$F$499</c:f>
              <c:numCache>
                <c:formatCode>General</c:formatCode>
                <c:ptCount val="247"/>
                <c:pt idx="0">
                  <c:v>945827</c:v>
                </c:pt>
                <c:pt idx="1">
                  <c:v>547719</c:v>
                </c:pt>
                <c:pt idx="2">
                  <c:v>162222</c:v>
                </c:pt>
                <c:pt idx="3">
                  <c:v>424983</c:v>
                </c:pt>
                <c:pt idx="4">
                  <c:v>325369</c:v>
                </c:pt>
                <c:pt idx="5">
                  <c:v>169854</c:v>
                </c:pt>
                <c:pt idx="6">
                  <c:v>153103</c:v>
                </c:pt>
                <c:pt idx="7">
                  <c:v>227617</c:v>
                </c:pt>
                <c:pt idx="8">
                  <c:v>164425</c:v>
                </c:pt>
                <c:pt idx="9">
                  <c:v>314521</c:v>
                </c:pt>
                <c:pt idx="10">
                  <c:v>217469</c:v>
                </c:pt>
                <c:pt idx="11">
                  <c:v>215189</c:v>
                </c:pt>
                <c:pt idx="12">
                  <c:v>163052</c:v>
                </c:pt>
                <c:pt idx="13">
                  <c:v>219037</c:v>
                </c:pt>
                <c:pt idx="14">
                  <c:v>120840</c:v>
                </c:pt>
                <c:pt idx="15">
                  <c:v>304976</c:v>
                </c:pt>
                <c:pt idx="16">
                  <c:v>280154</c:v>
                </c:pt>
                <c:pt idx="17">
                  <c:v>140769</c:v>
                </c:pt>
                <c:pt idx="18">
                  <c:v>133695</c:v>
                </c:pt>
                <c:pt idx="19">
                  <c:v>194079</c:v>
                </c:pt>
                <c:pt idx="20">
                  <c:v>150870</c:v>
                </c:pt>
                <c:pt idx="21">
                  <c:v>109593</c:v>
                </c:pt>
                <c:pt idx="22">
                  <c:v>188261</c:v>
                </c:pt>
                <c:pt idx="23">
                  <c:v>283716</c:v>
                </c:pt>
                <c:pt idx="24">
                  <c:v>759594</c:v>
                </c:pt>
                <c:pt idx="25">
                  <c:v>417539</c:v>
                </c:pt>
                <c:pt idx="26">
                  <c:v>372729</c:v>
                </c:pt>
                <c:pt idx="27">
                  <c:v>487901</c:v>
                </c:pt>
                <c:pt idx="28">
                  <c:v>251702</c:v>
                </c:pt>
                <c:pt idx="29">
                  <c:v>245262</c:v>
                </c:pt>
                <c:pt idx="30">
                  <c:v>234360</c:v>
                </c:pt>
                <c:pt idx="31">
                  <c:v>507336</c:v>
                </c:pt>
                <c:pt idx="32">
                  <c:v>1260734</c:v>
                </c:pt>
                <c:pt idx="33">
                  <c:v>2202647</c:v>
                </c:pt>
                <c:pt idx="34">
                  <c:v>204290</c:v>
                </c:pt>
                <c:pt idx="35">
                  <c:v>208407</c:v>
                </c:pt>
                <c:pt idx="36">
                  <c:v>162035</c:v>
                </c:pt>
                <c:pt idx="37">
                  <c:v>217861</c:v>
                </c:pt>
                <c:pt idx="38">
                  <c:v>622678</c:v>
                </c:pt>
                <c:pt idx="39">
                  <c:v>520151</c:v>
                </c:pt>
                <c:pt idx="40">
                  <c:v>393939</c:v>
                </c:pt>
                <c:pt idx="41">
                  <c:v>189537</c:v>
                </c:pt>
                <c:pt idx="42">
                  <c:v>111487</c:v>
                </c:pt>
                <c:pt idx="43">
                  <c:v>295083</c:v>
                </c:pt>
                <c:pt idx="44">
                  <c:v>344361</c:v>
                </c:pt>
                <c:pt idx="45">
                  <c:v>791584</c:v>
                </c:pt>
                <c:pt idx="46">
                  <c:v>355223</c:v>
                </c:pt>
                <c:pt idx="47">
                  <c:v>541410</c:v>
                </c:pt>
                <c:pt idx="48">
                  <c:v>699633</c:v>
                </c:pt>
                <c:pt idx="49">
                  <c:v>206974</c:v>
                </c:pt>
                <c:pt idx="50">
                  <c:v>225920</c:v>
                </c:pt>
                <c:pt idx="51">
                  <c:v>265316</c:v>
                </c:pt>
                <c:pt idx="52">
                  <c:v>416211</c:v>
                </c:pt>
                <c:pt idx="53">
                  <c:v>175258</c:v>
                </c:pt>
                <c:pt idx="54">
                  <c:v>155260</c:v>
                </c:pt>
                <c:pt idx="55">
                  <c:v>270570</c:v>
                </c:pt>
                <c:pt idx="56">
                  <c:v>201246</c:v>
                </c:pt>
                <c:pt idx="57">
                  <c:v>210145</c:v>
                </c:pt>
                <c:pt idx="58">
                  <c:v>359313</c:v>
                </c:pt>
                <c:pt idx="59">
                  <c:v>219126</c:v>
                </c:pt>
                <c:pt idx="60">
                  <c:v>578696</c:v>
                </c:pt>
                <c:pt idx="61">
                  <c:v>434214</c:v>
                </c:pt>
                <c:pt idx="62">
                  <c:v>342710</c:v>
                </c:pt>
                <c:pt idx="63">
                  <c:v>499010</c:v>
                </c:pt>
                <c:pt idx="64">
                  <c:v>1046987</c:v>
                </c:pt>
                <c:pt idx="65">
                  <c:v>814926</c:v>
                </c:pt>
                <c:pt idx="66">
                  <c:v>686957</c:v>
                </c:pt>
                <c:pt idx="67">
                  <c:v>974673</c:v>
                </c:pt>
                <c:pt idx="68">
                  <c:v>473894</c:v>
                </c:pt>
                <c:pt idx="69">
                  <c:v>343179</c:v>
                </c:pt>
                <c:pt idx="70">
                  <c:v>409991</c:v>
                </c:pt>
                <c:pt idx="71">
                  <c:v>246768</c:v>
                </c:pt>
                <c:pt idx="72">
                  <c:v>683300</c:v>
                </c:pt>
                <c:pt idx="73">
                  <c:v>1726013</c:v>
                </c:pt>
                <c:pt idx="74">
                  <c:v>3843702</c:v>
                </c:pt>
                <c:pt idx="75">
                  <c:v>485729</c:v>
                </c:pt>
                <c:pt idx="76">
                  <c:v>125142</c:v>
                </c:pt>
                <c:pt idx="77">
                  <c:v>111607</c:v>
                </c:pt>
                <c:pt idx="78">
                  <c:v>571035</c:v>
                </c:pt>
                <c:pt idx="79">
                  <c:v>347320</c:v>
                </c:pt>
                <c:pt idx="80">
                  <c:v>311718</c:v>
                </c:pt>
                <c:pt idx="81">
                  <c:v>190260</c:v>
                </c:pt>
                <c:pt idx="82">
                  <c:v>574891</c:v>
                </c:pt>
                <c:pt idx="83">
                  <c:v>256747</c:v>
                </c:pt>
                <c:pt idx="84">
                  <c:v>696120</c:v>
                </c:pt>
                <c:pt idx="85">
                  <c:v>346276</c:v>
                </c:pt>
                <c:pt idx="86">
                  <c:v>328827</c:v>
                </c:pt>
                <c:pt idx="87">
                  <c:v>188397</c:v>
                </c:pt>
                <c:pt idx="88">
                  <c:v>531041</c:v>
                </c:pt>
                <c:pt idx="89">
                  <c:v>253630</c:v>
                </c:pt>
                <c:pt idx="90">
                  <c:v>313481</c:v>
                </c:pt>
                <c:pt idx="91">
                  <c:v>643318</c:v>
                </c:pt>
                <c:pt idx="92">
                  <c:v>295562</c:v>
                </c:pt>
                <c:pt idx="93">
                  <c:v>151571</c:v>
                </c:pt>
                <c:pt idx="94">
                  <c:v>337791</c:v>
                </c:pt>
                <c:pt idx="95">
                  <c:v>376265</c:v>
                </c:pt>
                <c:pt idx="96">
                  <c:v>1239370</c:v>
                </c:pt>
                <c:pt idx="97">
                  <c:v>368252</c:v>
                </c:pt>
                <c:pt idx="98">
                  <c:v>840592</c:v>
                </c:pt>
                <c:pt idx="99">
                  <c:v>300848</c:v>
                </c:pt>
                <c:pt idx="100">
                  <c:v>111886</c:v>
                </c:pt>
                <c:pt idx="101">
                  <c:v>146213</c:v>
                </c:pt>
                <c:pt idx="102">
                  <c:v>260678</c:v>
                </c:pt>
                <c:pt idx="103">
                  <c:v>149251</c:v>
                </c:pt>
                <c:pt idx="104">
                  <c:v>327462</c:v>
                </c:pt>
                <c:pt idx="105">
                  <c:v>39326</c:v>
                </c:pt>
                <c:pt idx="106">
                  <c:v>542097</c:v>
                </c:pt>
                <c:pt idx="107">
                  <c:v>154019</c:v>
                </c:pt>
                <c:pt idx="108">
                  <c:v>155038</c:v>
                </c:pt>
                <c:pt idx="109">
                  <c:v>195920</c:v>
                </c:pt>
                <c:pt idx="110">
                  <c:v>197761</c:v>
                </c:pt>
                <c:pt idx="111">
                  <c:v>168167</c:v>
                </c:pt>
                <c:pt idx="112">
                  <c:v>239154</c:v>
                </c:pt>
                <c:pt idx="113">
                  <c:v>284357</c:v>
                </c:pt>
                <c:pt idx="114">
                  <c:v>644123</c:v>
                </c:pt>
                <c:pt idx="115">
                  <c:v>406426</c:v>
                </c:pt>
                <c:pt idx="116">
                  <c:v>463806</c:v>
                </c:pt>
                <c:pt idx="117">
                  <c:v>776695</c:v>
                </c:pt>
                <c:pt idx="118">
                  <c:v>391243</c:v>
                </c:pt>
                <c:pt idx="119">
                  <c:v>933357</c:v>
                </c:pt>
                <c:pt idx="120">
                  <c:v>1850010</c:v>
                </c:pt>
                <c:pt idx="121">
                  <c:v>720245</c:v>
                </c:pt>
                <c:pt idx="122">
                  <c:v>753305</c:v>
                </c:pt>
                <c:pt idx="123">
                  <c:v>571910</c:v>
                </c:pt>
                <c:pt idx="124">
                  <c:v>283712</c:v>
                </c:pt>
                <c:pt idx="125">
                  <c:v>360133</c:v>
                </c:pt>
                <c:pt idx="126">
                  <c:v>213150</c:v>
                </c:pt>
                <c:pt idx="127">
                  <c:v>128841</c:v>
                </c:pt>
                <c:pt idx="128">
                  <c:v>321482</c:v>
                </c:pt>
                <c:pt idx="129">
                  <c:v>304761</c:v>
                </c:pt>
                <c:pt idx="130">
                  <c:v>267429</c:v>
                </c:pt>
                <c:pt idx="131">
                  <c:v>540865</c:v>
                </c:pt>
                <c:pt idx="132">
                  <c:v>1459827</c:v>
                </c:pt>
                <c:pt idx="133">
                  <c:v>154450</c:v>
                </c:pt>
                <c:pt idx="134">
                  <c:v>446166</c:v>
                </c:pt>
                <c:pt idx="135">
                  <c:v>597198</c:v>
                </c:pt>
                <c:pt idx="136">
                  <c:v>291649</c:v>
                </c:pt>
                <c:pt idx="137">
                  <c:v>104559</c:v>
                </c:pt>
                <c:pt idx="138">
                  <c:v>93526</c:v>
                </c:pt>
                <c:pt idx="139">
                  <c:v>242695</c:v>
                </c:pt>
                <c:pt idx="140">
                  <c:v>245021</c:v>
                </c:pt>
                <c:pt idx="141">
                  <c:v>347495</c:v>
                </c:pt>
                <c:pt idx="142">
                  <c:v>332545</c:v>
                </c:pt>
                <c:pt idx="143">
                  <c:v>165970</c:v>
                </c:pt>
                <c:pt idx="144">
                  <c:v>480697</c:v>
                </c:pt>
                <c:pt idx="145">
                  <c:v>1431782</c:v>
                </c:pt>
                <c:pt idx="146">
                  <c:v>517883</c:v>
                </c:pt>
                <c:pt idx="147">
                  <c:v>463174</c:v>
                </c:pt>
                <c:pt idx="148">
                  <c:v>159446</c:v>
                </c:pt>
                <c:pt idx="149">
                  <c:v>309172</c:v>
                </c:pt>
                <c:pt idx="150">
                  <c:v>522773</c:v>
                </c:pt>
                <c:pt idx="151">
                  <c:v>514593</c:v>
                </c:pt>
                <c:pt idx="152">
                  <c:v>247309</c:v>
                </c:pt>
                <c:pt idx="153">
                  <c:v>158074</c:v>
                </c:pt>
                <c:pt idx="154">
                  <c:v>198363</c:v>
                </c:pt>
                <c:pt idx="155">
                  <c:v>220679</c:v>
                </c:pt>
                <c:pt idx="156">
                  <c:v>1340817</c:v>
                </c:pt>
                <c:pt idx="157">
                  <c:v>411449</c:v>
                </c:pt>
                <c:pt idx="158">
                  <c:v>301798</c:v>
                </c:pt>
                <c:pt idx="159">
                  <c:v>452124</c:v>
                </c:pt>
                <c:pt idx="160">
                  <c:v>1065886</c:v>
                </c:pt>
                <c:pt idx="161">
                  <c:v>1419861</c:v>
                </c:pt>
                <c:pt idx="162">
                  <c:v>421300</c:v>
                </c:pt>
                <c:pt idx="163">
                  <c:v>718448</c:v>
                </c:pt>
                <c:pt idx="164">
                  <c:v>773760</c:v>
                </c:pt>
                <c:pt idx="165">
                  <c:v>595353</c:v>
                </c:pt>
                <c:pt idx="166">
                  <c:v>605194</c:v>
                </c:pt>
                <c:pt idx="167">
                  <c:v>670628</c:v>
                </c:pt>
                <c:pt idx="168">
                  <c:v>714731</c:v>
                </c:pt>
                <c:pt idx="169">
                  <c:v>492218</c:v>
                </c:pt>
                <c:pt idx="170">
                  <c:v>335687</c:v>
                </c:pt>
                <c:pt idx="171">
                  <c:v>119839</c:v>
                </c:pt>
                <c:pt idx="172">
                  <c:v>282161</c:v>
                </c:pt>
                <c:pt idx="173">
                  <c:v>502512</c:v>
                </c:pt>
                <c:pt idx="174">
                  <c:v>476137</c:v>
                </c:pt>
                <c:pt idx="175">
                  <c:v>460105</c:v>
                </c:pt>
                <c:pt idx="176">
                  <c:v>401104</c:v>
                </c:pt>
                <c:pt idx="177">
                  <c:v>130975</c:v>
                </c:pt>
                <c:pt idx="178">
                  <c:v>178305</c:v>
                </c:pt>
                <c:pt idx="179">
                  <c:v>224631</c:v>
                </c:pt>
                <c:pt idx="180">
                  <c:v>375405</c:v>
                </c:pt>
                <c:pt idx="181">
                  <c:v>218636</c:v>
                </c:pt>
                <c:pt idx="182">
                  <c:v>240195</c:v>
                </c:pt>
                <c:pt idx="183">
                  <c:v>218538</c:v>
                </c:pt>
                <c:pt idx="184">
                  <c:v>674743</c:v>
                </c:pt>
                <c:pt idx="185">
                  <c:v>650186</c:v>
                </c:pt>
                <c:pt idx="186">
                  <c:v>156248</c:v>
                </c:pt>
                <c:pt idx="187">
                  <c:v>1038443</c:v>
                </c:pt>
                <c:pt idx="188">
                  <c:v>734508</c:v>
                </c:pt>
                <c:pt idx="189">
                  <c:v>950710</c:v>
                </c:pt>
                <c:pt idx="190">
                  <c:v>956188</c:v>
                </c:pt>
                <c:pt idx="191">
                  <c:v>437651</c:v>
                </c:pt>
                <c:pt idx="192">
                  <c:v>1057281</c:v>
                </c:pt>
                <c:pt idx="193">
                  <c:v>1755171</c:v>
                </c:pt>
                <c:pt idx="194">
                  <c:v>513552</c:v>
                </c:pt>
                <c:pt idx="195">
                  <c:v>772609</c:v>
                </c:pt>
                <c:pt idx="196">
                  <c:v>278691</c:v>
                </c:pt>
                <c:pt idx="197">
                  <c:v>799558</c:v>
                </c:pt>
                <c:pt idx="198">
                  <c:v>558269</c:v>
                </c:pt>
                <c:pt idx="199">
                  <c:v>373279</c:v>
                </c:pt>
                <c:pt idx="200">
                  <c:v>524432</c:v>
                </c:pt>
                <c:pt idx="201">
                  <c:v>285975</c:v>
                </c:pt>
                <c:pt idx="202">
                  <c:v>1053240</c:v>
                </c:pt>
                <c:pt idx="203">
                  <c:v>942555</c:v>
                </c:pt>
                <c:pt idx="204">
                  <c:v>542486</c:v>
                </c:pt>
                <c:pt idx="205">
                  <c:v>162598</c:v>
                </c:pt>
                <c:pt idx="206">
                  <c:v>323013</c:v>
                </c:pt>
                <c:pt idx="207">
                  <c:v>312305</c:v>
                </c:pt>
                <c:pt idx="208">
                  <c:v>410432</c:v>
                </c:pt>
                <c:pt idx="209">
                  <c:v>1033914</c:v>
                </c:pt>
                <c:pt idx="210">
                  <c:v>1217343</c:v>
                </c:pt>
                <c:pt idx="211">
                  <c:v>2421958</c:v>
                </c:pt>
                <c:pt idx="212">
                  <c:v>644782</c:v>
                </c:pt>
                <c:pt idx="213">
                  <c:v>2025821</c:v>
                </c:pt>
                <c:pt idx="214">
                  <c:v>422797</c:v>
                </c:pt>
                <c:pt idx="215">
                  <c:v>132016</c:v>
                </c:pt>
                <c:pt idx="216">
                  <c:v>318132</c:v>
                </c:pt>
                <c:pt idx="217">
                  <c:v>170445</c:v>
                </c:pt>
                <c:pt idx="218">
                  <c:v>173094</c:v>
                </c:pt>
                <c:pt idx="219">
                  <c:v>321671</c:v>
                </c:pt>
                <c:pt idx="220">
                  <c:v>31324</c:v>
                </c:pt>
                <c:pt idx="221">
                  <c:v>160999</c:v>
                </c:pt>
                <c:pt idx="222">
                  <c:v>87052</c:v>
                </c:pt>
                <c:pt idx="223">
                  <c:v>139522</c:v>
                </c:pt>
                <c:pt idx="224">
                  <c:v>280228</c:v>
                </c:pt>
                <c:pt idx="225">
                  <c:v>417644</c:v>
                </c:pt>
                <c:pt idx="226">
                  <c:v>316687</c:v>
                </c:pt>
                <c:pt idx="227">
                  <c:v>117602</c:v>
                </c:pt>
                <c:pt idx="228">
                  <c:v>532186</c:v>
                </c:pt>
                <c:pt idx="229">
                  <c:v>360488</c:v>
                </c:pt>
                <c:pt idx="230">
                  <c:v>194153</c:v>
                </c:pt>
                <c:pt idx="231">
                  <c:v>278430</c:v>
                </c:pt>
                <c:pt idx="232">
                  <c:v>291150</c:v>
                </c:pt>
                <c:pt idx="233">
                  <c:v>358148</c:v>
                </c:pt>
                <c:pt idx="234">
                  <c:v>384574</c:v>
                </c:pt>
                <c:pt idx="235">
                  <c:v>196893</c:v>
                </c:pt>
                <c:pt idx="236">
                  <c:v>209171</c:v>
                </c:pt>
                <c:pt idx="237">
                  <c:v>564608</c:v>
                </c:pt>
                <c:pt idx="238">
                  <c:v>260533</c:v>
                </c:pt>
                <c:pt idx="239">
                  <c:v>269676</c:v>
                </c:pt>
                <c:pt idx="240">
                  <c:v>243803</c:v>
                </c:pt>
                <c:pt idx="241">
                  <c:v>985533</c:v>
                </c:pt>
                <c:pt idx="242">
                  <c:v>719341</c:v>
                </c:pt>
                <c:pt idx="243">
                  <c:v>443344</c:v>
                </c:pt>
                <c:pt idx="244">
                  <c:v>623680</c:v>
                </c:pt>
                <c:pt idx="245">
                  <c:v>453328</c:v>
                </c:pt>
                <c:pt idx="246">
                  <c:v>1078562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3-4C4E-A8A6-EDBEAE52F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2"/>
        <c:overlap val="6"/>
        <c:axId val="430575200"/>
        <c:axId val="430559808"/>
      </c:barChart>
      <c:lineChart>
        <c:grouping val="standard"/>
        <c:varyColors val="0"/>
        <c:ser>
          <c:idx val="0"/>
          <c:order val="0"/>
          <c:tx>
            <c:strRef>
              <c:f>'data sheet'!$B$2:$B$252</c:f>
              <c:strCache>
                <c:ptCount val="251"/>
                <c:pt idx="0">
                  <c:v>close</c:v>
                </c:pt>
                <c:pt idx="1">
                  <c:v>1314.55</c:v>
                </c:pt>
                <c:pt idx="2">
                  <c:v>1276.15</c:v>
                </c:pt>
                <c:pt idx="3">
                  <c:v>1224.35</c:v>
                </c:pt>
                <c:pt idx="4">
                  <c:v>1233.55</c:v>
                </c:pt>
                <c:pt idx="5">
                  <c:v>1241.05</c:v>
                </c:pt>
                <c:pt idx="6">
                  <c:v>1237.4</c:v>
                </c:pt>
                <c:pt idx="7">
                  <c:v>1205.3</c:v>
                </c:pt>
                <c:pt idx="8">
                  <c:v>1200.9</c:v>
                </c:pt>
                <c:pt idx="9">
                  <c:v>1196.05</c:v>
                </c:pt>
                <c:pt idx="10">
                  <c:v>1174.15</c:v>
                </c:pt>
                <c:pt idx="11">
                  <c:v>1160.95</c:v>
                </c:pt>
                <c:pt idx="12">
                  <c:v>1144.15</c:v>
                </c:pt>
                <c:pt idx="13">
                  <c:v>1165.05</c:v>
                </c:pt>
                <c:pt idx="14">
                  <c:v>1165.6</c:v>
                </c:pt>
                <c:pt idx="15">
                  <c:v>1183.2</c:v>
                </c:pt>
                <c:pt idx="16">
                  <c:v>1133.25</c:v>
                </c:pt>
                <c:pt idx="17">
                  <c:v>1177.25</c:v>
                </c:pt>
                <c:pt idx="18">
                  <c:v>1189.65</c:v>
                </c:pt>
                <c:pt idx="19">
                  <c:v>1187.55</c:v>
                </c:pt>
                <c:pt idx="20">
                  <c:v>1198.7</c:v>
                </c:pt>
                <c:pt idx="21">
                  <c:v>1189.7</c:v>
                </c:pt>
                <c:pt idx="22">
                  <c:v>1201.8</c:v>
                </c:pt>
                <c:pt idx="23">
                  <c:v>1198.95</c:v>
                </c:pt>
                <c:pt idx="24">
                  <c:v>1193.05</c:v>
                </c:pt>
                <c:pt idx="25">
                  <c:v>1193.25</c:v>
                </c:pt>
                <c:pt idx="26">
                  <c:v>1188.3</c:v>
                </c:pt>
                <c:pt idx="27">
                  <c:v>1194.85</c:v>
                </c:pt>
                <c:pt idx="28">
                  <c:v>1214.5</c:v>
                </c:pt>
                <c:pt idx="29">
                  <c:v>1217.7</c:v>
                </c:pt>
                <c:pt idx="30">
                  <c:v>1230.7</c:v>
                </c:pt>
                <c:pt idx="31">
                  <c:v>1220.35</c:v>
                </c:pt>
                <c:pt idx="32">
                  <c:v>1235.4</c:v>
                </c:pt>
                <c:pt idx="33">
                  <c:v>1235.95</c:v>
                </c:pt>
                <c:pt idx="34">
                  <c:v>1241.45</c:v>
                </c:pt>
                <c:pt idx="35">
                  <c:v>1152.35</c:v>
                </c:pt>
                <c:pt idx="36">
                  <c:v>1154.7</c:v>
                </c:pt>
                <c:pt idx="37">
                  <c:v>1160.65</c:v>
                </c:pt>
                <c:pt idx="38">
                  <c:v>1168.2</c:v>
                </c:pt>
                <c:pt idx="39">
                  <c:v>1195.6</c:v>
                </c:pt>
                <c:pt idx="40">
                  <c:v>1215.75</c:v>
                </c:pt>
                <c:pt idx="41">
                  <c:v>1225.5</c:v>
                </c:pt>
                <c:pt idx="42">
                  <c:v>1199.15</c:v>
                </c:pt>
                <c:pt idx="43">
                  <c:v>1134.35</c:v>
                </c:pt>
                <c:pt idx="44">
                  <c:v>1108.75</c:v>
                </c:pt>
                <c:pt idx="45">
                  <c:v>1114.45</c:v>
                </c:pt>
                <c:pt idx="46">
                  <c:v>1120.25</c:v>
                </c:pt>
                <c:pt idx="47">
                  <c:v>1103.7</c:v>
                </c:pt>
                <c:pt idx="48">
                  <c:v>1132.6</c:v>
                </c:pt>
                <c:pt idx="49">
                  <c:v>1115.45</c:v>
                </c:pt>
                <c:pt idx="50">
                  <c:v>1098.45</c:v>
                </c:pt>
                <c:pt idx="51">
                  <c:v>1082</c:v>
                </c:pt>
                <c:pt idx="52">
                  <c:v>1077.7</c:v>
                </c:pt>
                <c:pt idx="53">
                  <c:v>1099.95</c:v>
                </c:pt>
                <c:pt idx="54">
                  <c:v>1081.4</c:v>
                </c:pt>
                <c:pt idx="55">
                  <c:v>1123.5</c:v>
                </c:pt>
                <c:pt idx="56">
                  <c:v>1134.55</c:v>
                </c:pt>
                <c:pt idx="57">
                  <c:v>1139.55</c:v>
                </c:pt>
                <c:pt idx="58">
                  <c:v>1135.35</c:v>
                </c:pt>
                <c:pt idx="59">
                  <c:v>1144.35</c:v>
                </c:pt>
                <c:pt idx="60">
                  <c:v>1116.25</c:v>
                </c:pt>
                <c:pt idx="61">
                  <c:v>1103.05</c:v>
                </c:pt>
                <c:pt idx="62">
                  <c:v>1088.1</c:v>
                </c:pt>
                <c:pt idx="63">
                  <c:v>1113.4</c:v>
                </c:pt>
                <c:pt idx="64">
                  <c:v>1109.85</c:v>
                </c:pt>
                <c:pt idx="65">
                  <c:v>1110.25</c:v>
                </c:pt>
                <c:pt idx="66">
                  <c:v>1113.35</c:v>
                </c:pt>
                <c:pt idx="67">
                  <c:v>1119.35</c:v>
                </c:pt>
                <c:pt idx="68">
                  <c:v>1113.15</c:v>
                </c:pt>
                <c:pt idx="69">
                  <c:v>1099.75</c:v>
                </c:pt>
                <c:pt idx="70">
                  <c:v>1059.05</c:v>
                </c:pt>
                <c:pt idx="71">
                  <c:v>1058.6</c:v>
                </c:pt>
                <c:pt idx="72">
                  <c:v>1062.65</c:v>
                </c:pt>
                <c:pt idx="73">
                  <c:v>1064.35</c:v>
                </c:pt>
                <c:pt idx="74">
                  <c:v>1061.5</c:v>
                </c:pt>
                <c:pt idx="75">
                  <c:v>1107.65</c:v>
                </c:pt>
                <c:pt idx="76">
                  <c:v>1124.55</c:v>
                </c:pt>
                <c:pt idx="77">
                  <c:v>1114.35</c:v>
                </c:pt>
                <c:pt idx="78">
                  <c:v>1104.4</c:v>
                </c:pt>
                <c:pt idx="79">
                  <c:v>1099.45</c:v>
                </c:pt>
                <c:pt idx="80">
                  <c:v>1091.55</c:v>
                </c:pt>
                <c:pt idx="81">
                  <c:v>1108.85</c:v>
                </c:pt>
                <c:pt idx="82">
                  <c:v>1119.3</c:v>
                </c:pt>
                <c:pt idx="83">
                  <c:v>1132.35</c:v>
                </c:pt>
                <c:pt idx="84">
                  <c:v>1126.5</c:v>
                </c:pt>
                <c:pt idx="85">
                  <c:v>1144.6</c:v>
                </c:pt>
                <c:pt idx="86">
                  <c:v>1142.55</c:v>
                </c:pt>
                <c:pt idx="87">
                  <c:v>1149.7</c:v>
                </c:pt>
                <c:pt idx="88">
                  <c:v>1132.95</c:v>
                </c:pt>
                <c:pt idx="89">
                  <c:v>1120.85</c:v>
                </c:pt>
                <c:pt idx="90">
                  <c:v>1097.65</c:v>
                </c:pt>
                <c:pt idx="91">
                  <c:v>1091.8</c:v>
                </c:pt>
                <c:pt idx="92">
                  <c:v>1066.35</c:v>
                </c:pt>
                <c:pt idx="93">
                  <c:v>1090.3</c:v>
                </c:pt>
                <c:pt idx="94">
                  <c:v>1074.9</c:v>
                </c:pt>
                <c:pt idx="95">
                  <c:v>1060.75</c:v>
                </c:pt>
                <c:pt idx="96">
                  <c:v>1081.05</c:v>
                </c:pt>
                <c:pt idx="97">
                  <c:v>1071.85</c:v>
                </c:pt>
                <c:pt idx="98">
                  <c:v>1057.35</c:v>
                </c:pt>
                <c:pt idx="99">
                  <c:v>1054.45</c:v>
                </c:pt>
                <c:pt idx="100">
                  <c:v>1032.8</c:v>
                </c:pt>
                <c:pt idx="101">
                  <c:v>1050.75</c:v>
                </c:pt>
                <c:pt idx="102">
                  <c:v>1046.4</c:v>
                </c:pt>
                <c:pt idx="103">
                  <c:v>1053.95</c:v>
                </c:pt>
                <c:pt idx="104">
                  <c:v>1006.5</c:v>
                </c:pt>
                <c:pt idx="105">
                  <c:v>984.65</c:v>
                </c:pt>
                <c:pt idx="106">
                  <c:v>969.8</c:v>
                </c:pt>
                <c:pt idx="107">
                  <c:v>975.3</c:v>
                </c:pt>
                <c:pt idx="108">
                  <c:v>978.75</c:v>
                </c:pt>
                <c:pt idx="109">
                  <c:v>983.75</c:v>
                </c:pt>
                <c:pt idx="110">
                  <c:v>979.75</c:v>
                </c:pt>
                <c:pt idx="111">
                  <c:v>983</c:v>
                </c:pt>
                <c:pt idx="112">
                  <c:v>979.75</c:v>
                </c:pt>
                <c:pt idx="113">
                  <c:v>993.6</c:v>
                </c:pt>
                <c:pt idx="114">
                  <c:v>998.8</c:v>
                </c:pt>
                <c:pt idx="115">
                  <c:v>935.9</c:v>
                </c:pt>
                <c:pt idx="116">
                  <c:v>946.9</c:v>
                </c:pt>
                <c:pt idx="117">
                  <c:v>964.45</c:v>
                </c:pt>
                <c:pt idx="118">
                  <c:v>973.15</c:v>
                </c:pt>
                <c:pt idx="119">
                  <c:v>963.8</c:v>
                </c:pt>
                <c:pt idx="120">
                  <c:v>959.15</c:v>
                </c:pt>
                <c:pt idx="121">
                  <c:v>945.55</c:v>
                </c:pt>
                <c:pt idx="122">
                  <c:v>941.75</c:v>
                </c:pt>
                <c:pt idx="123">
                  <c:v>951.7</c:v>
                </c:pt>
                <c:pt idx="124">
                  <c:v>936.1</c:v>
                </c:pt>
                <c:pt idx="125">
                  <c:v>933.9</c:v>
                </c:pt>
                <c:pt idx="126">
                  <c:v>926.95</c:v>
                </c:pt>
                <c:pt idx="127">
                  <c:v>921.5</c:v>
                </c:pt>
                <c:pt idx="128">
                  <c:v>935.45</c:v>
                </c:pt>
                <c:pt idx="129">
                  <c:v>935.65</c:v>
                </c:pt>
                <c:pt idx="130">
                  <c:v>923.9</c:v>
                </c:pt>
                <c:pt idx="131">
                  <c:v>922.7</c:v>
                </c:pt>
                <c:pt idx="132">
                  <c:v>905.1</c:v>
                </c:pt>
                <c:pt idx="133">
                  <c:v>892.2</c:v>
                </c:pt>
                <c:pt idx="134">
                  <c:v>894.25</c:v>
                </c:pt>
                <c:pt idx="135">
                  <c:v>900.05</c:v>
                </c:pt>
                <c:pt idx="136">
                  <c:v>913.25</c:v>
                </c:pt>
                <c:pt idx="137">
                  <c:v>927.55</c:v>
                </c:pt>
                <c:pt idx="138">
                  <c:v>930.75</c:v>
                </c:pt>
                <c:pt idx="139">
                  <c:v>901.4</c:v>
                </c:pt>
                <c:pt idx="140">
                  <c:v>888.25</c:v>
                </c:pt>
                <c:pt idx="141">
                  <c:v>896.7</c:v>
                </c:pt>
                <c:pt idx="142">
                  <c:v>899.7</c:v>
                </c:pt>
                <c:pt idx="143">
                  <c:v>902.85</c:v>
                </c:pt>
                <c:pt idx="144">
                  <c:v>897.5</c:v>
                </c:pt>
                <c:pt idx="145">
                  <c:v>897.45</c:v>
                </c:pt>
                <c:pt idx="146">
                  <c:v>892.6</c:v>
                </c:pt>
                <c:pt idx="147">
                  <c:v>876.95</c:v>
                </c:pt>
                <c:pt idx="148">
                  <c:v>866.8</c:v>
                </c:pt>
                <c:pt idx="149">
                  <c:v>873.45</c:v>
                </c:pt>
                <c:pt idx="150">
                  <c:v>890.55</c:v>
                </c:pt>
                <c:pt idx="151">
                  <c:v>888.4</c:v>
                </c:pt>
                <c:pt idx="152">
                  <c:v>893.65</c:v>
                </c:pt>
                <c:pt idx="153">
                  <c:v>883.95</c:v>
                </c:pt>
                <c:pt idx="154">
                  <c:v>883.45</c:v>
                </c:pt>
                <c:pt idx="155">
                  <c:v>877.05</c:v>
                </c:pt>
                <c:pt idx="156">
                  <c:v>884.95</c:v>
                </c:pt>
                <c:pt idx="157">
                  <c:v>887</c:v>
                </c:pt>
                <c:pt idx="158">
                  <c:v>877.75</c:v>
                </c:pt>
                <c:pt idx="159">
                  <c:v>888.5</c:v>
                </c:pt>
                <c:pt idx="160">
                  <c:v>889.65</c:v>
                </c:pt>
                <c:pt idx="161">
                  <c:v>884.45</c:v>
                </c:pt>
                <c:pt idx="162">
                  <c:v>907.05</c:v>
                </c:pt>
                <c:pt idx="163">
                  <c:v>900.85</c:v>
                </c:pt>
                <c:pt idx="164">
                  <c:v>911.9</c:v>
                </c:pt>
                <c:pt idx="165">
                  <c:v>910.4</c:v>
                </c:pt>
                <c:pt idx="166">
                  <c:v>930.1</c:v>
                </c:pt>
                <c:pt idx="167">
                  <c:v>908.3</c:v>
                </c:pt>
                <c:pt idx="168">
                  <c:v>894.55</c:v>
                </c:pt>
                <c:pt idx="169">
                  <c:v>888.2</c:v>
                </c:pt>
                <c:pt idx="170">
                  <c:v>902.4</c:v>
                </c:pt>
                <c:pt idx="171">
                  <c:v>873.5</c:v>
                </c:pt>
                <c:pt idx="172">
                  <c:v>857.25</c:v>
                </c:pt>
                <c:pt idx="173">
                  <c:v>826.75</c:v>
                </c:pt>
                <c:pt idx="174">
                  <c:v>795.3</c:v>
                </c:pt>
                <c:pt idx="175">
                  <c:v>798.9</c:v>
                </c:pt>
                <c:pt idx="176">
                  <c:v>792.5</c:v>
                </c:pt>
                <c:pt idx="177">
                  <c:v>794.65</c:v>
                </c:pt>
                <c:pt idx="178">
                  <c:v>785.25</c:v>
                </c:pt>
                <c:pt idx="179">
                  <c:v>794.9</c:v>
                </c:pt>
                <c:pt idx="180">
                  <c:v>793.4</c:v>
                </c:pt>
                <c:pt idx="181">
                  <c:v>786.7</c:v>
                </c:pt>
                <c:pt idx="182">
                  <c:v>774.95</c:v>
                </c:pt>
                <c:pt idx="183">
                  <c:v>769.25</c:v>
                </c:pt>
                <c:pt idx="184">
                  <c:v>764.9</c:v>
                </c:pt>
                <c:pt idx="185">
                  <c:v>765.25</c:v>
                </c:pt>
                <c:pt idx="186">
                  <c:v>755.05</c:v>
                </c:pt>
                <c:pt idx="187">
                  <c:v>759.3</c:v>
                </c:pt>
                <c:pt idx="188">
                  <c:v>760.05</c:v>
                </c:pt>
                <c:pt idx="189">
                  <c:v>750.1</c:v>
                </c:pt>
                <c:pt idx="190">
                  <c:v>746.05</c:v>
                </c:pt>
                <c:pt idx="191">
                  <c:v>746.7</c:v>
                </c:pt>
                <c:pt idx="192">
                  <c:v>742.85</c:v>
                </c:pt>
                <c:pt idx="193">
                  <c:v>746</c:v>
                </c:pt>
                <c:pt idx="194">
                  <c:v>735.95</c:v>
                </c:pt>
                <c:pt idx="195">
                  <c:v>740.5</c:v>
                </c:pt>
                <c:pt idx="196">
                  <c:v>727.2</c:v>
                </c:pt>
                <c:pt idx="197">
                  <c:v>730.55</c:v>
                </c:pt>
                <c:pt idx="198">
                  <c:v>737.25</c:v>
                </c:pt>
                <c:pt idx="199">
                  <c:v>731.2</c:v>
                </c:pt>
                <c:pt idx="200">
                  <c:v>727.65</c:v>
                </c:pt>
                <c:pt idx="201">
                  <c:v>735.35</c:v>
                </c:pt>
                <c:pt idx="202">
                  <c:v>720.65</c:v>
                </c:pt>
                <c:pt idx="203">
                  <c:v>716.85</c:v>
                </c:pt>
                <c:pt idx="204">
                  <c:v>734.85</c:v>
                </c:pt>
                <c:pt idx="205">
                  <c:v>730.55</c:v>
                </c:pt>
                <c:pt idx="206">
                  <c:v>727.95</c:v>
                </c:pt>
                <c:pt idx="207">
                  <c:v>735.8</c:v>
                </c:pt>
                <c:pt idx="208">
                  <c:v>746.05</c:v>
                </c:pt>
                <c:pt idx="209">
                  <c:v>748.05</c:v>
                </c:pt>
                <c:pt idx="210">
                  <c:v>725.3</c:v>
                </c:pt>
                <c:pt idx="211">
                  <c:v>714.2</c:v>
                </c:pt>
                <c:pt idx="212">
                  <c:v>705.5</c:v>
                </c:pt>
                <c:pt idx="213">
                  <c:v>700.95</c:v>
                </c:pt>
                <c:pt idx="214">
                  <c:v>687.95</c:v>
                </c:pt>
                <c:pt idx="215">
                  <c:v>689.1</c:v>
                </c:pt>
                <c:pt idx="216">
                  <c:v>684.45</c:v>
                </c:pt>
                <c:pt idx="217">
                  <c:v>681.7</c:v>
                </c:pt>
                <c:pt idx="218">
                  <c:v>684.9</c:v>
                </c:pt>
                <c:pt idx="219">
                  <c:v>689.1</c:v>
                </c:pt>
                <c:pt idx="220">
                  <c:v>682.15</c:v>
                </c:pt>
                <c:pt idx="221">
                  <c:v>675</c:v>
                </c:pt>
                <c:pt idx="222">
                  <c:v>675.15</c:v>
                </c:pt>
                <c:pt idx="223">
                  <c:v>683.9</c:v>
                </c:pt>
                <c:pt idx="224">
                  <c:v>690.65</c:v>
                </c:pt>
                <c:pt idx="225">
                  <c:v>695.25</c:v>
                </c:pt>
                <c:pt idx="226">
                  <c:v>695.4</c:v>
                </c:pt>
                <c:pt idx="227">
                  <c:v>703.55</c:v>
                </c:pt>
                <c:pt idx="228">
                  <c:v>694.15</c:v>
                </c:pt>
                <c:pt idx="229">
                  <c:v>699.6</c:v>
                </c:pt>
                <c:pt idx="230">
                  <c:v>703.35</c:v>
                </c:pt>
                <c:pt idx="231">
                  <c:v>704.7</c:v>
                </c:pt>
                <c:pt idx="232">
                  <c:v>712.35</c:v>
                </c:pt>
                <c:pt idx="233">
                  <c:v>708</c:v>
                </c:pt>
                <c:pt idx="234">
                  <c:v>708.35</c:v>
                </c:pt>
                <c:pt idx="235">
                  <c:v>710.15</c:v>
                </c:pt>
                <c:pt idx="236">
                  <c:v>699.05</c:v>
                </c:pt>
                <c:pt idx="237">
                  <c:v>701.4</c:v>
                </c:pt>
                <c:pt idx="238">
                  <c:v>741.15</c:v>
                </c:pt>
                <c:pt idx="239">
                  <c:v>826.5</c:v>
                </c:pt>
                <c:pt idx="240">
                  <c:v>840.65</c:v>
                </c:pt>
                <c:pt idx="241">
                  <c:v>830.75</c:v>
                </c:pt>
                <c:pt idx="242">
                  <c:v>829.85</c:v>
                </c:pt>
                <c:pt idx="243">
                  <c:v>829.65</c:v>
                </c:pt>
                <c:pt idx="244">
                  <c:v>814.7</c:v>
                </c:pt>
                <c:pt idx="245">
                  <c:v>819.9</c:v>
                </c:pt>
                <c:pt idx="246">
                  <c:v>826.9</c:v>
                </c:pt>
                <c:pt idx="247">
                  <c:v>829</c:v>
                </c:pt>
                <c:pt idx="248">
                  <c:v>833.3</c:v>
                </c:pt>
                <c:pt idx="249">
                  <c:v>0</c:v>
                </c:pt>
                <c:pt idx="250">
                  <c:v>close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'data sheet'!$A$253:$A$499</c:f>
              <c:numCache>
                <c:formatCode>d\-mmm\-yy</c:formatCode>
                <c:ptCount val="247"/>
                <c:pt idx="0">
                  <c:v>45750</c:v>
                </c:pt>
                <c:pt idx="1">
                  <c:v>45749</c:v>
                </c:pt>
                <c:pt idx="2">
                  <c:v>45748</c:v>
                </c:pt>
                <c:pt idx="3">
                  <c:v>45744</c:v>
                </c:pt>
                <c:pt idx="4">
                  <c:v>45743</c:v>
                </c:pt>
                <c:pt idx="5">
                  <c:v>45742</c:v>
                </c:pt>
                <c:pt idx="6">
                  <c:v>45741</c:v>
                </c:pt>
                <c:pt idx="7">
                  <c:v>45740</c:v>
                </c:pt>
                <c:pt idx="8">
                  <c:v>45737</c:v>
                </c:pt>
                <c:pt idx="9">
                  <c:v>45736</c:v>
                </c:pt>
                <c:pt idx="10">
                  <c:v>45735</c:v>
                </c:pt>
                <c:pt idx="11">
                  <c:v>45734</c:v>
                </c:pt>
                <c:pt idx="12">
                  <c:v>45733</c:v>
                </c:pt>
                <c:pt idx="13">
                  <c:v>45729</c:v>
                </c:pt>
                <c:pt idx="14">
                  <c:v>45728</c:v>
                </c:pt>
                <c:pt idx="15">
                  <c:v>45727</c:v>
                </c:pt>
                <c:pt idx="16">
                  <c:v>45726</c:v>
                </c:pt>
                <c:pt idx="17">
                  <c:v>45723</c:v>
                </c:pt>
                <c:pt idx="18">
                  <c:v>45722</c:v>
                </c:pt>
                <c:pt idx="19">
                  <c:v>45721</c:v>
                </c:pt>
                <c:pt idx="20">
                  <c:v>45720</c:v>
                </c:pt>
                <c:pt idx="21">
                  <c:v>45719</c:v>
                </c:pt>
                <c:pt idx="22">
                  <c:v>45716</c:v>
                </c:pt>
                <c:pt idx="23">
                  <c:v>45715</c:v>
                </c:pt>
                <c:pt idx="24">
                  <c:v>45713</c:v>
                </c:pt>
                <c:pt idx="25">
                  <c:v>45712</c:v>
                </c:pt>
                <c:pt idx="26">
                  <c:v>45709</c:v>
                </c:pt>
                <c:pt idx="27">
                  <c:v>45708</c:v>
                </c:pt>
                <c:pt idx="28">
                  <c:v>45707</c:v>
                </c:pt>
                <c:pt idx="29">
                  <c:v>45706</c:v>
                </c:pt>
                <c:pt idx="30">
                  <c:v>45705</c:v>
                </c:pt>
                <c:pt idx="31">
                  <c:v>45702</c:v>
                </c:pt>
                <c:pt idx="32">
                  <c:v>45701</c:v>
                </c:pt>
                <c:pt idx="33">
                  <c:v>45700</c:v>
                </c:pt>
                <c:pt idx="34">
                  <c:v>45699</c:v>
                </c:pt>
                <c:pt idx="35">
                  <c:v>45698</c:v>
                </c:pt>
                <c:pt idx="36">
                  <c:v>45695</c:v>
                </c:pt>
                <c:pt idx="37">
                  <c:v>45694</c:v>
                </c:pt>
                <c:pt idx="38">
                  <c:v>45693</c:v>
                </c:pt>
                <c:pt idx="39">
                  <c:v>45692</c:v>
                </c:pt>
                <c:pt idx="40">
                  <c:v>45691</c:v>
                </c:pt>
                <c:pt idx="41">
                  <c:v>45689</c:v>
                </c:pt>
                <c:pt idx="42">
                  <c:v>45688</c:v>
                </c:pt>
                <c:pt idx="43">
                  <c:v>45687</c:v>
                </c:pt>
                <c:pt idx="44">
                  <c:v>45686</c:v>
                </c:pt>
                <c:pt idx="45">
                  <c:v>45685</c:v>
                </c:pt>
                <c:pt idx="46">
                  <c:v>45684</c:v>
                </c:pt>
                <c:pt idx="47">
                  <c:v>45681</c:v>
                </c:pt>
                <c:pt idx="48">
                  <c:v>45680</c:v>
                </c:pt>
                <c:pt idx="49">
                  <c:v>45679</c:v>
                </c:pt>
                <c:pt idx="50">
                  <c:v>45678</c:v>
                </c:pt>
                <c:pt idx="51">
                  <c:v>45677</c:v>
                </c:pt>
                <c:pt idx="52">
                  <c:v>45674</c:v>
                </c:pt>
                <c:pt idx="53">
                  <c:v>45673</c:v>
                </c:pt>
                <c:pt idx="54">
                  <c:v>45672</c:v>
                </c:pt>
                <c:pt idx="55">
                  <c:v>45671</c:v>
                </c:pt>
                <c:pt idx="56">
                  <c:v>45670</c:v>
                </c:pt>
                <c:pt idx="57">
                  <c:v>45667</c:v>
                </c:pt>
                <c:pt idx="58">
                  <c:v>45666</c:v>
                </c:pt>
                <c:pt idx="59">
                  <c:v>45665</c:v>
                </c:pt>
                <c:pt idx="60">
                  <c:v>45664</c:v>
                </c:pt>
                <c:pt idx="61">
                  <c:v>45663</c:v>
                </c:pt>
                <c:pt idx="62">
                  <c:v>45660</c:v>
                </c:pt>
                <c:pt idx="63">
                  <c:v>45659</c:v>
                </c:pt>
                <c:pt idx="64">
                  <c:v>45658</c:v>
                </c:pt>
                <c:pt idx="65">
                  <c:v>45657</c:v>
                </c:pt>
                <c:pt idx="66">
                  <c:v>45656</c:v>
                </c:pt>
                <c:pt idx="67">
                  <c:v>45653</c:v>
                </c:pt>
                <c:pt idx="68">
                  <c:v>45652</c:v>
                </c:pt>
                <c:pt idx="69">
                  <c:v>45650</c:v>
                </c:pt>
                <c:pt idx="70">
                  <c:v>45649</c:v>
                </c:pt>
                <c:pt idx="71">
                  <c:v>45646</c:v>
                </c:pt>
                <c:pt idx="72">
                  <c:v>45645</c:v>
                </c:pt>
                <c:pt idx="73">
                  <c:v>45644</c:v>
                </c:pt>
                <c:pt idx="74">
                  <c:v>45643</c:v>
                </c:pt>
                <c:pt idx="75">
                  <c:v>45642</c:v>
                </c:pt>
                <c:pt idx="76">
                  <c:v>45639</c:v>
                </c:pt>
                <c:pt idx="77">
                  <c:v>45638</c:v>
                </c:pt>
                <c:pt idx="78">
                  <c:v>45637</c:v>
                </c:pt>
                <c:pt idx="79">
                  <c:v>45636</c:v>
                </c:pt>
                <c:pt idx="80">
                  <c:v>45635</c:v>
                </c:pt>
                <c:pt idx="81">
                  <c:v>45632</c:v>
                </c:pt>
                <c:pt idx="82">
                  <c:v>45631</c:v>
                </c:pt>
                <c:pt idx="83">
                  <c:v>45630</c:v>
                </c:pt>
                <c:pt idx="84">
                  <c:v>45629</c:v>
                </c:pt>
                <c:pt idx="85">
                  <c:v>45628</c:v>
                </c:pt>
                <c:pt idx="86">
                  <c:v>45625</c:v>
                </c:pt>
                <c:pt idx="87">
                  <c:v>45624</c:v>
                </c:pt>
                <c:pt idx="88">
                  <c:v>45623</c:v>
                </c:pt>
                <c:pt idx="89">
                  <c:v>45622</c:v>
                </c:pt>
                <c:pt idx="90">
                  <c:v>45621</c:v>
                </c:pt>
                <c:pt idx="91">
                  <c:v>45618</c:v>
                </c:pt>
                <c:pt idx="92">
                  <c:v>45617</c:v>
                </c:pt>
                <c:pt idx="93">
                  <c:v>45615</c:v>
                </c:pt>
                <c:pt idx="94">
                  <c:v>45614</c:v>
                </c:pt>
                <c:pt idx="95">
                  <c:v>45610</c:v>
                </c:pt>
                <c:pt idx="96">
                  <c:v>45609</c:v>
                </c:pt>
                <c:pt idx="97">
                  <c:v>45608</c:v>
                </c:pt>
                <c:pt idx="98">
                  <c:v>45607</c:v>
                </c:pt>
                <c:pt idx="99">
                  <c:v>45604</c:v>
                </c:pt>
                <c:pt idx="100">
                  <c:v>45603</c:v>
                </c:pt>
                <c:pt idx="101">
                  <c:v>45602</c:v>
                </c:pt>
                <c:pt idx="102">
                  <c:v>45601</c:v>
                </c:pt>
                <c:pt idx="103">
                  <c:v>45600</c:v>
                </c:pt>
                <c:pt idx="104">
                  <c:v>45597</c:v>
                </c:pt>
                <c:pt idx="105">
                  <c:v>45596</c:v>
                </c:pt>
                <c:pt idx="106">
                  <c:v>45595</c:v>
                </c:pt>
                <c:pt idx="107">
                  <c:v>45594</c:v>
                </c:pt>
                <c:pt idx="108">
                  <c:v>45593</c:v>
                </c:pt>
                <c:pt idx="109">
                  <c:v>45590</c:v>
                </c:pt>
                <c:pt idx="110">
                  <c:v>45589</c:v>
                </c:pt>
                <c:pt idx="111">
                  <c:v>45588</c:v>
                </c:pt>
                <c:pt idx="112">
                  <c:v>45587</c:v>
                </c:pt>
                <c:pt idx="113">
                  <c:v>45586</c:v>
                </c:pt>
                <c:pt idx="114">
                  <c:v>45583</c:v>
                </c:pt>
                <c:pt idx="115">
                  <c:v>45582</c:v>
                </c:pt>
                <c:pt idx="116">
                  <c:v>45581</c:v>
                </c:pt>
                <c:pt idx="117">
                  <c:v>45580</c:v>
                </c:pt>
                <c:pt idx="118">
                  <c:v>45579</c:v>
                </c:pt>
                <c:pt idx="119">
                  <c:v>45576</c:v>
                </c:pt>
                <c:pt idx="120">
                  <c:v>45575</c:v>
                </c:pt>
                <c:pt idx="121">
                  <c:v>45574</c:v>
                </c:pt>
                <c:pt idx="122">
                  <c:v>45573</c:v>
                </c:pt>
                <c:pt idx="123">
                  <c:v>45572</c:v>
                </c:pt>
                <c:pt idx="124">
                  <c:v>45569</c:v>
                </c:pt>
                <c:pt idx="125">
                  <c:v>45568</c:v>
                </c:pt>
                <c:pt idx="126">
                  <c:v>45566</c:v>
                </c:pt>
                <c:pt idx="127">
                  <c:v>45565</c:v>
                </c:pt>
                <c:pt idx="128">
                  <c:v>45562</c:v>
                </c:pt>
                <c:pt idx="129">
                  <c:v>45561</c:v>
                </c:pt>
                <c:pt idx="130">
                  <c:v>45560</c:v>
                </c:pt>
                <c:pt idx="131">
                  <c:v>45559</c:v>
                </c:pt>
                <c:pt idx="132">
                  <c:v>45558</c:v>
                </c:pt>
                <c:pt idx="133">
                  <c:v>45555</c:v>
                </c:pt>
                <c:pt idx="134">
                  <c:v>45554</c:v>
                </c:pt>
                <c:pt idx="135">
                  <c:v>45553</c:v>
                </c:pt>
                <c:pt idx="136">
                  <c:v>45552</c:v>
                </c:pt>
                <c:pt idx="137">
                  <c:v>45551</c:v>
                </c:pt>
                <c:pt idx="138">
                  <c:v>45548</c:v>
                </c:pt>
                <c:pt idx="139">
                  <c:v>45547</c:v>
                </c:pt>
                <c:pt idx="140">
                  <c:v>45546</c:v>
                </c:pt>
                <c:pt idx="141">
                  <c:v>45545</c:v>
                </c:pt>
                <c:pt idx="142">
                  <c:v>45544</c:v>
                </c:pt>
                <c:pt idx="143">
                  <c:v>45541</c:v>
                </c:pt>
                <c:pt idx="144">
                  <c:v>45540</c:v>
                </c:pt>
                <c:pt idx="145">
                  <c:v>45539</c:v>
                </c:pt>
                <c:pt idx="146">
                  <c:v>45538</c:v>
                </c:pt>
                <c:pt idx="147">
                  <c:v>45537</c:v>
                </c:pt>
                <c:pt idx="148">
                  <c:v>45534</c:v>
                </c:pt>
                <c:pt idx="149">
                  <c:v>45533</c:v>
                </c:pt>
                <c:pt idx="150">
                  <c:v>45532</c:v>
                </c:pt>
                <c:pt idx="151">
                  <c:v>45531</c:v>
                </c:pt>
                <c:pt idx="152">
                  <c:v>45530</c:v>
                </c:pt>
                <c:pt idx="153">
                  <c:v>45527</c:v>
                </c:pt>
                <c:pt idx="154">
                  <c:v>45526</c:v>
                </c:pt>
                <c:pt idx="155">
                  <c:v>45525</c:v>
                </c:pt>
                <c:pt idx="156">
                  <c:v>45524</c:v>
                </c:pt>
                <c:pt idx="157">
                  <c:v>45523</c:v>
                </c:pt>
                <c:pt idx="158">
                  <c:v>45520</c:v>
                </c:pt>
                <c:pt idx="159">
                  <c:v>45518</c:v>
                </c:pt>
                <c:pt idx="160">
                  <c:v>45517</c:v>
                </c:pt>
                <c:pt idx="161">
                  <c:v>45516</c:v>
                </c:pt>
                <c:pt idx="162">
                  <c:v>45513</c:v>
                </c:pt>
                <c:pt idx="163">
                  <c:v>45512</c:v>
                </c:pt>
                <c:pt idx="164">
                  <c:v>45511</c:v>
                </c:pt>
                <c:pt idx="165">
                  <c:v>45510</c:v>
                </c:pt>
                <c:pt idx="166">
                  <c:v>45509</c:v>
                </c:pt>
                <c:pt idx="167">
                  <c:v>45506</c:v>
                </c:pt>
                <c:pt idx="168">
                  <c:v>45505</c:v>
                </c:pt>
                <c:pt idx="169">
                  <c:v>45504</c:v>
                </c:pt>
                <c:pt idx="170">
                  <c:v>45503</c:v>
                </c:pt>
                <c:pt idx="171">
                  <c:v>45502</c:v>
                </c:pt>
                <c:pt idx="172">
                  <c:v>45499</c:v>
                </c:pt>
                <c:pt idx="173">
                  <c:v>45498</c:v>
                </c:pt>
                <c:pt idx="174">
                  <c:v>45497</c:v>
                </c:pt>
                <c:pt idx="175">
                  <c:v>45496</c:v>
                </c:pt>
                <c:pt idx="176">
                  <c:v>45495</c:v>
                </c:pt>
                <c:pt idx="177">
                  <c:v>45492</c:v>
                </c:pt>
                <c:pt idx="178">
                  <c:v>45491</c:v>
                </c:pt>
                <c:pt idx="179">
                  <c:v>45489</c:v>
                </c:pt>
                <c:pt idx="180">
                  <c:v>45488</c:v>
                </c:pt>
                <c:pt idx="181">
                  <c:v>45485</c:v>
                </c:pt>
                <c:pt idx="182">
                  <c:v>45484</c:v>
                </c:pt>
                <c:pt idx="183">
                  <c:v>45483</c:v>
                </c:pt>
                <c:pt idx="184">
                  <c:v>45482</c:v>
                </c:pt>
                <c:pt idx="185">
                  <c:v>45481</c:v>
                </c:pt>
                <c:pt idx="186">
                  <c:v>45478</c:v>
                </c:pt>
                <c:pt idx="187">
                  <c:v>45477</c:v>
                </c:pt>
                <c:pt idx="188">
                  <c:v>45476</c:v>
                </c:pt>
                <c:pt idx="189">
                  <c:v>45475</c:v>
                </c:pt>
                <c:pt idx="190">
                  <c:v>45474</c:v>
                </c:pt>
                <c:pt idx="191">
                  <c:v>45471</c:v>
                </c:pt>
                <c:pt idx="192">
                  <c:v>45470</c:v>
                </c:pt>
                <c:pt idx="193">
                  <c:v>45469</c:v>
                </c:pt>
                <c:pt idx="194">
                  <c:v>45468</c:v>
                </c:pt>
                <c:pt idx="195">
                  <c:v>45467</c:v>
                </c:pt>
                <c:pt idx="196">
                  <c:v>45464</c:v>
                </c:pt>
                <c:pt idx="197">
                  <c:v>45463</c:v>
                </c:pt>
                <c:pt idx="198">
                  <c:v>45462</c:v>
                </c:pt>
                <c:pt idx="199">
                  <c:v>45461</c:v>
                </c:pt>
                <c:pt idx="200">
                  <c:v>45457</c:v>
                </c:pt>
                <c:pt idx="201">
                  <c:v>45456</c:v>
                </c:pt>
                <c:pt idx="202">
                  <c:v>45455</c:v>
                </c:pt>
                <c:pt idx="203">
                  <c:v>45454</c:v>
                </c:pt>
                <c:pt idx="204">
                  <c:v>45453</c:v>
                </c:pt>
                <c:pt idx="205">
                  <c:v>45450</c:v>
                </c:pt>
                <c:pt idx="206">
                  <c:v>45449</c:v>
                </c:pt>
                <c:pt idx="207">
                  <c:v>45448</c:v>
                </c:pt>
                <c:pt idx="208">
                  <c:v>45447</c:v>
                </c:pt>
                <c:pt idx="209">
                  <c:v>45446</c:v>
                </c:pt>
                <c:pt idx="210">
                  <c:v>45443</c:v>
                </c:pt>
                <c:pt idx="211">
                  <c:v>45442</c:v>
                </c:pt>
                <c:pt idx="212">
                  <c:v>45441</c:v>
                </c:pt>
                <c:pt idx="213">
                  <c:v>45440</c:v>
                </c:pt>
                <c:pt idx="214">
                  <c:v>45439</c:v>
                </c:pt>
                <c:pt idx="215">
                  <c:v>45436</c:v>
                </c:pt>
                <c:pt idx="216">
                  <c:v>45435</c:v>
                </c:pt>
                <c:pt idx="217">
                  <c:v>45434</c:v>
                </c:pt>
                <c:pt idx="218">
                  <c:v>45433</c:v>
                </c:pt>
                <c:pt idx="219">
                  <c:v>45430</c:v>
                </c:pt>
                <c:pt idx="220">
                  <c:v>45429</c:v>
                </c:pt>
                <c:pt idx="221">
                  <c:v>45428</c:v>
                </c:pt>
                <c:pt idx="222">
                  <c:v>45427</c:v>
                </c:pt>
                <c:pt idx="223">
                  <c:v>45426</c:v>
                </c:pt>
                <c:pt idx="224">
                  <c:v>45425</c:v>
                </c:pt>
                <c:pt idx="225">
                  <c:v>45422</c:v>
                </c:pt>
                <c:pt idx="226">
                  <c:v>45421</c:v>
                </c:pt>
                <c:pt idx="227">
                  <c:v>45420</c:v>
                </c:pt>
                <c:pt idx="228">
                  <c:v>45419</c:v>
                </c:pt>
                <c:pt idx="229">
                  <c:v>45418</c:v>
                </c:pt>
                <c:pt idx="230">
                  <c:v>45415</c:v>
                </c:pt>
                <c:pt idx="231">
                  <c:v>45414</c:v>
                </c:pt>
                <c:pt idx="232">
                  <c:v>45412</c:v>
                </c:pt>
                <c:pt idx="233">
                  <c:v>45411</c:v>
                </c:pt>
                <c:pt idx="234">
                  <c:v>45408</c:v>
                </c:pt>
                <c:pt idx="235">
                  <c:v>45407</c:v>
                </c:pt>
                <c:pt idx="236">
                  <c:v>45406</c:v>
                </c:pt>
                <c:pt idx="237">
                  <c:v>45405</c:v>
                </c:pt>
                <c:pt idx="238">
                  <c:v>45404</c:v>
                </c:pt>
                <c:pt idx="239">
                  <c:v>45401</c:v>
                </c:pt>
                <c:pt idx="240">
                  <c:v>45400</c:v>
                </c:pt>
                <c:pt idx="241">
                  <c:v>45398</c:v>
                </c:pt>
                <c:pt idx="242">
                  <c:v>45397</c:v>
                </c:pt>
                <c:pt idx="243">
                  <c:v>45394</c:v>
                </c:pt>
                <c:pt idx="244">
                  <c:v>45392</c:v>
                </c:pt>
                <c:pt idx="245">
                  <c:v>45391</c:v>
                </c:pt>
                <c:pt idx="246">
                  <c:v>45390</c:v>
                </c:pt>
              </c:numCache>
            </c:numRef>
          </c:cat>
          <c:val>
            <c:numRef>
              <c:f>'data sheet'!$B$253:$B$499</c:f>
              <c:numCache>
                <c:formatCode>General</c:formatCode>
                <c:ptCount val="247"/>
                <c:pt idx="0">
                  <c:v>1399.25</c:v>
                </c:pt>
                <c:pt idx="1">
                  <c:v>1497.6</c:v>
                </c:pt>
                <c:pt idx="2">
                  <c:v>1415.95</c:v>
                </c:pt>
                <c:pt idx="3">
                  <c:v>1390.85</c:v>
                </c:pt>
                <c:pt idx="4">
                  <c:v>1501.9</c:v>
                </c:pt>
                <c:pt idx="5">
                  <c:v>1470.05</c:v>
                </c:pt>
                <c:pt idx="6">
                  <c:v>1433.25</c:v>
                </c:pt>
                <c:pt idx="7">
                  <c:v>1446.75</c:v>
                </c:pt>
                <c:pt idx="8">
                  <c:v>1453</c:v>
                </c:pt>
                <c:pt idx="9">
                  <c:v>1407.05</c:v>
                </c:pt>
                <c:pt idx="10">
                  <c:v>1402.2</c:v>
                </c:pt>
                <c:pt idx="11">
                  <c:v>1359.3</c:v>
                </c:pt>
                <c:pt idx="12">
                  <c:v>1347.05</c:v>
                </c:pt>
                <c:pt idx="13">
                  <c:v>1317.7</c:v>
                </c:pt>
                <c:pt idx="14">
                  <c:v>1299.3</c:v>
                </c:pt>
                <c:pt idx="15">
                  <c:v>1315.95</c:v>
                </c:pt>
                <c:pt idx="16">
                  <c:v>1294</c:v>
                </c:pt>
                <c:pt idx="17">
                  <c:v>1327</c:v>
                </c:pt>
                <c:pt idx="18">
                  <c:v>1333.1</c:v>
                </c:pt>
                <c:pt idx="19">
                  <c:v>1362.15</c:v>
                </c:pt>
                <c:pt idx="20">
                  <c:v>1364.8</c:v>
                </c:pt>
                <c:pt idx="21">
                  <c:v>1342.55</c:v>
                </c:pt>
                <c:pt idx="22">
                  <c:v>1355.1</c:v>
                </c:pt>
                <c:pt idx="23">
                  <c:v>1355.35</c:v>
                </c:pt>
                <c:pt idx="24">
                  <c:v>1368.75</c:v>
                </c:pt>
                <c:pt idx="25">
                  <c:v>1417.4</c:v>
                </c:pt>
                <c:pt idx="26">
                  <c:v>1438.7</c:v>
                </c:pt>
                <c:pt idx="27">
                  <c:v>1444.95</c:v>
                </c:pt>
                <c:pt idx="28">
                  <c:v>1496.7</c:v>
                </c:pt>
                <c:pt idx="29">
                  <c:v>1467.85</c:v>
                </c:pt>
                <c:pt idx="30">
                  <c:v>1473.05</c:v>
                </c:pt>
                <c:pt idx="31">
                  <c:v>1476.75</c:v>
                </c:pt>
                <c:pt idx="32">
                  <c:v>1463.9</c:v>
                </c:pt>
                <c:pt idx="33">
                  <c:v>1490.9</c:v>
                </c:pt>
                <c:pt idx="34">
                  <c:v>1419.8</c:v>
                </c:pt>
                <c:pt idx="35">
                  <c:v>1419.9</c:v>
                </c:pt>
                <c:pt idx="36">
                  <c:v>1447.95</c:v>
                </c:pt>
                <c:pt idx="37">
                  <c:v>1507.25</c:v>
                </c:pt>
                <c:pt idx="38">
                  <c:v>1514.9</c:v>
                </c:pt>
                <c:pt idx="39">
                  <c:v>1491.45</c:v>
                </c:pt>
                <c:pt idx="40">
                  <c:v>1468.05</c:v>
                </c:pt>
                <c:pt idx="41">
                  <c:v>1428.6</c:v>
                </c:pt>
                <c:pt idx="42">
                  <c:v>1417.35</c:v>
                </c:pt>
                <c:pt idx="43">
                  <c:v>1443.3</c:v>
                </c:pt>
                <c:pt idx="44">
                  <c:v>1454.75</c:v>
                </c:pt>
                <c:pt idx="45">
                  <c:v>1443.3</c:v>
                </c:pt>
                <c:pt idx="46">
                  <c:v>1382.75</c:v>
                </c:pt>
                <c:pt idx="47">
                  <c:v>1442.55</c:v>
                </c:pt>
                <c:pt idx="48">
                  <c:v>1515.85</c:v>
                </c:pt>
                <c:pt idx="49">
                  <c:v>1583.55</c:v>
                </c:pt>
                <c:pt idx="50">
                  <c:v>1559.25</c:v>
                </c:pt>
                <c:pt idx="51">
                  <c:v>1545.8</c:v>
                </c:pt>
                <c:pt idx="52">
                  <c:v>1547.1</c:v>
                </c:pt>
                <c:pt idx="53">
                  <c:v>1543.25</c:v>
                </c:pt>
                <c:pt idx="54">
                  <c:v>1550.3</c:v>
                </c:pt>
                <c:pt idx="55">
                  <c:v>1565.55</c:v>
                </c:pt>
                <c:pt idx="56">
                  <c:v>1588.15</c:v>
                </c:pt>
                <c:pt idx="57">
                  <c:v>1579.65</c:v>
                </c:pt>
                <c:pt idx="58">
                  <c:v>1632.35</c:v>
                </c:pt>
                <c:pt idx="59">
                  <c:v>1661.95</c:v>
                </c:pt>
                <c:pt idx="60">
                  <c:v>1693.85</c:v>
                </c:pt>
                <c:pt idx="61">
                  <c:v>1736.05</c:v>
                </c:pt>
                <c:pt idx="62">
                  <c:v>1719</c:v>
                </c:pt>
                <c:pt idx="63">
                  <c:v>1735</c:v>
                </c:pt>
                <c:pt idx="64">
                  <c:v>1744.05</c:v>
                </c:pt>
                <c:pt idx="65">
                  <c:v>1692.95</c:v>
                </c:pt>
                <c:pt idx="66">
                  <c:v>1695.2</c:v>
                </c:pt>
                <c:pt idx="67">
                  <c:v>1662.95</c:v>
                </c:pt>
                <c:pt idx="68">
                  <c:v>1632.65</c:v>
                </c:pt>
                <c:pt idx="69">
                  <c:v>1594.4</c:v>
                </c:pt>
                <c:pt idx="70">
                  <c:v>1581.7</c:v>
                </c:pt>
                <c:pt idx="71">
                  <c:v>1585.8</c:v>
                </c:pt>
                <c:pt idx="72">
                  <c:v>1582.5</c:v>
                </c:pt>
                <c:pt idx="73">
                  <c:v>1594.95</c:v>
                </c:pt>
                <c:pt idx="74">
                  <c:v>1513.2</c:v>
                </c:pt>
                <c:pt idx="75">
                  <c:v>1558.15</c:v>
                </c:pt>
                <c:pt idx="76">
                  <c:v>1566.1</c:v>
                </c:pt>
                <c:pt idx="77">
                  <c:v>1534.05</c:v>
                </c:pt>
                <c:pt idx="78">
                  <c:v>1560.5</c:v>
                </c:pt>
                <c:pt idx="79">
                  <c:v>1552.2</c:v>
                </c:pt>
                <c:pt idx="80">
                  <c:v>1534.35</c:v>
                </c:pt>
                <c:pt idx="81">
                  <c:v>1523.75</c:v>
                </c:pt>
                <c:pt idx="82">
                  <c:v>1538.2</c:v>
                </c:pt>
                <c:pt idx="83">
                  <c:v>1493.35</c:v>
                </c:pt>
                <c:pt idx="84">
                  <c:v>1488.6</c:v>
                </c:pt>
                <c:pt idx="85">
                  <c:v>1502.75</c:v>
                </c:pt>
                <c:pt idx="86">
                  <c:v>1533</c:v>
                </c:pt>
                <c:pt idx="87">
                  <c:v>1542.55</c:v>
                </c:pt>
                <c:pt idx="88">
                  <c:v>1513</c:v>
                </c:pt>
                <c:pt idx="89">
                  <c:v>1528.55</c:v>
                </c:pt>
                <c:pt idx="90">
                  <c:v>1566.15</c:v>
                </c:pt>
                <c:pt idx="91">
                  <c:v>1607.15</c:v>
                </c:pt>
                <c:pt idx="92">
                  <c:v>1591.35</c:v>
                </c:pt>
                <c:pt idx="93">
                  <c:v>1573.55</c:v>
                </c:pt>
                <c:pt idx="94">
                  <c:v>1574.5</c:v>
                </c:pt>
                <c:pt idx="95">
                  <c:v>1566.7</c:v>
                </c:pt>
                <c:pt idx="96">
                  <c:v>1536.55</c:v>
                </c:pt>
                <c:pt idx="97">
                  <c:v>1504.85</c:v>
                </c:pt>
                <c:pt idx="98">
                  <c:v>1559.5</c:v>
                </c:pt>
                <c:pt idx="99">
                  <c:v>1531.3</c:v>
                </c:pt>
                <c:pt idx="100">
                  <c:v>1558.65</c:v>
                </c:pt>
                <c:pt idx="101">
                  <c:v>1558.4</c:v>
                </c:pt>
                <c:pt idx="102">
                  <c:v>1583.6</c:v>
                </c:pt>
                <c:pt idx="103">
                  <c:v>1596.8</c:v>
                </c:pt>
                <c:pt idx="104">
                  <c:v>1585.35</c:v>
                </c:pt>
                <c:pt idx="105">
                  <c:v>1607.1</c:v>
                </c:pt>
                <c:pt idx="106">
                  <c:v>1588.8</c:v>
                </c:pt>
                <c:pt idx="107">
                  <c:v>1562.2</c:v>
                </c:pt>
                <c:pt idx="108">
                  <c:v>1585.1</c:v>
                </c:pt>
                <c:pt idx="109">
                  <c:v>1593.45</c:v>
                </c:pt>
                <c:pt idx="110">
                  <c:v>1582.85</c:v>
                </c:pt>
                <c:pt idx="111">
                  <c:v>1580.95</c:v>
                </c:pt>
                <c:pt idx="112">
                  <c:v>1565.8</c:v>
                </c:pt>
                <c:pt idx="113">
                  <c:v>1588.4</c:v>
                </c:pt>
                <c:pt idx="114">
                  <c:v>1614.35</c:v>
                </c:pt>
                <c:pt idx="115">
                  <c:v>1649.85</c:v>
                </c:pt>
                <c:pt idx="116">
                  <c:v>1647.3</c:v>
                </c:pt>
                <c:pt idx="117">
                  <c:v>1655.65</c:v>
                </c:pt>
                <c:pt idx="118">
                  <c:v>1703.25</c:v>
                </c:pt>
                <c:pt idx="119">
                  <c:v>1682.2</c:v>
                </c:pt>
                <c:pt idx="120">
                  <c:v>1655.05</c:v>
                </c:pt>
                <c:pt idx="121">
                  <c:v>1590.05</c:v>
                </c:pt>
                <c:pt idx="122">
                  <c:v>1612.2</c:v>
                </c:pt>
                <c:pt idx="123">
                  <c:v>1537.75</c:v>
                </c:pt>
                <c:pt idx="124">
                  <c:v>1486.45</c:v>
                </c:pt>
                <c:pt idx="125">
                  <c:v>1491.4</c:v>
                </c:pt>
                <c:pt idx="126">
                  <c:v>1470.85</c:v>
                </c:pt>
                <c:pt idx="127">
                  <c:v>1491.4</c:v>
                </c:pt>
                <c:pt idx="128">
                  <c:v>1498.1</c:v>
                </c:pt>
                <c:pt idx="129">
                  <c:v>1478.1</c:v>
                </c:pt>
                <c:pt idx="130">
                  <c:v>1479.05</c:v>
                </c:pt>
                <c:pt idx="131">
                  <c:v>1498.45</c:v>
                </c:pt>
                <c:pt idx="132">
                  <c:v>1480</c:v>
                </c:pt>
                <c:pt idx="133">
                  <c:v>1456.55</c:v>
                </c:pt>
                <c:pt idx="134">
                  <c:v>1434.65</c:v>
                </c:pt>
                <c:pt idx="135">
                  <c:v>1454.35</c:v>
                </c:pt>
                <c:pt idx="136">
                  <c:v>1446.7</c:v>
                </c:pt>
                <c:pt idx="137">
                  <c:v>1456.9</c:v>
                </c:pt>
                <c:pt idx="138">
                  <c:v>1459.9</c:v>
                </c:pt>
                <c:pt idx="139">
                  <c:v>1474.15</c:v>
                </c:pt>
                <c:pt idx="140">
                  <c:v>1456.8</c:v>
                </c:pt>
                <c:pt idx="141">
                  <c:v>1436.15</c:v>
                </c:pt>
                <c:pt idx="142">
                  <c:v>1443.3</c:v>
                </c:pt>
                <c:pt idx="143">
                  <c:v>1403.75</c:v>
                </c:pt>
                <c:pt idx="144">
                  <c:v>1422.9</c:v>
                </c:pt>
                <c:pt idx="145">
                  <c:v>1444.15</c:v>
                </c:pt>
                <c:pt idx="146">
                  <c:v>1412.4</c:v>
                </c:pt>
                <c:pt idx="147">
                  <c:v>1399.4</c:v>
                </c:pt>
                <c:pt idx="148">
                  <c:v>1380.3</c:v>
                </c:pt>
                <c:pt idx="149">
                  <c:v>1384.65</c:v>
                </c:pt>
                <c:pt idx="150">
                  <c:v>1367.55</c:v>
                </c:pt>
                <c:pt idx="151">
                  <c:v>1397.05</c:v>
                </c:pt>
                <c:pt idx="152">
                  <c:v>1393</c:v>
                </c:pt>
                <c:pt idx="153">
                  <c:v>1392.8</c:v>
                </c:pt>
                <c:pt idx="154">
                  <c:v>1386.75</c:v>
                </c:pt>
                <c:pt idx="155">
                  <c:v>1402.95</c:v>
                </c:pt>
                <c:pt idx="156">
                  <c:v>1406.35</c:v>
                </c:pt>
                <c:pt idx="157">
                  <c:v>1384.3</c:v>
                </c:pt>
                <c:pt idx="158">
                  <c:v>1353.25</c:v>
                </c:pt>
                <c:pt idx="159">
                  <c:v>1337.95</c:v>
                </c:pt>
                <c:pt idx="160">
                  <c:v>1349.05</c:v>
                </c:pt>
                <c:pt idx="161">
                  <c:v>1396.85</c:v>
                </c:pt>
                <c:pt idx="162">
                  <c:v>1381.95</c:v>
                </c:pt>
                <c:pt idx="163">
                  <c:v>1365.65</c:v>
                </c:pt>
                <c:pt idx="164">
                  <c:v>1361.35</c:v>
                </c:pt>
                <c:pt idx="165">
                  <c:v>1340.5</c:v>
                </c:pt>
                <c:pt idx="166">
                  <c:v>1319.35</c:v>
                </c:pt>
                <c:pt idx="167">
                  <c:v>1283.5</c:v>
                </c:pt>
                <c:pt idx="168">
                  <c:v>1300.3</c:v>
                </c:pt>
                <c:pt idx="169">
                  <c:v>1304.8</c:v>
                </c:pt>
                <c:pt idx="170">
                  <c:v>1307.95</c:v>
                </c:pt>
                <c:pt idx="171">
                  <c:v>1291.2</c:v>
                </c:pt>
                <c:pt idx="172">
                  <c:v>1292.25</c:v>
                </c:pt>
                <c:pt idx="173">
                  <c:v>1285.3</c:v>
                </c:pt>
                <c:pt idx="174">
                  <c:v>1258.55</c:v>
                </c:pt>
                <c:pt idx="175">
                  <c:v>1236.95</c:v>
                </c:pt>
                <c:pt idx="176">
                  <c:v>1241.2</c:v>
                </c:pt>
                <c:pt idx="177">
                  <c:v>1213.8</c:v>
                </c:pt>
                <c:pt idx="178">
                  <c:v>1193.8</c:v>
                </c:pt>
                <c:pt idx="179">
                  <c:v>1227.25</c:v>
                </c:pt>
                <c:pt idx="180">
                  <c:v>1218.2</c:v>
                </c:pt>
                <c:pt idx="181">
                  <c:v>1227.55</c:v>
                </c:pt>
                <c:pt idx="182">
                  <c:v>1223.55</c:v>
                </c:pt>
                <c:pt idx="183">
                  <c:v>1223.8499999999999</c:v>
                </c:pt>
                <c:pt idx="184">
                  <c:v>1226.25</c:v>
                </c:pt>
                <c:pt idx="185">
                  <c:v>1220.75</c:v>
                </c:pt>
                <c:pt idx="186">
                  <c:v>1188.1500000000001</c:v>
                </c:pt>
                <c:pt idx="187">
                  <c:v>1192.75</c:v>
                </c:pt>
                <c:pt idx="188">
                  <c:v>1177.8</c:v>
                </c:pt>
                <c:pt idx="189">
                  <c:v>1153.45</c:v>
                </c:pt>
                <c:pt idx="190">
                  <c:v>1131.5999999999999</c:v>
                </c:pt>
                <c:pt idx="191">
                  <c:v>1135.25</c:v>
                </c:pt>
                <c:pt idx="192">
                  <c:v>1129.7</c:v>
                </c:pt>
                <c:pt idx="193">
                  <c:v>1088.1500000000001</c:v>
                </c:pt>
                <c:pt idx="194">
                  <c:v>1107.3</c:v>
                </c:pt>
                <c:pt idx="195">
                  <c:v>1101.75</c:v>
                </c:pt>
                <c:pt idx="196">
                  <c:v>1125.4000000000001</c:v>
                </c:pt>
                <c:pt idx="197">
                  <c:v>1136.4000000000001</c:v>
                </c:pt>
                <c:pt idx="198">
                  <c:v>1125.45</c:v>
                </c:pt>
                <c:pt idx="199">
                  <c:v>1133.4000000000001</c:v>
                </c:pt>
                <c:pt idx="200">
                  <c:v>1162.8499999999999</c:v>
                </c:pt>
                <c:pt idx="201">
                  <c:v>1181.3499999999999</c:v>
                </c:pt>
                <c:pt idx="202">
                  <c:v>1199.8</c:v>
                </c:pt>
                <c:pt idx="203">
                  <c:v>1179.45</c:v>
                </c:pt>
                <c:pt idx="204">
                  <c:v>1173.7</c:v>
                </c:pt>
                <c:pt idx="205">
                  <c:v>1176.7</c:v>
                </c:pt>
                <c:pt idx="206">
                  <c:v>1169.7</c:v>
                </c:pt>
                <c:pt idx="207">
                  <c:v>1161.75</c:v>
                </c:pt>
                <c:pt idx="208">
                  <c:v>1176.3499999999999</c:v>
                </c:pt>
                <c:pt idx="209">
                  <c:v>1139.8499999999999</c:v>
                </c:pt>
                <c:pt idx="210">
                  <c:v>1127.3</c:v>
                </c:pt>
                <c:pt idx="211">
                  <c:v>1152.1500000000001</c:v>
                </c:pt>
                <c:pt idx="212">
                  <c:v>1249.4000000000001</c:v>
                </c:pt>
                <c:pt idx="213">
                  <c:v>1294</c:v>
                </c:pt>
                <c:pt idx="214">
                  <c:v>1319.75</c:v>
                </c:pt>
                <c:pt idx="215">
                  <c:v>1296.5999999999999</c:v>
                </c:pt>
                <c:pt idx="216">
                  <c:v>1297.75</c:v>
                </c:pt>
                <c:pt idx="217">
                  <c:v>1308.8</c:v>
                </c:pt>
                <c:pt idx="218">
                  <c:v>1318.5</c:v>
                </c:pt>
                <c:pt idx="219">
                  <c:v>1306.95</c:v>
                </c:pt>
                <c:pt idx="220">
                  <c:v>1309.75</c:v>
                </c:pt>
                <c:pt idx="221">
                  <c:v>1301.7</c:v>
                </c:pt>
                <c:pt idx="222">
                  <c:v>1287.5</c:v>
                </c:pt>
                <c:pt idx="223">
                  <c:v>1276.3</c:v>
                </c:pt>
                <c:pt idx="224">
                  <c:v>1289.95</c:v>
                </c:pt>
                <c:pt idx="225">
                  <c:v>1298.3</c:v>
                </c:pt>
                <c:pt idx="226">
                  <c:v>1312.95</c:v>
                </c:pt>
                <c:pt idx="227">
                  <c:v>1284.25</c:v>
                </c:pt>
                <c:pt idx="228">
                  <c:v>1316.45</c:v>
                </c:pt>
                <c:pt idx="229">
                  <c:v>1293.3</c:v>
                </c:pt>
                <c:pt idx="230">
                  <c:v>1336.3</c:v>
                </c:pt>
                <c:pt idx="231">
                  <c:v>1337.7</c:v>
                </c:pt>
                <c:pt idx="232">
                  <c:v>1351</c:v>
                </c:pt>
                <c:pt idx="233">
                  <c:v>1339.5</c:v>
                </c:pt>
                <c:pt idx="234">
                  <c:v>1334</c:v>
                </c:pt>
                <c:pt idx="235">
                  <c:v>1338.5</c:v>
                </c:pt>
                <c:pt idx="236">
                  <c:v>1328.45</c:v>
                </c:pt>
                <c:pt idx="237">
                  <c:v>1347.25</c:v>
                </c:pt>
                <c:pt idx="238">
                  <c:v>1323.95</c:v>
                </c:pt>
                <c:pt idx="239">
                  <c:v>1328.95</c:v>
                </c:pt>
                <c:pt idx="240">
                  <c:v>1337.95</c:v>
                </c:pt>
                <c:pt idx="241">
                  <c:v>1352.3</c:v>
                </c:pt>
                <c:pt idx="242">
                  <c:v>1341.5</c:v>
                </c:pt>
                <c:pt idx="243">
                  <c:v>1327.65</c:v>
                </c:pt>
                <c:pt idx="244">
                  <c:v>1339</c:v>
                </c:pt>
                <c:pt idx="245">
                  <c:v>1330.85</c:v>
                </c:pt>
                <c:pt idx="246">
                  <c:v>1322.15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B3-4C4E-A8A6-EDBEAE52F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561056"/>
        <c:axId val="430561472"/>
      </c:lineChart>
      <c:dateAx>
        <c:axId val="43056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61472"/>
        <c:crosses val="autoZero"/>
        <c:auto val="1"/>
        <c:lblOffset val="100"/>
        <c:baseTimeUnit val="days"/>
      </c:dateAx>
      <c:valAx>
        <c:axId val="43056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close</a:t>
                </a:r>
                <a:r>
                  <a:rPr lang="en-IN" baseline="0"/>
                  <a:t> pice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8701891715590344E-2"/>
              <c:y val="0.36483507758327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61056"/>
        <c:crosses val="autoZero"/>
        <c:crossBetween val="between"/>
      </c:valAx>
      <c:valAx>
        <c:axId val="4305598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75200"/>
        <c:crosses val="max"/>
        <c:crossBetween val="between"/>
      </c:valAx>
      <c:dateAx>
        <c:axId val="430575200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43055980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OHLC and Volume - Last 5 Days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1699508761858738E-2"/>
          <c:y val="0.14140350616745395"/>
          <c:w val="0.86175676616484009"/>
          <c:h val="0.69154679391174112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'data sheet'!$F$2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'data sheet'!$A$3:$A$7</c:f>
              <c:numCache>
                <c:formatCode>d\-mmm\-yy</c:formatCode>
                <c:ptCount val="5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</c:numCache>
            </c:numRef>
          </c:cat>
          <c:val>
            <c:numRef>
              <c:f>'data sheet'!$F$3:$F$7</c:f>
              <c:numCache>
                <c:formatCode>General</c:formatCode>
                <c:ptCount val="5"/>
                <c:pt idx="0">
                  <c:v>2753390</c:v>
                </c:pt>
                <c:pt idx="1">
                  <c:v>1879382</c:v>
                </c:pt>
                <c:pt idx="2">
                  <c:v>1653542</c:v>
                </c:pt>
                <c:pt idx="3">
                  <c:v>198825</c:v>
                </c:pt>
                <c:pt idx="4">
                  <c:v>349243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1-4950-9466-9A06972AD0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02320800"/>
        <c:axId val="602325792"/>
      </c:barChart>
      <c:lineChart>
        <c:grouping val="standard"/>
        <c:varyColors val="0"/>
        <c:ser>
          <c:idx val="0"/>
          <c:order val="0"/>
          <c:tx>
            <c:strRef>
              <c:f>'data sheet'!$B$2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sheet'!$A$3:$A$7</c:f>
              <c:numCache>
                <c:formatCode>d\-mmm\-yy</c:formatCode>
                <c:ptCount val="5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</c:numCache>
            </c:numRef>
          </c:cat>
          <c:val>
            <c:numRef>
              <c:f>'data sheet'!$B$3:$B$7</c:f>
              <c:numCache>
                <c:formatCode>General</c:formatCode>
                <c:ptCount val="5"/>
                <c:pt idx="0">
                  <c:v>1314.55</c:v>
                </c:pt>
                <c:pt idx="1">
                  <c:v>1276.1500000000001</c:v>
                </c:pt>
                <c:pt idx="2">
                  <c:v>1224.3499999999999</c:v>
                </c:pt>
                <c:pt idx="3">
                  <c:v>1233.55</c:v>
                </c:pt>
                <c:pt idx="4">
                  <c:v>1241.05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51-4950-9466-9A06972AD022}"/>
            </c:ext>
          </c:extLst>
        </c:ser>
        <c:ser>
          <c:idx val="1"/>
          <c:order val="1"/>
          <c:tx>
            <c:strRef>
              <c:f>'data sheet'!$C$2</c:f>
              <c:strCache>
                <c:ptCount val="1"/>
                <c:pt idx="0">
                  <c:v>HIGH 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sheet'!$A$3:$A$7</c:f>
              <c:numCache>
                <c:formatCode>d\-mmm\-yy</c:formatCode>
                <c:ptCount val="5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</c:numCache>
            </c:numRef>
          </c:cat>
          <c:val>
            <c:numRef>
              <c:f>'data sheet'!$C$3:$C$7</c:f>
              <c:numCache>
                <c:formatCode>General</c:formatCode>
                <c:ptCount val="5"/>
                <c:pt idx="0">
                  <c:v>1321.6</c:v>
                </c:pt>
                <c:pt idx="1">
                  <c:v>1281.95</c:v>
                </c:pt>
                <c:pt idx="2">
                  <c:v>1240</c:v>
                </c:pt>
                <c:pt idx="3">
                  <c:v>1247.5999999999999</c:v>
                </c:pt>
                <c:pt idx="4">
                  <c:v>1257.45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51-4950-9466-9A06972AD022}"/>
            </c:ext>
          </c:extLst>
        </c:ser>
        <c:ser>
          <c:idx val="2"/>
          <c:order val="2"/>
          <c:tx>
            <c:strRef>
              <c:f>'data sheet'!$D$2</c:f>
              <c:strCache>
                <c:ptCount val="1"/>
                <c:pt idx="0">
                  <c:v>LOW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sheet'!$A$3:$A$7</c:f>
              <c:numCache>
                <c:formatCode>d\-mmm\-yy</c:formatCode>
                <c:ptCount val="5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</c:numCache>
            </c:numRef>
          </c:cat>
          <c:val>
            <c:numRef>
              <c:f>'data sheet'!$D$3:$D$7</c:f>
              <c:numCache>
                <c:formatCode>General</c:formatCode>
                <c:ptCount val="5"/>
                <c:pt idx="0">
                  <c:v>1272.4000000000001</c:v>
                </c:pt>
                <c:pt idx="1">
                  <c:v>1224</c:v>
                </c:pt>
                <c:pt idx="2">
                  <c:v>1215.8499999999999</c:v>
                </c:pt>
                <c:pt idx="3">
                  <c:v>1225.3</c:v>
                </c:pt>
                <c:pt idx="4">
                  <c:v>1221.5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51-4950-9466-9A06972AD022}"/>
            </c:ext>
          </c:extLst>
        </c:ser>
        <c:ser>
          <c:idx val="3"/>
          <c:order val="3"/>
          <c:tx>
            <c:strRef>
              <c:f>'data sheet'!$E$2</c:f>
              <c:strCache>
                <c:ptCount val="1"/>
                <c:pt idx="0">
                  <c:v>OPEN 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sheet'!$A$3:$A$7</c:f>
              <c:numCache>
                <c:formatCode>d\-mmm\-yy</c:formatCode>
                <c:ptCount val="5"/>
                <c:pt idx="0">
                  <c:v>45387</c:v>
                </c:pt>
                <c:pt idx="1">
                  <c:v>45386</c:v>
                </c:pt>
                <c:pt idx="2">
                  <c:v>45385</c:v>
                </c:pt>
                <c:pt idx="3">
                  <c:v>45384</c:v>
                </c:pt>
                <c:pt idx="4">
                  <c:v>45383</c:v>
                </c:pt>
              </c:numCache>
            </c:numRef>
          </c:cat>
          <c:val>
            <c:numRef>
              <c:f>'data sheet'!$E$3:$E$7</c:f>
              <c:numCache>
                <c:formatCode>General</c:formatCode>
                <c:ptCount val="5"/>
                <c:pt idx="0">
                  <c:v>1289.9000000000001</c:v>
                </c:pt>
                <c:pt idx="1">
                  <c:v>1230.8</c:v>
                </c:pt>
                <c:pt idx="2">
                  <c:v>1240</c:v>
                </c:pt>
                <c:pt idx="3">
                  <c:v>1247.5999999999999</c:v>
                </c:pt>
                <c:pt idx="4">
                  <c:v>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51-4950-9466-9A06972AD0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2322880"/>
        <c:axId val="602339104"/>
      </c:lineChart>
      <c:dateAx>
        <c:axId val="60232288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39104"/>
        <c:crosses val="autoZero"/>
        <c:auto val="1"/>
        <c:lblOffset val="100"/>
        <c:baseTimeUnit val="days"/>
      </c:dateAx>
      <c:valAx>
        <c:axId val="60233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open- high-low-close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22880"/>
        <c:crosses val="autoZero"/>
        <c:crossBetween val="between"/>
      </c:valAx>
      <c:valAx>
        <c:axId val="6023257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20800"/>
        <c:crosses val="max"/>
        <c:crossBetween val="between"/>
      </c:valAx>
      <c:dateAx>
        <c:axId val="602320800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60232579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Daily return 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return %</a:t>
          </a:r>
        </a:p>
      </cx:txPr>
    </cx:title>
    <cx:plotArea>
      <cx:plotAreaRegion>
        <cx:series layoutId="clusteredColumn" uniqueId="{A8B1C5A1-D3D5-4D23-B80B-A492524A0DE6}">
          <cx:tx>
            <cx:txData>
              <cx:f>_xlchart.v1.3</cx:f>
              <cx:v>daily return %</cx:v>
            </cx:txData>
          </cx:tx>
          <cx:spPr>
            <a:solidFill>
              <a:srgbClr val="0070C0"/>
            </a:solidFill>
          </cx:spPr>
          <cx:dataPt idx="10">
            <cx:spPr>
              <a:solidFill>
                <a:srgbClr val="4472C4">
                  <a:lumMod val="50000"/>
                </a:srgbClr>
              </a:solidFill>
            </cx:spPr>
          </cx:dataPt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daily return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return chart</a:t>
          </a:r>
        </a:p>
      </cx:txPr>
    </cx:title>
    <cx:plotArea>
      <cx:plotAreaRegion>
        <cx:series layoutId="boxWhisker" uniqueId="{E1056198-E495-4E74-A0B2-53C39519F135}">
          <cx:tx>
            <cx:txData>
              <cx:f>_xlchart.v1.0</cx:f>
              <cx:v>daily return %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chart" Target="../charts/chart5.xml"/><Relationship Id="rId7" Type="http://schemas.openxmlformats.org/officeDocument/2006/relationships/chart" Target="../charts/chart8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microsoft.com/office/2014/relationships/chartEx" Target="../charts/chartEx1.xml"/><Relationship Id="rId9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160189</xdr:colOff>
      <xdr:row>7</xdr:row>
      <xdr:rowOff>139595</xdr:rowOff>
    </xdr:from>
    <xdr:to>
      <xdr:col>23</xdr:col>
      <xdr:colOff>668939</xdr:colOff>
      <xdr:row>26</xdr:row>
      <xdr:rowOff>7613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12838-9796-46D3-B11F-4D702B614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521179</xdr:colOff>
      <xdr:row>20</xdr:row>
      <xdr:rowOff>170732</xdr:rowOff>
    </xdr:from>
    <xdr:to>
      <xdr:col>29</xdr:col>
      <xdr:colOff>53916</xdr:colOff>
      <xdr:row>35</xdr:row>
      <xdr:rowOff>8986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F5F90B-80B9-4EC3-9AE7-631ED52F23F3}"/>
            </a:ext>
          </a:extLst>
        </xdr:cNvPr>
        <xdr:cNvSpPr txBox="1"/>
      </xdr:nvSpPr>
      <xdr:spPr>
        <a:xfrm>
          <a:off x="12328585" y="3306793"/>
          <a:ext cx="2695756" cy="26687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50,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100</a:t>
          </a:r>
          <a:r>
            <a:rPr lang="en-IN"/>
            <a:t> ,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200</a:t>
          </a:r>
          <a:r>
            <a:rPr lang="en-IN"/>
            <a:t> </a:t>
          </a:r>
        </a:p>
        <a:p>
          <a:r>
            <a:rPr lang="en-IN"/>
            <a:t>,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500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TOTAL MKT,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Next 50,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Nifty500 LargeMidSmall Equal-Ca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Weighted</a:t>
          </a:r>
          <a:r>
            <a:rPr lang="en-IN"/>
            <a:t> ,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smallcap 250,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MidSmallcap 400</a:t>
          </a:r>
          <a:r>
            <a:rPr lang="en-IN"/>
            <a:t> ,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MIDCAP 100</a:t>
          </a:r>
          <a:r>
            <a:rPr lang="en-IN"/>
            <a:t> </a:t>
          </a:r>
        </a:p>
        <a:p>
          <a:endParaRPr lang="en-IN" sz="1100"/>
        </a:p>
        <a:p>
          <a:r>
            <a:rPr lang="en-IN" sz="1100"/>
            <a:t>kotak mf is under</a:t>
          </a:r>
          <a:r>
            <a:rPr lang="en-IN" sz="1100" baseline="0"/>
            <a:t> performing compared to these incices</a:t>
          </a:r>
          <a:endParaRPr lang="en-IN" sz="1100"/>
        </a:p>
      </xdr:txBody>
    </xdr:sp>
    <xdr:clientData/>
  </xdr:twoCellAnchor>
  <xdr:twoCellAnchor>
    <xdr:from>
      <xdr:col>29</xdr:col>
      <xdr:colOff>191802</xdr:colOff>
      <xdr:row>21</xdr:row>
      <xdr:rowOff>162065</xdr:rowOff>
    </xdr:from>
    <xdr:to>
      <xdr:col>34</xdr:col>
      <xdr:colOff>108953</xdr:colOff>
      <xdr:row>37</xdr:row>
      <xdr:rowOff>64826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BEF03F-14B9-4144-9C9F-76A3A2024F97}"/>
            </a:ext>
          </a:extLst>
        </xdr:cNvPr>
        <xdr:cNvSpPr txBox="1"/>
      </xdr:nvSpPr>
      <xdr:spPr>
        <a:xfrm>
          <a:off x="17362315" y="4856529"/>
          <a:ext cx="2834183" cy="2896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50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100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200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500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TOTAL MKT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Next 50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LargeMidcap 250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Nifty500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LargeMidSmallEqualCapWeighted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smallcap 250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MidSmallcap 400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MIDCAP 100</a:t>
          </a:r>
        </a:p>
        <a:p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nippon mf is under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performing compared to these incices</a:t>
          </a:r>
          <a:endParaRPr lang="en-IN">
            <a:effectLst/>
          </a:endParaRPr>
        </a:p>
        <a:p>
          <a:endParaRPr lang="en-IN"/>
        </a:p>
        <a:p>
          <a:endParaRPr lang="en-IN" sz="1100"/>
        </a:p>
        <a:p>
          <a:endParaRPr lang="en-IN" sz="1100"/>
        </a:p>
      </xdr:txBody>
    </xdr:sp>
    <xdr:clientData/>
  </xdr:twoCellAnchor>
  <xdr:twoCellAnchor>
    <xdr:from>
      <xdr:col>34</xdr:col>
      <xdr:colOff>297656</xdr:colOff>
      <xdr:row>21</xdr:row>
      <xdr:rowOff>161585</xdr:rowOff>
    </xdr:from>
    <xdr:to>
      <xdr:col>39</xdr:col>
      <xdr:colOff>510267</xdr:colOff>
      <xdr:row>34</xdr:row>
      <xdr:rowOff>161585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4A02343-ABEF-44B5-8DB6-ED6FC6E3198A}"/>
            </a:ext>
          </a:extLst>
        </xdr:cNvPr>
        <xdr:cNvSpPr txBox="1"/>
      </xdr:nvSpPr>
      <xdr:spPr>
        <a:xfrm>
          <a:off x="20385201" y="4856049"/>
          <a:ext cx="2891517" cy="24322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50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100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200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500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TOTAL MKT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Next 50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Nifty500 LargeMidSmall Equal-Cap Weighted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smallcap 250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MidSmallcap 400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MIDCAP 100</a:t>
          </a:r>
          <a:r>
            <a:rPr lang="en-IN"/>
            <a:t> </a:t>
          </a:r>
        </a:p>
        <a:p>
          <a:endParaRPr lang="en-IN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parag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parik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under performing compared to these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indices</a:t>
          </a:r>
          <a:endParaRPr lang="en-IN">
            <a:effectLst/>
          </a:endParaRPr>
        </a:p>
        <a:p>
          <a:endParaRPr lang="en-IN" sz="1100"/>
        </a:p>
        <a:p>
          <a:endParaRPr lang="en-IN" sz="1100"/>
        </a:p>
      </xdr:txBody>
    </xdr:sp>
    <xdr:clientData/>
  </xdr:twoCellAnchor>
  <xdr:oneCellAnchor>
    <xdr:from>
      <xdr:col>40</xdr:col>
      <xdr:colOff>170707</xdr:colOff>
      <xdr:row>21</xdr:row>
      <xdr:rowOff>66489</xdr:rowOff>
    </xdr:from>
    <xdr:ext cx="2644889" cy="267573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9F375D-E1A5-4F64-BC92-8EB13DF160E2}"/>
            </a:ext>
          </a:extLst>
        </xdr:cNvPr>
        <xdr:cNvSpPr txBox="1"/>
      </xdr:nvSpPr>
      <xdr:spPr>
        <a:xfrm>
          <a:off x="24935707" y="4777034"/>
          <a:ext cx="2644889" cy="267573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50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100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200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500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TOTAL MKT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Next 50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LargeMidcap 250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Nifty500 LargeMidSmall Equal-Cap Weighted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smallcap 250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MidSmallcap 400</a:t>
          </a:r>
        </a:p>
        <a:p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MIDCAP 100</a:t>
          </a:r>
          <a:r>
            <a:rPr lang="en-IN"/>
            <a:t> </a:t>
          </a:r>
        </a:p>
        <a:p>
          <a:endParaRPr lang="en-IN" sz="1100"/>
        </a:p>
        <a:p>
          <a:r>
            <a:rPr lang="en-IN" sz="1100"/>
            <a:t>quant is under performing compared to these</a:t>
          </a:r>
          <a:r>
            <a:rPr lang="en-IN" sz="1100" baseline="0"/>
            <a:t> indices</a:t>
          </a:r>
          <a:endParaRPr lang="en-IN" sz="1100"/>
        </a:p>
      </xdr:txBody>
    </xdr:sp>
    <xdr:clientData/>
  </xdr:oneCellAnchor>
  <xdr:twoCellAnchor>
    <xdr:from>
      <xdr:col>0</xdr:col>
      <xdr:colOff>182672</xdr:colOff>
      <xdr:row>19</xdr:row>
      <xdr:rowOff>168058</xdr:rowOff>
    </xdr:from>
    <xdr:to>
      <xdr:col>7</xdr:col>
      <xdr:colOff>65240</xdr:colOff>
      <xdr:row>38</xdr:row>
      <xdr:rowOff>13048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3B93B2-4563-4CCB-B01A-BDE2DFE29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680358</xdr:colOff>
      <xdr:row>113</xdr:row>
      <xdr:rowOff>86591</xdr:rowOff>
    </xdr:from>
    <xdr:to>
      <xdr:col>8</xdr:col>
      <xdr:colOff>1051461</xdr:colOff>
      <xdr:row>124</xdr:row>
      <xdr:rowOff>74221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C7EC22-C456-4552-91E0-10EF4507DF2A}"/>
            </a:ext>
          </a:extLst>
        </xdr:cNvPr>
        <xdr:cNvSpPr/>
      </xdr:nvSpPr>
      <xdr:spPr>
        <a:xfrm>
          <a:off x="680358" y="29069805"/>
          <a:ext cx="9376558" cy="2028702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200"/>
            <a:t>in this i have used sort filter on sector vise classification</a:t>
          </a:r>
        </a:p>
        <a:p>
          <a:pPr algn="l"/>
          <a:r>
            <a:rPr lang="en-IN" sz="3200"/>
            <a:t>inserted</a:t>
          </a:r>
          <a:r>
            <a:rPr lang="en-IN" sz="3200" baseline="0"/>
            <a:t> data with copy paste ctr+shfit+(^&gt;&lt;^) to select all.</a:t>
          </a:r>
          <a:endParaRPr lang="en-IN" sz="3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581026</xdr:colOff>
      <xdr:row>1</xdr:row>
      <xdr:rowOff>152401</xdr:rowOff>
    </xdr:from>
    <xdr:to>
      <xdr:col>18</xdr:col>
      <xdr:colOff>285751</xdr:colOff>
      <xdr:row>16</xdr:row>
      <xdr:rowOff>38101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890B64-72E3-45E9-85ED-41810E0DD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465112</xdr:colOff>
      <xdr:row>1</xdr:row>
      <xdr:rowOff>154254</xdr:rowOff>
    </xdr:from>
    <xdr:to>
      <xdr:col>26</xdr:col>
      <xdr:colOff>160311</xdr:colOff>
      <xdr:row>16</xdr:row>
      <xdr:rowOff>39954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B14C75-7C46-4C24-8846-B7229E985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579571</xdr:colOff>
      <xdr:row>17</xdr:row>
      <xdr:rowOff>24862</xdr:rowOff>
    </xdr:from>
    <xdr:to>
      <xdr:col>18</xdr:col>
      <xdr:colOff>243775</xdr:colOff>
      <xdr:row>31</xdr:row>
      <xdr:rowOff>55859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759F8-168E-4D86-A6E5-57726AB9A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566680</xdr:colOff>
      <xdr:row>17</xdr:row>
      <xdr:rowOff>102055</xdr:rowOff>
    </xdr:from>
    <xdr:to>
      <xdr:col>26</xdr:col>
      <xdr:colOff>226787</xdr:colOff>
      <xdr:row>31</xdr:row>
      <xdr:rowOff>90715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BD4550C-3795-405B-8FBF-DFE442E13C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52000" y="3294835"/>
              <a:ext cx="4506427" cy="2548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33</xdr:row>
      <xdr:rowOff>0</xdr:rowOff>
    </xdr:from>
    <xdr:to>
      <xdr:col>18</xdr:col>
      <xdr:colOff>234089</xdr:colOff>
      <xdr:row>47</xdr:row>
      <xdr:rowOff>24216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A7CDCE-EF0D-4D2A-8E7C-8DD8C82CE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613474</xdr:colOff>
      <xdr:row>33</xdr:row>
      <xdr:rowOff>0</xdr:rowOff>
    </xdr:from>
    <xdr:to>
      <xdr:col>26</xdr:col>
      <xdr:colOff>277678</xdr:colOff>
      <xdr:row>47</xdr:row>
      <xdr:rowOff>30997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5194B8-8763-4A70-8797-12B9E13EF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50</xdr:row>
      <xdr:rowOff>0</xdr:rowOff>
    </xdr:from>
    <xdr:to>
      <xdr:col>18</xdr:col>
      <xdr:colOff>304800</xdr:colOff>
      <xdr:row>64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50CC20-0F8B-4321-B112-4B1EDB150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501994</xdr:colOff>
      <xdr:row>49</xdr:row>
      <xdr:rowOff>182077</xdr:rowOff>
    </xdr:from>
    <xdr:to>
      <xdr:col>26</xdr:col>
      <xdr:colOff>209873</xdr:colOff>
      <xdr:row>62</xdr:row>
      <xdr:rowOff>97809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C6EA604-801C-4DC1-A332-85D91F9E37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66434" y="9227017"/>
              <a:ext cx="3975079" cy="22931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8815</xdr:colOff>
      <xdr:row>65</xdr:row>
      <xdr:rowOff>109117</xdr:rowOff>
    </xdr:from>
    <xdr:to>
      <xdr:col>18</xdr:col>
      <xdr:colOff>108828</xdr:colOff>
      <xdr:row>79</xdr:row>
      <xdr:rowOff>143774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36C7CAC-D052-438F-B278-C9C807525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4900" y="12626405"/>
          <a:ext cx="4377277" cy="2676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278621</xdr:colOff>
      <xdr:row>2</xdr:row>
      <xdr:rowOff>62900</xdr:rowOff>
    </xdr:from>
    <xdr:to>
      <xdr:col>22</xdr:col>
      <xdr:colOff>8746</xdr:colOff>
      <xdr:row>16</xdr:row>
      <xdr:rowOff>139101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71B961-D8A3-4679-897D-3BB01C87E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8965</xdr:colOff>
      <xdr:row>9</xdr:row>
      <xdr:rowOff>116541</xdr:rowOff>
    </xdr:from>
    <xdr:to>
      <xdr:col>6</xdr:col>
      <xdr:colOff>8965</xdr:colOff>
      <xdr:row>35</xdr:row>
      <xdr:rowOff>35605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3D19D-98A3-4E27-81AC-E1FDB09D8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53788</xdr:colOff>
      <xdr:row>5</xdr:row>
      <xdr:rowOff>53726</xdr:rowOff>
    </xdr:from>
    <xdr:to>
      <xdr:col>12</xdr:col>
      <xdr:colOff>117649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D39072-03DF-4B0D-8041-D527F12F4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22253</xdr:colOff>
      <xdr:row>35</xdr:row>
      <xdr:rowOff>110746</xdr:rowOff>
    </xdr:from>
    <xdr:to>
      <xdr:col>12</xdr:col>
      <xdr:colOff>71717</xdr:colOff>
      <xdr:row>54</xdr:row>
      <xdr:rowOff>26894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1C2E57-5307-467E-AAF9-06010A0CC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85618</xdr:colOff>
      <xdr:row>62</xdr:row>
      <xdr:rowOff>128427</xdr:rowOff>
    </xdr:from>
    <xdr:to>
      <xdr:col>11</xdr:col>
      <xdr:colOff>331770</xdr:colOff>
      <xdr:row>91</xdr:row>
      <xdr:rowOff>74916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A86CDA1-3A67-40DD-9E93-98A23AB244C0}"/>
            </a:ext>
          </a:extLst>
        </xdr:cNvPr>
        <xdr:cNvSpPr/>
      </xdr:nvSpPr>
      <xdr:spPr>
        <a:xfrm>
          <a:off x="652837" y="10616629"/>
          <a:ext cx="13227978" cy="5533062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/>
            <a:t>As part of my learning and practical application in data analysis and dashboard creation, I designed an </a:t>
          </a:r>
          <a:r>
            <a:rPr lang="en-IN" sz="2000" b="1"/>
            <a:t>interactive Excel portfolio dashboard</a:t>
          </a:r>
          <a:r>
            <a:rPr lang="en-IN" sz="2000"/>
            <a:t> to analyze stock performance using historical data for </a:t>
          </a:r>
          <a:r>
            <a:rPr lang="en-IN" sz="2000" b="1"/>
            <a:t>MRF Ltd.,Dixon Technologies (India) Ltd.,Bharat Forge Ltd.,Persistent Systems Ltd.,Ipca Laboratories Ltd.  </a:t>
          </a:r>
          <a:r>
            <a:rPr lang="en-IN" sz="2000"/>
            <a:t>The dashboards include dynamic visualizations like </a:t>
          </a:r>
          <a:r>
            <a:rPr lang="en-IN" sz="2000" b="1"/>
            <a:t>closing price trends</a:t>
          </a:r>
          <a:r>
            <a:rPr lang="en-IN" sz="2000"/>
            <a:t>, </a:t>
          </a:r>
          <a:r>
            <a:rPr lang="en-IN" sz="2000" b="1"/>
            <a:t>volume comparisons</a:t>
          </a:r>
          <a:r>
            <a:rPr lang="en-IN" sz="2000"/>
            <a:t>, and </a:t>
          </a:r>
          <a:r>
            <a:rPr lang="en-IN" sz="2000" b="1"/>
            <a:t>OHLC (Open-High-Low-Close) bar charts</a:t>
          </a:r>
          <a:r>
            <a:rPr lang="en-IN" sz="2000"/>
            <a:t> for recent trading days</a:t>
          </a:r>
          <a:r>
            <a:rPr lang="en-IN"/>
            <a:t>.</a:t>
          </a:r>
        </a:p>
        <a:p>
          <a:pPr algn="l"/>
          <a:endParaRPr lang="en-IN"/>
        </a:p>
        <a:p>
          <a:r>
            <a:rPr lang="en-IN" sz="2000" b="1"/>
            <a:t>📝 Summary Analysis</a:t>
          </a:r>
        </a:p>
        <a:p>
          <a:r>
            <a:rPr lang="en-IN" sz="2000" b="1"/>
            <a:t>Common Pattern:</a:t>
          </a:r>
          <a:r>
            <a:rPr lang="en-IN" sz="2000"/>
            <a:t> All five stocks saw strong rallies in 2024, followed by </a:t>
          </a:r>
          <a:r>
            <a:rPr lang="en-IN" sz="2000" b="1"/>
            <a:t>sudden sharp declines in March–April 2025</a:t>
          </a:r>
          <a:r>
            <a:rPr lang="en-IN" sz="2000"/>
            <a:t>.</a:t>
          </a:r>
        </a:p>
        <a:p>
          <a:r>
            <a:rPr lang="en-IN" sz="2000" b="1"/>
            <a:t>Volume Clues:</a:t>
          </a:r>
          <a:r>
            <a:rPr lang="en-IN" sz="2000"/>
            <a:t> Volume spiked significantly during the declines — often a sign of panic selling or exit triggers.</a:t>
          </a:r>
        </a:p>
        <a:p>
          <a:r>
            <a:rPr lang="en-IN" sz="2000" b="1"/>
            <a:t>Market-Wide Behavior:</a:t>
          </a:r>
          <a:r>
            <a:rPr lang="en-IN" sz="2000"/>
            <a:t> The synchronized declines suggest </a:t>
          </a:r>
          <a:r>
            <a:rPr lang="en-IN" sz="2000" b="1"/>
            <a:t>broader market correction</a:t>
          </a:r>
          <a:r>
            <a:rPr lang="en-IN" sz="2000"/>
            <a:t> or </a:t>
          </a:r>
          <a:r>
            <a:rPr lang="en-IN" sz="2000" b="1"/>
            <a:t>macro trigger</a:t>
          </a:r>
          <a:r>
            <a:rPr lang="en-IN" sz="2000"/>
            <a:t>.</a:t>
          </a:r>
        </a:p>
        <a:p>
          <a:r>
            <a:rPr lang="en-IN" sz="2000" b="1"/>
            <a:t>MRF</a:t>
          </a:r>
          <a:r>
            <a:rPr lang="en-IN" sz="2000"/>
            <a:t> stands out due to the nature of its fall — likely </a:t>
          </a:r>
          <a:r>
            <a:rPr lang="en-IN" sz="2000" b="1"/>
            <a:t>non-technical</a:t>
          </a:r>
          <a:r>
            <a:rPr lang="en-IN" sz="2000"/>
            <a:t> (corporate action-related).</a:t>
          </a:r>
        </a:p>
        <a:p>
          <a:pPr algn="l"/>
          <a:endParaRPr lang="en-IN" sz="1800"/>
        </a:p>
        <a:p>
          <a:r>
            <a:rPr lang="en-IN" sz="2000"/>
            <a:t>This project demonstrates my ability to </a:t>
          </a:r>
          <a:r>
            <a:rPr lang="en-IN" sz="2000" b="1"/>
            <a:t>work with large datasets</a:t>
          </a:r>
          <a:r>
            <a:rPr lang="en-IN" sz="2000"/>
            <a:t>, create </a:t>
          </a:r>
          <a:r>
            <a:rPr lang="en-IN" sz="2000" b="1"/>
            <a:t>clear and interactive visual summaries</a:t>
          </a:r>
          <a:r>
            <a:rPr lang="en-IN" sz="2000"/>
            <a:t>, and draw </a:t>
          </a:r>
          <a:r>
            <a:rPr lang="en-IN" sz="2000" b="1"/>
            <a:t>actionable insights</a:t>
          </a:r>
          <a:r>
            <a:rPr lang="en-IN" sz="2000"/>
            <a:t> from financial market data. I used </a:t>
          </a:r>
          <a:r>
            <a:rPr lang="en-IN" sz="2000" b="1"/>
            <a:t>Excel features such as slicers, pivot charts, dynamic ranges, and custom formatting</a:t>
          </a:r>
          <a:r>
            <a:rPr lang="en-IN" sz="2000"/>
            <a:t> to ensure the dashboards are both functional and visually professional. My goal was to replicate real-world reporting tools used by analysts and investors.</a:t>
          </a:r>
        </a:p>
        <a:p>
          <a:r>
            <a:rPr lang="en-IN" sz="2000"/>
            <a:t>This hands-on project reflects my </a:t>
          </a:r>
          <a:r>
            <a:rPr lang="en-IN" sz="2000" b="1"/>
            <a:t>analytical thinking</a:t>
          </a:r>
          <a:r>
            <a:rPr lang="en-IN" sz="2000"/>
            <a:t>, </a:t>
          </a:r>
          <a:r>
            <a:rPr lang="en-IN" sz="2000" b="1"/>
            <a:t>attention to detail</a:t>
          </a:r>
          <a:r>
            <a:rPr lang="en-IN" sz="2000"/>
            <a:t>, and growing expertise in </a:t>
          </a:r>
          <a:r>
            <a:rPr lang="en-IN" sz="2000" b="1"/>
            <a:t>data visualization</a:t>
          </a:r>
          <a:r>
            <a:rPr lang="en-IN" sz="2000"/>
            <a:t>, which I am excited to bring into a professional environment.</a:t>
          </a:r>
        </a:p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fty 500 co list"/>
      <sheetName val="return on incides"/>
      <sheetName val="kotak"/>
      <sheetName val="data valadiation"/>
      <sheetName val="nippon"/>
      <sheetName val="parag parik"/>
      <sheetName val="quant"/>
      <sheetName val="kotak holdings"/>
      <sheetName val="nippon holdings"/>
      <sheetName val="parag holdings"/>
      <sheetName val="quant holdings"/>
      <sheetName val="finding common co"/>
      <sheetName val="common co percentage"/>
      <sheetName val="IPCALAB 7-4-23&amp;24,24&amp;25"/>
      <sheetName val="analysis on IPCALAB"/>
      <sheetName val="BHARATFOR 7424-25&amp;23-24"/>
      <sheetName val="DIXON7423-24&amp;24-25"/>
      <sheetName val="-MRF-7423-24&amp;24-25"/>
      <sheetName val="PERSISTENT 23-24&amp;24-25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Dixon Technologies (India) Ltd.</v>
          </cell>
          <cell r="I2" t="str">
            <v>Dixon Technologies (India) Ltd.</v>
          </cell>
        </row>
        <row r="3">
          <cell r="A3" t="str">
            <v>Bharat Electronics Ltd.</v>
          </cell>
          <cell r="I3" t="str">
            <v>Bharat Forge Ltd.</v>
          </cell>
        </row>
        <row r="4">
          <cell r="A4" t="str">
            <v>Sundram Fasteners Ltd.</v>
          </cell>
          <cell r="I4" t="str">
            <v>Persistent Systems Ltd.</v>
          </cell>
        </row>
        <row r="5">
          <cell r="A5" t="str">
            <v>Bharat Forge Ltd.</v>
          </cell>
          <cell r="I5" t="str">
            <v>Ipca Laboratories Ltd.</v>
          </cell>
        </row>
        <row r="6">
          <cell r="A6" t="str">
            <v>Persistent Systems Ltd.</v>
          </cell>
          <cell r="I6" t="str">
            <v>MRF Ltd.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as" refreshedDate="45727.717395717591" createdVersion="7" refreshedVersion="7" minRefreshableVersion="3" recordCount="18" xr:uid="{00000000-000A-0000-FFFF-FFFF07000000}">
  <cacheSource type="worksheet">
    <worksheetSource ref="A1:G19" sheet="return on incides"/>
  </cacheSource>
  <cacheFields count="7">
    <cacheField name="Symbol" numFmtId="0">
      <sharedItems count="18">
        <s v="Nifty 50"/>
        <s v="Nifty 100"/>
        <s v="Nifty 200"/>
        <s v="Nifty 500"/>
        <s v="NIFTY TOTAL MKT"/>
        <s v="Nifty Next 50"/>
        <s v="NIFTY Smallcap 100"/>
        <s v="NIFTY500 MULTICAP 50:25:25"/>
        <s v="NIFTY LargeMidcap 250"/>
        <s v="Nifty500 LargeMidSmall Equal-Cap Weighted"/>
        <s v="NIFTY SMALLCAP 50"/>
        <s v="Nifty smallcap 250"/>
        <s v="NIFTY MID SELECT"/>
        <s v="Nifty MidSmallcap 400"/>
        <s v="Nifty Midcap 150"/>
        <s v="NIFTY MIDCAP 100"/>
        <s v="Nifty Midcap 50"/>
        <s v="NIFTY MICROCAP250"/>
      </sharedItems>
    </cacheField>
    <cacheField name="1M" numFmtId="0">
      <sharedItems containsSemiMixedTypes="0" containsString="0" containsNumber="1" minValue="-9.4" maxValue="-3.88"/>
    </cacheField>
    <cacheField name="3M" numFmtId="0">
      <sharedItems containsSemiMixedTypes="0" containsString="0" containsNumber="1" minValue="-22.89" maxValue="-8.52"/>
    </cacheField>
    <cacheField name="1Yr" numFmtId="0">
      <sharedItems containsSemiMixedTypes="0" containsString="0" containsNumber="1" minValue="-2.66" maxValue="3.04"/>
    </cacheField>
    <cacheField name="3Yr" numFmtId="0">
      <sharedItems containsSemiMixedTypes="0" containsString="0" containsNumber="1" minValue="11.94" maxValue="28.3"/>
    </cacheField>
    <cacheField name="5Yr" numFmtId="0">
      <sharedItems containsSemiMixedTypes="0" containsString="0" containsNumber="1" minValue="17.920000000000002" maxValue="41.9"/>
    </cacheField>
    <cacheField name="10Yr" numFmtId="0">
      <sharedItems containsSemiMixedTypes="0" containsString="0" containsNumber="1" minValue="9.76" maxValue="19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n v="-3.88"/>
    <n v="-8.52"/>
    <n v="1.0900000000000001"/>
    <n v="11.94"/>
    <n v="17.920000000000002"/>
    <n v="11.29"/>
  </r>
  <r>
    <x v="1"/>
    <n v="-4.1500000000000004"/>
    <n v="-10.38"/>
    <n v="0.49"/>
    <n v="12.01"/>
    <n v="17.989999999999998"/>
    <n v="11.47"/>
  </r>
  <r>
    <x v="2"/>
    <n v="-4.72"/>
    <n v="-11.7"/>
    <n v="0.26"/>
    <n v="13.2"/>
    <n v="19.07"/>
    <n v="11.87"/>
  </r>
  <r>
    <x v="3"/>
    <n v="-5.1100000000000003"/>
    <n v="-12.91"/>
    <n v="0.14000000000000001"/>
    <n v="13.75"/>
    <n v="19.850000000000001"/>
    <n v="12.24"/>
  </r>
  <r>
    <x v="4"/>
    <n v="-5.27"/>
    <n v="-13.3"/>
    <n v="0.22"/>
    <n v="14.14"/>
    <n v="20.3"/>
    <n v="12.46"/>
  </r>
  <r>
    <x v="5"/>
    <n v="-5.39"/>
    <n v="-19.149999999999999"/>
    <n v="-1.53"/>
    <n v="14.77"/>
    <n v="19.53"/>
    <n v="12.76"/>
  </r>
  <r>
    <x v="6"/>
    <n v="-8.68"/>
    <n v="-22.31"/>
    <n v="-2.56"/>
    <n v="15.63"/>
    <n v="25.16"/>
    <n v="11.39"/>
  </r>
  <r>
    <x v="7"/>
    <n v="-5.93"/>
    <n v="-15.08"/>
    <n v="0.02"/>
    <n v="15.65"/>
    <n v="22.54"/>
    <n v="13.32"/>
  </r>
  <r>
    <x v="8"/>
    <n v="-5.55"/>
    <n v="-13.79"/>
    <n v="0.79"/>
    <n v="16.27"/>
    <n v="22.12"/>
    <n v="13.9"/>
  </r>
  <r>
    <x v="9"/>
    <n v="-6.56"/>
    <n v="-16.649999999999999"/>
    <n v="-0.24"/>
    <n v="16.77"/>
    <n v="23.92"/>
    <n v="13.81"/>
  </r>
  <r>
    <x v="10"/>
    <n v="-8.67"/>
    <n v="-22.39"/>
    <n v="1.99"/>
    <n v="17.14"/>
    <n v="25.55"/>
    <n v="9.76"/>
  </r>
  <r>
    <x v="11"/>
    <n v="-8.69"/>
    <n v="-22.29"/>
    <n v="-2.66"/>
    <n v="17.510000000000002"/>
    <n v="27.4"/>
    <n v="13.52"/>
  </r>
  <r>
    <x v="12"/>
    <n v="-7.04"/>
    <n v="-16.2"/>
    <n v="1.2"/>
    <n v="17.53"/>
    <n v="24.1"/>
    <n v="15.29"/>
  </r>
  <r>
    <x v="13"/>
    <n v="-7.62"/>
    <n v="-19.09"/>
    <n v="-0.49"/>
    <n v="19.47"/>
    <n v="26.49"/>
    <n v="15.28"/>
  </r>
  <r>
    <x v="14"/>
    <n v="-7.03"/>
    <n v="-17.239999999999998"/>
    <n v="0.73"/>
    <n v="20.350000000000001"/>
    <n v="26.09"/>
    <n v="16.13"/>
  </r>
  <r>
    <x v="15"/>
    <n v="-7.62"/>
    <n v="-18"/>
    <n v="-0.56000000000000005"/>
    <n v="20.81"/>
    <n v="26.38"/>
    <n v="15"/>
  </r>
  <r>
    <x v="16"/>
    <n v="-6.52"/>
    <n v="-16.77"/>
    <n v="-1.26"/>
    <n v="22"/>
    <n v="28.12"/>
    <n v="16.010000000000002"/>
  </r>
  <r>
    <x v="17"/>
    <n v="-9.4"/>
    <n v="-22.89"/>
    <n v="3.04"/>
    <n v="28.3"/>
    <n v="41.9"/>
    <n v="19.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2:O4" firstHeaderRow="0" firstDataRow="1" firstDataCol="1"/>
  <pivotFields count="7">
    <pivotField axis="axisRow" showAll="0">
      <items count="19">
        <item h="1" x="1"/>
        <item h="1" x="2"/>
        <item h="1" x="0"/>
        <item x="3"/>
        <item h="1" x="8"/>
        <item h="1" x="17"/>
        <item h="1" x="12"/>
        <item h="1" x="15"/>
        <item h="1" x="14"/>
        <item h="1" x="16"/>
        <item h="1" x="13"/>
        <item h="1" x="5"/>
        <item h="1" x="6"/>
        <item h="1" x="11"/>
        <item h="1" x="10"/>
        <item h="1" x="4"/>
        <item h="1" x="9"/>
        <item h="1" x="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"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1M" fld="1" baseField="0" baseItem="0"/>
    <dataField name="Sum of 3M" fld="2" baseField="0" baseItem="0"/>
    <dataField name="Sum of 1Yr" fld="3" baseField="0" baseItem="0"/>
    <dataField name="Sum of 3Yr" fld="4" baseField="0" baseItem="0"/>
    <dataField name="Sum of 5Yr" fld="5" baseField="0" baseItem="0"/>
    <dataField name="Sum of 10Y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FBD2BB-DF15-40E8-8CBA-CFF15958A75D}" name="Table2" displayName="Table2" ref="A1:J110" totalsRowShown="0" headerRowDxfId="13" dataDxfId="11" headerRowBorderDxfId="12" tableBorderDxfId="10">
  <tableColumns count="10">
    <tableColumn id="1" xr3:uid="{E2C6D0DC-AFE4-4B5D-82E7-5F7FC9A7A651}" name="Stock Invested in" dataDxfId="9"/>
    <tableColumn id="2" xr3:uid="{F21B38AC-C93B-42AD-AA69-7964ED93E0E3}" name="Sector" dataDxfId="8"/>
    <tableColumn id="3" xr3:uid="{08A749BC-6BB4-495C-B001-5558070874DD}" name="Value(Mn)" dataDxfId="7"/>
    <tableColumn id="4" xr3:uid="{4AB1E544-4254-4425-8931-CEC51439551E}" name="% of Total Holdings" dataDxfId="6"/>
    <tableColumn id="5" xr3:uid="{52C0715C-538A-4E5A-808F-C84316026C81}" name="1M Change" dataDxfId="5"/>
    <tableColumn id="6" xr3:uid="{8513B548-123B-4E46-A29D-205E78DF23A8}" name="1Y Highest Holding" dataDxfId="4"/>
    <tableColumn id="7" xr3:uid="{D4BD0D9F-2FA2-40DF-B582-5C7EA675B0E7}" name="1Y Lowest Holding" dataDxfId="3"/>
    <tableColumn id="8" xr3:uid="{BA883EA8-9E9B-43A2-8D7A-6668B093626C}" name="Quantity" dataDxfId="2"/>
    <tableColumn id="9" xr3:uid="{CF1110DB-7EBB-46BC-871B-0566CE158435}" name="1M Change in Qty" dataDxfId="1"/>
    <tableColumn id="10" xr3:uid="{1E1D19FE-AC58-47CB-ADBD-F1D015C5E8B0}" name="Column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tmoney.com/stocks/chemplast-sanmar-ltd/3160" TargetMode="External"/><Relationship Id="rId299" Type="http://schemas.openxmlformats.org/officeDocument/2006/relationships/hyperlink" Target="https://www.etmoney.com/stocks/welspun-living-ltd/2595" TargetMode="External"/><Relationship Id="rId21" Type="http://schemas.openxmlformats.org/officeDocument/2006/relationships/hyperlink" Target="https://www.etmoney.com/stocks/bata-india-ltd/536" TargetMode="External"/><Relationship Id="rId63" Type="http://schemas.openxmlformats.org/officeDocument/2006/relationships/hyperlink" Target="https://www.etmoney.com/stocks/zf-commercial-vehicle-control-systems-india-ltd/2265" TargetMode="External"/><Relationship Id="rId159" Type="http://schemas.openxmlformats.org/officeDocument/2006/relationships/hyperlink" Target="https://www.etmoney.com/stocks/data-patterns-india-ltd/3985" TargetMode="External"/><Relationship Id="rId324" Type="http://schemas.openxmlformats.org/officeDocument/2006/relationships/hyperlink" Target="https://www.etmoney.com/stocks/jupiter-wagons-ltd/975" TargetMode="External"/><Relationship Id="rId366" Type="http://schemas.openxmlformats.org/officeDocument/2006/relationships/hyperlink" Target="https://www.etmoney.com/stocks/central-depository-services-india-ltd/442" TargetMode="External"/><Relationship Id="rId170" Type="http://schemas.openxmlformats.org/officeDocument/2006/relationships/hyperlink" Target="https://www.etmoney.com/stocks/basf-india-ltd/106" TargetMode="External"/><Relationship Id="rId226" Type="http://schemas.openxmlformats.org/officeDocument/2006/relationships/hyperlink" Target="https://www.etmoney.com/stocks/icici-prudential-life-insurance-company-ltd/1058" TargetMode="External"/><Relationship Id="rId433" Type="http://schemas.openxmlformats.org/officeDocument/2006/relationships/hyperlink" Target="https://www.etmoney.com/stocks/emcure-pharmaceuticals-ltd/4798" TargetMode="External"/><Relationship Id="rId268" Type="http://schemas.openxmlformats.org/officeDocument/2006/relationships/hyperlink" Target="https://www.etmoney.com/stocks/gujarat-narmada-valley-fertilizers-and-chemicals-ltd/791" TargetMode="External"/><Relationship Id="rId475" Type="http://schemas.openxmlformats.org/officeDocument/2006/relationships/hyperlink" Target="https://www.etmoney.com/stocks/delhivery-ltd/4097" TargetMode="External"/><Relationship Id="rId32" Type="http://schemas.openxmlformats.org/officeDocument/2006/relationships/hyperlink" Target="https://www.etmoney.com/stocks/aditya-birla-sun-life-amc-ltd/3898" TargetMode="External"/><Relationship Id="rId74" Type="http://schemas.openxmlformats.org/officeDocument/2006/relationships/hyperlink" Target="https://www.etmoney.com/stocks/sun-pharmaceutical-industries-ltd/2777" TargetMode="External"/><Relationship Id="rId128" Type="http://schemas.openxmlformats.org/officeDocument/2006/relationships/hyperlink" Target="https://www.etmoney.com/stocks/mahindra-and-mahindra-financial-services-ltd/743" TargetMode="External"/><Relationship Id="rId335" Type="http://schemas.openxmlformats.org/officeDocument/2006/relationships/hyperlink" Target="https://www.etmoney.com/stocks/ircon-international-ltd/143" TargetMode="External"/><Relationship Id="rId377" Type="http://schemas.openxmlformats.org/officeDocument/2006/relationships/hyperlink" Target="https://www.etmoney.com/stocks/hfcl-ltd/387" TargetMode="External"/><Relationship Id="rId500" Type="http://schemas.openxmlformats.org/officeDocument/2006/relationships/hyperlink" Target="https://www.etmoney.com/stocks/indegene-ltd/4746" TargetMode="External"/><Relationship Id="rId5" Type="http://schemas.openxmlformats.org/officeDocument/2006/relationships/hyperlink" Target="https://www.etmoney.com/stocks/indusind-bank-ltd/2174" TargetMode="External"/><Relationship Id="rId181" Type="http://schemas.openxmlformats.org/officeDocument/2006/relationships/hyperlink" Target="https://www.etmoney.com/stocks/aia-engineering-ltd/2428" TargetMode="External"/><Relationship Id="rId237" Type="http://schemas.openxmlformats.org/officeDocument/2006/relationships/hyperlink" Target="https://www.etmoney.com/stocks/gujarat-state-fertilizer-and-chemicals-ltd/612" TargetMode="External"/><Relationship Id="rId402" Type="http://schemas.openxmlformats.org/officeDocument/2006/relationships/hyperlink" Target="https://www.etmoney.com/stocks/rites-ltd/984" TargetMode="External"/><Relationship Id="rId279" Type="http://schemas.openxmlformats.org/officeDocument/2006/relationships/hyperlink" Target="https://www.etmoney.com/stocks/pi-industries-ltd/1405" TargetMode="External"/><Relationship Id="rId444" Type="http://schemas.openxmlformats.org/officeDocument/2006/relationships/hyperlink" Target="https://www.etmoney.com/stocks/mphasis-ltd/1254" TargetMode="External"/><Relationship Id="rId486" Type="http://schemas.openxmlformats.org/officeDocument/2006/relationships/hyperlink" Target="https://www.etmoney.com/stocks/gujarat-pipavav-port-ltd/2544" TargetMode="External"/><Relationship Id="rId43" Type="http://schemas.openxmlformats.org/officeDocument/2006/relationships/hyperlink" Target="https://www.etmoney.com/stocks/jyoti-cnc-automation-ltd/4528" TargetMode="External"/><Relationship Id="rId139" Type="http://schemas.openxmlformats.org/officeDocument/2006/relationships/hyperlink" Target="https://www.etmoney.com/stocks/jubilant-ingrevia-ltd/1933" TargetMode="External"/><Relationship Id="rId290" Type="http://schemas.openxmlformats.org/officeDocument/2006/relationships/hyperlink" Target="https://www.etmoney.com/stocks/prestige-estates-projects-ltd/533" TargetMode="External"/><Relationship Id="rId304" Type="http://schemas.openxmlformats.org/officeDocument/2006/relationships/hyperlink" Target="https://www.etmoney.com/stocks/rashtriya-chemicals-and-fertilizers-ltd/2681" TargetMode="External"/><Relationship Id="rId346" Type="http://schemas.openxmlformats.org/officeDocument/2006/relationships/hyperlink" Target="https://www.etmoney.com/stocks/atul-ltd/410" TargetMode="External"/><Relationship Id="rId388" Type="http://schemas.openxmlformats.org/officeDocument/2006/relationships/hyperlink" Target="https://www.etmoney.com/stocks/tejas-networks-ltd/2698" TargetMode="External"/><Relationship Id="rId85" Type="http://schemas.openxmlformats.org/officeDocument/2006/relationships/hyperlink" Target="https://www.etmoney.com/stocks/lemon-tree-hotels-ltd/1246" TargetMode="External"/><Relationship Id="rId150" Type="http://schemas.openxmlformats.org/officeDocument/2006/relationships/hyperlink" Target="https://www.etmoney.com/stocks/cesc-ltd/338" TargetMode="External"/><Relationship Id="rId192" Type="http://schemas.openxmlformats.org/officeDocument/2006/relationships/hyperlink" Target="https://www.etmoney.com/stocks/3m-india-ltd/1304" TargetMode="External"/><Relationship Id="rId206" Type="http://schemas.openxmlformats.org/officeDocument/2006/relationships/hyperlink" Target="https://www.etmoney.com/stocks/ratnamani-metals-and-tubes-ltd/1473" TargetMode="External"/><Relationship Id="rId413" Type="http://schemas.openxmlformats.org/officeDocument/2006/relationships/hyperlink" Target="https://www.etmoney.com/stocks/lic-housing-finance-ltd/1627" TargetMode="External"/><Relationship Id="rId248" Type="http://schemas.openxmlformats.org/officeDocument/2006/relationships/hyperlink" Target="https://www.etmoney.com/stocks/marico-ltd/932" TargetMode="External"/><Relationship Id="rId455" Type="http://schemas.openxmlformats.org/officeDocument/2006/relationships/hyperlink" Target="https://www.etmoney.com/stocks/cyient-ltd/80" TargetMode="External"/><Relationship Id="rId497" Type="http://schemas.openxmlformats.org/officeDocument/2006/relationships/hyperlink" Target="https://www.etmoney.com/stocks/landt-technology-services-ltd/180" TargetMode="External"/><Relationship Id="rId12" Type="http://schemas.openxmlformats.org/officeDocument/2006/relationships/hyperlink" Target="https://www.etmoney.com/stocks/aegis-logistics-ltd/1735" TargetMode="External"/><Relationship Id="rId108" Type="http://schemas.openxmlformats.org/officeDocument/2006/relationships/hyperlink" Target="https://www.etmoney.com/stocks/vedanta-ltd/545" TargetMode="External"/><Relationship Id="rId315" Type="http://schemas.openxmlformats.org/officeDocument/2006/relationships/hyperlink" Target="https://www.etmoney.com/stocks/oil-and-natural-gas-corporation-ltd/615" TargetMode="External"/><Relationship Id="rId357" Type="http://schemas.openxmlformats.org/officeDocument/2006/relationships/hyperlink" Target="https://www.etmoney.com/stocks/ambuja-cements-ltd/1042" TargetMode="External"/><Relationship Id="rId54" Type="http://schemas.openxmlformats.org/officeDocument/2006/relationships/hyperlink" Target="https://www.etmoney.com/stocks/amber-enterprises-india-ltd/2367" TargetMode="External"/><Relationship Id="rId96" Type="http://schemas.openxmlformats.org/officeDocument/2006/relationships/hyperlink" Target="https://www.etmoney.com/stocks/general-insurance-corporation-of-india/251" TargetMode="External"/><Relationship Id="rId161" Type="http://schemas.openxmlformats.org/officeDocument/2006/relationships/hyperlink" Target="https://www.etmoney.com/stocks/gujarat-fluorochemicals-ltd/1942" TargetMode="External"/><Relationship Id="rId217" Type="http://schemas.openxmlformats.org/officeDocument/2006/relationships/hyperlink" Target="https://www.etmoney.com/stocks/vardhman-textiles-ltd/1125" TargetMode="External"/><Relationship Id="rId399" Type="http://schemas.openxmlformats.org/officeDocument/2006/relationships/hyperlink" Target="https://www.etmoney.com/stocks/aptus-value-housing-finance-india-ltd/3168" TargetMode="External"/><Relationship Id="rId259" Type="http://schemas.openxmlformats.org/officeDocument/2006/relationships/hyperlink" Target="https://www.etmoney.com/stocks/finolex-cables-ltd/53" TargetMode="External"/><Relationship Id="rId424" Type="http://schemas.openxmlformats.org/officeDocument/2006/relationships/hyperlink" Target="https://www.etmoney.com/stocks/nippon-life-india-asset-management-ltd/1730" TargetMode="External"/><Relationship Id="rId466" Type="http://schemas.openxmlformats.org/officeDocument/2006/relationships/hyperlink" Target="https://www.etmoney.com/stocks/caplin-point-laboratories-ltd/1744" TargetMode="External"/><Relationship Id="rId23" Type="http://schemas.openxmlformats.org/officeDocument/2006/relationships/hyperlink" Target="https://www.etmoney.com/stocks/uti-asset-management-company-ltd/2679" TargetMode="External"/><Relationship Id="rId119" Type="http://schemas.openxmlformats.org/officeDocument/2006/relationships/hyperlink" Target="https://www.etmoney.com/stocks/max-healthcare-institute-ltd/2624" TargetMode="External"/><Relationship Id="rId270" Type="http://schemas.openxmlformats.org/officeDocument/2006/relationships/hyperlink" Target="https://www.etmoney.com/stocks/granules-india-ltd/1863" TargetMode="External"/><Relationship Id="rId326" Type="http://schemas.openxmlformats.org/officeDocument/2006/relationships/hyperlink" Target="https://www.etmoney.com/stocks/garden-reach-shipbuilders-and-engineers-ltd/402" TargetMode="External"/><Relationship Id="rId65" Type="http://schemas.openxmlformats.org/officeDocument/2006/relationships/hyperlink" Target="https://www.etmoney.com/stocks/eih-ltd/2535" TargetMode="External"/><Relationship Id="rId130" Type="http://schemas.openxmlformats.org/officeDocument/2006/relationships/hyperlink" Target="https://www.etmoney.com/stocks/ujjivan-small-finance-bank-ltd/2618" TargetMode="External"/><Relationship Id="rId368" Type="http://schemas.openxmlformats.org/officeDocument/2006/relationships/hyperlink" Target="https://www.etmoney.com/stocks/concord-biotech-ltd/4412" TargetMode="External"/><Relationship Id="rId172" Type="http://schemas.openxmlformats.org/officeDocument/2006/relationships/hyperlink" Target="https://www.etmoney.com/stocks/metropolis-healthcare-ltd/2521" TargetMode="External"/><Relationship Id="rId228" Type="http://schemas.openxmlformats.org/officeDocument/2006/relationships/hyperlink" Target="https://www.etmoney.com/stocks/bharat-heavy-electricals-ltd/2141" TargetMode="External"/><Relationship Id="rId435" Type="http://schemas.openxmlformats.org/officeDocument/2006/relationships/hyperlink" Target="https://www.etmoney.com/stocks/balaji-amines-ltd/20" TargetMode="External"/><Relationship Id="rId477" Type="http://schemas.openxmlformats.org/officeDocument/2006/relationships/hyperlink" Target="https://www.etmoney.com/stocks/wipro-ltd/1707" TargetMode="External"/><Relationship Id="rId281" Type="http://schemas.openxmlformats.org/officeDocument/2006/relationships/hyperlink" Target="https://www.etmoney.com/stocks/grasim-industries-ltd/2566" TargetMode="External"/><Relationship Id="rId337" Type="http://schemas.openxmlformats.org/officeDocument/2006/relationships/hyperlink" Target="https://www.etmoney.com/stocks/saregama-india-ltd/2436" TargetMode="External"/><Relationship Id="rId34" Type="http://schemas.openxmlformats.org/officeDocument/2006/relationships/hyperlink" Target="https://www.etmoney.com/stocks/nhpc-ltd/1691" TargetMode="External"/><Relationship Id="rId76" Type="http://schemas.openxmlformats.org/officeDocument/2006/relationships/hyperlink" Target="https://www.etmoney.com/stocks/srf-ltd/643" TargetMode="External"/><Relationship Id="rId141" Type="http://schemas.openxmlformats.org/officeDocument/2006/relationships/hyperlink" Target="https://www.etmoney.com/stocks/adani-power-ltd/2349" TargetMode="External"/><Relationship Id="rId379" Type="http://schemas.openxmlformats.org/officeDocument/2006/relationships/hyperlink" Target="https://www.etmoney.com/stocks/punjab-national-bank/1628" TargetMode="External"/><Relationship Id="rId7" Type="http://schemas.openxmlformats.org/officeDocument/2006/relationships/hyperlink" Target="https://www.etmoney.com/stocks/godfrey-phillips-india-ltd/1934" TargetMode="External"/><Relationship Id="rId183" Type="http://schemas.openxmlformats.org/officeDocument/2006/relationships/hyperlink" Target="https://www.etmoney.com/stocks/maharashtra-seamless-ltd/1486" TargetMode="External"/><Relationship Id="rId239" Type="http://schemas.openxmlformats.org/officeDocument/2006/relationships/hyperlink" Target="https://www.etmoney.com/stocks/poonawalla-fincorp-ltd/1046" TargetMode="External"/><Relationship Id="rId390" Type="http://schemas.openxmlformats.org/officeDocument/2006/relationships/hyperlink" Target="https://www.etmoney.com/stocks/sbfc-finance-ltd/4427" TargetMode="External"/><Relationship Id="rId404" Type="http://schemas.openxmlformats.org/officeDocument/2006/relationships/hyperlink" Target="https://www.etmoney.com/stocks/fortis-healthcare-ltd/1189" TargetMode="External"/><Relationship Id="rId446" Type="http://schemas.openxmlformats.org/officeDocument/2006/relationships/hyperlink" Target="https://www.etmoney.com/stocks/netweb-technologies-india-ltd/4406" TargetMode="External"/><Relationship Id="rId250" Type="http://schemas.openxmlformats.org/officeDocument/2006/relationships/hyperlink" Target="https://www.etmoney.com/stocks/piramal-enterprises-ltd/1364" TargetMode="External"/><Relationship Id="rId292" Type="http://schemas.openxmlformats.org/officeDocument/2006/relationships/hyperlink" Target="https://www.etmoney.com/stocks/metro-brands-ltd/3974" TargetMode="External"/><Relationship Id="rId306" Type="http://schemas.openxmlformats.org/officeDocument/2006/relationships/hyperlink" Target="https://www.etmoney.com/stocks/central-bank-of-india/31" TargetMode="External"/><Relationship Id="rId488" Type="http://schemas.openxmlformats.org/officeDocument/2006/relationships/hyperlink" Target="https://www.etmoney.com/stocks/varroc-engineering-ltd/639" TargetMode="External"/><Relationship Id="rId45" Type="http://schemas.openxmlformats.org/officeDocument/2006/relationships/hyperlink" Target="https://www.etmoney.com/stocks/tata-teleservices-maharashtra-ltd/2865" TargetMode="External"/><Relationship Id="rId87" Type="http://schemas.openxmlformats.org/officeDocument/2006/relationships/hyperlink" Target="https://www.etmoney.com/stocks/route-mobile-ltd/1571" TargetMode="External"/><Relationship Id="rId110" Type="http://schemas.openxmlformats.org/officeDocument/2006/relationships/hyperlink" Target="https://www.etmoney.com/stocks/cochin-shipyard-ltd/2361" TargetMode="External"/><Relationship Id="rId348" Type="http://schemas.openxmlformats.org/officeDocument/2006/relationships/hyperlink" Target="https://www.etmoney.com/stocks/bharti-airtel-ltd/1003" TargetMode="External"/><Relationship Id="rId152" Type="http://schemas.openxmlformats.org/officeDocument/2006/relationships/hyperlink" Target="https://www.etmoney.com/stocks/alok-industries-ltd/892" TargetMode="External"/><Relationship Id="rId194" Type="http://schemas.openxmlformats.org/officeDocument/2006/relationships/hyperlink" Target="https://www.etmoney.com/stocks/mazagon-dock-shipbuilders-ltd/2020" TargetMode="External"/><Relationship Id="rId208" Type="http://schemas.openxmlformats.org/officeDocument/2006/relationships/hyperlink" Target="https://www.etmoney.com/stocks/power-grid-corporation-of-india-ltd/2172" TargetMode="External"/><Relationship Id="rId415" Type="http://schemas.openxmlformats.org/officeDocument/2006/relationships/hyperlink" Target="https://www.etmoney.com/stocks/gland-pharma-ltd/538" TargetMode="External"/><Relationship Id="rId457" Type="http://schemas.openxmlformats.org/officeDocument/2006/relationships/hyperlink" Target="https://www.etmoney.com/stocks/carborundum-universal-ltd/2548" TargetMode="External"/><Relationship Id="rId261" Type="http://schemas.openxmlformats.org/officeDocument/2006/relationships/hyperlink" Target="https://www.etmoney.com/stocks/landt-finance-ltd/1815" TargetMode="External"/><Relationship Id="rId499" Type="http://schemas.openxmlformats.org/officeDocument/2006/relationships/hyperlink" Target="https://www.etmoney.com/stocks/firstsource-solutions-ltd/525" TargetMode="External"/><Relationship Id="rId14" Type="http://schemas.openxmlformats.org/officeDocument/2006/relationships/hyperlink" Target="https://www.etmoney.com/stocks/tata-motors-ltd/1838" TargetMode="External"/><Relationship Id="rId56" Type="http://schemas.openxmlformats.org/officeDocument/2006/relationships/hyperlink" Target="https://www.etmoney.com/stocks/heg-ltd/2118" TargetMode="External"/><Relationship Id="rId317" Type="http://schemas.openxmlformats.org/officeDocument/2006/relationships/hyperlink" Target="https://www.etmoney.com/stocks/usha-martin-ltd/126" TargetMode="External"/><Relationship Id="rId359" Type="http://schemas.openxmlformats.org/officeDocument/2006/relationships/hyperlink" Target="https://www.etmoney.com/stocks/sun-pharma-advanced-research-company-ltd/925" TargetMode="External"/><Relationship Id="rId98" Type="http://schemas.openxmlformats.org/officeDocument/2006/relationships/hyperlink" Target="https://www.etmoney.com/stocks/nuvama-wealth-management-ltd/4465" TargetMode="External"/><Relationship Id="rId121" Type="http://schemas.openxmlformats.org/officeDocument/2006/relationships/hyperlink" Target="https://www.etmoney.com/stocks/kfin-technologies-ltd/4287" TargetMode="External"/><Relationship Id="rId163" Type="http://schemas.openxmlformats.org/officeDocument/2006/relationships/hyperlink" Target="https://www.etmoney.com/stocks/jaiprakash-power-ventures-ltd/2538" TargetMode="External"/><Relationship Id="rId219" Type="http://schemas.openxmlformats.org/officeDocument/2006/relationships/hyperlink" Target="https://www.etmoney.com/stocks/deepak-nitrite-ltd/1867" TargetMode="External"/><Relationship Id="rId370" Type="http://schemas.openxmlformats.org/officeDocument/2006/relationships/hyperlink" Target="https://www.etmoney.com/stocks/motilal-oswal-financial-services-ltd/878" TargetMode="External"/><Relationship Id="rId426" Type="http://schemas.openxmlformats.org/officeDocument/2006/relationships/hyperlink" Target="https://www.etmoney.com/stocks/icici-lombard-general-insurance-company-ltd/571" TargetMode="External"/><Relationship Id="rId230" Type="http://schemas.openxmlformats.org/officeDocument/2006/relationships/hyperlink" Target="https://www.etmoney.com/stocks/hdfc-asset-management-company-ltd/1215" TargetMode="External"/><Relationship Id="rId468" Type="http://schemas.openxmlformats.org/officeDocument/2006/relationships/hyperlink" Target="https://www.etmoney.com/stocks/anant-raj-ltd/267" TargetMode="External"/><Relationship Id="rId25" Type="http://schemas.openxmlformats.org/officeDocument/2006/relationships/hyperlink" Target="https://www.etmoney.com/stocks/doms-industries-ltd/4503" TargetMode="External"/><Relationship Id="rId67" Type="http://schemas.openxmlformats.org/officeDocument/2006/relationships/hyperlink" Target="https://www.etmoney.com/stocks/home-first-finance-company-india-ltd/2626" TargetMode="External"/><Relationship Id="rId272" Type="http://schemas.openxmlformats.org/officeDocument/2006/relationships/hyperlink" Target="https://www.etmoney.com/stocks/sbi-life-insurance-company-ltd/2522" TargetMode="External"/><Relationship Id="rId328" Type="http://schemas.openxmlformats.org/officeDocument/2006/relationships/hyperlink" Target="https://www.etmoney.com/stocks/bank-of-india/1752" TargetMode="External"/><Relationship Id="rId132" Type="http://schemas.openxmlformats.org/officeDocument/2006/relationships/hyperlink" Target="https://www.etmoney.com/stocks/avanti-feeds-ltd/1996" TargetMode="External"/><Relationship Id="rId174" Type="http://schemas.openxmlformats.org/officeDocument/2006/relationships/hyperlink" Target="https://www.etmoney.com/stocks/fine-organic-industries-ltd/2722" TargetMode="External"/><Relationship Id="rId381" Type="http://schemas.openxmlformats.org/officeDocument/2006/relationships/hyperlink" Target="https://www.etmoney.com/stocks/jindal-saw-ltd/996" TargetMode="External"/><Relationship Id="rId241" Type="http://schemas.openxmlformats.org/officeDocument/2006/relationships/hyperlink" Target="https://www.etmoney.com/stocks/radico-khaitan-ltd/2209" TargetMode="External"/><Relationship Id="rId437" Type="http://schemas.openxmlformats.org/officeDocument/2006/relationships/hyperlink" Target="https://www.etmoney.com/stocks/devyani-international-ltd/3166" TargetMode="External"/><Relationship Id="rId479" Type="http://schemas.openxmlformats.org/officeDocument/2006/relationships/hyperlink" Target="https://www.etmoney.com/stocks/ge-vernova-tandd-india-ltd/15" TargetMode="External"/><Relationship Id="rId36" Type="http://schemas.openxmlformats.org/officeDocument/2006/relationships/hyperlink" Target="https://www.etmoney.com/stocks/divis-laboratories-ltd/2542" TargetMode="External"/><Relationship Id="rId283" Type="http://schemas.openxmlformats.org/officeDocument/2006/relationships/hyperlink" Target="https://www.etmoney.com/stocks/oil-india-ltd/866" TargetMode="External"/><Relationship Id="rId339" Type="http://schemas.openxmlformats.org/officeDocument/2006/relationships/hyperlink" Target="https://www.etmoney.com/stocks/vijaya-diagnostic-centre-ltd/3890" TargetMode="External"/><Relationship Id="rId490" Type="http://schemas.openxmlformats.org/officeDocument/2006/relationships/hyperlink" Target="https://www.etmoney.com/stocks/godawari-power-and-ispat-ltd/52" TargetMode="External"/><Relationship Id="rId78" Type="http://schemas.openxmlformats.org/officeDocument/2006/relationships/hyperlink" Target="https://www.etmoney.com/stocks/tube-investments-of-india-ltd/759" TargetMode="External"/><Relationship Id="rId101" Type="http://schemas.openxmlformats.org/officeDocument/2006/relationships/hyperlink" Target="https://www.etmoney.com/stocks/mahanagar-gas-ltd/1117" TargetMode="External"/><Relationship Id="rId143" Type="http://schemas.openxmlformats.org/officeDocument/2006/relationships/hyperlink" Target="https://www.etmoney.com/stocks/godrej-consumer-products-ltd/2575" TargetMode="External"/><Relationship Id="rId185" Type="http://schemas.openxmlformats.org/officeDocument/2006/relationships/hyperlink" Target="https://www.etmoney.com/stocks/hindustan-zinc-ltd/1394" TargetMode="External"/><Relationship Id="rId350" Type="http://schemas.openxmlformats.org/officeDocument/2006/relationships/hyperlink" Target="https://www.etmoney.com/stocks/computer-age-management-services-ltd/1791" TargetMode="External"/><Relationship Id="rId406" Type="http://schemas.openxmlformats.org/officeDocument/2006/relationships/hyperlink" Target="https://www.etmoney.com/stocks/vip-industries-ltd/1872" TargetMode="External"/><Relationship Id="rId9" Type="http://schemas.openxmlformats.org/officeDocument/2006/relationships/hyperlink" Target="https://www.etmoney.com/stocks/jio-financial-services-ltd/4428" TargetMode="External"/><Relationship Id="rId210" Type="http://schemas.openxmlformats.org/officeDocument/2006/relationships/hyperlink" Target="https://www.etmoney.com/stocks/indian-railway-finance-corporation-ltd/2850" TargetMode="External"/><Relationship Id="rId392" Type="http://schemas.openxmlformats.org/officeDocument/2006/relationships/hyperlink" Target="https://www.etmoney.com/stocks/mmtc-ltd/2517" TargetMode="External"/><Relationship Id="rId448" Type="http://schemas.openxmlformats.org/officeDocument/2006/relationships/hyperlink" Target="https://www.etmoney.com/stocks/network18-media-and-investments-ltd/1456" TargetMode="External"/><Relationship Id="rId252" Type="http://schemas.openxmlformats.org/officeDocument/2006/relationships/hyperlink" Target="https://www.etmoney.com/stocks/vinati-organics-ltd/2498" TargetMode="External"/><Relationship Id="rId294" Type="http://schemas.openxmlformats.org/officeDocument/2006/relationships/hyperlink" Target="https://www.etmoney.com/stocks/siemens-ltd/318" TargetMode="External"/><Relationship Id="rId308" Type="http://schemas.openxmlformats.org/officeDocument/2006/relationships/hyperlink" Target="https://www.etmoney.com/stocks/titan-company-ltd/55" TargetMode="External"/><Relationship Id="rId47" Type="http://schemas.openxmlformats.org/officeDocument/2006/relationships/hyperlink" Target="https://www.etmoney.com/stocks/multi-commodity-exchange-of-india-ltd/1012" TargetMode="External"/><Relationship Id="rId89" Type="http://schemas.openxmlformats.org/officeDocument/2006/relationships/hyperlink" Target="https://www.etmoney.com/stocks/tata-communications-ltd/1783" TargetMode="External"/><Relationship Id="rId112" Type="http://schemas.openxmlformats.org/officeDocument/2006/relationships/hyperlink" Target="https://www.etmoney.com/stocks/signatureglobal-india-ltd/4460" TargetMode="External"/><Relationship Id="rId154" Type="http://schemas.openxmlformats.org/officeDocument/2006/relationships/hyperlink" Target="https://www.etmoney.com/stocks/nbcc-india-ltd/2776" TargetMode="External"/><Relationship Id="rId361" Type="http://schemas.openxmlformats.org/officeDocument/2006/relationships/hyperlink" Target="https://www.etmoney.com/stocks/zydus-lifesciences-ltd/2455" TargetMode="External"/><Relationship Id="rId196" Type="http://schemas.openxmlformats.org/officeDocument/2006/relationships/hyperlink" Target="https://www.etmoney.com/stocks/india-cements-ltd/1948" TargetMode="External"/><Relationship Id="rId417" Type="http://schemas.openxmlformats.org/officeDocument/2006/relationships/hyperlink" Target="https://www.etmoney.com/stocks/ashok-leyland-ltd/2231" TargetMode="External"/><Relationship Id="rId459" Type="http://schemas.openxmlformats.org/officeDocument/2006/relationships/hyperlink" Target="https://www.etmoney.com/stocks/kpit-technologies-ltd/273" TargetMode="External"/><Relationship Id="rId16" Type="http://schemas.openxmlformats.org/officeDocument/2006/relationships/hyperlink" Target="https://www.etmoney.com/stocks/eid-parry-india-ltd/1853" TargetMode="External"/><Relationship Id="rId221" Type="http://schemas.openxmlformats.org/officeDocument/2006/relationships/hyperlink" Target="https://www.etmoney.com/stocks/cello-world-ltd/4475" TargetMode="External"/><Relationship Id="rId263" Type="http://schemas.openxmlformats.org/officeDocument/2006/relationships/hyperlink" Target="https://www.etmoney.com/stocks/aster-dm-healthcare-ltd/2565" TargetMode="External"/><Relationship Id="rId319" Type="http://schemas.openxmlformats.org/officeDocument/2006/relationships/hyperlink" Target="https://www.etmoney.com/stocks/valor-estate-ltd/3008" TargetMode="External"/><Relationship Id="rId470" Type="http://schemas.openxmlformats.org/officeDocument/2006/relationships/hyperlink" Target="https://www.etmoney.com/stocks/engineers-india-ltd/1348" TargetMode="External"/><Relationship Id="rId58" Type="http://schemas.openxmlformats.org/officeDocument/2006/relationships/hyperlink" Target="https://www.etmoney.com/stocks/glenmark-pharmaceuticals-ltd/314" TargetMode="External"/><Relationship Id="rId123" Type="http://schemas.openxmlformats.org/officeDocument/2006/relationships/hyperlink" Target="https://www.etmoney.com/stocks/irb-infrastructure-developers-ltd/766" TargetMode="External"/><Relationship Id="rId330" Type="http://schemas.openxmlformats.org/officeDocument/2006/relationships/hyperlink" Target="https://www.etmoney.com/stocks/sanofi-india-ltd/1767" TargetMode="External"/><Relationship Id="rId165" Type="http://schemas.openxmlformats.org/officeDocument/2006/relationships/hyperlink" Target="https://www.etmoney.com/stocks/newgen-software-technologies-ltd/1502" TargetMode="External"/><Relationship Id="rId372" Type="http://schemas.openxmlformats.org/officeDocument/2006/relationships/hyperlink" Target="https://www.etmoney.com/stocks/torrent-power-ltd/156" TargetMode="External"/><Relationship Id="rId428" Type="http://schemas.openxmlformats.org/officeDocument/2006/relationships/hyperlink" Target="https://www.etmoney.com/stocks/bharat-dynamics-ltd/502" TargetMode="External"/><Relationship Id="rId232" Type="http://schemas.openxmlformats.org/officeDocument/2006/relationships/hyperlink" Target="https://www.etmoney.com/stocks/sundram-fasteners-ltd/1205" TargetMode="External"/><Relationship Id="rId274" Type="http://schemas.openxmlformats.org/officeDocument/2006/relationships/hyperlink" Target="https://www.etmoney.com/stocks/indiamart-intermesh-ltd/1952" TargetMode="External"/><Relationship Id="rId481" Type="http://schemas.openxmlformats.org/officeDocument/2006/relationships/hyperlink" Target="https://www.etmoney.com/stocks/olectra-greentech-ltd/2540" TargetMode="External"/><Relationship Id="rId27" Type="http://schemas.openxmlformats.org/officeDocument/2006/relationships/hyperlink" Target="https://www.etmoney.com/stocks/manappuram-finance-ltd/2484" TargetMode="External"/><Relationship Id="rId69" Type="http://schemas.openxmlformats.org/officeDocument/2006/relationships/hyperlink" Target="https://www.etmoney.com/stocks/kalyan-jewellers-india-ltd/1153" TargetMode="External"/><Relationship Id="rId134" Type="http://schemas.openxmlformats.org/officeDocument/2006/relationships/hyperlink" Target="https://www.etmoney.com/stocks/elecon-engineering-company-ltd/398" TargetMode="External"/><Relationship Id="rId80" Type="http://schemas.openxmlformats.org/officeDocument/2006/relationships/hyperlink" Target="https://www.etmoney.com/stocks/united-spirits-ltd/1320" TargetMode="External"/><Relationship Id="rId176" Type="http://schemas.openxmlformats.org/officeDocument/2006/relationships/hyperlink" Target="https://www.etmoney.com/stocks/apollo-hospitals-enterprise-ltd/465" TargetMode="External"/><Relationship Id="rId341" Type="http://schemas.openxmlformats.org/officeDocument/2006/relationships/hyperlink" Target="https://www.etmoney.com/stocks/ccl-products-india-ltd/2486" TargetMode="External"/><Relationship Id="rId383" Type="http://schemas.openxmlformats.org/officeDocument/2006/relationships/hyperlink" Target="https://www.etmoney.com/stocks/the-new-india-assurance-company-ltd/2821" TargetMode="External"/><Relationship Id="rId439" Type="http://schemas.openxmlformats.org/officeDocument/2006/relationships/hyperlink" Target="https://www.etmoney.com/stocks/birlasoft-ltd/2208" TargetMode="External"/><Relationship Id="rId201" Type="http://schemas.openxmlformats.org/officeDocument/2006/relationships/hyperlink" Target="https://www.etmoney.com/stocks/ntpc-ltd/82" TargetMode="External"/><Relationship Id="rId243" Type="http://schemas.openxmlformats.org/officeDocument/2006/relationships/hyperlink" Target="https://www.etmoney.com/stocks/sbi-cards-and-payment-services-ltd/1848" TargetMode="External"/><Relationship Id="rId285" Type="http://schemas.openxmlformats.org/officeDocument/2006/relationships/hyperlink" Target="https://www.etmoney.com/stocks/bosch-ltd/1150" TargetMode="External"/><Relationship Id="rId450" Type="http://schemas.openxmlformats.org/officeDocument/2006/relationships/hyperlink" Target="https://www.etmoney.com/stocks/pvr-inox-ltd/350" TargetMode="External"/><Relationship Id="rId38" Type="http://schemas.openxmlformats.org/officeDocument/2006/relationships/hyperlink" Target="https://www.etmoney.com/stocks/equitas-small-finance-bank-ltd/1849" TargetMode="External"/><Relationship Id="rId103" Type="http://schemas.openxmlformats.org/officeDocument/2006/relationships/hyperlink" Target="https://www.etmoney.com/stocks/poly-medicure-ltd/1554" TargetMode="External"/><Relationship Id="rId310" Type="http://schemas.openxmlformats.org/officeDocument/2006/relationships/hyperlink" Target="https://www.etmoney.com/stocks/indian-energy-exchange-ltd/589" TargetMode="External"/><Relationship Id="rId492" Type="http://schemas.openxmlformats.org/officeDocument/2006/relationships/hyperlink" Target="https://www.etmoney.com/stocks/pb-fintech-ltd/3914" TargetMode="External"/><Relationship Id="rId91" Type="http://schemas.openxmlformats.org/officeDocument/2006/relationships/hyperlink" Target="https://www.etmoney.com/stocks/indian-railway-catering-and-tourism-corporation-ltd/616" TargetMode="External"/><Relationship Id="rId145" Type="http://schemas.openxmlformats.org/officeDocument/2006/relationships/hyperlink" Target="https://www.etmoney.com/stocks/trent-ltd/844" TargetMode="External"/><Relationship Id="rId187" Type="http://schemas.openxmlformats.org/officeDocument/2006/relationships/hyperlink" Target="https://www.etmoney.com/stocks/indian-hotels-company-ltd/2342" TargetMode="External"/><Relationship Id="rId352" Type="http://schemas.openxmlformats.org/officeDocument/2006/relationships/hyperlink" Target="https://www.etmoney.com/stocks/blue-dart-express-ltd/2311" TargetMode="External"/><Relationship Id="rId394" Type="http://schemas.openxmlformats.org/officeDocument/2006/relationships/hyperlink" Target="https://www.etmoney.com/stocks/jubilant-foodworks-ltd/905" TargetMode="External"/><Relationship Id="rId408" Type="http://schemas.openxmlformats.org/officeDocument/2006/relationships/hyperlink" Target="https://www.etmoney.com/stocks/the-fertilisers-and-chemicals-travancore-ltd/23" TargetMode="External"/><Relationship Id="rId212" Type="http://schemas.openxmlformats.org/officeDocument/2006/relationships/hyperlink" Target="https://www.etmoney.com/stocks/rec-ltd/952" TargetMode="External"/><Relationship Id="rId254" Type="http://schemas.openxmlformats.org/officeDocument/2006/relationships/hyperlink" Target="https://www.etmoney.com/stocks/creditaccess-grameen-ltd/740" TargetMode="External"/><Relationship Id="rId49" Type="http://schemas.openxmlformats.org/officeDocument/2006/relationships/hyperlink" Target="https://www.etmoney.com/stocks/endurance-technologies-ltd/2585" TargetMode="External"/><Relationship Id="rId114" Type="http://schemas.openxmlformats.org/officeDocument/2006/relationships/hyperlink" Target="https://www.etmoney.com/stocks/mrf-ltd/2083" TargetMode="External"/><Relationship Id="rId296" Type="http://schemas.openxmlformats.org/officeDocument/2006/relationships/hyperlink" Target="https://www.etmoney.com/stocks/syngene-international-ltd/846" TargetMode="External"/><Relationship Id="rId461" Type="http://schemas.openxmlformats.org/officeDocument/2006/relationships/hyperlink" Target="https://www.etmoney.com/stocks/tech-mahindra-ltd/828" TargetMode="External"/><Relationship Id="rId60" Type="http://schemas.openxmlformats.org/officeDocument/2006/relationships/hyperlink" Target="https://www.etmoney.com/stocks/itc-ltd/1353" TargetMode="External"/><Relationship Id="rId156" Type="http://schemas.openxmlformats.org/officeDocument/2006/relationships/hyperlink" Target="https://www.etmoney.com/stocks/container-corporation-of-india-ltd/727" TargetMode="External"/><Relationship Id="rId198" Type="http://schemas.openxmlformats.org/officeDocument/2006/relationships/hyperlink" Target="https://www.etmoney.com/stocks/sumitomo-chemical-india-ltd/2263" TargetMode="External"/><Relationship Id="rId321" Type="http://schemas.openxmlformats.org/officeDocument/2006/relationships/hyperlink" Target="https://www.etmoney.com/stocks/skf-india-ltd/1703" TargetMode="External"/><Relationship Id="rId363" Type="http://schemas.openxmlformats.org/officeDocument/2006/relationships/hyperlink" Target="https://www.etmoney.com/stocks/tvs-motor-company-ltd/2761" TargetMode="External"/><Relationship Id="rId419" Type="http://schemas.openxmlformats.org/officeDocument/2006/relationships/hyperlink" Target="https://www.etmoney.com/stocks/swan-energy-ltd/2734" TargetMode="External"/><Relationship Id="rId223" Type="http://schemas.openxmlformats.org/officeDocument/2006/relationships/hyperlink" Target="https://www.etmoney.com/stocks/jindal-steel-and-power-ltd/496" TargetMode="External"/><Relationship Id="rId430" Type="http://schemas.openxmlformats.org/officeDocument/2006/relationships/hyperlink" Target="https://www.etmoney.com/stocks/century-plyboards-india-ltd/75" TargetMode="External"/><Relationship Id="rId18" Type="http://schemas.openxmlformats.org/officeDocument/2006/relationships/hyperlink" Target="https://www.etmoney.com/stocks/linde-india-ltd/1665" TargetMode="External"/><Relationship Id="rId265" Type="http://schemas.openxmlformats.org/officeDocument/2006/relationships/hyperlink" Target="https://www.etmoney.com/stocks/natco-pharma-ltd/1576" TargetMode="External"/><Relationship Id="rId472" Type="http://schemas.openxmlformats.org/officeDocument/2006/relationships/hyperlink" Target="https://www.etmoney.com/stocks/berger-paints-india-ltd/44" TargetMode="External"/><Relationship Id="rId125" Type="http://schemas.openxmlformats.org/officeDocument/2006/relationships/hyperlink" Target="https://www.etmoney.com/stocks/britannia-industries-ltd/28" TargetMode="External"/><Relationship Id="rId167" Type="http://schemas.openxmlformats.org/officeDocument/2006/relationships/hyperlink" Target="https://www.etmoney.com/stocks/abb-india-ltd/1040" TargetMode="External"/><Relationship Id="rId332" Type="http://schemas.openxmlformats.org/officeDocument/2006/relationships/hyperlink" Target="https://www.etmoney.com/stocks/hero-motocorp-ltd/2223" TargetMode="External"/><Relationship Id="rId374" Type="http://schemas.openxmlformats.org/officeDocument/2006/relationships/hyperlink" Target="https://www.etmoney.com/stocks/axis-bank-ltd/1228" TargetMode="External"/><Relationship Id="rId71" Type="http://schemas.openxmlformats.org/officeDocument/2006/relationships/hyperlink" Target="https://www.etmoney.com/stocks/aditya-birla-fashion-and-retail-ltd/1913" TargetMode="External"/><Relationship Id="rId234" Type="http://schemas.openxmlformats.org/officeDocument/2006/relationships/hyperlink" Target="https://www.etmoney.com/stocks/jammu-and-kashmir-bank-ltd/1690" TargetMode="External"/><Relationship Id="rId2" Type="http://schemas.openxmlformats.org/officeDocument/2006/relationships/hyperlink" Target="https://www.etmoney.com/stocks/kec-international-ltd/2802" TargetMode="External"/><Relationship Id="rId29" Type="http://schemas.openxmlformats.org/officeDocument/2006/relationships/hyperlink" Target="https://www.etmoney.com/stocks/kotak-mahindra-bank-ltd/2332" TargetMode="External"/><Relationship Id="rId276" Type="http://schemas.openxmlformats.org/officeDocument/2006/relationships/hyperlink" Target="https://www.etmoney.com/stocks/alkem-laboratories-ltd/728" TargetMode="External"/><Relationship Id="rId441" Type="http://schemas.openxmlformats.org/officeDocument/2006/relationships/hyperlink" Target="https://www.etmoney.com/stocks/sterling-and-wilson-renewable-energy-ltd/1635" TargetMode="External"/><Relationship Id="rId483" Type="http://schemas.openxmlformats.org/officeDocument/2006/relationships/hyperlink" Target="https://www.etmoney.com/stocks/mahindra-lifespace-developers-ltd/772" TargetMode="External"/><Relationship Id="rId40" Type="http://schemas.openxmlformats.org/officeDocument/2006/relationships/hyperlink" Target="https://www.etmoney.com/stocks/coromandel-international-ltd/112" TargetMode="External"/><Relationship Id="rId136" Type="http://schemas.openxmlformats.org/officeDocument/2006/relationships/hyperlink" Target="https://www.etmoney.com/stocks/honeywell-automation-india-ltd/853" TargetMode="External"/><Relationship Id="rId178" Type="http://schemas.openxmlformats.org/officeDocument/2006/relationships/hyperlink" Target="https://www.etmoney.com/stocks/whirlpool-of-india-ltd/1649" TargetMode="External"/><Relationship Id="rId301" Type="http://schemas.openxmlformats.org/officeDocument/2006/relationships/hyperlink" Target="https://www.etmoney.com/stocks/jsw-steel-ltd/1124" TargetMode="External"/><Relationship Id="rId343" Type="http://schemas.openxmlformats.org/officeDocument/2006/relationships/hyperlink" Target="https://www.etmoney.com/stocks/uco-bank/2186" TargetMode="External"/><Relationship Id="rId82" Type="http://schemas.openxmlformats.org/officeDocument/2006/relationships/hyperlink" Target="https://www.etmoney.com/stocks/avenue-supermarts-ltd/1804" TargetMode="External"/><Relationship Id="rId203" Type="http://schemas.openxmlformats.org/officeDocument/2006/relationships/hyperlink" Target="https://www.etmoney.com/stocks/action-construction-equipment-ltd/1901" TargetMode="External"/><Relationship Id="rId385" Type="http://schemas.openxmlformats.org/officeDocument/2006/relationships/hyperlink" Target="https://www.etmoney.com/stocks/happiest-minds-technologies-ltd/2105" TargetMode="External"/><Relationship Id="rId245" Type="http://schemas.openxmlformats.org/officeDocument/2006/relationships/hyperlink" Target="https://www.etmoney.com/stocks/himadri-speciality-chemical-ltd/910" TargetMode="External"/><Relationship Id="rId287" Type="http://schemas.openxmlformats.org/officeDocument/2006/relationships/hyperlink" Target="https://www.etmoney.com/stocks/r-r-kabel-ltd/4436" TargetMode="External"/><Relationship Id="rId410" Type="http://schemas.openxmlformats.org/officeDocument/2006/relationships/hyperlink" Target="https://www.etmoney.com/stocks/vedant-fashions-ltd/4020" TargetMode="External"/><Relationship Id="rId452" Type="http://schemas.openxmlformats.org/officeDocument/2006/relationships/hyperlink" Target="https://www.etmoney.com/stocks/mastek-ltd/809" TargetMode="External"/><Relationship Id="rId494" Type="http://schemas.openxmlformats.org/officeDocument/2006/relationships/hyperlink" Target="https://www.etmoney.com/stocks/aditya-birla-real-estate-ltd/1317" TargetMode="External"/><Relationship Id="rId105" Type="http://schemas.openxmlformats.org/officeDocument/2006/relationships/hyperlink" Target="https://www.etmoney.com/stocks/reliance-industries-ltd/2046" TargetMode="External"/><Relationship Id="rId147" Type="http://schemas.openxmlformats.org/officeDocument/2006/relationships/hyperlink" Target="https://www.etmoney.com/stocks/iifl-finance-ltd/2297" TargetMode="External"/><Relationship Id="rId312" Type="http://schemas.openxmlformats.org/officeDocument/2006/relationships/hyperlink" Target="https://www.etmoney.com/stocks/g-r-infraprojects-ltd/3077" TargetMode="External"/><Relationship Id="rId354" Type="http://schemas.openxmlformats.org/officeDocument/2006/relationships/hyperlink" Target="https://www.etmoney.com/stocks/zomato-ltd/3096" TargetMode="External"/><Relationship Id="rId51" Type="http://schemas.openxmlformats.org/officeDocument/2006/relationships/hyperlink" Target="https://www.etmoney.com/stocks/bikaji-foods-international-ltd/4247" TargetMode="External"/><Relationship Id="rId93" Type="http://schemas.openxmlformats.org/officeDocument/2006/relationships/hyperlink" Target="https://www.etmoney.com/stocks/glaxosmithkline-pharmaceuticals-ltd/2539" TargetMode="External"/><Relationship Id="rId189" Type="http://schemas.openxmlformats.org/officeDocument/2006/relationships/hyperlink" Target="https://www.etmoney.com/stocks/minda-corporation-ltd/865" TargetMode="External"/><Relationship Id="rId396" Type="http://schemas.openxmlformats.org/officeDocument/2006/relationships/hyperlink" Target="https://www.etmoney.com/stocks/dixon-technologies-india-ltd/1802" TargetMode="External"/><Relationship Id="rId214" Type="http://schemas.openxmlformats.org/officeDocument/2006/relationships/hyperlink" Target="https://www.etmoney.com/stocks/icici-bank-ltd/399" TargetMode="External"/><Relationship Id="rId256" Type="http://schemas.openxmlformats.org/officeDocument/2006/relationships/hyperlink" Target="https://www.etmoney.com/stocks/federal-bank-ltd/815" TargetMode="External"/><Relationship Id="rId298" Type="http://schemas.openxmlformats.org/officeDocument/2006/relationships/hyperlink" Target="https://www.etmoney.com/stocks/sun-tv-network-ltd/2286" TargetMode="External"/><Relationship Id="rId421" Type="http://schemas.openxmlformats.org/officeDocument/2006/relationships/hyperlink" Target="https://www.etmoney.com/stocks/quess-corp-ltd/1302" TargetMode="External"/><Relationship Id="rId463" Type="http://schemas.openxmlformats.org/officeDocument/2006/relationships/hyperlink" Target="https://www.etmoney.com/stocks/info-edge-india-ltd/1888" TargetMode="External"/><Relationship Id="rId116" Type="http://schemas.openxmlformats.org/officeDocument/2006/relationships/hyperlink" Target="https://www.etmoney.com/stocks/havells-india-ltd/305" TargetMode="External"/><Relationship Id="rId158" Type="http://schemas.openxmlformats.org/officeDocument/2006/relationships/hyperlink" Target="https://www.etmoney.com/stocks/jsw-energy-ltd/211" TargetMode="External"/><Relationship Id="rId323" Type="http://schemas.openxmlformats.org/officeDocument/2006/relationships/hyperlink" Target="https://www.etmoney.com/stocks/redington-ltd/1573" TargetMode="External"/><Relationship Id="rId20" Type="http://schemas.openxmlformats.org/officeDocument/2006/relationships/hyperlink" Target="https://www.etmoney.com/stocks/adani-energy-solutions-ltd/2591" TargetMode="External"/><Relationship Id="rId62" Type="http://schemas.openxmlformats.org/officeDocument/2006/relationships/hyperlink" Target="https://www.etmoney.com/stocks/city-union-bank-ltd/345" TargetMode="External"/><Relationship Id="rId365" Type="http://schemas.openxmlformats.org/officeDocument/2006/relationships/hyperlink" Target="https://www.etmoney.com/stocks/idfc-first-bank-ltd/2475" TargetMode="External"/><Relationship Id="rId225" Type="http://schemas.openxmlformats.org/officeDocument/2006/relationships/hyperlink" Target="https://www.etmoney.com/stocks/eris-lifesciences-ltd/1929" TargetMode="External"/><Relationship Id="rId267" Type="http://schemas.openxmlformats.org/officeDocument/2006/relationships/hyperlink" Target="https://www.etmoney.com/stocks/sona-blw-precision-forgings-ltd/3133" TargetMode="External"/><Relationship Id="rId432" Type="http://schemas.openxmlformats.org/officeDocument/2006/relationships/hyperlink" Target="https://www.etmoney.com/stocks/motherson-sumi-wiring-india-ltd/4074" TargetMode="External"/><Relationship Id="rId474" Type="http://schemas.openxmlformats.org/officeDocument/2006/relationships/hyperlink" Target="https://www.etmoney.com/stocks/apl-apollo-tubes-ltd/1476" TargetMode="External"/><Relationship Id="rId127" Type="http://schemas.openxmlformats.org/officeDocument/2006/relationships/hyperlink" Target="https://www.etmoney.com/stocks/indraprastha-gas-ltd/1481" TargetMode="External"/><Relationship Id="rId10" Type="http://schemas.openxmlformats.org/officeDocument/2006/relationships/hyperlink" Target="https://www.etmoney.com/stocks/adani-green-energy-ltd/1981" TargetMode="External"/><Relationship Id="rId31" Type="http://schemas.openxmlformats.org/officeDocument/2006/relationships/hyperlink" Target="https://www.etmoney.com/stocks/bharat-forge-ltd/1401" TargetMode="External"/><Relationship Id="rId52" Type="http://schemas.openxmlformats.org/officeDocument/2006/relationships/hyperlink" Target="https://www.etmoney.com/stocks/bajaj-finance-ltd/657" TargetMode="External"/><Relationship Id="rId73" Type="http://schemas.openxmlformats.org/officeDocument/2006/relationships/hyperlink" Target="https://www.etmoney.com/stocks/apollo-tyres-ltd/2664" TargetMode="External"/><Relationship Id="rId94" Type="http://schemas.openxmlformats.org/officeDocument/2006/relationships/hyperlink" Target="https://www.etmoney.com/stocks/pidilite-industries-ltd/1669" TargetMode="External"/><Relationship Id="rId148" Type="http://schemas.openxmlformats.org/officeDocument/2006/relationships/hyperlink" Target="https://www.etmoney.com/stocks/godrej-industries-ltd/2191" TargetMode="External"/><Relationship Id="rId169" Type="http://schemas.openxmlformats.org/officeDocument/2006/relationships/hyperlink" Target="https://www.etmoney.com/stocks/cholamandalam-investment-and-finance-company-ltd/2655" TargetMode="External"/><Relationship Id="rId334" Type="http://schemas.openxmlformats.org/officeDocument/2006/relationships/hyperlink" Target="https://www.etmoney.com/stocks/upl-ltd/1419" TargetMode="External"/><Relationship Id="rId355" Type="http://schemas.openxmlformats.org/officeDocument/2006/relationships/hyperlink" Target="https://www.etmoney.com/stocks/zee-entertainment-enterprises-ltd/1249" TargetMode="External"/><Relationship Id="rId376" Type="http://schemas.openxmlformats.org/officeDocument/2006/relationships/hyperlink" Target="https://www.etmoney.com/stocks/capri-global-capital-ltd/445" TargetMode="External"/><Relationship Id="rId397" Type="http://schemas.openxmlformats.org/officeDocument/2006/relationships/hyperlink" Target="https://www.etmoney.com/stocks/just-dial-ltd/961" TargetMode="External"/><Relationship Id="rId4" Type="http://schemas.openxmlformats.org/officeDocument/2006/relationships/hyperlink" Target="https://www.etmoney.com/stocks/nlc-india-ltd/1350" TargetMode="External"/><Relationship Id="rId180" Type="http://schemas.openxmlformats.org/officeDocument/2006/relationships/hyperlink" Target="https://www.etmoney.com/stocks/bls-international-services-ltd/1126" TargetMode="External"/><Relationship Id="rId215" Type="http://schemas.openxmlformats.org/officeDocument/2006/relationships/hyperlink" Target="https://www.etmoney.com/stocks/idbi-bank-ltd/1188" TargetMode="External"/><Relationship Id="rId236" Type="http://schemas.openxmlformats.org/officeDocument/2006/relationships/hyperlink" Target="https://www.etmoney.com/stocks/honasa-consumer-ltd/4476" TargetMode="External"/><Relationship Id="rId257" Type="http://schemas.openxmlformats.org/officeDocument/2006/relationships/hyperlink" Target="https://www.etmoney.com/stocks/indian-renewable-energy-development-agency-ltd/4514" TargetMode="External"/><Relationship Id="rId278" Type="http://schemas.openxmlformats.org/officeDocument/2006/relationships/hyperlink" Target="https://www.etmoney.com/stocks/nmdc-ltd/2037" TargetMode="External"/><Relationship Id="rId401" Type="http://schemas.openxmlformats.org/officeDocument/2006/relationships/hyperlink" Target="https://www.etmoney.com/stocks/astral-ltd/40" TargetMode="External"/><Relationship Id="rId422" Type="http://schemas.openxmlformats.org/officeDocument/2006/relationships/hyperlink" Target="https://www.etmoney.com/stocks/kansai-nerolac-paints-ltd/1604" TargetMode="External"/><Relationship Id="rId443" Type="http://schemas.openxmlformats.org/officeDocument/2006/relationships/hyperlink" Target="https://www.etmoney.com/stocks/abbott-india-ltd/292" TargetMode="External"/><Relationship Id="rId464" Type="http://schemas.openxmlformats.org/officeDocument/2006/relationships/hyperlink" Target="https://www.etmoney.com/stocks/au-small-finance-bank-ltd/295" TargetMode="External"/><Relationship Id="rId303" Type="http://schemas.openxmlformats.org/officeDocument/2006/relationships/hyperlink" Target="https://www.etmoney.com/stocks/power-finance-corporation-ltd/452" TargetMode="External"/><Relationship Id="rId485" Type="http://schemas.openxmlformats.org/officeDocument/2006/relationships/hyperlink" Target="https://www.etmoney.com/stocks/vodafone-idea-ltd/2661" TargetMode="External"/><Relationship Id="rId42" Type="http://schemas.openxmlformats.org/officeDocument/2006/relationships/hyperlink" Target="https://www.etmoney.com/stocks/shyam-metalics-and-energy-ltd/3136" TargetMode="External"/><Relationship Id="rId84" Type="http://schemas.openxmlformats.org/officeDocument/2006/relationships/hyperlink" Target="https://www.etmoney.com/stocks/escorts-kubota-ltd/335" TargetMode="External"/><Relationship Id="rId138" Type="http://schemas.openxmlformats.org/officeDocument/2006/relationships/hyperlink" Target="https://www.etmoney.com/stocks/dabur-india-ltd/223" TargetMode="External"/><Relationship Id="rId345" Type="http://schemas.openxmlformats.org/officeDocument/2006/relationships/hyperlink" Target="https://www.etmoney.com/stocks/indian-overseas-bank/1052" TargetMode="External"/><Relationship Id="rId387" Type="http://schemas.openxmlformats.org/officeDocument/2006/relationships/hyperlink" Target="https://www.etmoney.com/stocks/asahi-india-glass-ltd/787" TargetMode="External"/><Relationship Id="rId191" Type="http://schemas.openxmlformats.org/officeDocument/2006/relationships/hyperlink" Target="https://www.etmoney.com/stocks/hitachi-energy-india-ltd/354" TargetMode="External"/><Relationship Id="rId205" Type="http://schemas.openxmlformats.org/officeDocument/2006/relationships/hyperlink" Target="https://www.etmoney.com/stocks/maruti-suzuki-india-ltd/466" TargetMode="External"/><Relationship Id="rId247" Type="http://schemas.openxmlformats.org/officeDocument/2006/relationships/hyperlink" Target="https://www.etmoney.com/stocks/rajesh-exports-ltd/270" TargetMode="External"/><Relationship Id="rId412" Type="http://schemas.openxmlformats.org/officeDocument/2006/relationships/hyperlink" Target="https://www.etmoney.com/stocks/adani-wilmar-ltd/4012" TargetMode="External"/><Relationship Id="rId107" Type="http://schemas.openxmlformats.org/officeDocument/2006/relationships/hyperlink" Target="https://www.etmoney.com/stocks/bajaj-finserv-ltd/2136" TargetMode="External"/><Relationship Id="rId289" Type="http://schemas.openxmlformats.org/officeDocument/2006/relationships/hyperlink" Target="https://www.etmoney.com/stocks/oberoi-realty-ltd/2135" TargetMode="External"/><Relationship Id="rId454" Type="http://schemas.openxmlformats.org/officeDocument/2006/relationships/hyperlink" Target="https://www.etmoney.com/stocks/lloyds-metals-and-energy-ltd/2327" TargetMode="External"/><Relationship Id="rId496" Type="http://schemas.openxmlformats.org/officeDocument/2006/relationships/hyperlink" Target="https://www.etmoney.com/stocks/anand-rathi-wealth-ltd/3970" TargetMode="External"/><Relationship Id="rId11" Type="http://schemas.openxmlformats.org/officeDocument/2006/relationships/hyperlink" Target="https://www.etmoney.com/stocks/crompton-greaves-consumer-electricals-ltd/142" TargetMode="External"/><Relationship Id="rId53" Type="http://schemas.openxmlformats.org/officeDocument/2006/relationships/hyperlink" Target="https://www.etmoney.com/stocks/ipca-laboratories-ltd/229" TargetMode="External"/><Relationship Id="rId149" Type="http://schemas.openxmlformats.org/officeDocument/2006/relationships/hyperlink" Target="https://www.etmoney.com/stocks/kalpataru-projects-international-ltd/1425" TargetMode="External"/><Relationship Id="rId314" Type="http://schemas.openxmlformats.org/officeDocument/2006/relationships/hyperlink" Target="https://www.etmoney.com/stocks/bank-of-maharashtra/2336" TargetMode="External"/><Relationship Id="rId356" Type="http://schemas.openxmlformats.org/officeDocument/2006/relationships/hyperlink" Target="https://www.etmoney.com/stocks/hindustan-aeronautics-ltd/175" TargetMode="External"/><Relationship Id="rId398" Type="http://schemas.openxmlformats.org/officeDocument/2006/relationships/hyperlink" Target="https://www.etmoney.com/stocks/grindwell-norton-ltd/842" TargetMode="External"/><Relationship Id="rId95" Type="http://schemas.openxmlformats.org/officeDocument/2006/relationships/hyperlink" Target="https://www.etmoney.com/stocks/national-aluminium-company-ltd/2773" TargetMode="External"/><Relationship Id="rId160" Type="http://schemas.openxmlformats.org/officeDocument/2006/relationships/hyperlink" Target="https://www.etmoney.com/stocks/chennai-petroleum-corporation-ltd/86" TargetMode="External"/><Relationship Id="rId216" Type="http://schemas.openxmlformats.org/officeDocument/2006/relationships/hyperlink" Target="https://www.etmoney.com/stocks/bharat-electronics-ltd/2621" TargetMode="External"/><Relationship Id="rId423" Type="http://schemas.openxmlformats.org/officeDocument/2006/relationships/hyperlink" Target="https://www.etmoney.com/stocks/triveni-turbine-ltd/1693" TargetMode="External"/><Relationship Id="rId258" Type="http://schemas.openxmlformats.org/officeDocument/2006/relationships/hyperlink" Target="https://www.etmoney.com/stocks/mangalore-refinery-and-petrochemicals-ltd/604" TargetMode="External"/><Relationship Id="rId465" Type="http://schemas.openxmlformats.org/officeDocument/2006/relationships/hyperlink" Target="https://www.etmoney.com/stocks/jubilant-pharmova-ltd/1745" TargetMode="External"/><Relationship Id="rId22" Type="http://schemas.openxmlformats.org/officeDocument/2006/relationships/hyperlink" Target="https://www.etmoney.com/stocks/ksb-ltd/2330" TargetMode="External"/><Relationship Id="rId64" Type="http://schemas.openxmlformats.org/officeDocument/2006/relationships/hyperlink" Target="https://www.etmoney.com/stocks/ajanta-pharma-ltd/880" TargetMode="External"/><Relationship Id="rId118" Type="http://schemas.openxmlformats.org/officeDocument/2006/relationships/hyperlink" Target="https://www.etmoney.com/stocks/bharat-petroleum-corporation-ltd/2358" TargetMode="External"/><Relationship Id="rId325" Type="http://schemas.openxmlformats.org/officeDocument/2006/relationships/hyperlink" Target="https://www.etmoney.com/stocks/amara-raja-energy-and-mobility-ltd/2833" TargetMode="External"/><Relationship Id="rId367" Type="http://schemas.openxmlformats.org/officeDocument/2006/relationships/hyperlink" Target="https://www.etmoney.com/stocks/yes-bank-ltd/2266" TargetMode="External"/><Relationship Id="rId171" Type="http://schemas.openxmlformats.org/officeDocument/2006/relationships/hyperlink" Target="https://www.etmoney.com/stocks/rbl-bank-ltd/871" TargetMode="External"/><Relationship Id="rId227" Type="http://schemas.openxmlformats.org/officeDocument/2006/relationships/hyperlink" Target="https://www.etmoney.com/stocks/aarti-industries-ltd/1972" TargetMode="External"/><Relationship Id="rId269" Type="http://schemas.openxmlformats.org/officeDocument/2006/relationships/hyperlink" Target="https://www.etmoney.com/stocks/rainbow-childrens-medicare-ltd/4091" TargetMode="External"/><Relationship Id="rId434" Type="http://schemas.openxmlformats.org/officeDocument/2006/relationships/hyperlink" Target="https://www.etmoney.com/stocks/tata-elxsi-ltd/2365" TargetMode="External"/><Relationship Id="rId476" Type="http://schemas.openxmlformats.org/officeDocument/2006/relationships/hyperlink" Target="https://www.etmoney.com/stocks/star-health-and-allied-insurance-company-ltd/3964" TargetMode="External"/><Relationship Id="rId33" Type="http://schemas.openxmlformats.org/officeDocument/2006/relationships/hyperlink" Target="https://www.etmoney.com/stocks/pnc-infratech-ltd/2185" TargetMode="External"/><Relationship Id="rId129" Type="http://schemas.openxmlformats.org/officeDocument/2006/relationships/hyperlink" Target="https://www.etmoney.com/stocks/cipla-ltd/2065" TargetMode="External"/><Relationship Id="rId280" Type="http://schemas.openxmlformats.org/officeDocument/2006/relationships/hyperlink" Target="https://www.etmoney.com/stocks/castrol-india-ltd/894" TargetMode="External"/><Relationship Id="rId336" Type="http://schemas.openxmlformats.org/officeDocument/2006/relationships/hyperlink" Target="https://www.etmoney.com/stocks/exide-industries-ltd/1528" TargetMode="External"/><Relationship Id="rId501" Type="http://schemas.openxmlformats.org/officeDocument/2006/relationships/printerSettings" Target="../printerSettings/printerSettings1.bin"/><Relationship Id="rId75" Type="http://schemas.openxmlformats.org/officeDocument/2006/relationships/hyperlink" Target="https://www.etmoney.com/stocks/kirloskar-oil-engines-ltd/1329" TargetMode="External"/><Relationship Id="rId140" Type="http://schemas.openxmlformats.org/officeDocument/2006/relationships/hyperlink" Target="https://www.etmoney.com/stocks/coal-india-ltd/1527" TargetMode="External"/><Relationship Id="rId182" Type="http://schemas.openxmlformats.org/officeDocument/2006/relationships/hyperlink" Target="https://www.etmoney.com/stocks/jk-cement-ltd/931" TargetMode="External"/><Relationship Id="rId378" Type="http://schemas.openxmlformats.org/officeDocument/2006/relationships/hyperlink" Target="https://www.etmoney.com/stocks/shipping-corporation-of-india-ltd/2685" TargetMode="External"/><Relationship Id="rId403" Type="http://schemas.openxmlformats.org/officeDocument/2006/relationships/hyperlink" Target="https://www.etmoney.com/stocks/intellect-design-arena-ltd/1347" TargetMode="External"/><Relationship Id="rId6" Type="http://schemas.openxmlformats.org/officeDocument/2006/relationships/hyperlink" Target="https://www.etmoney.com/stocks/krishna-institute-of-medical-sciences-ltd/3128" TargetMode="External"/><Relationship Id="rId238" Type="http://schemas.openxmlformats.org/officeDocument/2006/relationships/hyperlink" Target="https://www.etmoney.com/stocks/godrej-agrovet-ltd/2129" TargetMode="External"/><Relationship Id="rId445" Type="http://schemas.openxmlformats.org/officeDocument/2006/relationships/hyperlink" Target="https://www.etmoney.com/stocks/tanla-platforms-ltd/1758" TargetMode="External"/><Relationship Id="rId487" Type="http://schemas.openxmlformats.org/officeDocument/2006/relationships/hyperlink" Target="https://www.etmoney.com/stocks/the-ramco-cements-ltd/2753" TargetMode="External"/><Relationship Id="rId291" Type="http://schemas.openxmlformats.org/officeDocument/2006/relationships/hyperlink" Target="https://www.etmoney.com/stocks/hindustan-petroleum-corporation-ltd/1282" TargetMode="External"/><Relationship Id="rId305" Type="http://schemas.openxmlformats.org/officeDocument/2006/relationships/hyperlink" Target="https://www.etmoney.com/stocks/fsn-e-commerce-ventures-ltd/3915" TargetMode="External"/><Relationship Id="rId347" Type="http://schemas.openxmlformats.org/officeDocument/2006/relationships/hyperlink" Target="https://www.etmoney.com/stocks/kajaria-ceramics-ltd/890" TargetMode="External"/><Relationship Id="rId44" Type="http://schemas.openxmlformats.org/officeDocument/2006/relationships/hyperlink" Target="https://www.etmoney.com/stocks/praj-industries-ltd/2552" TargetMode="External"/><Relationship Id="rId86" Type="http://schemas.openxmlformats.org/officeDocument/2006/relationships/hyperlink" Target="https://www.etmoney.com/stocks/muthoot-finance-ltd/219" TargetMode="External"/><Relationship Id="rId151" Type="http://schemas.openxmlformats.org/officeDocument/2006/relationships/hyperlink" Target="https://www.etmoney.com/stocks/chambal-fertilisers-and-chemicals-ltd/2165" TargetMode="External"/><Relationship Id="rId389" Type="http://schemas.openxmlformats.org/officeDocument/2006/relationships/hyperlink" Target="https://www.etmoney.com/stocks/asian-paints-ltd/944" TargetMode="External"/><Relationship Id="rId193" Type="http://schemas.openxmlformats.org/officeDocument/2006/relationships/hyperlink" Target="https://www.etmoney.com/stocks/inox-wind-ltd/2276" TargetMode="External"/><Relationship Id="rId207" Type="http://schemas.openxmlformats.org/officeDocument/2006/relationships/hyperlink" Target="https://www.etmoney.com/stocks/cera-sanitaryware-ltd/62" TargetMode="External"/><Relationship Id="rId249" Type="http://schemas.openxmlformats.org/officeDocument/2006/relationships/hyperlink" Target="https://www.etmoney.com/stocks/campus-activewear-ltd/4090" TargetMode="External"/><Relationship Id="rId414" Type="http://schemas.openxmlformats.org/officeDocument/2006/relationships/hyperlink" Target="https://www.etmoney.com/stocks/jindal-stainless-ltd/1168" TargetMode="External"/><Relationship Id="rId456" Type="http://schemas.openxmlformats.org/officeDocument/2006/relationships/hyperlink" Target="https://www.etmoney.com/stocks/sapphire-foods-india-ltd/3921" TargetMode="External"/><Relationship Id="rId498" Type="http://schemas.openxmlformats.org/officeDocument/2006/relationships/hyperlink" Target="https://www.etmoney.com/stocks/bharti-hexacom-ltd/4710" TargetMode="External"/><Relationship Id="rId13" Type="http://schemas.openxmlformats.org/officeDocument/2006/relationships/hyperlink" Target="https://www.etmoney.com/stocks/emami-ltd/679" TargetMode="External"/><Relationship Id="rId109" Type="http://schemas.openxmlformats.org/officeDocument/2006/relationships/hyperlink" Target="https://www.etmoney.com/stocks/tata-investment-corporation-ltd/1248" TargetMode="External"/><Relationship Id="rId260" Type="http://schemas.openxmlformats.org/officeDocument/2006/relationships/hyperlink" Target="https://www.etmoney.com/stocks/ce-info-systems-ltd/3973" TargetMode="External"/><Relationship Id="rId316" Type="http://schemas.openxmlformats.org/officeDocument/2006/relationships/hyperlink" Target="https://www.etmoney.com/stocks/great-eastern-shipping-company-ltd/1155" TargetMode="External"/><Relationship Id="rId55" Type="http://schemas.openxmlformats.org/officeDocument/2006/relationships/hyperlink" Target="https://www.etmoney.com/stocks/interglobe-aviation-ltd/426" TargetMode="External"/><Relationship Id="rId97" Type="http://schemas.openxmlformats.org/officeDocument/2006/relationships/hyperlink" Target="https://www.etmoney.com/stocks/gujarat-gas-ltd/1043" TargetMode="External"/><Relationship Id="rId120" Type="http://schemas.openxmlformats.org/officeDocument/2006/relationships/hyperlink" Target="https://www.etmoney.com/stocks/apar-industries-ltd/2386" TargetMode="External"/><Relationship Id="rId358" Type="http://schemas.openxmlformats.org/officeDocument/2006/relationships/hyperlink" Target="https://www.etmoney.com/stocks/go-digit-general-insurance-ltd/4750" TargetMode="External"/><Relationship Id="rId162" Type="http://schemas.openxmlformats.org/officeDocument/2006/relationships/hyperlink" Target="https://www.etmoney.com/stocks/hindustan-copper-ltd/2306" TargetMode="External"/><Relationship Id="rId218" Type="http://schemas.openxmlformats.org/officeDocument/2006/relationships/hyperlink" Target="https://www.etmoney.com/stocks/archean-chemical-industries-ltd/4248" TargetMode="External"/><Relationship Id="rId425" Type="http://schemas.openxmlformats.org/officeDocument/2006/relationships/hyperlink" Target="https://www.etmoney.com/stocks/gujarat-ambuja-exports-ltd/161" TargetMode="External"/><Relationship Id="rId467" Type="http://schemas.openxmlformats.org/officeDocument/2006/relationships/hyperlink" Target="https://www.etmoney.com/stocks/rattanindia-enterprises-ltd/704" TargetMode="External"/><Relationship Id="rId271" Type="http://schemas.openxmlformats.org/officeDocument/2006/relationships/hyperlink" Target="https://www.etmoney.com/stocks/westlife-foodworld-ltd/665" TargetMode="External"/><Relationship Id="rId24" Type="http://schemas.openxmlformats.org/officeDocument/2006/relationships/hyperlink" Target="https://www.etmoney.com/stocks/aavas-financiers-ltd/1794" TargetMode="External"/><Relationship Id="rId66" Type="http://schemas.openxmlformats.org/officeDocument/2006/relationships/hyperlink" Target="https://www.etmoney.com/stocks/graphite-india-ltd/953" TargetMode="External"/><Relationship Id="rId131" Type="http://schemas.openxmlformats.org/officeDocument/2006/relationships/hyperlink" Target="https://www.etmoney.com/stocks/adani-total-gas-ltd/1932" TargetMode="External"/><Relationship Id="rId327" Type="http://schemas.openxmlformats.org/officeDocument/2006/relationships/hyperlink" Target="https://www.etmoney.com/stocks/hindustan-unilever-ltd/2771" TargetMode="External"/><Relationship Id="rId369" Type="http://schemas.openxmlformats.org/officeDocument/2006/relationships/hyperlink" Target="https://www.etmoney.com/stocks/steel-authority-of-india-sail-ltd/1380" TargetMode="External"/><Relationship Id="rId173" Type="http://schemas.openxmlformats.org/officeDocument/2006/relationships/hyperlink" Target="https://www.etmoney.com/stocks/suzlon-energy-ltd/1430" TargetMode="External"/><Relationship Id="rId229" Type="http://schemas.openxmlformats.org/officeDocument/2006/relationships/hyperlink" Target="https://www.etmoney.com/stocks/tata-steel-ltd/868" TargetMode="External"/><Relationship Id="rId380" Type="http://schemas.openxmlformats.org/officeDocument/2006/relationships/hyperlink" Target="https://www.etmoney.com/stocks/shree-cements-ltd/832" TargetMode="External"/><Relationship Id="rId436" Type="http://schemas.openxmlformats.org/officeDocument/2006/relationships/hyperlink" Target="https://www.etmoney.com/stocks/360-one-wam-ltd/1384" TargetMode="External"/><Relationship Id="rId240" Type="http://schemas.openxmlformats.org/officeDocument/2006/relationships/hyperlink" Target="https://www.etmoney.com/stocks/navin-fluorine-international-ltd/1748" TargetMode="External"/><Relationship Id="rId478" Type="http://schemas.openxmlformats.org/officeDocument/2006/relationships/hyperlink" Target="https://www.etmoney.com/stocks/phoenix-mills-ltd/1186" TargetMode="External"/><Relationship Id="rId35" Type="http://schemas.openxmlformats.org/officeDocument/2006/relationships/hyperlink" Target="https://www.etmoney.com/stocks/schaeffler-india-ltd/1895" TargetMode="External"/><Relationship Id="rId77" Type="http://schemas.openxmlformats.org/officeDocument/2006/relationships/hyperlink" Target="https://www.etmoney.com/stocks/torrent-pharmaceuticals-ltd/977" TargetMode="External"/><Relationship Id="rId100" Type="http://schemas.openxmlformats.org/officeDocument/2006/relationships/hyperlink" Target="https://www.etmoney.com/stocks/kaynes-technology-india-ltd/4252" TargetMode="External"/><Relationship Id="rId282" Type="http://schemas.openxmlformats.org/officeDocument/2006/relationships/hyperlink" Target="https://www.etmoney.com/stocks/sobha-ltd/2329" TargetMode="External"/><Relationship Id="rId338" Type="http://schemas.openxmlformats.org/officeDocument/2006/relationships/hyperlink" Target="https://www.etmoney.com/stocks/biocon-ltd/1785" TargetMode="External"/><Relationship Id="rId8" Type="http://schemas.openxmlformats.org/officeDocument/2006/relationships/hyperlink" Target="https://www.etmoney.com/stocks/sundaram-finance-ltd/250" TargetMode="External"/><Relationship Id="rId142" Type="http://schemas.openxmlformats.org/officeDocument/2006/relationships/hyperlink" Target="https://www.etmoney.com/stocks/pcbl-chemical-ltd/2649" TargetMode="External"/><Relationship Id="rId184" Type="http://schemas.openxmlformats.org/officeDocument/2006/relationships/hyperlink" Target="https://www.etmoney.com/stocks/inox-india-ltd/4516" TargetMode="External"/><Relationship Id="rId391" Type="http://schemas.openxmlformats.org/officeDocument/2006/relationships/hyperlink" Target="https://www.etmoney.com/stocks/one97-communications-ltd/3919" TargetMode="External"/><Relationship Id="rId405" Type="http://schemas.openxmlformats.org/officeDocument/2006/relationships/hyperlink" Target="https://www.etmoney.com/stocks/hcl-technologies-ltd/1399" TargetMode="External"/><Relationship Id="rId447" Type="http://schemas.openxmlformats.org/officeDocument/2006/relationships/hyperlink" Target="https://www.etmoney.com/stocks/ifci-ltd/675" TargetMode="External"/><Relationship Id="rId251" Type="http://schemas.openxmlformats.org/officeDocument/2006/relationships/hyperlink" Target="https://www.etmoney.com/stocks/trident-ltd/1505" TargetMode="External"/><Relationship Id="rId489" Type="http://schemas.openxmlformats.org/officeDocument/2006/relationships/hyperlink" Target="https://www.etmoney.com/stocks/j-b-chemicals-and-pharmaceuticals-ltd/1073" TargetMode="External"/><Relationship Id="rId46" Type="http://schemas.openxmlformats.org/officeDocument/2006/relationships/hyperlink" Target="https://www.etmoney.com/stocks/jk-lakshmi-cement-ltd/1784" TargetMode="External"/><Relationship Id="rId293" Type="http://schemas.openxmlformats.org/officeDocument/2006/relationships/hyperlink" Target="https://www.etmoney.com/stocks/raymond-ltd/954" TargetMode="External"/><Relationship Id="rId307" Type="http://schemas.openxmlformats.org/officeDocument/2006/relationships/hyperlink" Target="https://www.etmoney.com/stocks/gujarat-mineral-development-corporation-ltd/1034" TargetMode="External"/><Relationship Id="rId349" Type="http://schemas.openxmlformats.org/officeDocument/2006/relationships/hyperlink" Target="https://www.etmoney.com/stocks/tata-chemicals-ltd/1093" TargetMode="External"/><Relationship Id="rId88" Type="http://schemas.openxmlformats.org/officeDocument/2006/relationships/hyperlink" Target="https://www.etmoney.com/stocks/tata-power-company-ltd/2418" TargetMode="External"/><Relationship Id="rId111" Type="http://schemas.openxmlformats.org/officeDocument/2006/relationships/hyperlink" Target="https://www.etmoney.com/stocks/samvardhana-motherson-international-ltd/1654" TargetMode="External"/><Relationship Id="rId153" Type="http://schemas.openxmlformats.org/officeDocument/2006/relationships/hyperlink" Target="https://www.etmoney.com/stocks/sjvn-ltd/2246" TargetMode="External"/><Relationship Id="rId195" Type="http://schemas.openxmlformats.org/officeDocument/2006/relationships/hyperlink" Target="https://www.etmoney.com/stocks/crisil-ltd/1806" TargetMode="External"/><Relationship Id="rId209" Type="http://schemas.openxmlformats.org/officeDocument/2006/relationships/hyperlink" Target="https://www.etmoney.com/stocks/housing-and-urban-development-corporation-ltd/1487" TargetMode="External"/><Relationship Id="rId360" Type="http://schemas.openxmlformats.org/officeDocument/2006/relationships/hyperlink" Target="https://www.etmoney.com/stocks/life-insurance-corporation-of-india/4092" TargetMode="External"/><Relationship Id="rId416" Type="http://schemas.openxmlformats.org/officeDocument/2006/relationships/hyperlink" Target="https://www.etmoney.com/stocks/tata-consultancy-services-ltd/1937" TargetMode="External"/><Relationship Id="rId220" Type="http://schemas.openxmlformats.org/officeDocument/2006/relationships/hyperlink" Target="https://www.etmoney.com/stocks/five-star-business-finance-ltd/4251" TargetMode="External"/><Relationship Id="rId458" Type="http://schemas.openxmlformats.org/officeDocument/2006/relationships/hyperlink" Target="https://www.etmoney.com/stocks/dalmia-bharat-ltd/848" TargetMode="External"/><Relationship Id="rId15" Type="http://schemas.openxmlformats.org/officeDocument/2006/relationships/hyperlink" Target="https://www.etmoney.com/stocks/aditya-birla-capital-ltd/88" TargetMode="External"/><Relationship Id="rId57" Type="http://schemas.openxmlformats.org/officeDocument/2006/relationships/hyperlink" Target="https://www.etmoney.com/stocks/aurobindo-pharma-ltd/2473" TargetMode="External"/><Relationship Id="rId262" Type="http://schemas.openxmlformats.org/officeDocument/2006/relationships/hyperlink" Target="https://www.etmoney.com/stocks/global-health-ltd/4246" TargetMode="External"/><Relationship Id="rId318" Type="http://schemas.openxmlformats.org/officeDocument/2006/relationships/hyperlink" Target="https://www.etmoney.com/stocks/dr-reddys-laboratories-ltd/1999" TargetMode="External"/><Relationship Id="rId99" Type="http://schemas.openxmlformats.org/officeDocument/2006/relationships/hyperlink" Target="https://www.etmoney.com/stocks/page-industries-ltd/1063" TargetMode="External"/><Relationship Id="rId122" Type="http://schemas.openxmlformats.org/officeDocument/2006/relationships/hyperlink" Target="https://www.etmoney.com/stocks/bajaj-holdings-and-investment-ltd/1362" TargetMode="External"/><Relationship Id="rId164" Type="http://schemas.openxmlformats.org/officeDocument/2006/relationships/hyperlink" Target="https://www.etmoney.com/stocks/icici-securities-ltd/2431" TargetMode="External"/><Relationship Id="rId371" Type="http://schemas.openxmlformats.org/officeDocument/2006/relationships/hyperlink" Target="https://www.etmoney.com/stocks/godrej-properties-ltd/2151" TargetMode="External"/><Relationship Id="rId427" Type="http://schemas.openxmlformats.org/officeDocument/2006/relationships/hyperlink" Target="https://www.etmoney.com/stocks/nmdc-steel-ltd/4323" TargetMode="External"/><Relationship Id="rId469" Type="http://schemas.openxmlformats.org/officeDocument/2006/relationships/hyperlink" Target="https://www.etmoney.com/stocks/coforge-ltd/2647" TargetMode="External"/><Relationship Id="rId26" Type="http://schemas.openxmlformats.org/officeDocument/2006/relationships/hyperlink" Target="https://www.etmoney.com/stocks/ceat-ltd/899" TargetMode="External"/><Relationship Id="rId231" Type="http://schemas.openxmlformats.org/officeDocument/2006/relationships/hyperlink" Target="https://www.etmoney.com/stocks/jbm-auto-ltd/1517" TargetMode="External"/><Relationship Id="rId273" Type="http://schemas.openxmlformats.org/officeDocument/2006/relationships/hyperlink" Target="https://www.etmoney.com/stocks/cholamandalam-financial-holdings-ltd/2746" TargetMode="External"/><Relationship Id="rId329" Type="http://schemas.openxmlformats.org/officeDocument/2006/relationships/hyperlink" Target="https://www.etmoney.com/stocks/union-bank-of-india/2718" TargetMode="External"/><Relationship Id="rId480" Type="http://schemas.openxmlformats.org/officeDocument/2006/relationships/hyperlink" Target="https://www.etmoney.com/stocks/hbl-engineering-ltd/1193" TargetMode="External"/><Relationship Id="rId68" Type="http://schemas.openxmlformats.org/officeDocument/2006/relationships/hyperlink" Target="https://www.etmoney.com/stocks/united-breweries-ltd/2123" TargetMode="External"/><Relationship Id="rId133" Type="http://schemas.openxmlformats.org/officeDocument/2006/relationships/hyperlink" Target="https://www.etmoney.com/stocks/jk-tyre-and-industries-ltd/1599" TargetMode="External"/><Relationship Id="rId175" Type="http://schemas.openxmlformats.org/officeDocument/2006/relationships/hyperlink" Target="https://www.etmoney.com/stocks/solar-industries-india-ltd/1314" TargetMode="External"/><Relationship Id="rId340" Type="http://schemas.openxmlformats.org/officeDocument/2006/relationships/hyperlink" Target="https://www.etmoney.com/stocks/birla-corporation-ltd/2124" TargetMode="External"/><Relationship Id="rId200" Type="http://schemas.openxmlformats.org/officeDocument/2006/relationships/hyperlink" Target="https://www.etmoney.com/stocks/gujarat-state-petronet-ltd/485" TargetMode="External"/><Relationship Id="rId382" Type="http://schemas.openxmlformats.org/officeDocument/2006/relationships/hyperlink" Target="https://www.etmoney.com/stocks/syrma-sgs-technology-ltd/4191" TargetMode="External"/><Relationship Id="rId438" Type="http://schemas.openxmlformats.org/officeDocument/2006/relationships/hyperlink" Target="https://www.etmoney.com/stocks/max-financial-services-ltd/2420" TargetMode="External"/><Relationship Id="rId242" Type="http://schemas.openxmlformats.org/officeDocument/2006/relationships/hyperlink" Target="https://www.etmoney.com/stocks/adani-enterprises-ltd/95" TargetMode="External"/><Relationship Id="rId284" Type="http://schemas.openxmlformats.org/officeDocument/2006/relationships/hyperlink" Target="https://www.etmoney.com/stocks/alkyl-amines-chemicals-ltd/1326" TargetMode="External"/><Relationship Id="rId491" Type="http://schemas.openxmlformats.org/officeDocument/2006/relationships/hyperlink" Target="https://www.etmoney.com/stocks/infosys-ltd/2396" TargetMode="External"/><Relationship Id="rId37" Type="http://schemas.openxmlformats.org/officeDocument/2006/relationships/hyperlink" Target="https://www.etmoney.com/stocks/beml-ltd/50" TargetMode="External"/><Relationship Id="rId79" Type="http://schemas.openxmlformats.org/officeDocument/2006/relationships/hyperlink" Target="https://www.etmoney.com/stocks/blue-star-ltd/535" TargetMode="External"/><Relationship Id="rId102" Type="http://schemas.openxmlformats.org/officeDocument/2006/relationships/hyperlink" Target="https://www.etmoney.com/stocks/eclerx-services-ltd/2002" TargetMode="External"/><Relationship Id="rId144" Type="http://schemas.openxmlformats.org/officeDocument/2006/relationships/hyperlink" Target="https://www.etmoney.com/stocks/ncc-ltd/955" TargetMode="External"/><Relationship Id="rId90" Type="http://schemas.openxmlformats.org/officeDocument/2006/relationships/hyperlink" Target="https://www.etmoney.com/stocks/bandhan-bank-ltd/2407" TargetMode="External"/><Relationship Id="rId186" Type="http://schemas.openxmlformats.org/officeDocument/2006/relationships/hyperlink" Target="https://www.etmoney.com/stocks/suven-pharmaceuticals-ltd/117" TargetMode="External"/><Relationship Id="rId351" Type="http://schemas.openxmlformats.org/officeDocument/2006/relationships/hyperlink" Target="https://www.etmoney.com/stocks/finolex-industries-ltd/447" TargetMode="External"/><Relationship Id="rId393" Type="http://schemas.openxmlformats.org/officeDocument/2006/relationships/hyperlink" Target="https://www.etmoney.com/stocks/cie-automotive-india-ltd/1625" TargetMode="External"/><Relationship Id="rId407" Type="http://schemas.openxmlformats.org/officeDocument/2006/relationships/hyperlink" Target="https://www.etmoney.com/stocks/ptc-industries-ltd/225" TargetMode="External"/><Relationship Id="rId449" Type="http://schemas.openxmlformats.org/officeDocument/2006/relationships/hyperlink" Target="https://www.etmoney.com/stocks/tbo-tek-ltd/4747" TargetMode="External"/><Relationship Id="rId211" Type="http://schemas.openxmlformats.org/officeDocument/2006/relationships/hyperlink" Target="https://www.etmoney.com/stocks/bank-of-baroda/1239" TargetMode="External"/><Relationship Id="rId253" Type="http://schemas.openxmlformats.org/officeDocument/2006/relationships/hyperlink" Target="https://www.etmoney.com/stocks/rhi-magnesita-india-ltd/2707" TargetMode="External"/><Relationship Id="rId295" Type="http://schemas.openxmlformats.org/officeDocument/2006/relationships/hyperlink" Target="https://www.etmoney.com/stocks/tata-technologies-ltd/4511" TargetMode="External"/><Relationship Id="rId309" Type="http://schemas.openxmlformats.org/officeDocument/2006/relationships/hyperlink" Target="https://www.etmoney.com/stocks/state-bank-of-india/2089" TargetMode="External"/><Relationship Id="rId460" Type="http://schemas.openxmlformats.org/officeDocument/2006/relationships/hyperlink" Target="https://www.etmoney.com/stocks/jm-financial-ltd/1458" TargetMode="External"/><Relationship Id="rId48" Type="http://schemas.openxmlformats.org/officeDocument/2006/relationships/hyperlink" Target="https://www.etmoney.com/stocks/akums-drugs-and-pharmaceuticals-ltd/4825" TargetMode="External"/><Relationship Id="rId113" Type="http://schemas.openxmlformats.org/officeDocument/2006/relationships/hyperlink" Target="https://www.etmoney.com/stocks/bombay-burmah-trading-corporation-ltd/2823" TargetMode="External"/><Relationship Id="rId320" Type="http://schemas.openxmlformats.org/officeDocument/2006/relationships/hyperlink" Target="https://www.etmoney.com/stocks/persistent-systems-ltd/434" TargetMode="External"/><Relationship Id="rId155" Type="http://schemas.openxmlformats.org/officeDocument/2006/relationships/hyperlink" Target="https://www.etmoney.com/stocks/mahindra-and-mahindra-ltd/819" TargetMode="External"/><Relationship Id="rId197" Type="http://schemas.openxmlformats.org/officeDocument/2006/relationships/hyperlink" Target="https://www.etmoney.com/stocks/titagarh-rail-systems-ltd/697" TargetMode="External"/><Relationship Id="rId362" Type="http://schemas.openxmlformats.org/officeDocument/2006/relationships/hyperlink" Target="https://www.etmoney.com/stocks/astrazeneca-pharma-india-ltd/1854" TargetMode="External"/><Relationship Id="rId418" Type="http://schemas.openxmlformats.org/officeDocument/2006/relationships/hyperlink" Target="https://www.etmoney.com/stocks/cummins-india-ltd/362" TargetMode="External"/><Relationship Id="rId222" Type="http://schemas.openxmlformats.org/officeDocument/2006/relationships/hyperlink" Target="https://www.etmoney.com/stocks/shriram-finance-ltd/1141" TargetMode="External"/><Relationship Id="rId264" Type="http://schemas.openxmlformats.org/officeDocument/2006/relationships/hyperlink" Target="https://www.etmoney.com/stocks/v-guard-industries-ltd/1493" TargetMode="External"/><Relationship Id="rId471" Type="http://schemas.openxmlformats.org/officeDocument/2006/relationships/hyperlink" Target="https://www.etmoney.com/stocks/sonata-software-ltd/2830" TargetMode="External"/><Relationship Id="rId17" Type="http://schemas.openxmlformats.org/officeDocument/2006/relationships/hyperlink" Target="https://www.etmoney.com/stocks/easy-trip-planners-ltd/2653" TargetMode="External"/><Relationship Id="rId59" Type="http://schemas.openxmlformats.org/officeDocument/2006/relationships/hyperlink" Target="https://www.etmoney.com/stocks/gail-india-ltd/306" TargetMode="External"/><Relationship Id="rId124" Type="http://schemas.openxmlformats.org/officeDocument/2006/relationships/hyperlink" Target="https://www.etmoney.com/stocks/eicher-motors-ltd/1323" TargetMode="External"/><Relationship Id="rId70" Type="http://schemas.openxmlformats.org/officeDocument/2006/relationships/hyperlink" Target="https://www.etmoney.com/stocks/kpr-mill-ltd/918" TargetMode="External"/><Relationship Id="rId166" Type="http://schemas.openxmlformats.org/officeDocument/2006/relationships/hyperlink" Target="https://www.etmoney.com/stocks/bajaj-auto-ltd/2687" TargetMode="External"/><Relationship Id="rId331" Type="http://schemas.openxmlformats.org/officeDocument/2006/relationships/hyperlink" Target="https://www.etmoney.com/stocks/railtel-corporation-of-india-ltd/1574" TargetMode="External"/><Relationship Id="rId373" Type="http://schemas.openxmlformats.org/officeDocument/2006/relationships/hyperlink" Target="https://www.etmoney.com/stocks/elgi-equipments-ltd/1252" TargetMode="External"/><Relationship Id="rId429" Type="http://schemas.openxmlformats.org/officeDocument/2006/relationships/hyperlink" Target="https://www.etmoney.com/stocks/latent-view-analytics-ltd/3923" TargetMode="External"/><Relationship Id="rId1" Type="http://schemas.openxmlformats.org/officeDocument/2006/relationships/hyperlink" Target="https://www.etmoney.com/stocks/balrampur-chini-mills-ltd/1513" TargetMode="External"/><Relationship Id="rId233" Type="http://schemas.openxmlformats.org/officeDocument/2006/relationships/hyperlink" Target="https://www.etmoney.com/stocks/craftsman-automation-ltd/2127" TargetMode="External"/><Relationship Id="rId440" Type="http://schemas.openxmlformats.org/officeDocument/2006/relationships/hyperlink" Target="https://www.etmoney.com/stocks/zensar-technologies-ltd/478" TargetMode="External"/><Relationship Id="rId28" Type="http://schemas.openxmlformats.org/officeDocument/2006/relationships/hyperlink" Target="https://www.etmoney.com/stocks/brigade-enterprises-ltd/2067" TargetMode="External"/><Relationship Id="rId275" Type="http://schemas.openxmlformats.org/officeDocument/2006/relationships/hyperlink" Target="https://www.etmoney.com/stocks/adani-ports-and-special-economic-zone-ltd/316" TargetMode="External"/><Relationship Id="rId300" Type="http://schemas.openxmlformats.org/officeDocument/2006/relationships/hyperlink" Target="https://www.etmoney.com/stocks/dlf-ltd/656" TargetMode="External"/><Relationship Id="rId482" Type="http://schemas.openxmlformats.org/officeDocument/2006/relationships/hyperlink" Target="https://www.etmoney.com/stocks/indian-bank/408" TargetMode="External"/><Relationship Id="rId81" Type="http://schemas.openxmlformats.org/officeDocument/2006/relationships/hyperlink" Target="https://www.etmoney.com/stocks/kei-industries-ltd/69" TargetMode="External"/><Relationship Id="rId135" Type="http://schemas.openxmlformats.org/officeDocument/2006/relationships/hyperlink" Target="https://www.etmoney.com/stocks/balkrishna-industries-ltd/1908" TargetMode="External"/><Relationship Id="rId177" Type="http://schemas.openxmlformats.org/officeDocument/2006/relationships/hyperlink" Target="https://www.etmoney.com/stocks/ramkrishna-forgings-ltd/633" TargetMode="External"/><Relationship Id="rId342" Type="http://schemas.openxmlformats.org/officeDocument/2006/relationships/hyperlink" Target="https://www.etmoney.com/stocks/kirloskar-brothers-ltd/1421" TargetMode="External"/><Relationship Id="rId384" Type="http://schemas.openxmlformats.org/officeDocument/2006/relationships/hyperlink" Target="https://www.etmoney.com/stocks/tata-consumer-products-ltd/1179" TargetMode="External"/><Relationship Id="rId202" Type="http://schemas.openxmlformats.org/officeDocument/2006/relationships/hyperlink" Target="https://www.etmoney.com/stocks/alembic-pharmaceuticals-ltd/2382" TargetMode="External"/><Relationship Id="rId244" Type="http://schemas.openxmlformats.org/officeDocument/2006/relationships/hyperlink" Target="https://www.etmoney.com/stocks/thermax-ltd/2272" TargetMode="External"/><Relationship Id="rId39" Type="http://schemas.openxmlformats.org/officeDocument/2006/relationships/hyperlink" Target="https://www.etmoney.com/stocks/polycab-india-ltd/1648" TargetMode="External"/><Relationship Id="rId286" Type="http://schemas.openxmlformats.org/officeDocument/2006/relationships/hyperlink" Target="https://www.etmoney.com/stocks/acc-ltd/1793" TargetMode="External"/><Relationship Id="rId451" Type="http://schemas.openxmlformats.org/officeDocument/2006/relationships/hyperlink" Target="https://www.etmoney.com/stocks/nestle-india-ltd/378" TargetMode="External"/><Relationship Id="rId493" Type="http://schemas.openxmlformats.org/officeDocument/2006/relationships/hyperlink" Target="https://www.etmoney.com/stocks/macrotech-developers-ltd/2287" TargetMode="External"/><Relationship Id="rId50" Type="http://schemas.openxmlformats.org/officeDocument/2006/relationships/hyperlink" Target="https://www.etmoney.com/stocks/laurus-labs-ltd/982" TargetMode="External"/><Relationship Id="rId104" Type="http://schemas.openxmlformats.org/officeDocument/2006/relationships/hyperlink" Target="https://www.etmoney.com/stocks/rail-vikas-nigam-ltd/855" TargetMode="External"/><Relationship Id="rId146" Type="http://schemas.openxmlformats.org/officeDocument/2006/relationships/hyperlink" Target="https://www.etmoney.com/stocks/indian-oil-corporation-ltd/600" TargetMode="External"/><Relationship Id="rId188" Type="http://schemas.openxmlformats.org/officeDocument/2006/relationships/hyperlink" Target="https://www.etmoney.com/stocks/cg-power-and-industrial-solutions-ltd/1787" TargetMode="External"/><Relationship Id="rId311" Type="http://schemas.openxmlformats.org/officeDocument/2006/relationships/hyperlink" Target="https://www.etmoney.com/stocks/jsw-infrastructure-ltd/4459" TargetMode="External"/><Relationship Id="rId353" Type="http://schemas.openxmlformats.org/officeDocument/2006/relationships/hyperlink" Target="https://www.etmoney.com/stocks/sammaan-capital-ltd/2249" TargetMode="External"/><Relationship Id="rId395" Type="http://schemas.openxmlformats.org/officeDocument/2006/relationships/hyperlink" Target="https://www.etmoney.com/stocks/nuvoco-vistas-corporation-ltd/3167" TargetMode="External"/><Relationship Id="rId409" Type="http://schemas.openxmlformats.org/officeDocument/2006/relationships/hyperlink" Target="https://www.etmoney.com/stocks/angel-one-ltd/2450" TargetMode="External"/><Relationship Id="rId92" Type="http://schemas.openxmlformats.org/officeDocument/2006/relationships/hyperlink" Target="https://www.etmoney.com/stocks/chalet-hotels-ltd/711" TargetMode="External"/><Relationship Id="rId213" Type="http://schemas.openxmlformats.org/officeDocument/2006/relationships/hyperlink" Target="https://www.etmoney.com/stocks/shree-renuka-sugars-ltd/2495" TargetMode="External"/><Relationship Id="rId420" Type="http://schemas.openxmlformats.org/officeDocument/2006/relationships/hyperlink" Target="https://www.etmoney.com/stocks/mankind-pharma-ltd/4356" TargetMode="External"/><Relationship Id="rId255" Type="http://schemas.openxmlformats.org/officeDocument/2006/relationships/hyperlink" Target="https://www.etmoney.com/stocks/lupin-ltd/909" TargetMode="External"/><Relationship Id="rId297" Type="http://schemas.openxmlformats.org/officeDocument/2006/relationships/hyperlink" Target="https://www.etmoney.com/stocks/hdfc-life-insurance-company-ltd/39" TargetMode="External"/><Relationship Id="rId462" Type="http://schemas.openxmlformats.org/officeDocument/2006/relationships/hyperlink" Target="https://www.etmoney.com/stocks/iti-ltd/2377" TargetMode="External"/><Relationship Id="rId115" Type="http://schemas.openxmlformats.org/officeDocument/2006/relationships/hyperlink" Target="https://www.etmoney.com/stocks/supreme-industries-ltd/1299" TargetMode="External"/><Relationship Id="rId157" Type="http://schemas.openxmlformats.org/officeDocument/2006/relationships/hyperlink" Target="https://www.etmoney.com/stocks/schneider-electric-infrastructure-ltd/2529" TargetMode="External"/><Relationship Id="rId322" Type="http://schemas.openxmlformats.org/officeDocument/2006/relationships/hyperlink" Target="https://www.etmoney.com/stocks/colgate-palmolive-india-ltd/1508" TargetMode="External"/><Relationship Id="rId364" Type="http://schemas.openxmlformats.org/officeDocument/2006/relationships/hyperlink" Target="https://www.etmoney.com/stocks/jyothy-labs-ltd/1044" TargetMode="External"/><Relationship Id="rId61" Type="http://schemas.openxmlformats.org/officeDocument/2006/relationships/hyperlink" Target="https://www.etmoney.com/stocks/hdfc-bank-ltd/2705" TargetMode="External"/><Relationship Id="rId199" Type="http://schemas.openxmlformats.org/officeDocument/2006/relationships/hyperlink" Target="https://www.etmoney.com/stocks/petronet-lng-ltd/1389" TargetMode="External"/><Relationship Id="rId19" Type="http://schemas.openxmlformats.org/officeDocument/2006/relationships/hyperlink" Target="https://www.etmoney.com/stocks/voltas-ltd/258" TargetMode="External"/><Relationship Id="rId224" Type="http://schemas.openxmlformats.org/officeDocument/2006/relationships/hyperlink" Target="https://www.etmoney.com/stocks/dr-lal-pathlabs-ltd/627" TargetMode="External"/><Relationship Id="rId266" Type="http://schemas.openxmlformats.org/officeDocument/2006/relationships/hyperlink" Target="https://www.etmoney.com/stocks/patanjali-foods-ltd/2625" TargetMode="External"/><Relationship Id="rId431" Type="http://schemas.openxmlformats.org/officeDocument/2006/relationships/hyperlink" Target="https://www.etmoney.com/stocks/tvs-supply-chain-solutions-ltd/4417" TargetMode="External"/><Relationship Id="rId473" Type="http://schemas.openxmlformats.org/officeDocument/2006/relationships/hyperlink" Target="https://www.etmoney.com/stocks/oracle-financial-services-software-ltd/840" TargetMode="External"/><Relationship Id="rId30" Type="http://schemas.openxmlformats.org/officeDocument/2006/relationships/hyperlink" Target="https://www.etmoney.com/stocks/deepak-fertilisers-and-petrochemicals-corporation-ltd/2778" TargetMode="External"/><Relationship Id="rId126" Type="http://schemas.openxmlformats.org/officeDocument/2006/relationships/hyperlink" Target="https://www.etmoney.com/stocks/uno-minda-ltd/2169" TargetMode="External"/><Relationship Id="rId168" Type="http://schemas.openxmlformats.org/officeDocument/2006/relationships/hyperlink" Target="https://www.etmoney.com/stocks/piramal-pharma-ltd/4240" TargetMode="External"/><Relationship Id="rId333" Type="http://schemas.openxmlformats.org/officeDocument/2006/relationships/hyperlink" Target="https://www.etmoney.com/stocks/techno-electric-and-engineering-company-ltd/1045" TargetMode="External"/><Relationship Id="rId72" Type="http://schemas.openxmlformats.org/officeDocument/2006/relationships/hyperlink" Target="https://www.etmoney.com/stocks/triveni-engineering-and-industries-ltd/849" TargetMode="External"/><Relationship Id="rId375" Type="http://schemas.openxmlformats.org/officeDocument/2006/relationships/hyperlink" Target="https://www.etmoney.com/stocks/varun-beverages-ltd/1171" TargetMode="External"/><Relationship Id="rId3" Type="http://schemas.openxmlformats.org/officeDocument/2006/relationships/hyperlink" Target="https://www.etmoney.com/stocks/bse-ltd/78" TargetMode="External"/><Relationship Id="rId235" Type="http://schemas.openxmlformats.org/officeDocument/2006/relationships/hyperlink" Target="https://www.etmoney.com/stocks/affle-india-ltd/1614" TargetMode="External"/><Relationship Id="rId277" Type="http://schemas.openxmlformats.org/officeDocument/2006/relationships/hyperlink" Target="https://www.etmoney.com/stocks/narayana-hrudayalaya-ltd/2551" TargetMode="External"/><Relationship Id="rId400" Type="http://schemas.openxmlformats.org/officeDocument/2006/relationships/hyperlink" Target="https://www.etmoney.com/stocks/can-fin-homes-ltd/782" TargetMode="External"/><Relationship Id="rId442" Type="http://schemas.openxmlformats.org/officeDocument/2006/relationships/hyperlink" Target="https://www.etmoney.com/stocks/bayer-cropscience-ltd/2567" TargetMode="External"/><Relationship Id="rId484" Type="http://schemas.openxmlformats.org/officeDocument/2006/relationships/hyperlink" Target="https://www.etmoney.com/stocks/ltimindtree-ltd/2509" TargetMode="External"/><Relationship Id="rId137" Type="http://schemas.openxmlformats.org/officeDocument/2006/relationships/hyperlink" Target="https://www.etmoney.com/stocks/welspun-corp-ltd/2780" TargetMode="External"/><Relationship Id="rId302" Type="http://schemas.openxmlformats.org/officeDocument/2006/relationships/hyperlink" Target="https://www.etmoney.com/stocks/hindalco-industries-ltd/666" TargetMode="External"/><Relationship Id="rId344" Type="http://schemas.openxmlformats.org/officeDocument/2006/relationships/hyperlink" Target="https://www.etmoney.com/stocks/gillette-india-ltd/456" TargetMode="External"/><Relationship Id="rId41" Type="http://schemas.openxmlformats.org/officeDocument/2006/relationships/hyperlink" Target="https://www.etmoney.com/stocks/procter-and-gamble-hygiene-and-healthcare-ltd/125" TargetMode="External"/><Relationship Id="rId83" Type="http://schemas.openxmlformats.org/officeDocument/2006/relationships/hyperlink" Target="https://www.etmoney.com/stocks/pnb-housing-finance-ltd/256" TargetMode="External"/><Relationship Id="rId179" Type="http://schemas.openxmlformats.org/officeDocument/2006/relationships/hyperlink" Target="https://www.etmoney.com/stocks/timken-india-ltd/936" TargetMode="External"/><Relationship Id="rId386" Type="http://schemas.openxmlformats.org/officeDocument/2006/relationships/hyperlink" Target="https://www.etmoney.com/stocks/aadhar-housing-finance-ltd/4749" TargetMode="External"/><Relationship Id="rId190" Type="http://schemas.openxmlformats.org/officeDocument/2006/relationships/hyperlink" Target="https://www.etmoney.com/stocks/knr-constructions-ltd/1490" TargetMode="External"/><Relationship Id="rId204" Type="http://schemas.openxmlformats.org/officeDocument/2006/relationships/hyperlink" Target="https://www.etmoney.com/stocks/larsen-and-toubro-ltd/943" TargetMode="External"/><Relationship Id="rId246" Type="http://schemas.openxmlformats.org/officeDocument/2006/relationships/hyperlink" Target="https://www.etmoney.com/stocks/pfizer-ltd/2623" TargetMode="External"/><Relationship Id="rId288" Type="http://schemas.openxmlformats.org/officeDocument/2006/relationships/hyperlink" Target="https://www.etmoney.com/stocks/gmr-airports-ltd/2220" TargetMode="External"/><Relationship Id="rId411" Type="http://schemas.openxmlformats.org/officeDocument/2006/relationships/hyperlink" Target="https://www.etmoney.com/stocks/clean-science-and-technology-ltd/3076" TargetMode="External"/><Relationship Id="rId453" Type="http://schemas.openxmlformats.org/officeDocument/2006/relationships/hyperlink" Target="https://www.etmoney.com/stocks/karur-vysya-bank-ltd/1537" TargetMode="External"/><Relationship Id="rId106" Type="http://schemas.openxmlformats.org/officeDocument/2006/relationships/hyperlink" Target="https://www.etmoney.com/stocks/ultratech-cement-ltd/358" TargetMode="External"/><Relationship Id="rId313" Type="http://schemas.openxmlformats.org/officeDocument/2006/relationships/hyperlink" Target="https://www.etmoney.com/stocks/canara-bank/255" TargetMode="External"/><Relationship Id="rId495" Type="http://schemas.openxmlformats.org/officeDocument/2006/relationships/hyperlink" Target="https://www.etmoney.com/stocks/indus-towers-ltd/32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244"/>
  <sheetViews>
    <sheetView zoomScale="73" zoomScaleNormal="73" workbookViewId="0">
      <pane ySplit="1" topLeftCell="A2" activePane="bottomLeft" state="frozen"/>
      <selection pane="bottomLeft" activeCell="D14" sqref="D14"/>
    </sheetView>
  </sheetViews>
  <sheetFormatPr defaultColWidth="9.109375" defaultRowHeight="14.4" x14ac:dyDescent="0.3"/>
  <cols>
    <col min="1" max="1" width="8.88671875" customWidth="1"/>
    <col min="2" max="2" width="18.5546875" style="54" customWidth="1"/>
    <col min="3" max="3" width="14" style="54" customWidth="1"/>
    <col min="4" max="4" width="24.44140625" style="54" customWidth="1"/>
    <col min="5" max="5" width="28.6640625" style="54" customWidth="1"/>
    <col min="6" max="6" width="8.88671875"/>
    <col min="7" max="8" width="9.109375" style="54"/>
    <col min="9" max="9" width="18.44140625" style="54" customWidth="1"/>
    <col min="10" max="10" width="41.88671875" style="54" customWidth="1"/>
    <col min="11" max="11" width="0" style="54" hidden="1" customWidth="1"/>
    <col min="12" max="12" width="12.44140625" style="54" bestFit="1" customWidth="1"/>
    <col min="13" max="13" width="9.109375" style="54"/>
    <col min="14" max="14" width="13.6640625" style="54" bestFit="1" customWidth="1"/>
    <col min="15" max="16384" width="9.109375" style="54"/>
  </cols>
  <sheetData>
    <row r="1" spans="2:14" x14ac:dyDescent="0.3">
      <c r="B1" s="59" t="s">
        <v>1217</v>
      </c>
      <c r="C1" s="59" t="s">
        <v>1218</v>
      </c>
      <c r="D1" s="59" t="s">
        <v>1219</v>
      </c>
      <c r="E1" s="59" t="s">
        <v>1220</v>
      </c>
      <c r="I1" s="61" t="s">
        <v>1221</v>
      </c>
      <c r="J1" s="58" t="s">
        <v>1216</v>
      </c>
      <c r="L1" s="54" t="s">
        <v>2236</v>
      </c>
      <c r="M1" s="54" t="s">
        <v>2237</v>
      </c>
      <c r="N1" s="54" t="s">
        <v>2238</v>
      </c>
    </row>
    <row r="2" spans="2:14" x14ac:dyDescent="0.3">
      <c r="B2" s="53">
        <v>486.95</v>
      </c>
      <c r="C2" s="53">
        <v>8.07</v>
      </c>
      <c r="D2" s="55">
        <v>9832</v>
      </c>
      <c r="E2" s="53" t="s">
        <v>1223</v>
      </c>
      <c r="I2" s="62">
        <v>2551655</v>
      </c>
      <c r="J2" s="60" t="s">
        <v>1222</v>
      </c>
      <c r="L2" s="54">
        <v>691.8</v>
      </c>
      <c r="M2" s="54">
        <v>343.5</v>
      </c>
      <c r="N2" s="53">
        <v>486.95</v>
      </c>
    </row>
    <row r="3" spans="2:14" x14ac:dyDescent="0.3">
      <c r="B3" s="53">
        <v>714.6</v>
      </c>
      <c r="C3" s="53">
        <v>5.6</v>
      </c>
      <c r="D3" s="55">
        <v>19023</v>
      </c>
      <c r="E3" s="53" t="s">
        <v>1225</v>
      </c>
      <c r="I3" s="62">
        <v>4096631</v>
      </c>
      <c r="J3" s="60" t="s">
        <v>1224</v>
      </c>
      <c r="L3" s="76">
        <v>1313.25</v>
      </c>
      <c r="M3" s="54">
        <v>648.6</v>
      </c>
      <c r="N3" s="53">
        <v>714.6</v>
      </c>
    </row>
    <row r="4" spans="2:14" x14ac:dyDescent="0.3">
      <c r="B4" s="56">
        <v>4014.4</v>
      </c>
      <c r="C4" s="53">
        <v>5.37</v>
      </c>
      <c r="D4" s="55">
        <v>54345</v>
      </c>
      <c r="E4" s="53" t="s">
        <v>1227</v>
      </c>
      <c r="I4" s="62">
        <v>6327755</v>
      </c>
      <c r="J4" s="60" t="s">
        <v>1226</v>
      </c>
      <c r="L4" s="76">
        <v>6133.4</v>
      </c>
      <c r="M4" s="76">
        <v>1941.05</v>
      </c>
      <c r="N4" s="56">
        <v>4014.4</v>
      </c>
    </row>
    <row r="5" spans="2:14" x14ac:dyDescent="0.3">
      <c r="B5" s="53">
        <v>229.31</v>
      </c>
      <c r="C5" s="53">
        <v>4.57</v>
      </c>
      <c r="D5" s="55">
        <v>31797</v>
      </c>
      <c r="E5" s="53" t="s">
        <v>1229</v>
      </c>
      <c r="I5" s="62">
        <v>10632915</v>
      </c>
      <c r="J5" s="60" t="s">
        <v>1228</v>
      </c>
      <c r="L5" s="54">
        <v>311.8</v>
      </c>
      <c r="M5" s="54">
        <v>186.03</v>
      </c>
      <c r="N5" s="53">
        <v>229.31</v>
      </c>
    </row>
    <row r="6" spans="2:14" x14ac:dyDescent="0.3">
      <c r="B6" s="53">
        <v>684.7</v>
      </c>
      <c r="C6" s="53">
        <v>4.38</v>
      </c>
      <c r="D6" s="55">
        <v>53342</v>
      </c>
      <c r="E6" s="53" t="s">
        <v>1231</v>
      </c>
      <c r="I6" s="62">
        <v>108682122</v>
      </c>
      <c r="J6" s="60" t="s">
        <v>1230</v>
      </c>
      <c r="L6" s="76">
        <v>1576.35</v>
      </c>
      <c r="M6" s="54">
        <v>606</v>
      </c>
      <c r="N6" s="53">
        <v>684.7</v>
      </c>
    </row>
    <row r="7" spans="2:14" x14ac:dyDescent="0.3">
      <c r="B7" s="53">
        <v>549.70000000000005</v>
      </c>
      <c r="C7" s="53">
        <v>4.32</v>
      </c>
      <c r="D7" s="55">
        <v>21996</v>
      </c>
      <c r="E7" s="53" t="s">
        <v>1233</v>
      </c>
      <c r="I7" s="62">
        <v>888471</v>
      </c>
      <c r="J7" s="60" t="s">
        <v>1232</v>
      </c>
      <c r="L7" s="54">
        <v>674.3</v>
      </c>
      <c r="M7" s="54">
        <v>350</v>
      </c>
      <c r="N7" s="53">
        <v>549.70000000000005</v>
      </c>
    </row>
    <row r="8" spans="2:14" x14ac:dyDescent="0.3">
      <c r="B8" s="56">
        <v>5436.45</v>
      </c>
      <c r="C8" s="53">
        <v>4.0199999999999996</v>
      </c>
      <c r="D8" s="55">
        <v>28266</v>
      </c>
      <c r="E8" s="53" t="s">
        <v>1235</v>
      </c>
      <c r="I8" s="62">
        <v>122692</v>
      </c>
      <c r="J8" s="60" t="s">
        <v>1234</v>
      </c>
      <c r="L8" s="76">
        <v>8480</v>
      </c>
      <c r="M8" s="76">
        <v>2805.55</v>
      </c>
      <c r="N8" s="56">
        <v>5436.45</v>
      </c>
    </row>
    <row r="9" spans="2:14" x14ac:dyDescent="0.3">
      <c r="B9" s="56">
        <v>4658.3999999999996</v>
      </c>
      <c r="C9" s="53">
        <v>3.94</v>
      </c>
      <c r="D9" s="55">
        <v>51757</v>
      </c>
      <c r="E9" s="53" t="s">
        <v>1237</v>
      </c>
      <c r="I9" s="62">
        <v>182032</v>
      </c>
      <c r="J9" s="60" t="s">
        <v>1236</v>
      </c>
      <c r="L9" s="76">
        <v>5535.85</v>
      </c>
      <c r="M9" s="76">
        <v>3622.25</v>
      </c>
      <c r="N9" s="56">
        <v>4658.3999999999996</v>
      </c>
    </row>
    <row r="10" spans="2:14" x14ac:dyDescent="0.3">
      <c r="B10" s="53">
        <v>225.53</v>
      </c>
      <c r="C10" s="53">
        <v>3.66</v>
      </c>
      <c r="D10" s="55">
        <v>143286</v>
      </c>
      <c r="E10" s="53" t="s">
        <v>1239</v>
      </c>
      <c r="I10" s="62">
        <v>28455086</v>
      </c>
      <c r="J10" s="60" t="s">
        <v>1238</v>
      </c>
      <c r="L10" s="54">
        <v>394.7</v>
      </c>
      <c r="M10" s="54">
        <v>198.65</v>
      </c>
      <c r="N10" s="53">
        <v>225.53</v>
      </c>
    </row>
    <row r="11" spans="2:14" x14ac:dyDescent="0.3">
      <c r="B11" s="53">
        <v>853.45</v>
      </c>
      <c r="C11" s="53">
        <v>3.55</v>
      </c>
      <c r="D11" s="55">
        <v>135189</v>
      </c>
      <c r="E11" s="53" t="s">
        <v>1241</v>
      </c>
      <c r="I11" s="62">
        <v>4826264</v>
      </c>
      <c r="J11" s="60" t="s">
        <v>1240</v>
      </c>
      <c r="L11" s="76">
        <v>2174.1</v>
      </c>
      <c r="M11" s="54">
        <v>758</v>
      </c>
      <c r="N11" s="53">
        <v>853.45</v>
      </c>
    </row>
    <row r="12" spans="2:14" x14ac:dyDescent="0.3">
      <c r="B12" s="53">
        <v>357.65</v>
      </c>
      <c r="C12" s="53">
        <v>3.37</v>
      </c>
      <c r="D12" s="55">
        <v>23025</v>
      </c>
      <c r="E12" s="53" t="s">
        <v>1243</v>
      </c>
      <c r="I12" s="62">
        <v>3496657</v>
      </c>
      <c r="J12" s="60" t="s">
        <v>1242</v>
      </c>
      <c r="L12" s="54">
        <v>484</v>
      </c>
      <c r="M12" s="54">
        <v>261.25</v>
      </c>
      <c r="N12" s="53">
        <v>357.65</v>
      </c>
    </row>
    <row r="13" spans="2:14" x14ac:dyDescent="0.3">
      <c r="B13" s="53">
        <v>735.75</v>
      </c>
      <c r="C13" s="53">
        <v>3.36</v>
      </c>
      <c r="D13" s="55">
        <v>25825</v>
      </c>
      <c r="E13" s="53" t="s">
        <v>1245</v>
      </c>
      <c r="I13" s="62">
        <v>1805402</v>
      </c>
      <c r="J13" s="60" t="s">
        <v>1244</v>
      </c>
      <c r="L13" s="76">
        <v>1037</v>
      </c>
      <c r="M13" s="54">
        <v>357.05</v>
      </c>
      <c r="N13" s="53">
        <v>735.75</v>
      </c>
    </row>
    <row r="14" spans="2:14" x14ac:dyDescent="0.3">
      <c r="B14" s="53">
        <v>567.75</v>
      </c>
      <c r="C14" s="53">
        <v>3.26</v>
      </c>
      <c r="D14" s="55">
        <v>24782</v>
      </c>
      <c r="E14" s="53" t="s">
        <v>1247</v>
      </c>
      <c r="I14" s="62">
        <v>634176</v>
      </c>
      <c r="J14" s="60" t="s">
        <v>1246</v>
      </c>
      <c r="L14" s="54">
        <v>860</v>
      </c>
      <c r="M14" s="54">
        <v>417.1</v>
      </c>
      <c r="N14" s="53">
        <v>567.75</v>
      </c>
    </row>
    <row r="15" spans="2:14" x14ac:dyDescent="0.3">
      <c r="B15" s="53">
        <v>668.3</v>
      </c>
      <c r="C15" s="53">
        <v>3.12</v>
      </c>
      <c r="D15" s="55">
        <v>246014</v>
      </c>
      <c r="E15" s="53" t="s">
        <v>1249</v>
      </c>
      <c r="I15" s="62">
        <v>18732785</v>
      </c>
      <c r="J15" s="60" t="s">
        <v>1248</v>
      </c>
      <c r="L15" s="76">
        <v>1179</v>
      </c>
      <c r="M15" s="54">
        <v>606.29999999999995</v>
      </c>
      <c r="N15" s="53">
        <v>668.3</v>
      </c>
    </row>
    <row r="16" spans="2:14" x14ac:dyDescent="0.3">
      <c r="B16" s="53">
        <v>162.80000000000001</v>
      </c>
      <c r="C16" s="53">
        <v>3.12</v>
      </c>
      <c r="D16" s="55">
        <v>42439</v>
      </c>
      <c r="E16" s="53" t="s">
        <v>1251</v>
      </c>
      <c r="I16" s="62">
        <v>6943158</v>
      </c>
      <c r="J16" s="60" t="s">
        <v>1250</v>
      </c>
      <c r="L16" s="54">
        <v>246.9</v>
      </c>
      <c r="M16" s="54">
        <v>149.01</v>
      </c>
      <c r="N16" s="53">
        <v>162.80000000000001</v>
      </c>
    </row>
    <row r="17" spans="2:14" x14ac:dyDescent="0.3">
      <c r="B17" s="53">
        <v>698.85</v>
      </c>
      <c r="C17" s="53">
        <v>2.91</v>
      </c>
      <c r="D17" s="55">
        <v>12424</v>
      </c>
      <c r="E17" s="53" t="s">
        <v>1253</v>
      </c>
      <c r="I17" s="62">
        <v>487544</v>
      </c>
      <c r="J17" s="60" t="s">
        <v>1252</v>
      </c>
      <c r="L17" s="54">
        <v>997</v>
      </c>
      <c r="M17" s="54">
        <v>539.29999999999995</v>
      </c>
      <c r="N17" s="53">
        <v>698.85</v>
      </c>
    </row>
    <row r="18" spans="2:14" x14ac:dyDescent="0.3">
      <c r="B18" s="53">
        <v>12.53</v>
      </c>
      <c r="C18" s="53">
        <v>2.87</v>
      </c>
      <c r="D18" s="55">
        <v>4441</v>
      </c>
      <c r="E18" s="53" t="s">
        <v>1255</v>
      </c>
      <c r="I18" s="62">
        <v>33826513</v>
      </c>
      <c r="J18" s="60" t="s">
        <v>1254</v>
      </c>
      <c r="L18" s="54">
        <v>23.9</v>
      </c>
      <c r="M18" s="54">
        <v>10.8</v>
      </c>
      <c r="N18" s="53">
        <v>12.53</v>
      </c>
    </row>
    <row r="19" spans="2:14" x14ac:dyDescent="0.3">
      <c r="B19" s="56">
        <v>6111.15</v>
      </c>
      <c r="C19" s="53">
        <v>2.82</v>
      </c>
      <c r="D19" s="55">
        <v>52118</v>
      </c>
      <c r="E19" s="53" t="s">
        <v>1257</v>
      </c>
      <c r="I19" s="62">
        <v>75400</v>
      </c>
      <c r="J19" s="60" t="s">
        <v>1256</v>
      </c>
      <c r="L19" s="76">
        <v>9935.0499999999993</v>
      </c>
      <c r="M19" s="76">
        <v>5379.55</v>
      </c>
      <c r="N19" s="56">
        <v>6111.15</v>
      </c>
    </row>
    <row r="20" spans="2:14" x14ac:dyDescent="0.3">
      <c r="B20" s="56">
        <v>1445.45</v>
      </c>
      <c r="C20" s="53">
        <v>2.8</v>
      </c>
      <c r="D20" s="55">
        <v>47828</v>
      </c>
      <c r="E20" s="53" t="s">
        <v>1259</v>
      </c>
      <c r="I20" s="62">
        <v>2355735</v>
      </c>
      <c r="J20" s="60" t="s">
        <v>1258</v>
      </c>
      <c r="L20" s="76">
        <v>1944.9</v>
      </c>
      <c r="M20" s="76">
        <v>1023.95</v>
      </c>
      <c r="N20" s="56">
        <v>1445.45</v>
      </c>
    </row>
    <row r="21" spans="2:14" x14ac:dyDescent="0.3">
      <c r="B21" s="53">
        <v>781.75</v>
      </c>
      <c r="C21" s="53">
        <v>2.72</v>
      </c>
      <c r="D21" s="55">
        <v>93910</v>
      </c>
      <c r="E21" s="53" t="s">
        <v>1261</v>
      </c>
      <c r="I21" s="62">
        <v>2734197</v>
      </c>
      <c r="J21" s="60" t="s">
        <v>1260</v>
      </c>
      <c r="L21" s="76">
        <v>1348</v>
      </c>
      <c r="M21" s="54">
        <v>588</v>
      </c>
      <c r="N21" s="53">
        <v>781.75</v>
      </c>
    </row>
    <row r="22" spans="2:14" x14ac:dyDescent="0.3">
      <c r="B22" s="56">
        <v>1229.0999999999999</v>
      </c>
      <c r="C22" s="53">
        <v>2.65</v>
      </c>
      <c r="D22" s="55">
        <v>15797</v>
      </c>
      <c r="E22" s="53" t="s">
        <v>1263</v>
      </c>
      <c r="I22" s="62">
        <v>164096</v>
      </c>
      <c r="J22" s="60" t="s">
        <v>1262</v>
      </c>
      <c r="L22" s="76">
        <v>1633</v>
      </c>
      <c r="M22" s="76">
        <v>1177</v>
      </c>
      <c r="N22" s="56">
        <v>1229.0999999999999</v>
      </c>
    </row>
    <row r="23" spans="2:14" x14ac:dyDescent="0.3">
      <c r="B23" s="53">
        <v>709.1</v>
      </c>
      <c r="C23" s="53">
        <v>2.6</v>
      </c>
      <c r="D23" s="55">
        <v>12341</v>
      </c>
      <c r="E23" s="53" t="s">
        <v>1265</v>
      </c>
      <c r="I23" s="62">
        <v>330982</v>
      </c>
      <c r="J23" s="60" t="s">
        <v>1264</v>
      </c>
      <c r="L23" s="76">
        <v>1060</v>
      </c>
      <c r="M23" s="54">
        <v>582.25</v>
      </c>
      <c r="N23" s="53">
        <v>709.1</v>
      </c>
    </row>
    <row r="24" spans="2:14" x14ac:dyDescent="0.3">
      <c r="B24" s="53">
        <v>942.4</v>
      </c>
      <c r="C24" s="53">
        <v>2.58</v>
      </c>
      <c r="D24" s="55">
        <v>12059</v>
      </c>
      <c r="E24" s="53" t="s">
        <v>1267</v>
      </c>
      <c r="I24" s="62">
        <v>172306</v>
      </c>
      <c r="J24" s="60" t="s">
        <v>1266</v>
      </c>
      <c r="L24" s="76">
        <v>1403.65</v>
      </c>
      <c r="M24" s="54">
        <v>802</v>
      </c>
      <c r="N24" s="53">
        <v>942.4</v>
      </c>
    </row>
    <row r="25" spans="2:14" x14ac:dyDescent="0.3">
      <c r="B25" s="56">
        <v>1816.25</v>
      </c>
      <c r="C25" s="53">
        <v>2.57</v>
      </c>
      <c r="D25" s="55">
        <v>14374</v>
      </c>
      <c r="E25" s="53" t="s">
        <v>1269</v>
      </c>
      <c r="I25" s="62">
        <v>534662</v>
      </c>
      <c r="J25" s="60" t="s">
        <v>1268</v>
      </c>
      <c r="L25" s="76">
        <v>1978.95</v>
      </c>
      <c r="M25" s="76">
        <v>1307</v>
      </c>
      <c r="N25" s="56">
        <v>1816.25</v>
      </c>
    </row>
    <row r="26" spans="2:14" x14ac:dyDescent="0.3">
      <c r="B26" s="56">
        <v>2806.1</v>
      </c>
      <c r="C26" s="53">
        <v>2.54</v>
      </c>
      <c r="D26" s="55">
        <v>17029</v>
      </c>
      <c r="E26" s="53" t="s">
        <v>1271</v>
      </c>
      <c r="I26" s="62">
        <v>282087</v>
      </c>
      <c r="J26" s="60" t="s">
        <v>1270</v>
      </c>
      <c r="L26" s="76">
        <v>3115</v>
      </c>
      <c r="M26" s="76">
        <v>1366</v>
      </c>
      <c r="N26" s="56">
        <v>2806.1</v>
      </c>
    </row>
    <row r="27" spans="2:14" x14ac:dyDescent="0.3">
      <c r="B27" s="56">
        <v>2603.5</v>
      </c>
      <c r="C27" s="53">
        <v>2.5099999999999998</v>
      </c>
      <c r="D27" s="55">
        <v>10531</v>
      </c>
      <c r="E27" s="53" t="s">
        <v>1273</v>
      </c>
      <c r="I27" s="62">
        <v>156769</v>
      </c>
      <c r="J27" s="60" t="s">
        <v>1272</v>
      </c>
      <c r="L27" s="76">
        <v>3578.8</v>
      </c>
      <c r="M27" s="76">
        <v>2210.15</v>
      </c>
      <c r="N27" s="56">
        <v>2603.5</v>
      </c>
    </row>
    <row r="28" spans="2:14" x14ac:dyDescent="0.3">
      <c r="B28" s="53">
        <v>206.46</v>
      </c>
      <c r="C28" s="53">
        <v>2.5</v>
      </c>
      <c r="D28" s="55">
        <v>17475</v>
      </c>
      <c r="E28" s="53" t="s">
        <v>1275</v>
      </c>
      <c r="I28" s="62">
        <v>5934804</v>
      </c>
      <c r="J28" s="60" t="s">
        <v>1274</v>
      </c>
      <c r="L28" s="54">
        <v>230.4</v>
      </c>
      <c r="M28" s="54">
        <v>138.35</v>
      </c>
      <c r="N28" s="53">
        <v>206.46</v>
      </c>
    </row>
    <row r="29" spans="2:14" x14ac:dyDescent="0.3">
      <c r="B29" s="53">
        <v>976.45</v>
      </c>
      <c r="C29" s="53">
        <v>2.48</v>
      </c>
      <c r="D29" s="55">
        <v>23862</v>
      </c>
      <c r="E29" s="53" t="s">
        <v>1277</v>
      </c>
      <c r="I29" s="62">
        <v>293594</v>
      </c>
      <c r="J29" s="60" t="s">
        <v>1276</v>
      </c>
      <c r="L29" s="76">
        <v>1453.1</v>
      </c>
      <c r="M29" s="54">
        <v>827</v>
      </c>
      <c r="N29" s="53">
        <v>976.45</v>
      </c>
    </row>
    <row r="30" spans="2:14" x14ac:dyDescent="0.3">
      <c r="B30" s="56">
        <v>1982.55</v>
      </c>
      <c r="C30" s="53">
        <v>2.4500000000000002</v>
      </c>
      <c r="D30" s="55">
        <v>394175</v>
      </c>
      <c r="E30" s="53" t="s">
        <v>1279</v>
      </c>
      <c r="I30" s="62">
        <v>6704494</v>
      </c>
      <c r="J30" s="60" t="s">
        <v>1278</v>
      </c>
      <c r="L30" s="76">
        <v>1997.7</v>
      </c>
      <c r="M30" s="76">
        <v>1543.85</v>
      </c>
      <c r="N30" s="56">
        <v>1982.55</v>
      </c>
    </row>
    <row r="31" spans="2:14" ht="27.6" x14ac:dyDescent="0.3">
      <c r="B31" s="56">
        <v>1142.5999999999999</v>
      </c>
      <c r="C31" s="53">
        <v>2.44</v>
      </c>
      <c r="D31" s="55">
        <v>14424</v>
      </c>
      <c r="E31" s="53" t="s">
        <v>1281</v>
      </c>
      <c r="I31" s="62">
        <v>517504</v>
      </c>
      <c r="J31" s="60" t="s">
        <v>1280</v>
      </c>
      <c r="L31" s="76">
        <v>1443.1</v>
      </c>
      <c r="M31" s="54">
        <v>450</v>
      </c>
      <c r="N31" s="56">
        <v>1142.5999999999999</v>
      </c>
    </row>
    <row r="32" spans="2:14" x14ac:dyDescent="0.3">
      <c r="B32" s="56">
        <v>1090.2</v>
      </c>
      <c r="C32" s="53">
        <v>2.4300000000000002</v>
      </c>
      <c r="D32" s="55">
        <v>52121</v>
      </c>
      <c r="E32" s="53" t="s">
        <v>1283</v>
      </c>
      <c r="I32" s="62">
        <v>770987</v>
      </c>
      <c r="J32" s="60" t="s">
        <v>1282</v>
      </c>
      <c r="L32" s="76">
        <v>1804.5</v>
      </c>
      <c r="M32" s="76">
        <v>1002.15</v>
      </c>
      <c r="N32" s="56">
        <v>1090.2</v>
      </c>
    </row>
    <row r="33" spans="2:14" x14ac:dyDescent="0.3">
      <c r="B33" s="53">
        <v>606.85</v>
      </c>
      <c r="C33" s="53">
        <v>2.41</v>
      </c>
      <c r="D33" s="55">
        <v>17507</v>
      </c>
      <c r="E33" s="53" t="s">
        <v>1285</v>
      </c>
      <c r="I33" s="62">
        <v>327080</v>
      </c>
      <c r="J33" s="60" t="s">
        <v>1284</v>
      </c>
      <c r="L33" s="54">
        <v>911.85</v>
      </c>
      <c r="M33" s="54">
        <v>450.25</v>
      </c>
      <c r="N33" s="53">
        <v>606.85</v>
      </c>
    </row>
    <row r="34" spans="2:14" x14ac:dyDescent="0.3">
      <c r="B34" s="53">
        <v>260.39999999999998</v>
      </c>
      <c r="C34" s="53">
        <v>2.34</v>
      </c>
      <c r="D34" s="55">
        <v>6680</v>
      </c>
      <c r="E34" s="53" t="s">
        <v>1287</v>
      </c>
      <c r="I34" s="62">
        <v>674839</v>
      </c>
      <c r="J34" s="60" t="s">
        <v>1286</v>
      </c>
      <c r="L34" s="54">
        <v>574.79999999999995</v>
      </c>
      <c r="M34" s="54">
        <v>244</v>
      </c>
      <c r="N34" s="53">
        <v>260.39999999999998</v>
      </c>
    </row>
    <row r="35" spans="2:14" x14ac:dyDescent="0.3">
      <c r="B35" s="53">
        <v>78.36</v>
      </c>
      <c r="C35" s="53">
        <v>2.3199999999999998</v>
      </c>
      <c r="D35" s="55">
        <v>78713</v>
      </c>
      <c r="E35" s="53" t="s">
        <v>1289</v>
      </c>
      <c r="I35" s="62">
        <v>15657366</v>
      </c>
      <c r="J35" s="60" t="s">
        <v>1288</v>
      </c>
      <c r="L35" s="54">
        <v>118.4</v>
      </c>
      <c r="M35" s="54">
        <v>71</v>
      </c>
      <c r="N35" s="53">
        <v>78.36</v>
      </c>
    </row>
    <row r="36" spans="2:14" x14ac:dyDescent="0.3">
      <c r="B36" s="56">
        <v>3308.75</v>
      </c>
      <c r="C36" s="53">
        <v>2.2000000000000002</v>
      </c>
      <c r="D36" s="55">
        <v>51717</v>
      </c>
      <c r="E36" s="53" t="s">
        <v>1291</v>
      </c>
      <c r="I36" s="62">
        <v>69831</v>
      </c>
      <c r="J36" s="60" t="s">
        <v>1290</v>
      </c>
      <c r="L36" s="76">
        <v>4951</v>
      </c>
      <c r="M36" s="76">
        <v>2743.5</v>
      </c>
      <c r="N36" s="56">
        <v>3308.75</v>
      </c>
    </row>
    <row r="37" spans="2:14" x14ac:dyDescent="0.3">
      <c r="B37" s="56">
        <v>5667.15</v>
      </c>
      <c r="C37" s="53">
        <v>2.1800000000000002</v>
      </c>
      <c r="D37" s="55">
        <v>150445</v>
      </c>
      <c r="E37" s="53" t="s">
        <v>1293</v>
      </c>
      <c r="I37" s="62">
        <v>345394</v>
      </c>
      <c r="J37" s="60" t="s">
        <v>1292</v>
      </c>
      <c r="L37" s="76">
        <v>6285.45</v>
      </c>
      <c r="M37" s="76">
        <v>3350</v>
      </c>
      <c r="N37" s="56">
        <v>5667.15</v>
      </c>
    </row>
    <row r="38" spans="2:14" x14ac:dyDescent="0.3">
      <c r="B38" s="56">
        <v>2490.1</v>
      </c>
      <c r="C38" s="53">
        <v>2.16</v>
      </c>
      <c r="D38" s="55">
        <v>10370</v>
      </c>
      <c r="E38" s="53" t="s">
        <v>1295</v>
      </c>
      <c r="I38" s="62">
        <v>322802</v>
      </c>
      <c r="J38" s="60" t="s">
        <v>1294</v>
      </c>
      <c r="L38" s="76">
        <v>5488</v>
      </c>
      <c r="M38" s="76">
        <v>2350</v>
      </c>
      <c r="N38" s="56">
        <v>2490.1</v>
      </c>
    </row>
    <row r="39" spans="2:14" x14ac:dyDescent="0.3">
      <c r="B39" s="53">
        <v>58.52</v>
      </c>
      <c r="C39" s="53">
        <v>2.16</v>
      </c>
      <c r="D39" s="55">
        <v>6670</v>
      </c>
      <c r="E39" s="53" t="s">
        <v>1297</v>
      </c>
      <c r="I39" s="62">
        <v>3907122</v>
      </c>
      <c r="J39" s="60" t="s">
        <v>1296</v>
      </c>
      <c r="L39" s="54">
        <v>107.8</v>
      </c>
      <c r="M39" s="54">
        <v>54.8</v>
      </c>
      <c r="N39" s="53">
        <v>58.52</v>
      </c>
    </row>
    <row r="40" spans="2:14" x14ac:dyDescent="0.3">
      <c r="B40" s="56">
        <v>5008.75</v>
      </c>
      <c r="C40" s="53">
        <v>2.06</v>
      </c>
      <c r="D40" s="55">
        <v>75333</v>
      </c>
      <c r="E40" s="53" t="s">
        <v>1299</v>
      </c>
      <c r="I40" s="62">
        <v>377661</v>
      </c>
      <c r="J40" s="60" t="s">
        <v>1298</v>
      </c>
      <c r="L40" s="76">
        <v>7605</v>
      </c>
      <c r="M40" s="76">
        <v>4555</v>
      </c>
      <c r="N40" s="56">
        <v>5008.75</v>
      </c>
    </row>
    <row r="41" spans="2:14" x14ac:dyDescent="0.3">
      <c r="B41" s="56">
        <v>1761.75</v>
      </c>
      <c r="C41" s="53">
        <v>2.04</v>
      </c>
      <c r="D41" s="55">
        <v>51908</v>
      </c>
      <c r="E41" s="53" t="s">
        <v>1301</v>
      </c>
      <c r="I41" s="62">
        <v>524397</v>
      </c>
      <c r="J41" s="60" t="s">
        <v>1300</v>
      </c>
      <c r="L41" s="76">
        <v>1977.9</v>
      </c>
      <c r="M41" s="76">
        <v>1036.75</v>
      </c>
      <c r="N41" s="56">
        <v>1761.75</v>
      </c>
    </row>
    <row r="42" spans="2:14" x14ac:dyDescent="0.3">
      <c r="B42" s="56">
        <v>13459.15</v>
      </c>
      <c r="C42" s="53">
        <v>2.04</v>
      </c>
      <c r="D42" s="55">
        <v>43689</v>
      </c>
      <c r="E42" s="53" t="s">
        <v>1303</v>
      </c>
      <c r="I42" s="62">
        <v>4783</v>
      </c>
      <c r="J42" s="60" t="s">
        <v>1302</v>
      </c>
      <c r="L42" s="76">
        <v>17745</v>
      </c>
      <c r="M42" s="76">
        <v>13150</v>
      </c>
      <c r="N42" s="56">
        <v>13459.15</v>
      </c>
    </row>
    <row r="43" spans="2:14" x14ac:dyDescent="0.3">
      <c r="B43" s="53">
        <v>818.95</v>
      </c>
      <c r="C43" s="53">
        <v>2.04</v>
      </c>
      <c r="D43" s="55">
        <v>22860</v>
      </c>
      <c r="E43" s="53" t="s">
        <v>1305</v>
      </c>
      <c r="I43" s="62">
        <v>272592</v>
      </c>
      <c r="J43" s="60" t="s">
        <v>1304</v>
      </c>
      <c r="L43" s="54">
        <v>956.9</v>
      </c>
      <c r="M43" s="54">
        <v>511.2</v>
      </c>
      <c r="N43" s="53">
        <v>818.95</v>
      </c>
    </row>
    <row r="44" spans="2:14" x14ac:dyDescent="0.3">
      <c r="B44" s="53">
        <v>977.2</v>
      </c>
      <c r="C44" s="53">
        <v>2.04</v>
      </c>
      <c r="D44" s="55">
        <v>22224</v>
      </c>
      <c r="E44" s="53" t="s">
        <v>1307</v>
      </c>
      <c r="I44" s="62">
        <v>594570</v>
      </c>
      <c r="J44" s="60" t="s">
        <v>1306</v>
      </c>
      <c r="L44" s="76">
        <v>1504.3</v>
      </c>
      <c r="M44" s="54">
        <v>567.75</v>
      </c>
      <c r="N44" s="53">
        <v>977.2</v>
      </c>
    </row>
    <row r="45" spans="2:14" x14ac:dyDescent="0.3">
      <c r="B45" s="53">
        <v>522.54999999999995</v>
      </c>
      <c r="C45" s="53">
        <v>2</v>
      </c>
      <c r="D45" s="55">
        <v>9605</v>
      </c>
      <c r="E45" s="53" t="s">
        <v>1309</v>
      </c>
      <c r="I45" s="62">
        <v>601375</v>
      </c>
      <c r="J45" s="60" t="s">
        <v>1308</v>
      </c>
      <c r="L45" s="54">
        <v>875</v>
      </c>
      <c r="M45" s="54">
        <v>448</v>
      </c>
      <c r="N45" s="53">
        <v>522.54999999999995</v>
      </c>
    </row>
    <row r="46" spans="2:14" x14ac:dyDescent="0.3">
      <c r="B46" s="53">
        <v>61.16</v>
      </c>
      <c r="C46" s="53">
        <v>1.88</v>
      </c>
      <c r="D46" s="55">
        <v>11956</v>
      </c>
      <c r="E46" s="53" t="s">
        <v>1311</v>
      </c>
      <c r="I46" s="62">
        <v>10683629</v>
      </c>
      <c r="J46" s="60" t="s">
        <v>1310</v>
      </c>
      <c r="L46" s="54">
        <v>111.4</v>
      </c>
      <c r="M46" s="54">
        <v>54</v>
      </c>
      <c r="N46" s="53">
        <v>61.16</v>
      </c>
    </row>
    <row r="47" spans="2:14" x14ac:dyDescent="0.3">
      <c r="B47" s="53">
        <v>730.85</v>
      </c>
      <c r="C47" s="53">
        <v>1.87</v>
      </c>
      <c r="D47" s="55">
        <v>8600</v>
      </c>
      <c r="E47" s="53" t="s">
        <v>1313</v>
      </c>
      <c r="I47" s="62">
        <v>133302</v>
      </c>
      <c r="J47" s="60" t="s">
        <v>1312</v>
      </c>
      <c r="L47" s="54">
        <v>935</v>
      </c>
      <c r="M47" s="54">
        <v>660.5</v>
      </c>
      <c r="N47" s="53">
        <v>730.85</v>
      </c>
    </row>
    <row r="48" spans="2:14" x14ac:dyDescent="0.3">
      <c r="B48" s="56">
        <v>4773.45</v>
      </c>
      <c r="C48" s="53">
        <v>1.86</v>
      </c>
      <c r="D48" s="55">
        <v>24344</v>
      </c>
      <c r="E48" s="53" t="s">
        <v>1315</v>
      </c>
      <c r="I48" s="62">
        <v>344841</v>
      </c>
      <c r="J48" s="60" t="s">
        <v>1314</v>
      </c>
      <c r="L48" s="76">
        <v>7048.6</v>
      </c>
      <c r="M48" s="76">
        <v>2917.85</v>
      </c>
      <c r="N48" s="56">
        <v>4773.45</v>
      </c>
    </row>
    <row r="49" spans="2:14" x14ac:dyDescent="0.3">
      <c r="B49" s="53">
        <v>517.20000000000005</v>
      </c>
      <c r="C49" s="53">
        <v>1.8</v>
      </c>
      <c r="D49" s="55">
        <v>8140</v>
      </c>
      <c r="E49" s="53" t="s">
        <v>1317</v>
      </c>
      <c r="I49" s="62">
        <v>478934</v>
      </c>
      <c r="J49" s="60" t="s">
        <v>1316</v>
      </c>
      <c r="L49" s="76">
        <v>1175.9000000000001</v>
      </c>
      <c r="M49" s="54">
        <v>432.6</v>
      </c>
      <c r="N49" s="53">
        <v>517.20000000000005</v>
      </c>
    </row>
    <row r="50" spans="2:14" x14ac:dyDescent="0.3">
      <c r="B50" s="56">
        <v>1898.55</v>
      </c>
      <c r="C50" s="53">
        <v>1.79</v>
      </c>
      <c r="D50" s="55">
        <v>26706</v>
      </c>
      <c r="E50" s="53" t="s">
        <v>1319</v>
      </c>
      <c r="I50" s="62">
        <v>115295</v>
      </c>
      <c r="J50" s="60" t="s">
        <v>1318</v>
      </c>
      <c r="L50" s="76">
        <v>3061.3</v>
      </c>
      <c r="M50" s="76">
        <v>1675</v>
      </c>
      <c r="N50" s="56">
        <v>1898.55</v>
      </c>
    </row>
    <row r="51" spans="2:14" x14ac:dyDescent="0.3">
      <c r="B51" s="53">
        <v>584.35</v>
      </c>
      <c r="C51" s="53">
        <v>1.78</v>
      </c>
      <c r="D51" s="55">
        <v>31511</v>
      </c>
      <c r="E51" s="53" t="s">
        <v>1321</v>
      </c>
      <c r="I51" s="62">
        <v>1662053</v>
      </c>
      <c r="J51" s="60" t="s">
        <v>1320</v>
      </c>
      <c r="L51" s="54">
        <v>646.20000000000005</v>
      </c>
      <c r="M51" s="54">
        <v>373.1</v>
      </c>
      <c r="N51" s="53">
        <v>584.35</v>
      </c>
    </row>
    <row r="52" spans="2:14" x14ac:dyDescent="0.3">
      <c r="B52" s="53">
        <v>656.35</v>
      </c>
      <c r="C52" s="53">
        <v>1.78</v>
      </c>
      <c r="D52" s="55">
        <v>16448</v>
      </c>
      <c r="E52" s="53" t="s">
        <v>1323</v>
      </c>
      <c r="I52" s="62">
        <v>291487</v>
      </c>
      <c r="J52" s="60" t="s">
        <v>1322</v>
      </c>
      <c r="L52" s="76">
        <v>1007.95</v>
      </c>
      <c r="M52" s="54">
        <v>476.1</v>
      </c>
      <c r="N52" s="53">
        <v>656.35</v>
      </c>
    </row>
    <row r="53" spans="2:14" x14ac:dyDescent="0.3">
      <c r="B53" s="56">
        <v>8484.4500000000007</v>
      </c>
      <c r="C53" s="53">
        <v>1.73</v>
      </c>
      <c r="D53" s="55">
        <v>525184</v>
      </c>
      <c r="E53" s="53" t="s">
        <v>1325</v>
      </c>
      <c r="I53" s="62">
        <v>2088223</v>
      </c>
      <c r="J53" s="60" t="s">
        <v>1324</v>
      </c>
      <c r="L53" s="76">
        <v>8739</v>
      </c>
      <c r="M53" s="76">
        <v>6297.8</v>
      </c>
      <c r="N53" s="56">
        <v>8484.4500000000007</v>
      </c>
    </row>
    <row r="54" spans="2:14" x14ac:dyDescent="0.3">
      <c r="B54" s="56">
        <v>1315.95</v>
      </c>
      <c r="C54" s="53">
        <v>1.7</v>
      </c>
      <c r="D54" s="55">
        <v>33386</v>
      </c>
      <c r="E54" s="53" t="s">
        <v>1327</v>
      </c>
      <c r="I54" s="62">
        <v>304976</v>
      </c>
      <c r="J54" s="60" t="s">
        <v>1326</v>
      </c>
      <c r="L54" s="76">
        <v>1755.9</v>
      </c>
      <c r="M54" s="76">
        <v>1052</v>
      </c>
      <c r="N54" s="56">
        <v>1315.95</v>
      </c>
    </row>
    <row r="55" spans="2:14" x14ac:dyDescent="0.3">
      <c r="B55" s="56">
        <v>6522.4</v>
      </c>
      <c r="C55" s="53">
        <v>1.69</v>
      </c>
      <c r="D55" s="55">
        <v>22061</v>
      </c>
      <c r="E55" s="53" t="s">
        <v>1329</v>
      </c>
      <c r="I55" s="62">
        <v>479846</v>
      </c>
      <c r="J55" s="60" t="s">
        <v>1328</v>
      </c>
      <c r="L55" s="76">
        <v>8177</v>
      </c>
      <c r="M55" s="76">
        <v>2992.5</v>
      </c>
      <c r="N55" s="56">
        <v>6522.4</v>
      </c>
    </row>
    <row r="56" spans="2:14" x14ac:dyDescent="0.3">
      <c r="B56" s="56">
        <v>4729.2</v>
      </c>
      <c r="C56" s="53">
        <v>1.67</v>
      </c>
      <c r="D56" s="55">
        <v>182747</v>
      </c>
      <c r="E56" s="53" t="s">
        <v>1331</v>
      </c>
      <c r="I56" s="62">
        <v>1122703</v>
      </c>
      <c r="J56" s="60" t="s">
        <v>1330</v>
      </c>
      <c r="L56" s="76">
        <v>5035</v>
      </c>
      <c r="M56" s="76">
        <v>3020</v>
      </c>
      <c r="N56" s="56">
        <v>4729.2</v>
      </c>
    </row>
    <row r="57" spans="2:14" x14ac:dyDescent="0.3">
      <c r="B57" s="53">
        <v>406.15</v>
      </c>
      <c r="C57" s="53">
        <v>1.64</v>
      </c>
      <c r="D57" s="55">
        <v>7838</v>
      </c>
      <c r="E57" s="53" t="s">
        <v>1333</v>
      </c>
      <c r="I57" s="62">
        <v>1739732</v>
      </c>
      <c r="J57" s="60" t="s">
        <v>1332</v>
      </c>
      <c r="L57" s="54">
        <v>619.5</v>
      </c>
      <c r="M57" s="54">
        <v>331</v>
      </c>
      <c r="N57" s="53">
        <v>406.15</v>
      </c>
    </row>
    <row r="58" spans="2:14" x14ac:dyDescent="0.3">
      <c r="B58" s="56">
        <v>1107.9000000000001</v>
      </c>
      <c r="C58" s="53">
        <v>1.58</v>
      </c>
      <c r="D58" s="55">
        <v>64347</v>
      </c>
      <c r="E58" s="53" t="s">
        <v>1335</v>
      </c>
      <c r="I58" s="62">
        <v>895448</v>
      </c>
      <c r="J58" s="60" t="s">
        <v>1334</v>
      </c>
      <c r="L58" s="76">
        <v>1592</v>
      </c>
      <c r="M58" s="54">
        <v>984.3</v>
      </c>
      <c r="N58" s="56">
        <v>1107.9000000000001</v>
      </c>
    </row>
    <row r="59" spans="2:14" x14ac:dyDescent="0.3">
      <c r="B59" s="56">
        <v>1422.3</v>
      </c>
      <c r="C59" s="53">
        <v>1.58</v>
      </c>
      <c r="D59" s="55">
        <v>40136</v>
      </c>
      <c r="E59" s="53" t="s">
        <v>1337</v>
      </c>
      <c r="I59" s="62">
        <v>715462</v>
      </c>
      <c r="J59" s="60" t="s">
        <v>1336</v>
      </c>
      <c r="L59" s="76">
        <v>1830.95</v>
      </c>
      <c r="M59" s="54">
        <v>883</v>
      </c>
      <c r="N59" s="56">
        <v>1422.3</v>
      </c>
    </row>
    <row r="60" spans="2:14" x14ac:dyDescent="0.3">
      <c r="B60" s="53">
        <v>159.19999999999999</v>
      </c>
      <c r="C60" s="53">
        <v>1.54</v>
      </c>
      <c r="D60" s="55">
        <v>104676</v>
      </c>
      <c r="E60" s="53" t="s">
        <v>1339</v>
      </c>
      <c r="I60" s="62">
        <v>12855790</v>
      </c>
      <c r="J60" s="60" t="s">
        <v>1338</v>
      </c>
      <c r="L60" s="54">
        <v>246.3</v>
      </c>
      <c r="M60" s="54">
        <v>150.52000000000001</v>
      </c>
      <c r="N60" s="53">
        <v>159.19999999999999</v>
      </c>
    </row>
    <row r="61" spans="2:14" x14ac:dyDescent="0.3">
      <c r="B61" s="53">
        <v>412.4</v>
      </c>
      <c r="C61" s="53">
        <v>1.53</v>
      </c>
      <c r="D61" s="55">
        <v>516055</v>
      </c>
      <c r="E61" s="53" t="s">
        <v>1341</v>
      </c>
      <c r="I61" s="62">
        <v>13844306</v>
      </c>
      <c r="J61" s="60" t="s">
        <v>1340</v>
      </c>
      <c r="L61" s="54">
        <v>499.96</v>
      </c>
      <c r="M61" s="54">
        <v>377.79</v>
      </c>
      <c r="N61" s="53">
        <v>412.4</v>
      </c>
    </row>
    <row r="62" spans="2:14" x14ac:dyDescent="0.3">
      <c r="B62" s="56">
        <v>1711.15</v>
      </c>
      <c r="C62" s="53">
        <v>1.52</v>
      </c>
      <c r="D62" s="55">
        <v>1309263</v>
      </c>
      <c r="E62" s="53" t="s">
        <v>1343</v>
      </c>
      <c r="I62" s="62">
        <v>9392053</v>
      </c>
      <c r="J62" s="60" t="s">
        <v>1342</v>
      </c>
      <c r="L62" s="76">
        <v>1880</v>
      </c>
      <c r="M62" s="76">
        <v>1421.25</v>
      </c>
      <c r="N62" s="56">
        <v>1711.15</v>
      </c>
    </row>
    <row r="63" spans="2:14" x14ac:dyDescent="0.3">
      <c r="B63" s="53">
        <v>148.6</v>
      </c>
      <c r="C63" s="53">
        <v>1.5</v>
      </c>
      <c r="D63" s="55">
        <v>11011</v>
      </c>
      <c r="E63" s="53" t="s">
        <v>1345</v>
      </c>
      <c r="I63" s="62">
        <v>1340706</v>
      </c>
      <c r="J63" s="60" t="s">
        <v>1344</v>
      </c>
      <c r="L63" s="54">
        <v>187.9</v>
      </c>
      <c r="M63" s="54">
        <v>125.4</v>
      </c>
      <c r="N63" s="53">
        <v>148.6</v>
      </c>
    </row>
    <row r="64" spans="2:14" ht="27.6" x14ac:dyDescent="0.3">
      <c r="B64" s="56">
        <v>11399.45</v>
      </c>
      <c r="C64" s="53">
        <v>1.49</v>
      </c>
      <c r="D64" s="55">
        <v>21622</v>
      </c>
      <c r="E64" s="53" t="s">
        <v>1347</v>
      </c>
      <c r="I64" s="62">
        <v>6278</v>
      </c>
      <c r="J64" s="60" t="s">
        <v>1346</v>
      </c>
      <c r="L64" s="76">
        <v>18250</v>
      </c>
      <c r="M64" s="76">
        <v>9561</v>
      </c>
      <c r="N64" s="56">
        <v>11399.45</v>
      </c>
    </row>
    <row r="65" spans="2:14" x14ac:dyDescent="0.3">
      <c r="B65" s="56">
        <v>2545.0500000000002</v>
      </c>
      <c r="C65" s="53">
        <v>1.47</v>
      </c>
      <c r="D65" s="55">
        <v>31791</v>
      </c>
      <c r="E65" s="53" t="s">
        <v>1349</v>
      </c>
      <c r="I65" s="62">
        <v>130161</v>
      </c>
      <c r="J65" s="60" t="s">
        <v>1348</v>
      </c>
      <c r="L65" s="76">
        <v>3485</v>
      </c>
      <c r="M65" s="76">
        <v>1998.35</v>
      </c>
      <c r="N65" s="56">
        <v>2545.0500000000002</v>
      </c>
    </row>
    <row r="66" spans="2:14" x14ac:dyDescent="0.3">
      <c r="B66" s="53">
        <v>346.1</v>
      </c>
      <c r="C66" s="53">
        <v>1.47</v>
      </c>
      <c r="D66" s="55">
        <v>21644</v>
      </c>
      <c r="E66" s="53" t="s">
        <v>1351</v>
      </c>
      <c r="I66" s="62">
        <v>582842</v>
      </c>
      <c r="J66" s="60" t="s">
        <v>1350</v>
      </c>
      <c r="L66" s="54">
        <v>502.2</v>
      </c>
      <c r="M66" s="54">
        <v>305</v>
      </c>
      <c r="N66" s="53">
        <v>346.1</v>
      </c>
    </row>
    <row r="67" spans="2:14" x14ac:dyDescent="0.3">
      <c r="B67" s="53">
        <v>433.05</v>
      </c>
      <c r="C67" s="53">
        <v>1.46</v>
      </c>
      <c r="D67" s="55">
        <v>8461</v>
      </c>
      <c r="E67" s="53" t="s">
        <v>1353</v>
      </c>
      <c r="I67" s="62">
        <v>968638</v>
      </c>
      <c r="J67" s="60" t="s">
        <v>1352</v>
      </c>
      <c r="L67" s="54">
        <v>709.4</v>
      </c>
      <c r="M67" s="54">
        <v>365.75</v>
      </c>
      <c r="N67" s="53">
        <v>433.05</v>
      </c>
    </row>
    <row r="68" spans="2:14" x14ac:dyDescent="0.3">
      <c r="B68" s="53">
        <v>999.2</v>
      </c>
      <c r="C68" s="53">
        <v>1.44</v>
      </c>
      <c r="D68" s="55">
        <v>8998</v>
      </c>
      <c r="E68" s="53" t="s">
        <v>1355</v>
      </c>
      <c r="I68" s="62">
        <v>305424</v>
      </c>
      <c r="J68" s="60" t="s">
        <v>1354</v>
      </c>
      <c r="L68" s="76">
        <v>1383.3</v>
      </c>
      <c r="M68" s="54">
        <v>776.65</v>
      </c>
      <c r="N68" s="53">
        <v>999.2</v>
      </c>
    </row>
    <row r="69" spans="2:14" x14ac:dyDescent="0.3">
      <c r="B69" s="56">
        <v>1904.95</v>
      </c>
      <c r="C69" s="53">
        <v>1.42</v>
      </c>
      <c r="D69" s="55">
        <v>50368</v>
      </c>
      <c r="E69" s="53" t="s">
        <v>1357</v>
      </c>
      <c r="I69" s="62">
        <v>130849</v>
      </c>
      <c r="J69" s="60" t="s">
        <v>1356</v>
      </c>
      <c r="L69" s="76">
        <v>2299.6999999999998</v>
      </c>
      <c r="M69" s="76">
        <v>1666.6</v>
      </c>
      <c r="N69" s="56">
        <v>1904.95</v>
      </c>
    </row>
    <row r="70" spans="2:14" x14ac:dyDescent="0.3">
      <c r="B70" s="53">
        <v>427.25</v>
      </c>
      <c r="C70" s="53">
        <v>1.36</v>
      </c>
      <c r="D70" s="55">
        <v>44068</v>
      </c>
      <c r="E70" s="53" t="s">
        <v>1359</v>
      </c>
      <c r="I70" s="62">
        <v>13069316</v>
      </c>
      <c r="J70" s="60" t="s">
        <v>1358</v>
      </c>
      <c r="L70" s="54">
        <v>795.4</v>
      </c>
      <c r="M70" s="54">
        <v>336.05</v>
      </c>
      <c r="N70" s="53">
        <v>427.25</v>
      </c>
    </row>
    <row r="71" spans="2:14" x14ac:dyDescent="0.3">
      <c r="B71" s="53">
        <v>898.45</v>
      </c>
      <c r="C71" s="53">
        <v>1.36</v>
      </c>
      <c r="D71" s="55">
        <v>30710</v>
      </c>
      <c r="E71" s="53" t="s">
        <v>1361</v>
      </c>
      <c r="I71" s="62">
        <v>185430</v>
      </c>
      <c r="J71" s="60" t="s">
        <v>1360</v>
      </c>
      <c r="L71" s="76">
        <v>1194</v>
      </c>
      <c r="M71" s="54">
        <v>743</v>
      </c>
      <c r="N71" s="53">
        <v>898.45</v>
      </c>
    </row>
    <row r="72" spans="2:14" x14ac:dyDescent="0.3">
      <c r="B72" s="53">
        <v>243.26</v>
      </c>
      <c r="C72" s="53">
        <v>1.36</v>
      </c>
      <c r="D72" s="55">
        <v>29684</v>
      </c>
      <c r="E72" s="53" t="s">
        <v>1363</v>
      </c>
      <c r="I72" s="62">
        <v>1701472</v>
      </c>
      <c r="J72" s="60" t="s">
        <v>1362</v>
      </c>
      <c r="L72" s="54">
        <v>364.4</v>
      </c>
      <c r="M72" s="54">
        <v>198.75</v>
      </c>
      <c r="N72" s="53">
        <v>243.26</v>
      </c>
    </row>
    <row r="73" spans="2:14" x14ac:dyDescent="0.3">
      <c r="B73" s="53">
        <v>372.65</v>
      </c>
      <c r="C73" s="53">
        <v>1.35</v>
      </c>
      <c r="D73" s="55">
        <v>8157</v>
      </c>
      <c r="E73" s="53" t="s">
        <v>1365</v>
      </c>
      <c r="I73" s="62">
        <v>238822</v>
      </c>
      <c r="J73" s="60" t="s">
        <v>1364</v>
      </c>
      <c r="L73" s="54">
        <v>536</v>
      </c>
      <c r="M73" s="54">
        <v>267.5</v>
      </c>
      <c r="N73" s="53">
        <v>372.65</v>
      </c>
    </row>
    <row r="74" spans="2:14" x14ac:dyDescent="0.3">
      <c r="B74" s="53">
        <v>407.35</v>
      </c>
      <c r="C74" s="53">
        <v>1.31</v>
      </c>
      <c r="D74" s="55">
        <v>25871</v>
      </c>
      <c r="E74" s="53" t="s">
        <v>1367</v>
      </c>
      <c r="I74" s="62">
        <v>1005723</v>
      </c>
      <c r="J74" s="60" t="s">
        <v>1366</v>
      </c>
      <c r="L74" s="54">
        <v>584.9</v>
      </c>
      <c r="M74" s="54">
        <v>370.9</v>
      </c>
      <c r="N74" s="53">
        <v>407.35</v>
      </c>
    </row>
    <row r="75" spans="2:14" x14ac:dyDescent="0.3">
      <c r="B75" s="56">
        <v>1676.85</v>
      </c>
      <c r="C75" s="53">
        <v>1.3</v>
      </c>
      <c r="D75" s="55">
        <v>402332</v>
      </c>
      <c r="E75" s="53" t="s">
        <v>1369</v>
      </c>
      <c r="I75" s="62">
        <v>2389362</v>
      </c>
      <c r="J75" s="60" t="s">
        <v>1368</v>
      </c>
      <c r="L75" s="76">
        <v>1960.35</v>
      </c>
      <c r="M75" s="76">
        <v>1377.2</v>
      </c>
      <c r="N75" s="56">
        <v>1676.85</v>
      </c>
    </row>
    <row r="76" spans="2:14" x14ac:dyDescent="0.3">
      <c r="B76" s="53">
        <v>646.9</v>
      </c>
      <c r="C76" s="53">
        <v>1.3</v>
      </c>
      <c r="D76" s="55">
        <v>9391</v>
      </c>
      <c r="E76" s="53" t="s">
        <v>1371</v>
      </c>
      <c r="I76" s="62">
        <v>409544</v>
      </c>
      <c r="J76" s="60" t="s">
        <v>1370</v>
      </c>
      <c r="L76" s="76">
        <v>1450</v>
      </c>
      <c r="M76" s="54">
        <v>544.4</v>
      </c>
      <c r="N76" s="53">
        <v>646.9</v>
      </c>
    </row>
    <row r="77" spans="2:14" x14ac:dyDescent="0.3">
      <c r="B77" s="56">
        <v>2958.6</v>
      </c>
      <c r="C77" s="53">
        <v>1.28</v>
      </c>
      <c r="D77" s="55">
        <v>87700</v>
      </c>
      <c r="E77" s="53" t="s">
        <v>1373</v>
      </c>
      <c r="I77" s="62">
        <v>750676</v>
      </c>
      <c r="J77" s="60" t="s">
        <v>1372</v>
      </c>
      <c r="L77" s="76">
        <v>2983.9</v>
      </c>
      <c r="M77" s="76">
        <v>2089.1</v>
      </c>
      <c r="N77" s="56">
        <v>2958.6</v>
      </c>
    </row>
    <row r="78" spans="2:14" x14ac:dyDescent="0.3">
      <c r="B78" s="56">
        <v>3096.5</v>
      </c>
      <c r="C78" s="53">
        <v>1.26</v>
      </c>
      <c r="D78" s="55">
        <v>104800</v>
      </c>
      <c r="E78" s="53" t="s">
        <v>1375</v>
      </c>
      <c r="I78" s="62">
        <v>188711</v>
      </c>
      <c r="J78" s="60" t="s">
        <v>1374</v>
      </c>
      <c r="L78" s="76">
        <v>3590.7</v>
      </c>
      <c r="M78" s="76">
        <v>2487.8000000000002</v>
      </c>
      <c r="N78" s="56">
        <v>3096.5</v>
      </c>
    </row>
    <row r="79" spans="2:14" x14ac:dyDescent="0.3">
      <c r="B79" s="56">
        <v>2917.95</v>
      </c>
      <c r="C79" s="53">
        <v>1.25</v>
      </c>
      <c r="D79" s="55">
        <v>56461</v>
      </c>
      <c r="E79" s="53" t="s">
        <v>1377</v>
      </c>
      <c r="I79" s="62">
        <v>252547</v>
      </c>
      <c r="J79" s="60" t="s">
        <v>1376</v>
      </c>
      <c r="L79" s="76">
        <v>4810.8</v>
      </c>
      <c r="M79" s="76">
        <v>2407.1</v>
      </c>
      <c r="N79" s="56">
        <v>2917.95</v>
      </c>
    </row>
    <row r="80" spans="2:14" x14ac:dyDescent="0.3">
      <c r="B80" s="56">
        <v>2046.65</v>
      </c>
      <c r="C80" s="53">
        <v>1.25</v>
      </c>
      <c r="D80" s="55">
        <v>42082</v>
      </c>
      <c r="E80" s="53" t="s">
        <v>1379</v>
      </c>
      <c r="I80" s="62">
        <v>2073678</v>
      </c>
      <c r="J80" s="60" t="s">
        <v>1378</v>
      </c>
      <c r="L80" s="76">
        <v>2417</v>
      </c>
      <c r="M80" s="76">
        <v>1222.4000000000001</v>
      </c>
      <c r="N80" s="56">
        <v>2046.65</v>
      </c>
    </row>
    <row r="81" spans="2:14" x14ac:dyDescent="0.3">
      <c r="B81" s="56">
        <v>1336.25</v>
      </c>
      <c r="C81" s="53">
        <v>1.24</v>
      </c>
      <c r="D81" s="55">
        <v>97192</v>
      </c>
      <c r="E81" s="53" t="s">
        <v>1381</v>
      </c>
      <c r="I81" s="62">
        <v>598766</v>
      </c>
      <c r="J81" s="60" t="s">
        <v>1380</v>
      </c>
      <c r="L81" s="76">
        <v>1700</v>
      </c>
      <c r="M81" s="76">
        <v>1081.5</v>
      </c>
      <c r="N81" s="56">
        <v>1336.25</v>
      </c>
    </row>
    <row r="82" spans="2:14" x14ac:dyDescent="0.3">
      <c r="B82" s="56">
        <v>3065.45</v>
      </c>
      <c r="C82" s="53">
        <v>1.22</v>
      </c>
      <c r="D82" s="55">
        <v>29291</v>
      </c>
      <c r="E82" s="53" t="s">
        <v>1383</v>
      </c>
      <c r="I82" s="62">
        <v>271429</v>
      </c>
      <c r="J82" s="60" t="s">
        <v>1382</v>
      </c>
      <c r="L82" s="76">
        <v>5039.7</v>
      </c>
      <c r="M82" s="76">
        <v>2900.1</v>
      </c>
      <c r="N82" s="56">
        <v>3065.45</v>
      </c>
    </row>
    <row r="83" spans="2:14" x14ac:dyDescent="0.3">
      <c r="B83" s="56">
        <v>3674.2</v>
      </c>
      <c r="C83" s="53">
        <v>1.17</v>
      </c>
      <c r="D83" s="55">
        <v>239092</v>
      </c>
      <c r="E83" s="53" t="s">
        <v>1385</v>
      </c>
      <c r="I83" s="62">
        <v>265757</v>
      </c>
      <c r="J83" s="60" t="s">
        <v>1384</v>
      </c>
      <c r="L83" s="76">
        <v>5484.85</v>
      </c>
      <c r="M83" s="76">
        <v>3340</v>
      </c>
      <c r="N83" s="56">
        <v>3674.2</v>
      </c>
    </row>
    <row r="84" spans="2:14" x14ac:dyDescent="0.3">
      <c r="B84" s="53">
        <v>801</v>
      </c>
      <c r="C84" s="53">
        <v>1.17</v>
      </c>
      <c r="D84" s="55">
        <v>20818</v>
      </c>
      <c r="E84" s="53" t="s">
        <v>1387</v>
      </c>
      <c r="I84" s="62">
        <v>1568571</v>
      </c>
      <c r="J84" s="60" t="s">
        <v>1386</v>
      </c>
      <c r="L84" s="76">
        <v>1202.2</v>
      </c>
      <c r="M84" s="54">
        <v>604</v>
      </c>
      <c r="N84" s="53">
        <v>801</v>
      </c>
    </row>
    <row r="85" spans="2:14" x14ac:dyDescent="0.3">
      <c r="B85" s="56">
        <v>2923.25</v>
      </c>
      <c r="C85" s="53">
        <v>1.1399999999999999</v>
      </c>
      <c r="D85" s="55">
        <v>32705</v>
      </c>
      <c r="E85" s="53" t="s">
        <v>1389</v>
      </c>
      <c r="I85" s="62">
        <v>186542</v>
      </c>
      <c r="J85" s="60" t="s">
        <v>1388</v>
      </c>
      <c r="L85" s="76">
        <v>4420</v>
      </c>
      <c r="M85" s="76">
        <v>2670.55</v>
      </c>
      <c r="N85" s="56">
        <v>2923.25</v>
      </c>
    </row>
    <row r="86" spans="2:14" x14ac:dyDescent="0.3">
      <c r="B86" s="53">
        <v>127.47</v>
      </c>
      <c r="C86" s="53">
        <v>1.1299999999999999</v>
      </c>
      <c r="D86" s="55">
        <v>10099</v>
      </c>
      <c r="E86" s="53" t="s">
        <v>1391</v>
      </c>
      <c r="I86" s="62">
        <v>2720138</v>
      </c>
      <c r="J86" s="60" t="s">
        <v>1390</v>
      </c>
      <c r="L86" s="54">
        <v>162.4</v>
      </c>
      <c r="M86" s="54">
        <v>112.29</v>
      </c>
      <c r="N86" s="53">
        <v>127.47</v>
      </c>
    </row>
    <row r="87" spans="2:14" x14ac:dyDescent="0.3">
      <c r="B87" s="56">
        <v>2209</v>
      </c>
      <c r="C87" s="53">
        <v>1.1200000000000001</v>
      </c>
      <c r="D87" s="55">
        <v>88683</v>
      </c>
      <c r="E87" s="53" t="s">
        <v>1393</v>
      </c>
      <c r="I87" s="62">
        <v>400262</v>
      </c>
      <c r="J87" s="60" t="s">
        <v>1392</v>
      </c>
      <c r="L87" s="76">
        <v>2334.8000000000002</v>
      </c>
      <c r="M87" s="76">
        <v>1321</v>
      </c>
      <c r="N87" s="56">
        <v>2209</v>
      </c>
    </row>
    <row r="88" spans="2:14" x14ac:dyDescent="0.3">
      <c r="B88" s="53">
        <v>980.55</v>
      </c>
      <c r="C88" s="53">
        <v>1.1000000000000001</v>
      </c>
      <c r="D88" s="55">
        <v>6177</v>
      </c>
      <c r="E88" s="53" t="s">
        <v>1395</v>
      </c>
      <c r="I88" s="62">
        <v>148599</v>
      </c>
      <c r="J88" s="60" t="s">
        <v>1394</v>
      </c>
      <c r="L88" s="76">
        <v>1942.45</v>
      </c>
      <c r="M88" s="54">
        <v>953</v>
      </c>
      <c r="N88" s="53">
        <v>980.55</v>
      </c>
    </row>
    <row r="89" spans="2:14" x14ac:dyDescent="0.3">
      <c r="B89" s="53">
        <v>356.25</v>
      </c>
      <c r="C89" s="53">
        <v>1.08</v>
      </c>
      <c r="D89" s="55">
        <v>113834</v>
      </c>
      <c r="E89" s="53" t="s">
        <v>1397</v>
      </c>
      <c r="I89" s="62">
        <v>5285957</v>
      </c>
      <c r="J89" s="60" t="s">
        <v>1396</v>
      </c>
      <c r="L89" s="54">
        <v>494.85</v>
      </c>
      <c r="M89" s="54">
        <v>326.35000000000002</v>
      </c>
      <c r="N89" s="53">
        <v>356.25</v>
      </c>
    </row>
    <row r="90" spans="2:14" x14ac:dyDescent="0.3">
      <c r="B90" s="56">
        <v>1508.05</v>
      </c>
      <c r="C90" s="53">
        <v>1.05</v>
      </c>
      <c r="D90" s="55">
        <v>42979</v>
      </c>
      <c r="E90" s="53" t="s">
        <v>1399</v>
      </c>
      <c r="I90" s="62">
        <v>962745</v>
      </c>
      <c r="J90" s="60" t="s">
        <v>1398</v>
      </c>
      <c r="L90" s="76">
        <v>2175</v>
      </c>
      <c r="M90" s="76">
        <v>1291</v>
      </c>
      <c r="N90" s="56">
        <v>1508.05</v>
      </c>
    </row>
    <row r="91" spans="2:14" x14ac:dyDescent="0.3">
      <c r="B91" s="53">
        <v>141.55000000000001</v>
      </c>
      <c r="C91" s="53">
        <v>1.03</v>
      </c>
      <c r="D91" s="55">
        <v>22803</v>
      </c>
      <c r="E91" s="53" t="s">
        <v>1401</v>
      </c>
      <c r="I91" s="62">
        <v>5854921</v>
      </c>
      <c r="J91" s="60" t="s">
        <v>1400</v>
      </c>
      <c r="L91" s="54">
        <v>222.31</v>
      </c>
      <c r="M91" s="54">
        <v>128.16</v>
      </c>
      <c r="N91" s="53">
        <v>141.55000000000001</v>
      </c>
    </row>
    <row r="92" spans="2:14" ht="27.6" x14ac:dyDescent="0.3">
      <c r="B92" s="53">
        <v>698.2</v>
      </c>
      <c r="C92" s="53">
        <v>1.02</v>
      </c>
      <c r="D92" s="55">
        <v>55856</v>
      </c>
      <c r="E92" s="53" t="s">
        <v>1403</v>
      </c>
      <c r="I92" s="62">
        <v>645844</v>
      </c>
      <c r="J92" s="60" t="s">
        <v>1402</v>
      </c>
      <c r="L92" s="76">
        <v>1138.9000000000001</v>
      </c>
      <c r="M92" s="54">
        <v>656.05</v>
      </c>
      <c r="N92" s="53">
        <v>698.2</v>
      </c>
    </row>
    <row r="93" spans="2:14" x14ac:dyDescent="0.3">
      <c r="B93" s="53">
        <v>780.5</v>
      </c>
      <c r="C93" s="53">
        <v>1.02</v>
      </c>
      <c r="D93" s="55">
        <v>17050</v>
      </c>
      <c r="E93" s="53" t="s">
        <v>1405</v>
      </c>
      <c r="I93" s="62">
        <v>196267</v>
      </c>
      <c r="J93" s="60" t="s">
        <v>1404</v>
      </c>
      <c r="L93" s="76">
        <v>1052.45</v>
      </c>
      <c r="M93" s="54">
        <v>634.04999999999995</v>
      </c>
      <c r="N93" s="53">
        <v>780.5</v>
      </c>
    </row>
    <row r="94" spans="2:14" x14ac:dyDescent="0.3">
      <c r="B94" s="56">
        <v>2683.1</v>
      </c>
      <c r="C94" s="53">
        <v>1</v>
      </c>
      <c r="D94" s="55">
        <v>45453</v>
      </c>
      <c r="E94" s="53" t="s">
        <v>1407</v>
      </c>
      <c r="I94" s="62">
        <v>228177</v>
      </c>
      <c r="J94" s="60" t="s">
        <v>1406</v>
      </c>
      <c r="L94" s="76">
        <v>3088</v>
      </c>
      <c r="M94" s="76">
        <v>1842.05</v>
      </c>
      <c r="N94" s="56">
        <v>2683.1</v>
      </c>
    </row>
    <row r="95" spans="2:14" x14ac:dyDescent="0.3">
      <c r="B95" s="56">
        <v>2749.3</v>
      </c>
      <c r="C95" s="53">
        <v>0.99</v>
      </c>
      <c r="D95" s="55">
        <v>139842</v>
      </c>
      <c r="E95" s="53" t="s">
        <v>1409</v>
      </c>
      <c r="I95" s="62">
        <v>355665</v>
      </c>
      <c r="J95" s="60" t="s">
        <v>1408</v>
      </c>
      <c r="L95" s="76">
        <v>3415</v>
      </c>
      <c r="M95" s="76">
        <v>2622.2</v>
      </c>
      <c r="N95" s="56">
        <v>2749.3</v>
      </c>
    </row>
    <row r="96" spans="2:14" x14ac:dyDescent="0.3">
      <c r="B96" s="53">
        <v>191.54</v>
      </c>
      <c r="C96" s="53">
        <v>0.96</v>
      </c>
      <c r="D96" s="55">
        <v>35179</v>
      </c>
      <c r="E96" s="53" t="s">
        <v>1411</v>
      </c>
      <c r="I96" s="62">
        <v>6553616</v>
      </c>
      <c r="J96" s="60" t="s">
        <v>1410</v>
      </c>
      <c r="L96" s="54">
        <v>262.99</v>
      </c>
      <c r="M96" s="54">
        <v>130.25</v>
      </c>
      <c r="N96" s="53">
        <v>191.54</v>
      </c>
    </row>
    <row r="97" spans="2:14" x14ac:dyDescent="0.3">
      <c r="B97" s="53">
        <v>378.95</v>
      </c>
      <c r="C97" s="53">
        <v>0.95</v>
      </c>
      <c r="D97" s="55">
        <v>66483</v>
      </c>
      <c r="E97" s="53" t="s">
        <v>1413</v>
      </c>
      <c r="I97" s="62">
        <v>337656</v>
      </c>
      <c r="J97" s="60" t="s">
        <v>1412</v>
      </c>
      <c r="L97" s="54">
        <v>525.5</v>
      </c>
      <c r="M97" s="54">
        <v>308.05</v>
      </c>
      <c r="N97" s="53">
        <v>378.95</v>
      </c>
    </row>
    <row r="98" spans="2:14" x14ac:dyDescent="0.3">
      <c r="B98" s="53">
        <v>385.55</v>
      </c>
      <c r="C98" s="53">
        <v>0.93</v>
      </c>
      <c r="D98" s="55">
        <v>26541</v>
      </c>
      <c r="E98" s="53" t="s">
        <v>1415</v>
      </c>
      <c r="I98" s="62">
        <v>1600419</v>
      </c>
      <c r="J98" s="60" t="s">
        <v>1414</v>
      </c>
      <c r="L98" s="54">
        <v>689.95</v>
      </c>
      <c r="M98" s="54">
        <v>360.25</v>
      </c>
      <c r="N98" s="53">
        <v>385.55</v>
      </c>
    </row>
    <row r="99" spans="2:14" x14ac:dyDescent="0.3">
      <c r="B99" s="56">
        <v>5179.3</v>
      </c>
      <c r="C99" s="53">
        <v>0.93</v>
      </c>
      <c r="D99" s="55">
        <v>18604</v>
      </c>
      <c r="E99" s="53" t="s">
        <v>1417</v>
      </c>
      <c r="I99" s="62">
        <v>102641</v>
      </c>
      <c r="J99" s="60" t="s">
        <v>1416</v>
      </c>
      <c r="L99" s="76">
        <v>7648</v>
      </c>
      <c r="M99" s="76">
        <v>3760.8</v>
      </c>
      <c r="N99" s="56">
        <v>5179.3</v>
      </c>
    </row>
    <row r="100" spans="2:14" x14ac:dyDescent="0.3">
      <c r="B100" s="56">
        <v>40123.4</v>
      </c>
      <c r="C100" s="53">
        <v>0.91</v>
      </c>
      <c r="D100" s="55">
        <v>44753</v>
      </c>
      <c r="E100" s="53" t="s">
        <v>1419</v>
      </c>
      <c r="I100" s="62">
        <v>7977</v>
      </c>
      <c r="J100" s="60" t="s">
        <v>1418</v>
      </c>
      <c r="L100" s="76">
        <v>49849.95</v>
      </c>
      <c r="M100" s="76">
        <v>33070.050000000003</v>
      </c>
      <c r="N100" s="56">
        <v>40123.4</v>
      </c>
    </row>
    <row r="101" spans="2:14" x14ac:dyDescent="0.3">
      <c r="B101" s="56">
        <v>4330.2</v>
      </c>
      <c r="C101" s="53">
        <v>0.91</v>
      </c>
      <c r="D101" s="55">
        <v>27718</v>
      </c>
      <c r="E101" s="53" t="s">
        <v>1421</v>
      </c>
      <c r="I101" s="62">
        <v>2958667</v>
      </c>
      <c r="J101" s="60" t="s">
        <v>1420</v>
      </c>
      <c r="L101" s="76">
        <v>7822</v>
      </c>
      <c r="M101" s="76">
        <v>2424</v>
      </c>
      <c r="N101" s="56">
        <v>4330.2</v>
      </c>
    </row>
    <row r="102" spans="2:14" x14ac:dyDescent="0.3">
      <c r="B102" s="56">
        <v>1299.5</v>
      </c>
      <c r="C102" s="53">
        <v>0.9</v>
      </c>
      <c r="D102" s="55">
        <v>12836</v>
      </c>
      <c r="E102" s="53" t="s">
        <v>1423</v>
      </c>
      <c r="I102" s="62">
        <v>162129</v>
      </c>
      <c r="J102" s="60" t="s">
        <v>1422</v>
      </c>
      <c r="L102" s="76">
        <v>1988</v>
      </c>
      <c r="M102" s="76">
        <v>1075.25</v>
      </c>
      <c r="N102" s="56">
        <v>1299.5</v>
      </c>
    </row>
    <row r="103" spans="2:14" x14ac:dyDescent="0.3">
      <c r="B103" s="56">
        <v>2615.25</v>
      </c>
      <c r="C103" s="53">
        <v>0.89</v>
      </c>
      <c r="D103" s="55">
        <v>12462</v>
      </c>
      <c r="E103" s="53" t="s">
        <v>1425</v>
      </c>
      <c r="I103" s="62">
        <v>107857</v>
      </c>
      <c r="J103" s="60" t="s">
        <v>1424</v>
      </c>
      <c r="L103" s="76">
        <v>3877</v>
      </c>
      <c r="M103" s="76">
        <v>2114</v>
      </c>
      <c r="N103" s="56">
        <v>2615.25</v>
      </c>
    </row>
    <row r="104" spans="2:14" x14ac:dyDescent="0.3">
      <c r="B104" s="56">
        <v>2219.9</v>
      </c>
      <c r="C104" s="53">
        <v>0.82</v>
      </c>
      <c r="D104" s="55">
        <v>22493</v>
      </c>
      <c r="E104" s="53" t="s">
        <v>1427</v>
      </c>
      <c r="I104" s="62">
        <v>79561</v>
      </c>
      <c r="J104" s="60" t="s">
        <v>1426</v>
      </c>
      <c r="L104" s="76">
        <v>3357.8</v>
      </c>
      <c r="M104" s="76">
        <v>1373</v>
      </c>
      <c r="N104" s="56">
        <v>2219.9</v>
      </c>
    </row>
    <row r="105" spans="2:14" x14ac:dyDescent="0.3">
      <c r="B105" s="53">
        <v>333.3</v>
      </c>
      <c r="C105" s="53">
        <v>0.8</v>
      </c>
      <c r="D105" s="55">
        <v>69494</v>
      </c>
      <c r="E105" s="53" t="s">
        <v>1429</v>
      </c>
      <c r="I105" s="62">
        <v>8658207</v>
      </c>
      <c r="J105" s="60" t="s">
        <v>1428</v>
      </c>
      <c r="L105" s="54">
        <v>647</v>
      </c>
      <c r="M105" s="54">
        <v>213.05</v>
      </c>
      <c r="N105" s="53">
        <v>333.3</v>
      </c>
    </row>
    <row r="106" spans="2:14" x14ac:dyDescent="0.3">
      <c r="B106" s="56">
        <v>1257.05</v>
      </c>
      <c r="C106" s="53">
        <v>0.78</v>
      </c>
      <c r="D106" s="55">
        <v>1701087</v>
      </c>
      <c r="E106" s="53" t="s">
        <v>1431</v>
      </c>
      <c r="I106" s="62">
        <v>11977555</v>
      </c>
      <c r="J106" s="60" t="s">
        <v>1430</v>
      </c>
      <c r="L106" s="76">
        <v>1608.8</v>
      </c>
      <c r="M106" s="76">
        <v>1156</v>
      </c>
      <c r="N106" s="56">
        <v>1257.05</v>
      </c>
    </row>
    <row r="107" spans="2:14" x14ac:dyDescent="0.3">
      <c r="B107" s="56">
        <v>10520.4</v>
      </c>
      <c r="C107" s="53">
        <v>0.78</v>
      </c>
      <c r="D107" s="55">
        <v>303727</v>
      </c>
      <c r="E107" s="53" t="s">
        <v>1433</v>
      </c>
      <c r="I107" s="62">
        <v>299765</v>
      </c>
      <c r="J107" s="60" t="s">
        <v>1432</v>
      </c>
      <c r="L107" s="76">
        <v>12145.35</v>
      </c>
      <c r="M107" s="76">
        <v>9250</v>
      </c>
      <c r="N107" s="56">
        <v>10520.4</v>
      </c>
    </row>
    <row r="108" spans="2:14" x14ac:dyDescent="0.3">
      <c r="B108" s="56">
        <v>1819.45</v>
      </c>
      <c r="C108" s="53">
        <v>0.78</v>
      </c>
      <c r="D108" s="55">
        <v>290505</v>
      </c>
      <c r="E108" s="53" t="s">
        <v>1435</v>
      </c>
      <c r="I108" s="62">
        <v>1196955</v>
      </c>
      <c r="J108" s="60" t="s">
        <v>1434</v>
      </c>
      <c r="L108" s="76">
        <v>2029.9</v>
      </c>
      <c r="M108" s="76">
        <v>1419.05</v>
      </c>
      <c r="N108" s="56">
        <v>1819.45</v>
      </c>
    </row>
    <row r="109" spans="2:14" x14ac:dyDescent="0.3">
      <c r="B109" s="53">
        <v>444.95</v>
      </c>
      <c r="C109" s="53">
        <v>0.77</v>
      </c>
      <c r="D109" s="55">
        <v>174006</v>
      </c>
      <c r="E109" s="53" t="s">
        <v>1437</v>
      </c>
      <c r="I109" s="62">
        <v>5120030</v>
      </c>
      <c r="J109" s="60" t="s">
        <v>1436</v>
      </c>
      <c r="L109" s="54">
        <v>526.95000000000005</v>
      </c>
      <c r="M109" s="54">
        <v>249.5</v>
      </c>
      <c r="N109" s="53">
        <v>444.95</v>
      </c>
    </row>
    <row r="110" spans="2:14" x14ac:dyDescent="0.3">
      <c r="B110" s="56">
        <v>6173.7</v>
      </c>
      <c r="C110" s="53">
        <v>0.77</v>
      </c>
      <c r="D110" s="55">
        <v>31236</v>
      </c>
      <c r="E110" s="53" t="s">
        <v>1439</v>
      </c>
      <c r="I110" s="62">
        <v>50921</v>
      </c>
      <c r="J110" s="60" t="s">
        <v>1438</v>
      </c>
      <c r="L110" s="76">
        <v>9710</v>
      </c>
      <c r="M110" s="76">
        <v>5145.1499999999996</v>
      </c>
      <c r="N110" s="56">
        <v>6173.7</v>
      </c>
    </row>
    <row r="111" spans="2:14" x14ac:dyDescent="0.3">
      <c r="B111" s="56">
        <v>1282.25</v>
      </c>
      <c r="C111" s="53">
        <v>0.75</v>
      </c>
      <c r="D111" s="55">
        <v>33734</v>
      </c>
      <c r="E111" s="53" t="s">
        <v>1441</v>
      </c>
      <c r="I111" s="62">
        <v>479031</v>
      </c>
      <c r="J111" s="60" t="s">
        <v>1440</v>
      </c>
      <c r="L111" s="76">
        <v>2979.45</v>
      </c>
      <c r="M111" s="54">
        <v>713.35</v>
      </c>
      <c r="N111" s="56">
        <v>1282.25</v>
      </c>
    </row>
    <row r="112" spans="2:14" x14ac:dyDescent="0.3">
      <c r="B112" s="53">
        <v>125.48</v>
      </c>
      <c r="C112" s="53">
        <v>0.74</v>
      </c>
      <c r="D112" s="55">
        <v>88291</v>
      </c>
      <c r="E112" s="53" t="s">
        <v>1443</v>
      </c>
      <c r="I112" s="62">
        <v>9212425</v>
      </c>
      <c r="J112" s="60" t="s">
        <v>1442</v>
      </c>
      <c r="L112" s="54">
        <v>216.99</v>
      </c>
      <c r="M112" s="54">
        <v>107.5</v>
      </c>
      <c r="N112" s="53">
        <v>125.48</v>
      </c>
    </row>
    <row r="113" spans="2:14" x14ac:dyDescent="0.3">
      <c r="B113" s="56">
        <v>1074.8</v>
      </c>
      <c r="C113" s="53">
        <v>0.72</v>
      </c>
      <c r="D113" s="55">
        <v>15102</v>
      </c>
      <c r="E113" s="53" t="s">
        <v>1445</v>
      </c>
      <c r="I113" s="62">
        <v>684284</v>
      </c>
      <c r="J113" s="60" t="s">
        <v>1444</v>
      </c>
      <c r="L113" s="76">
        <v>1647</v>
      </c>
      <c r="M113" s="76">
        <v>1010.8</v>
      </c>
      <c r="N113" s="56">
        <v>1074.8</v>
      </c>
    </row>
    <row r="114" spans="2:14" x14ac:dyDescent="0.3">
      <c r="B114" s="56">
        <v>1698.15</v>
      </c>
      <c r="C114" s="53">
        <v>0.7</v>
      </c>
      <c r="D114" s="55">
        <v>11848</v>
      </c>
      <c r="E114" s="53" t="s">
        <v>1447</v>
      </c>
      <c r="I114" s="62">
        <v>45075</v>
      </c>
      <c r="J114" s="60" t="s">
        <v>1446</v>
      </c>
      <c r="L114" s="76">
        <v>2975</v>
      </c>
      <c r="M114" s="76">
        <v>1318.2</v>
      </c>
      <c r="N114" s="56">
        <v>1698.15</v>
      </c>
    </row>
    <row r="115" spans="2:14" x14ac:dyDescent="0.3">
      <c r="B115" s="56">
        <v>107264.25</v>
      </c>
      <c r="C115" s="53">
        <v>0.69</v>
      </c>
      <c r="D115" s="55">
        <v>45492</v>
      </c>
      <c r="E115" s="53" t="s">
        <v>1449</v>
      </c>
      <c r="I115" s="62">
        <v>3589</v>
      </c>
      <c r="J115" s="60" t="s">
        <v>1448</v>
      </c>
      <c r="L115" s="76">
        <v>145337.29999999999</v>
      </c>
      <c r="M115" s="76">
        <v>102124.05</v>
      </c>
      <c r="N115" s="56">
        <v>107264.25</v>
      </c>
    </row>
    <row r="116" spans="2:14" x14ac:dyDescent="0.3">
      <c r="B116" s="56">
        <v>3356.85</v>
      </c>
      <c r="C116" s="53">
        <v>0.69</v>
      </c>
      <c r="D116" s="55">
        <v>42641</v>
      </c>
      <c r="E116" s="53" t="s">
        <v>1451</v>
      </c>
      <c r="I116" s="62">
        <v>181396</v>
      </c>
      <c r="J116" s="60" t="s">
        <v>1450</v>
      </c>
      <c r="L116" s="76">
        <v>6460</v>
      </c>
      <c r="M116" s="76">
        <v>3281</v>
      </c>
      <c r="N116" s="56">
        <v>3356.85</v>
      </c>
    </row>
    <row r="117" spans="2:14" x14ac:dyDescent="0.3">
      <c r="B117" s="56">
        <v>1480.05</v>
      </c>
      <c r="C117" s="53">
        <v>0.68</v>
      </c>
      <c r="D117" s="55">
        <v>92791</v>
      </c>
      <c r="E117" s="53" t="s">
        <v>1453</v>
      </c>
      <c r="I117" s="62">
        <v>722230</v>
      </c>
      <c r="J117" s="60" t="s">
        <v>1452</v>
      </c>
      <c r="L117" s="76">
        <v>2106</v>
      </c>
      <c r="M117" s="76">
        <v>1381.3</v>
      </c>
      <c r="N117" s="56">
        <v>1480.05</v>
      </c>
    </row>
    <row r="118" spans="2:14" x14ac:dyDescent="0.3">
      <c r="B118" s="53">
        <v>434.75</v>
      </c>
      <c r="C118" s="53">
        <v>0.67</v>
      </c>
      <c r="D118" s="55">
        <v>6874</v>
      </c>
      <c r="E118" s="53" t="s">
        <v>1455</v>
      </c>
      <c r="I118" s="62">
        <v>29053</v>
      </c>
      <c r="J118" s="60" t="s">
        <v>1454</v>
      </c>
      <c r="L118" s="54">
        <v>633.9</v>
      </c>
      <c r="M118" s="54">
        <v>379</v>
      </c>
      <c r="N118" s="53">
        <v>434.75</v>
      </c>
    </row>
    <row r="119" spans="2:14" x14ac:dyDescent="0.3">
      <c r="B119" s="53">
        <v>266.32</v>
      </c>
      <c r="C119" s="53">
        <v>0.66</v>
      </c>
      <c r="D119" s="55">
        <v>115543</v>
      </c>
      <c r="E119" s="53" t="s">
        <v>1457</v>
      </c>
      <c r="I119" s="62">
        <v>10648004</v>
      </c>
      <c r="J119" s="60" t="s">
        <v>1456</v>
      </c>
      <c r="L119" s="54">
        <v>376</v>
      </c>
      <c r="M119" s="54">
        <v>234.01</v>
      </c>
      <c r="N119" s="53">
        <v>266.32</v>
      </c>
    </row>
    <row r="120" spans="2:14" x14ac:dyDescent="0.3">
      <c r="B120" s="53">
        <v>989.75</v>
      </c>
      <c r="C120" s="53">
        <v>0.66</v>
      </c>
      <c r="D120" s="55">
        <v>96218</v>
      </c>
      <c r="E120" s="53" t="s">
        <v>1459</v>
      </c>
      <c r="I120" s="62">
        <v>2239455</v>
      </c>
      <c r="J120" s="60" t="s">
        <v>1458</v>
      </c>
      <c r="L120" s="76">
        <v>1227.95</v>
      </c>
      <c r="M120" s="54">
        <v>719.45</v>
      </c>
      <c r="N120" s="53">
        <v>989.75</v>
      </c>
    </row>
    <row r="121" spans="2:14" x14ac:dyDescent="0.3">
      <c r="B121" s="56">
        <v>5532.65</v>
      </c>
      <c r="C121" s="53">
        <v>0.66</v>
      </c>
      <c r="D121" s="55">
        <v>22224</v>
      </c>
      <c r="E121" s="53" t="s">
        <v>1461</v>
      </c>
      <c r="I121" s="62">
        <v>187029</v>
      </c>
      <c r="J121" s="60" t="s">
        <v>1460</v>
      </c>
      <c r="L121" s="76">
        <v>11779.9</v>
      </c>
      <c r="M121" s="76">
        <v>5362.6</v>
      </c>
      <c r="N121" s="56">
        <v>5532.65</v>
      </c>
    </row>
    <row r="122" spans="2:14" x14ac:dyDescent="0.3">
      <c r="B122" s="53">
        <v>919.6</v>
      </c>
      <c r="C122" s="53">
        <v>0.66</v>
      </c>
      <c r="D122" s="55">
        <v>15811</v>
      </c>
      <c r="E122" s="53" t="s">
        <v>1463</v>
      </c>
      <c r="I122" s="62">
        <v>676104</v>
      </c>
      <c r="J122" s="60" t="s">
        <v>1462</v>
      </c>
      <c r="L122" s="76">
        <v>1641.35</v>
      </c>
      <c r="M122" s="54">
        <v>548.70000000000005</v>
      </c>
      <c r="N122" s="53">
        <v>919.6</v>
      </c>
    </row>
    <row r="123" spans="2:14" x14ac:dyDescent="0.3">
      <c r="B123" s="56">
        <v>11458.3</v>
      </c>
      <c r="C123" s="53">
        <v>0.65</v>
      </c>
      <c r="D123" s="55">
        <v>127523</v>
      </c>
      <c r="E123" s="53" t="s">
        <v>1465</v>
      </c>
      <c r="I123" s="62">
        <v>63518</v>
      </c>
      <c r="J123" s="60" t="s">
        <v>1464</v>
      </c>
      <c r="L123" s="76">
        <v>13238</v>
      </c>
      <c r="M123" s="76">
        <v>7659.95</v>
      </c>
      <c r="N123" s="56">
        <v>11458.3</v>
      </c>
    </row>
    <row r="124" spans="2:14" x14ac:dyDescent="0.3">
      <c r="B124" s="53">
        <v>43.67</v>
      </c>
      <c r="C124" s="53">
        <v>0.65</v>
      </c>
      <c r="D124" s="55">
        <v>26372</v>
      </c>
      <c r="E124" s="53" t="s">
        <v>1467</v>
      </c>
      <c r="I124" s="62">
        <v>20180060</v>
      </c>
      <c r="J124" s="60" t="s">
        <v>1466</v>
      </c>
      <c r="L124" s="54">
        <v>78.150000000000006</v>
      </c>
      <c r="M124" s="54">
        <v>41.04</v>
      </c>
      <c r="N124" s="53">
        <v>43.67</v>
      </c>
    </row>
    <row r="125" spans="2:14" x14ac:dyDescent="0.3">
      <c r="B125" s="56">
        <v>5017.45</v>
      </c>
      <c r="C125" s="53">
        <v>0.64</v>
      </c>
      <c r="D125" s="55">
        <v>137551</v>
      </c>
      <c r="E125" s="53" t="s">
        <v>1469</v>
      </c>
      <c r="I125" s="62">
        <v>235018</v>
      </c>
      <c r="J125" s="60" t="s">
        <v>1468</v>
      </c>
      <c r="L125" s="76">
        <v>5575.5</v>
      </c>
      <c r="M125" s="76">
        <v>3672</v>
      </c>
      <c r="N125" s="56">
        <v>5017.45</v>
      </c>
    </row>
    <row r="126" spans="2:14" x14ac:dyDescent="0.3">
      <c r="B126" s="56">
        <v>4792.05</v>
      </c>
      <c r="C126" s="53">
        <v>0.63</v>
      </c>
      <c r="D126" s="55">
        <v>115425</v>
      </c>
      <c r="E126" s="53" t="s">
        <v>1471</v>
      </c>
      <c r="I126" s="62">
        <v>223033</v>
      </c>
      <c r="J126" s="60" t="s">
        <v>1470</v>
      </c>
      <c r="L126" s="76">
        <v>6469.9</v>
      </c>
      <c r="M126" s="76">
        <v>4506</v>
      </c>
      <c r="N126" s="56">
        <v>4792.05</v>
      </c>
    </row>
    <row r="127" spans="2:14" x14ac:dyDescent="0.3">
      <c r="B127" s="53">
        <v>860.7</v>
      </c>
      <c r="C127" s="53">
        <v>0.62</v>
      </c>
      <c r="D127" s="55">
        <v>49418</v>
      </c>
      <c r="E127" s="53" t="s">
        <v>1473</v>
      </c>
      <c r="I127" s="62">
        <v>335936</v>
      </c>
      <c r="J127" s="60" t="s">
        <v>1472</v>
      </c>
      <c r="L127" s="76">
        <v>1255</v>
      </c>
      <c r="M127" s="54">
        <v>604.54999999999995</v>
      </c>
      <c r="N127" s="53">
        <v>860.7</v>
      </c>
    </row>
    <row r="128" spans="2:14" x14ac:dyDescent="0.3">
      <c r="B128" s="53">
        <v>188.32</v>
      </c>
      <c r="C128" s="53">
        <v>0.62</v>
      </c>
      <c r="D128" s="55">
        <v>26365</v>
      </c>
      <c r="E128" s="53" t="s">
        <v>1475</v>
      </c>
      <c r="I128" s="62">
        <v>2533846</v>
      </c>
      <c r="J128" s="60" t="s">
        <v>1474</v>
      </c>
      <c r="L128" s="54">
        <v>285.17</v>
      </c>
      <c r="M128" s="54">
        <v>153.05000000000001</v>
      </c>
      <c r="N128" s="53">
        <v>188.32</v>
      </c>
    </row>
    <row r="129" spans="2:14" x14ac:dyDescent="0.3">
      <c r="B129" s="53">
        <v>270.25</v>
      </c>
      <c r="C129" s="53">
        <v>0.61</v>
      </c>
      <c r="D129" s="55">
        <v>33390</v>
      </c>
      <c r="E129" s="53" t="s">
        <v>1477</v>
      </c>
      <c r="I129" s="62">
        <v>1752726</v>
      </c>
      <c r="J129" s="60" t="s">
        <v>1476</v>
      </c>
      <c r="L129" s="54">
        <v>343</v>
      </c>
      <c r="M129" s="54">
        <v>246.2</v>
      </c>
      <c r="N129" s="53">
        <v>270.25</v>
      </c>
    </row>
    <row r="130" spans="2:14" x14ac:dyDescent="0.3">
      <c r="B130" s="56">
        <v>1454.3</v>
      </c>
      <c r="C130" s="53">
        <v>0.59</v>
      </c>
      <c r="D130" s="55">
        <v>117451</v>
      </c>
      <c r="E130" s="53" t="s">
        <v>1479</v>
      </c>
      <c r="I130" s="62">
        <v>1254797</v>
      </c>
      <c r="J130" s="60" t="s">
        <v>1478</v>
      </c>
      <c r="L130" s="76">
        <v>1702.05</v>
      </c>
      <c r="M130" s="76">
        <v>1317.25</v>
      </c>
      <c r="N130" s="56">
        <v>1454.3</v>
      </c>
    </row>
    <row r="131" spans="2:14" x14ac:dyDescent="0.3">
      <c r="B131" s="53">
        <v>35.270000000000003</v>
      </c>
      <c r="C131" s="53">
        <v>0.56999999999999995</v>
      </c>
      <c r="D131" s="55">
        <v>6824</v>
      </c>
      <c r="E131" s="53" t="s">
        <v>1481</v>
      </c>
      <c r="I131" s="62">
        <v>12162614</v>
      </c>
      <c r="J131" s="60" t="s">
        <v>1480</v>
      </c>
      <c r="L131" s="54">
        <v>56.7</v>
      </c>
      <c r="M131" s="54">
        <v>30.88</v>
      </c>
      <c r="N131" s="53">
        <v>35.270000000000003</v>
      </c>
    </row>
    <row r="132" spans="2:14" x14ac:dyDescent="0.3">
      <c r="B132" s="53">
        <v>600.5</v>
      </c>
      <c r="C132" s="53">
        <v>0.55000000000000004</v>
      </c>
      <c r="D132" s="55">
        <v>66044</v>
      </c>
      <c r="E132" s="53" t="s">
        <v>1483</v>
      </c>
      <c r="I132" s="62">
        <v>656356</v>
      </c>
      <c r="J132" s="60" t="s">
        <v>1482</v>
      </c>
      <c r="L132" s="76">
        <v>1190</v>
      </c>
      <c r="M132" s="54">
        <v>532.6</v>
      </c>
      <c r="N132" s="53">
        <v>600.5</v>
      </c>
    </row>
    <row r="133" spans="2:14" x14ac:dyDescent="0.3">
      <c r="B133" s="53">
        <v>824.3</v>
      </c>
      <c r="C133" s="53">
        <v>0.53</v>
      </c>
      <c r="D133" s="55">
        <v>11231</v>
      </c>
      <c r="E133" s="53" t="s">
        <v>1485</v>
      </c>
      <c r="I133" s="62">
        <v>1010942</v>
      </c>
      <c r="J133" s="60" t="s">
        <v>1484</v>
      </c>
      <c r="L133" s="54">
        <v>842.95</v>
      </c>
      <c r="M133" s="54">
        <v>472</v>
      </c>
      <c r="N133" s="53">
        <v>824.3</v>
      </c>
    </row>
    <row r="134" spans="2:14" x14ac:dyDescent="0.3">
      <c r="B134" s="53">
        <v>270.95</v>
      </c>
      <c r="C134" s="53">
        <v>0.52</v>
      </c>
      <c r="D134" s="55">
        <v>7425</v>
      </c>
      <c r="E134" s="53" t="s">
        <v>1487</v>
      </c>
      <c r="I134" s="62">
        <v>403105</v>
      </c>
      <c r="J134" s="60" t="s">
        <v>1486</v>
      </c>
      <c r="L134" s="54">
        <v>511</v>
      </c>
      <c r="M134" s="54">
        <v>243</v>
      </c>
      <c r="N134" s="53">
        <v>270.95</v>
      </c>
    </row>
    <row r="135" spans="2:14" x14ac:dyDescent="0.3">
      <c r="B135" s="53">
        <v>401.85</v>
      </c>
      <c r="C135" s="53">
        <v>0.51</v>
      </c>
      <c r="D135" s="55">
        <v>9018</v>
      </c>
      <c r="E135" s="53" t="s">
        <v>1489</v>
      </c>
      <c r="I135" s="62">
        <v>290467</v>
      </c>
      <c r="J135" s="60" t="s">
        <v>1488</v>
      </c>
      <c r="L135" s="54">
        <v>739.1</v>
      </c>
      <c r="M135" s="54">
        <v>376.95</v>
      </c>
      <c r="N135" s="53">
        <v>401.85</v>
      </c>
    </row>
    <row r="136" spans="2:14" x14ac:dyDescent="0.3">
      <c r="B136" s="56">
        <v>2544.35</v>
      </c>
      <c r="C136" s="53">
        <v>0.5</v>
      </c>
      <c r="D136" s="55">
        <v>49187</v>
      </c>
      <c r="E136" s="53" t="s">
        <v>1491</v>
      </c>
      <c r="I136" s="62">
        <v>219588</v>
      </c>
      <c r="J136" s="60" t="s">
        <v>1490</v>
      </c>
      <c r="L136" s="76">
        <v>3375</v>
      </c>
      <c r="M136" s="76">
        <v>2212.8000000000002</v>
      </c>
      <c r="N136" s="56">
        <v>2544.35</v>
      </c>
    </row>
    <row r="137" spans="2:14" x14ac:dyDescent="0.3">
      <c r="B137" s="56">
        <v>34302.550000000003</v>
      </c>
      <c r="C137" s="53">
        <v>0.5</v>
      </c>
      <c r="D137" s="55">
        <v>30329</v>
      </c>
      <c r="E137" s="53" t="s">
        <v>1493</v>
      </c>
      <c r="I137" s="62">
        <v>1996</v>
      </c>
      <c r="J137" s="60" t="s">
        <v>1492</v>
      </c>
      <c r="L137" s="76">
        <v>59994</v>
      </c>
      <c r="M137" s="76">
        <v>33230.5</v>
      </c>
      <c r="N137" s="56">
        <v>34302.550000000003</v>
      </c>
    </row>
    <row r="138" spans="2:14" x14ac:dyDescent="0.3">
      <c r="B138" s="53">
        <v>820.4</v>
      </c>
      <c r="C138" s="53">
        <v>0.49</v>
      </c>
      <c r="D138" s="55">
        <v>21523</v>
      </c>
      <c r="E138" s="53" t="s">
        <v>1495</v>
      </c>
      <c r="I138" s="62">
        <v>1195019</v>
      </c>
      <c r="J138" s="60" t="s">
        <v>1494</v>
      </c>
      <c r="L138" s="54">
        <v>842.95</v>
      </c>
      <c r="M138" s="54">
        <v>440.15</v>
      </c>
      <c r="N138" s="53">
        <v>820.4</v>
      </c>
    </row>
    <row r="139" spans="2:14" x14ac:dyDescent="0.3">
      <c r="B139" s="53">
        <v>499.95</v>
      </c>
      <c r="C139" s="53">
        <v>0.48</v>
      </c>
      <c r="D139" s="55">
        <v>88607</v>
      </c>
      <c r="E139" s="53" t="s">
        <v>1497</v>
      </c>
      <c r="I139" s="62">
        <v>1450825</v>
      </c>
      <c r="J139" s="60" t="s">
        <v>1496</v>
      </c>
      <c r="L139" s="54">
        <v>672</v>
      </c>
      <c r="M139" s="54">
        <v>480</v>
      </c>
      <c r="N139" s="53">
        <v>499.95</v>
      </c>
    </row>
    <row r="140" spans="2:14" x14ac:dyDescent="0.3">
      <c r="B140" s="53">
        <v>675.95</v>
      </c>
      <c r="C140" s="53">
        <v>0.48</v>
      </c>
      <c r="D140" s="55">
        <v>10767</v>
      </c>
      <c r="E140" s="53" t="s">
        <v>1499</v>
      </c>
      <c r="I140" s="62">
        <v>145833</v>
      </c>
      <c r="J140" s="60" t="s">
        <v>1498</v>
      </c>
      <c r="L140" s="54">
        <v>885</v>
      </c>
      <c r="M140" s="54">
        <v>422</v>
      </c>
      <c r="N140" s="53">
        <v>675.95</v>
      </c>
    </row>
    <row r="141" spans="2:14" x14ac:dyDescent="0.3">
      <c r="B141" s="53">
        <v>380.7</v>
      </c>
      <c r="C141" s="53">
        <v>0.44</v>
      </c>
      <c r="D141" s="55">
        <v>234615</v>
      </c>
      <c r="E141" s="53" t="s">
        <v>1501</v>
      </c>
      <c r="I141" s="62">
        <v>3951912</v>
      </c>
      <c r="J141" s="60" t="s">
        <v>1500</v>
      </c>
      <c r="L141" s="54">
        <v>543.54999999999995</v>
      </c>
      <c r="M141" s="54">
        <v>349.25</v>
      </c>
      <c r="N141" s="53">
        <v>380.7</v>
      </c>
    </row>
    <row r="142" spans="2:14" x14ac:dyDescent="0.3">
      <c r="B142" s="53">
        <v>512.35</v>
      </c>
      <c r="C142" s="53">
        <v>0.43</v>
      </c>
      <c r="D142" s="55">
        <v>197610</v>
      </c>
      <c r="E142" s="53" t="s">
        <v>1503</v>
      </c>
      <c r="I142" s="62">
        <v>4123098</v>
      </c>
      <c r="J142" s="60" t="s">
        <v>1502</v>
      </c>
      <c r="L142" s="54">
        <v>895.85</v>
      </c>
      <c r="M142" s="54">
        <v>432</v>
      </c>
      <c r="N142" s="53">
        <v>512.35</v>
      </c>
    </row>
    <row r="143" spans="2:14" x14ac:dyDescent="0.3">
      <c r="B143" s="53">
        <v>381.45</v>
      </c>
      <c r="C143" s="53">
        <v>0.42</v>
      </c>
      <c r="D143" s="55">
        <v>14398</v>
      </c>
      <c r="E143" s="53" t="s">
        <v>1505</v>
      </c>
      <c r="I143" s="62">
        <v>1021228</v>
      </c>
      <c r="J143" s="60" t="s">
        <v>1504</v>
      </c>
      <c r="L143" s="54">
        <v>584.4</v>
      </c>
      <c r="M143" s="54">
        <v>209</v>
      </c>
      <c r="N143" s="53">
        <v>381.45</v>
      </c>
    </row>
    <row r="144" spans="2:14" x14ac:dyDescent="0.3">
      <c r="B144" s="56">
        <v>1043.4000000000001</v>
      </c>
      <c r="C144" s="53">
        <v>0.41</v>
      </c>
      <c r="D144" s="55">
        <v>106741</v>
      </c>
      <c r="E144" s="53" t="s">
        <v>1507</v>
      </c>
      <c r="I144" s="62">
        <v>436216</v>
      </c>
      <c r="J144" s="60" t="s">
        <v>1506</v>
      </c>
      <c r="L144" s="76">
        <v>1541.85</v>
      </c>
      <c r="M144" s="54">
        <v>979.5</v>
      </c>
      <c r="N144" s="56">
        <v>1043.4000000000001</v>
      </c>
    </row>
    <row r="145" spans="2:14" x14ac:dyDescent="0.3">
      <c r="B145" s="53">
        <v>185.81</v>
      </c>
      <c r="C145" s="53">
        <v>0.41</v>
      </c>
      <c r="D145" s="55">
        <v>11666</v>
      </c>
      <c r="E145" s="53" t="s">
        <v>1509</v>
      </c>
      <c r="I145" s="62">
        <v>4099021</v>
      </c>
      <c r="J145" s="60" t="s">
        <v>1508</v>
      </c>
      <c r="L145" s="54">
        <v>364.5</v>
      </c>
      <c r="M145" s="54">
        <v>170.05</v>
      </c>
      <c r="N145" s="53">
        <v>185.81</v>
      </c>
    </row>
    <row r="146" spans="2:14" x14ac:dyDescent="0.3">
      <c r="B146" s="56">
        <v>5015.3500000000004</v>
      </c>
      <c r="C146" s="53">
        <v>0.4</v>
      </c>
      <c r="D146" s="55">
        <v>178289</v>
      </c>
      <c r="E146" s="53" t="s">
        <v>1511</v>
      </c>
      <c r="I146" s="62">
        <v>1026027</v>
      </c>
      <c r="J146" s="60" t="s">
        <v>1510</v>
      </c>
      <c r="L146" s="76">
        <v>8345</v>
      </c>
      <c r="M146" s="76">
        <v>3843</v>
      </c>
      <c r="N146" s="56">
        <v>5015.3500000000004</v>
      </c>
    </row>
    <row r="147" spans="2:14" x14ac:dyDescent="0.3">
      <c r="B147" s="53">
        <v>125.29</v>
      </c>
      <c r="C147" s="53">
        <v>0.38</v>
      </c>
      <c r="D147" s="55">
        <v>176925</v>
      </c>
      <c r="E147" s="53" t="s">
        <v>1513</v>
      </c>
      <c r="I147" s="62">
        <v>14079943</v>
      </c>
      <c r="J147" s="60" t="s">
        <v>1512</v>
      </c>
      <c r="L147" s="54">
        <v>185.97</v>
      </c>
      <c r="M147" s="54">
        <v>110.72</v>
      </c>
      <c r="N147" s="53">
        <v>125.29</v>
      </c>
    </row>
    <row r="148" spans="2:14" x14ac:dyDescent="0.3">
      <c r="B148" s="53">
        <v>313.10000000000002</v>
      </c>
      <c r="C148" s="53">
        <v>0.37</v>
      </c>
      <c r="D148" s="55">
        <v>13292</v>
      </c>
      <c r="E148" s="53" t="s">
        <v>1515</v>
      </c>
      <c r="I148" s="62">
        <v>1814735</v>
      </c>
      <c r="J148" s="60" t="s">
        <v>1514</v>
      </c>
      <c r="L148" s="54">
        <v>560.6</v>
      </c>
      <c r="M148" s="54">
        <v>279.8</v>
      </c>
      <c r="N148" s="53">
        <v>313.10000000000002</v>
      </c>
    </row>
    <row r="149" spans="2:14" x14ac:dyDescent="0.3">
      <c r="B149" s="56">
        <v>1128.5</v>
      </c>
      <c r="C149" s="53">
        <v>0.35</v>
      </c>
      <c r="D149" s="55">
        <v>38002</v>
      </c>
      <c r="E149" s="53" t="s">
        <v>1517</v>
      </c>
      <c r="I149" s="62">
        <v>1936179</v>
      </c>
      <c r="J149" s="60" t="s">
        <v>1516</v>
      </c>
      <c r="L149" s="76">
        <v>1314</v>
      </c>
      <c r="M149" s="54">
        <v>724.2</v>
      </c>
      <c r="N149" s="56">
        <v>1128.5</v>
      </c>
    </row>
    <row r="150" spans="2:14" x14ac:dyDescent="0.3">
      <c r="B150" s="53">
        <v>878.45</v>
      </c>
      <c r="C150" s="53">
        <v>0.35</v>
      </c>
      <c r="D150" s="55">
        <v>15002</v>
      </c>
      <c r="E150" s="53" t="s">
        <v>1519</v>
      </c>
      <c r="I150" s="62">
        <v>305838</v>
      </c>
      <c r="J150" s="60" t="s">
        <v>1518</v>
      </c>
      <c r="L150" s="76">
        <v>1449</v>
      </c>
      <c r="M150" s="54">
        <v>821.3</v>
      </c>
      <c r="N150" s="53">
        <v>878.45</v>
      </c>
    </row>
    <row r="151" spans="2:14" x14ac:dyDescent="0.3">
      <c r="B151" s="53">
        <v>139.58000000000001</v>
      </c>
      <c r="C151" s="53">
        <v>0.32</v>
      </c>
      <c r="D151" s="55">
        <v>18502</v>
      </c>
      <c r="E151" s="53" t="s">
        <v>1521</v>
      </c>
      <c r="I151" s="62">
        <v>2413313</v>
      </c>
      <c r="J151" s="60" t="s">
        <v>1520</v>
      </c>
      <c r="L151" s="54">
        <v>212.49</v>
      </c>
      <c r="M151" s="54">
        <v>109.75</v>
      </c>
      <c r="N151" s="53">
        <v>139.58000000000001</v>
      </c>
    </row>
    <row r="152" spans="2:14" x14ac:dyDescent="0.3">
      <c r="B152" s="53">
        <v>565.35</v>
      </c>
      <c r="C152" s="53">
        <v>0.31</v>
      </c>
      <c r="D152" s="55">
        <v>22651</v>
      </c>
      <c r="E152" s="53" t="s">
        <v>1523</v>
      </c>
      <c r="I152" s="62">
        <v>1084149</v>
      </c>
      <c r="J152" s="60" t="s">
        <v>1522</v>
      </c>
      <c r="L152" s="54">
        <v>588.79999999999995</v>
      </c>
      <c r="M152" s="54">
        <v>332.05</v>
      </c>
      <c r="N152" s="53">
        <v>565.35</v>
      </c>
    </row>
    <row r="153" spans="2:14" x14ac:dyDescent="0.3">
      <c r="B153" s="53">
        <v>16.190000000000001</v>
      </c>
      <c r="C153" s="53">
        <v>0.31</v>
      </c>
      <c r="D153" s="55">
        <v>8039</v>
      </c>
      <c r="E153" s="53" t="s">
        <v>1525</v>
      </c>
      <c r="I153" s="62">
        <v>5671458</v>
      </c>
      <c r="J153" s="60" t="s">
        <v>1524</v>
      </c>
      <c r="L153" s="54">
        <v>30.5</v>
      </c>
      <c r="M153" s="54">
        <v>14.5</v>
      </c>
      <c r="N153" s="53">
        <v>16.190000000000001</v>
      </c>
    </row>
    <row r="154" spans="2:14" x14ac:dyDescent="0.3">
      <c r="B154" s="53">
        <v>86.34</v>
      </c>
      <c r="C154" s="53">
        <v>0.3</v>
      </c>
      <c r="D154" s="55">
        <v>33930</v>
      </c>
      <c r="E154" s="53" t="s">
        <v>1527</v>
      </c>
      <c r="I154" s="62">
        <v>6313074</v>
      </c>
      <c r="J154" s="60" t="s">
        <v>1526</v>
      </c>
      <c r="L154" s="54">
        <v>159.65</v>
      </c>
      <c r="M154" s="54">
        <v>80.540000000000006</v>
      </c>
      <c r="N154" s="53">
        <v>86.34</v>
      </c>
    </row>
    <row r="155" spans="2:14" x14ac:dyDescent="0.3">
      <c r="B155" s="53">
        <v>79.11</v>
      </c>
      <c r="C155" s="53">
        <v>0.3</v>
      </c>
      <c r="D155" s="55">
        <v>21360</v>
      </c>
      <c r="E155" s="53" t="s">
        <v>1529</v>
      </c>
      <c r="I155" s="62">
        <v>5345006</v>
      </c>
      <c r="J155" s="60" t="s">
        <v>1528</v>
      </c>
      <c r="L155" s="54">
        <v>139.84</v>
      </c>
      <c r="M155" s="54">
        <v>70.069999999999993</v>
      </c>
      <c r="N155" s="53">
        <v>79.11</v>
      </c>
    </row>
    <row r="156" spans="2:14" x14ac:dyDescent="0.3">
      <c r="B156" s="56">
        <v>2653.3</v>
      </c>
      <c r="C156" s="53">
        <v>0.28999999999999998</v>
      </c>
      <c r="D156" s="55">
        <v>329946</v>
      </c>
      <c r="E156" s="53" t="s">
        <v>1531</v>
      </c>
      <c r="I156" s="62">
        <v>3447155</v>
      </c>
      <c r="J156" s="60" t="s">
        <v>1530</v>
      </c>
      <c r="L156" s="76">
        <v>3270.95</v>
      </c>
      <c r="M156" s="76">
        <v>1788.8</v>
      </c>
      <c r="N156" s="56">
        <v>2653.3</v>
      </c>
    </row>
    <row r="157" spans="2:14" x14ac:dyDescent="0.3">
      <c r="B157" s="53">
        <v>646.54999999999995</v>
      </c>
      <c r="C157" s="53">
        <v>0.28999999999999998</v>
      </c>
      <c r="D157" s="55">
        <v>39394</v>
      </c>
      <c r="E157" s="53" t="s">
        <v>1533</v>
      </c>
      <c r="I157" s="62">
        <v>636025</v>
      </c>
      <c r="J157" s="60" t="s">
        <v>1532</v>
      </c>
      <c r="L157" s="76">
        <v>1180</v>
      </c>
      <c r="M157" s="54">
        <v>601.25</v>
      </c>
      <c r="N157" s="53">
        <v>646.54999999999995</v>
      </c>
    </row>
    <row r="158" spans="2:14" x14ac:dyDescent="0.3">
      <c r="B158" s="53">
        <v>604.45000000000005</v>
      </c>
      <c r="C158" s="53">
        <v>0.28999999999999998</v>
      </c>
      <c r="D158" s="55">
        <v>14453</v>
      </c>
      <c r="E158" s="53" t="s">
        <v>1535</v>
      </c>
      <c r="I158" s="62">
        <v>355389</v>
      </c>
      <c r="J158" s="60" t="s">
        <v>1534</v>
      </c>
      <c r="L158" s="54">
        <v>980</v>
      </c>
      <c r="M158" s="54">
        <v>568</v>
      </c>
      <c r="N158" s="53">
        <v>604.45000000000005</v>
      </c>
    </row>
    <row r="159" spans="2:14" x14ac:dyDescent="0.3">
      <c r="B159" s="53">
        <v>515.20000000000005</v>
      </c>
      <c r="C159" s="53">
        <v>0.28000000000000003</v>
      </c>
      <c r="D159" s="55">
        <v>90045</v>
      </c>
      <c r="E159" s="53" t="s">
        <v>1537</v>
      </c>
      <c r="I159" s="62">
        <v>4974269</v>
      </c>
      <c r="J159" s="60" t="s">
        <v>1536</v>
      </c>
      <c r="L159" s="54">
        <v>804.9</v>
      </c>
      <c r="M159" s="54">
        <v>418.75</v>
      </c>
      <c r="N159" s="53">
        <v>515.20000000000005</v>
      </c>
    </row>
    <row r="160" spans="2:14" x14ac:dyDescent="0.3">
      <c r="B160" s="56">
        <v>1586.3</v>
      </c>
      <c r="C160" s="53">
        <v>0.27</v>
      </c>
      <c r="D160" s="55">
        <v>8881</v>
      </c>
      <c r="E160" s="53" t="s">
        <v>1539</v>
      </c>
      <c r="I160" s="62">
        <v>1536971</v>
      </c>
      <c r="J160" s="60" t="s">
        <v>1538</v>
      </c>
      <c r="L160" s="76">
        <v>3655</v>
      </c>
      <c r="M160" s="76">
        <v>1351.15</v>
      </c>
      <c r="N160" s="56">
        <v>1586.3</v>
      </c>
    </row>
    <row r="161" spans="2:14" x14ac:dyDescent="0.3">
      <c r="B161" s="53">
        <v>552.79999999999995</v>
      </c>
      <c r="C161" s="53">
        <v>0.24</v>
      </c>
      <c r="D161" s="55">
        <v>8232</v>
      </c>
      <c r="E161" s="53" t="s">
        <v>1541</v>
      </c>
      <c r="I161" s="62">
        <v>3648330</v>
      </c>
      <c r="J161" s="60" t="s">
        <v>1540</v>
      </c>
      <c r="L161" s="76">
        <v>1275</v>
      </c>
      <c r="M161" s="54">
        <v>433.1</v>
      </c>
      <c r="N161" s="53">
        <v>552.79999999999995</v>
      </c>
    </row>
    <row r="162" spans="2:14" x14ac:dyDescent="0.3">
      <c r="B162" s="56">
        <v>3840.9</v>
      </c>
      <c r="C162" s="53">
        <v>0.23</v>
      </c>
      <c r="D162" s="55">
        <v>42192</v>
      </c>
      <c r="E162" s="53" t="s">
        <v>1543</v>
      </c>
      <c r="I162" s="62">
        <v>75622</v>
      </c>
      <c r="J162" s="60" t="s">
        <v>1542</v>
      </c>
      <c r="L162" s="76">
        <v>4880.95</v>
      </c>
      <c r="M162" s="76">
        <v>2476</v>
      </c>
      <c r="N162" s="56">
        <v>3840.9</v>
      </c>
    </row>
    <row r="163" spans="2:14" x14ac:dyDescent="0.3">
      <c r="B163" s="53">
        <v>219.38</v>
      </c>
      <c r="C163" s="53">
        <v>0.22</v>
      </c>
      <c r="D163" s="55">
        <v>21215</v>
      </c>
      <c r="E163" s="53" t="s">
        <v>1545</v>
      </c>
      <c r="I163" s="62">
        <v>2985759</v>
      </c>
      <c r="J163" s="60" t="s">
        <v>1544</v>
      </c>
      <c r="L163" s="54">
        <v>415.8</v>
      </c>
      <c r="M163" s="54">
        <v>195.4</v>
      </c>
      <c r="N163" s="53">
        <v>219.38</v>
      </c>
    </row>
    <row r="164" spans="2:14" x14ac:dyDescent="0.3">
      <c r="B164" s="53">
        <v>13.66</v>
      </c>
      <c r="C164" s="53">
        <v>0.22</v>
      </c>
      <c r="D164" s="55">
        <v>9362</v>
      </c>
      <c r="E164" s="53" t="s">
        <v>1547</v>
      </c>
      <c r="I164" s="62">
        <v>79451547</v>
      </c>
      <c r="J164" s="60" t="s">
        <v>1546</v>
      </c>
      <c r="L164" s="54">
        <v>23.77</v>
      </c>
      <c r="M164" s="54">
        <v>12.36</v>
      </c>
      <c r="N164" s="53">
        <v>13.66</v>
      </c>
    </row>
    <row r="165" spans="2:14" x14ac:dyDescent="0.3">
      <c r="B165" s="53">
        <v>832.1</v>
      </c>
      <c r="C165" s="53">
        <v>0.21</v>
      </c>
      <c r="D165" s="55">
        <v>27055</v>
      </c>
      <c r="E165" s="53" t="s">
        <v>1549</v>
      </c>
      <c r="I165" s="62">
        <v>1922362</v>
      </c>
      <c r="J165" s="60" t="s">
        <v>1548</v>
      </c>
      <c r="L165" s="54">
        <v>922.45</v>
      </c>
      <c r="M165" s="54">
        <v>672.05</v>
      </c>
      <c r="N165" s="53">
        <v>832.1</v>
      </c>
    </row>
    <row r="166" spans="2:14" x14ac:dyDescent="0.3">
      <c r="B166" s="53">
        <v>946.5</v>
      </c>
      <c r="C166" s="53">
        <v>0.21</v>
      </c>
      <c r="D166" s="55">
        <v>13405</v>
      </c>
      <c r="E166" s="53" t="s">
        <v>1551</v>
      </c>
      <c r="I166" s="62">
        <v>245082</v>
      </c>
      <c r="J166" s="60" t="s">
        <v>1550</v>
      </c>
      <c r="L166" s="76">
        <v>1798.9</v>
      </c>
      <c r="M166" s="54">
        <v>676.05</v>
      </c>
      <c r="N166" s="53">
        <v>946.5</v>
      </c>
    </row>
    <row r="167" spans="2:14" x14ac:dyDescent="0.3">
      <c r="B167" s="56">
        <v>7515.05</v>
      </c>
      <c r="C167" s="53">
        <v>0.2</v>
      </c>
      <c r="D167" s="55">
        <v>209863</v>
      </c>
      <c r="E167" s="53" t="s">
        <v>1553</v>
      </c>
      <c r="I167" s="62">
        <v>529286</v>
      </c>
      <c r="J167" s="60" t="s">
        <v>1552</v>
      </c>
      <c r="L167" s="76">
        <v>12774</v>
      </c>
      <c r="M167" s="76">
        <v>7301</v>
      </c>
      <c r="N167" s="56">
        <v>7515.05</v>
      </c>
    </row>
    <row r="168" spans="2:14" x14ac:dyDescent="0.3">
      <c r="B168" s="56">
        <v>5139.7</v>
      </c>
      <c r="C168" s="53">
        <v>0.2</v>
      </c>
      <c r="D168" s="55">
        <v>108915</v>
      </c>
      <c r="E168" s="53" t="s">
        <v>1555</v>
      </c>
      <c r="I168" s="62">
        <v>222937</v>
      </c>
      <c r="J168" s="60" t="s">
        <v>1554</v>
      </c>
      <c r="L168" s="76">
        <v>9149.9500000000007</v>
      </c>
      <c r="M168" s="76">
        <v>4890</v>
      </c>
      <c r="N168" s="56">
        <v>5139.7</v>
      </c>
    </row>
    <row r="169" spans="2:14" x14ac:dyDescent="0.3">
      <c r="B169" s="53">
        <v>201.82</v>
      </c>
      <c r="C169" s="53">
        <v>0.2</v>
      </c>
      <c r="D169" s="55">
        <v>26756</v>
      </c>
      <c r="E169" s="53" t="s">
        <v>1557</v>
      </c>
      <c r="I169" s="62">
        <v>7229340</v>
      </c>
      <c r="J169" s="60" t="s">
        <v>1556</v>
      </c>
      <c r="L169" s="54">
        <v>307.89999999999998</v>
      </c>
      <c r="M169" s="54">
        <v>114.35</v>
      </c>
      <c r="N169" s="53">
        <v>201.82</v>
      </c>
    </row>
    <row r="170" spans="2:14" ht="27.6" x14ac:dyDescent="0.3">
      <c r="B170" s="56">
        <v>1451.5</v>
      </c>
      <c r="C170" s="53">
        <v>0.19</v>
      </c>
      <c r="D170" s="55">
        <v>122059</v>
      </c>
      <c r="E170" s="53" t="s">
        <v>1559</v>
      </c>
      <c r="I170" s="62">
        <v>1194307</v>
      </c>
      <c r="J170" s="60" t="s">
        <v>1558</v>
      </c>
      <c r="L170" s="76">
        <v>1652</v>
      </c>
      <c r="M170" s="76">
        <v>1026.6500000000001</v>
      </c>
      <c r="N170" s="56">
        <v>1451.5</v>
      </c>
    </row>
    <row r="171" spans="2:14" x14ac:dyDescent="0.3">
      <c r="B171" s="56">
        <v>4634.8999999999996</v>
      </c>
      <c r="C171" s="53">
        <v>0.19</v>
      </c>
      <c r="D171" s="55">
        <v>20062</v>
      </c>
      <c r="E171" s="53" t="s">
        <v>1561</v>
      </c>
      <c r="I171" s="62">
        <v>14097</v>
      </c>
      <c r="J171" s="60" t="s">
        <v>1560</v>
      </c>
      <c r="L171" s="76">
        <v>8750</v>
      </c>
      <c r="M171" s="76">
        <v>3100.05</v>
      </c>
      <c r="N171" s="56">
        <v>4634.8999999999996</v>
      </c>
    </row>
    <row r="172" spans="2:14" x14ac:dyDescent="0.3">
      <c r="B172" s="53">
        <v>155.96</v>
      </c>
      <c r="C172" s="53">
        <v>0.18</v>
      </c>
      <c r="D172" s="55">
        <v>9480</v>
      </c>
      <c r="E172" s="53" t="s">
        <v>1563</v>
      </c>
      <c r="I172" s="62">
        <v>5230986</v>
      </c>
      <c r="J172" s="60" t="s">
        <v>1562</v>
      </c>
      <c r="L172" s="54">
        <v>272.05</v>
      </c>
      <c r="M172" s="54">
        <v>146.1</v>
      </c>
      <c r="N172" s="53">
        <v>155.96</v>
      </c>
    </row>
    <row r="173" spans="2:14" x14ac:dyDescent="0.3">
      <c r="B173" s="56">
        <v>1623.25</v>
      </c>
      <c r="C173" s="53">
        <v>0.18</v>
      </c>
      <c r="D173" s="55">
        <v>8324</v>
      </c>
      <c r="E173" s="53" t="s">
        <v>1565</v>
      </c>
      <c r="I173" s="62">
        <v>100598</v>
      </c>
      <c r="J173" s="60" t="s">
        <v>1564</v>
      </c>
      <c r="L173" s="76">
        <v>2318.3000000000002</v>
      </c>
      <c r="M173" s="76">
        <v>1527.6</v>
      </c>
      <c r="N173" s="56">
        <v>1623.25</v>
      </c>
    </row>
    <row r="174" spans="2:14" x14ac:dyDescent="0.3">
      <c r="B174" s="53">
        <v>53.85</v>
      </c>
      <c r="C174" s="53">
        <v>0.17</v>
      </c>
      <c r="D174" s="55">
        <v>73498</v>
      </c>
      <c r="E174" s="53" t="s">
        <v>1567</v>
      </c>
      <c r="I174" s="62">
        <v>48314005</v>
      </c>
      <c r="J174" s="60" t="s">
        <v>1566</v>
      </c>
      <c r="L174" s="54">
        <v>86.04</v>
      </c>
      <c r="M174" s="54">
        <v>35.5</v>
      </c>
      <c r="N174" s="53">
        <v>53.85</v>
      </c>
    </row>
    <row r="175" spans="2:14" x14ac:dyDescent="0.3">
      <c r="B175" s="56">
        <v>3767.5</v>
      </c>
      <c r="C175" s="53">
        <v>0.17</v>
      </c>
      <c r="D175" s="55">
        <v>11551</v>
      </c>
      <c r="E175" s="53" t="s">
        <v>1569</v>
      </c>
      <c r="I175" s="62">
        <v>13934</v>
      </c>
      <c r="J175" s="60" t="s">
        <v>1568</v>
      </c>
      <c r="L175" s="76">
        <v>5958.85</v>
      </c>
      <c r="M175" s="76">
        <v>3407</v>
      </c>
      <c r="N175" s="56">
        <v>3767.5</v>
      </c>
    </row>
    <row r="176" spans="2:14" x14ac:dyDescent="0.3">
      <c r="B176" s="56">
        <v>9781.1</v>
      </c>
      <c r="C176" s="53">
        <v>0.16</v>
      </c>
      <c r="D176" s="55">
        <v>88509</v>
      </c>
      <c r="E176" s="53" t="s">
        <v>1571</v>
      </c>
      <c r="I176" s="62">
        <v>59512</v>
      </c>
      <c r="J176" s="60" t="s">
        <v>1570</v>
      </c>
      <c r="L176" s="76">
        <v>13298</v>
      </c>
      <c r="M176" s="76">
        <v>7255.55</v>
      </c>
      <c r="N176" s="56">
        <v>9781.1</v>
      </c>
    </row>
    <row r="177" spans="2:14" x14ac:dyDescent="0.3">
      <c r="B177" s="56">
        <v>6143.75</v>
      </c>
      <c r="C177" s="53">
        <v>0.15</v>
      </c>
      <c r="D177" s="55">
        <v>88338</v>
      </c>
      <c r="E177" s="53" t="s">
        <v>1573</v>
      </c>
      <c r="I177" s="62">
        <v>250139</v>
      </c>
      <c r="J177" s="60" t="s">
        <v>1572</v>
      </c>
      <c r="L177" s="76">
        <v>7545.35</v>
      </c>
      <c r="M177" s="76">
        <v>5693.2</v>
      </c>
      <c r="N177" s="56">
        <v>6143.75</v>
      </c>
    </row>
    <row r="178" spans="2:14" x14ac:dyDescent="0.3">
      <c r="B178" s="53">
        <v>685.35</v>
      </c>
      <c r="C178" s="53">
        <v>0.15</v>
      </c>
      <c r="D178" s="55">
        <v>12389</v>
      </c>
      <c r="E178" s="53" t="s">
        <v>1575</v>
      </c>
      <c r="I178" s="62">
        <v>207275</v>
      </c>
      <c r="J178" s="60" t="s">
        <v>1574</v>
      </c>
      <c r="L178" s="76">
        <v>1064.05</v>
      </c>
      <c r="M178" s="54">
        <v>602.04999999999995</v>
      </c>
      <c r="N178" s="53">
        <v>685.35</v>
      </c>
    </row>
    <row r="179" spans="2:14" x14ac:dyDescent="0.3">
      <c r="B179" s="53">
        <v>939.95</v>
      </c>
      <c r="C179" s="53">
        <v>0.15</v>
      </c>
      <c r="D179" s="55">
        <v>11925</v>
      </c>
      <c r="E179" s="53" t="s">
        <v>1577</v>
      </c>
      <c r="I179" s="62">
        <v>712304</v>
      </c>
      <c r="J179" s="60" t="s">
        <v>1576</v>
      </c>
      <c r="L179" s="76">
        <v>2449.6999999999998</v>
      </c>
      <c r="M179" s="54">
        <v>899</v>
      </c>
      <c r="N179" s="53">
        <v>939.95</v>
      </c>
    </row>
    <row r="180" spans="2:14" x14ac:dyDescent="0.3">
      <c r="B180" s="56">
        <v>2584.85</v>
      </c>
      <c r="C180" s="53">
        <v>0.14000000000000001</v>
      </c>
      <c r="D180" s="55">
        <v>19443</v>
      </c>
      <c r="E180" s="53" t="s">
        <v>1579</v>
      </c>
      <c r="I180" s="62">
        <v>47964</v>
      </c>
      <c r="J180" s="60" t="s">
        <v>1578</v>
      </c>
      <c r="L180" s="76">
        <v>4817.8999999999996</v>
      </c>
      <c r="M180" s="76">
        <v>2398.3000000000002</v>
      </c>
      <c r="N180" s="56">
        <v>2584.85</v>
      </c>
    </row>
    <row r="181" spans="2:14" x14ac:dyDescent="0.3">
      <c r="B181" s="53">
        <v>327.45</v>
      </c>
      <c r="C181" s="53">
        <v>0.14000000000000001</v>
      </c>
      <c r="D181" s="55">
        <v>13482</v>
      </c>
      <c r="E181" s="53" t="s">
        <v>1581</v>
      </c>
      <c r="I181" s="62">
        <v>2723576</v>
      </c>
      <c r="J181" s="60" t="s">
        <v>1580</v>
      </c>
      <c r="L181" s="54">
        <v>521.79999999999995</v>
      </c>
      <c r="M181" s="54">
        <v>262.95</v>
      </c>
      <c r="N181" s="53">
        <v>327.45</v>
      </c>
    </row>
    <row r="182" spans="2:14" x14ac:dyDescent="0.3">
      <c r="B182" s="56">
        <v>3140.9</v>
      </c>
      <c r="C182" s="53">
        <v>0.12</v>
      </c>
      <c r="D182" s="55">
        <v>29311</v>
      </c>
      <c r="E182" s="53" t="s">
        <v>1583</v>
      </c>
      <c r="I182" s="62">
        <v>12947</v>
      </c>
      <c r="J182" s="60" t="s">
        <v>1582</v>
      </c>
      <c r="L182" s="76">
        <v>4949.95</v>
      </c>
      <c r="M182" s="76">
        <v>3093.3</v>
      </c>
      <c r="N182" s="56">
        <v>3140.9</v>
      </c>
    </row>
    <row r="183" spans="2:14" x14ac:dyDescent="0.3">
      <c r="B183" s="56">
        <v>4350.6499999999996</v>
      </c>
      <c r="C183" s="53">
        <v>0.09</v>
      </c>
      <c r="D183" s="55">
        <v>33617</v>
      </c>
      <c r="E183" s="53" t="s">
        <v>1585</v>
      </c>
      <c r="I183" s="62">
        <v>123940</v>
      </c>
      <c r="J183" s="60" t="s">
        <v>1584</v>
      </c>
      <c r="L183" s="76">
        <v>4988.95</v>
      </c>
      <c r="M183" s="76">
        <v>3642</v>
      </c>
      <c r="N183" s="56">
        <v>4350.6499999999996</v>
      </c>
    </row>
    <row r="184" spans="2:14" x14ac:dyDescent="0.3">
      <c r="B184" s="53">
        <v>652.1</v>
      </c>
      <c r="C184" s="53">
        <v>0.09</v>
      </c>
      <c r="D184" s="55">
        <v>8738</v>
      </c>
      <c r="E184" s="53" t="s">
        <v>1587</v>
      </c>
      <c r="I184" s="62">
        <v>210387</v>
      </c>
      <c r="J184" s="60" t="s">
        <v>1586</v>
      </c>
      <c r="L184" s="54">
        <v>964.45</v>
      </c>
      <c r="M184" s="54">
        <v>566.5</v>
      </c>
      <c r="N184" s="53">
        <v>652.1</v>
      </c>
    </row>
    <row r="185" spans="2:14" x14ac:dyDescent="0.3">
      <c r="B185" s="53">
        <v>997.55</v>
      </c>
      <c r="C185" s="53">
        <v>0.08</v>
      </c>
      <c r="D185" s="55">
        <v>9054</v>
      </c>
      <c r="E185" s="53" t="s">
        <v>1589</v>
      </c>
      <c r="I185" s="62">
        <v>398427</v>
      </c>
      <c r="J185" s="60" t="s">
        <v>1588</v>
      </c>
      <c r="L185" s="76">
        <v>1506.9</v>
      </c>
      <c r="M185" s="54">
        <v>884.2</v>
      </c>
      <c r="N185" s="53">
        <v>997.55</v>
      </c>
    </row>
    <row r="186" spans="2:14" x14ac:dyDescent="0.3">
      <c r="B186" s="53">
        <v>427.65</v>
      </c>
      <c r="C186" s="53">
        <v>0.06</v>
      </c>
      <c r="D186" s="55">
        <v>180696</v>
      </c>
      <c r="E186" s="53" t="s">
        <v>1591</v>
      </c>
      <c r="I186" s="62">
        <v>1225552</v>
      </c>
      <c r="J186" s="60" t="s">
        <v>1590</v>
      </c>
      <c r="L186" s="54">
        <v>807.7</v>
      </c>
      <c r="M186" s="54">
        <v>284.60000000000002</v>
      </c>
      <c r="N186" s="53">
        <v>427.65</v>
      </c>
    </row>
    <row r="187" spans="2:14" x14ac:dyDescent="0.3">
      <c r="B187" s="56">
        <v>1157.95</v>
      </c>
      <c r="C187" s="53">
        <v>0.05</v>
      </c>
      <c r="D187" s="55">
        <v>29477</v>
      </c>
      <c r="E187" s="53" t="s">
        <v>1593</v>
      </c>
      <c r="I187" s="62">
        <v>110101</v>
      </c>
      <c r="J187" s="60" t="s">
        <v>1592</v>
      </c>
      <c r="L187" s="76">
        <v>1360</v>
      </c>
      <c r="M187" s="54">
        <v>598</v>
      </c>
      <c r="N187" s="56">
        <v>1157.95</v>
      </c>
    </row>
    <row r="188" spans="2:14" x14ac:dyDescent="0.3">
      <c r="B188" s="53">
        <v>749.35</v>
      </c>
      <c r="C188" s="53">
        <v>0.04</v>
      </c>
      <c r="D188" s="55">
        <v>106665</v>
      </c>
      <c r="E188" s="53" t="s">
        <v>1595</v>
      </c>
      <c r="I188" s="62">
        <v>1433765</v>
      </c>
      <c r="J188" s="60" t="s">
        <v>1594</v>
      </c>
      <c r="L188" s="54">
        <v>894.9</v>
      </c>
      <c r="M188" s="54">
        <v>506.45</v>
      </c>
      <c r="N188" s="53">
        <v>749.35</v>
      </c>
    </row>
    <row r="189" spans="2:14" x14ac:dyDescent="0.3">
      <c r="B189" s="53">
        <v>608.4</v>
      </c>
      <c r="C189" s="53">
        <v>0.04</v>
      </c>
      <c r="D189" s="55">
        <v>93016</v>
      </c>
      <c r="E189" s="53" t="s">
        <v>1597</v>
      </c>
      <c r="I189" s="62">
        <v>2390745</v>
      </c>
      <c r="J189" s="60" t="s">
        <v>1596</v>
      </c>
      <c r="L189" s="54">
        <v>874.7</v>
      </c>
      <c r="M189" s="54">
        <v>450.1</v>
      </c>
      <c r="N189" s="53">
        <v>608.4</v>
      </c>
    </row>
    <row r="190" spans="2:14" x14ac:dyDescent="0.3">
      <c r="B190" s="53">
        <v>515.20000000000005</v>
      </c>
      <c r="C190" s="53">
        <v>0.03</v>
      </c>
      <c r="D190" s="55">
        <v>12317</v>
      </c>
      <c r="E190" s="53" t="s">
        <v>1599</v>
      </c>
      <c r="I190" s="62">
        <v>103515</v>
      </c>
      <c r="J190" s="60" t="s">
        <v>1598</v>
      </c>
      <c r="L190" s="54">
        <v>652</v>
      </c>
      <c r="M190" s="54">
        <v>365.85</v>
      </c>
      <c r="N190" s="53">
        <v>515.20000000000005</v>
      </c>
    </row>
    <row r="191" spans="2:14" x14ac:dyDescent="0.3">
      <c r="B191" s="53">
        <v>210.48</v>
      </c>
      <c r="C191" s="53">
        <v>0.02</v>
      </c>
      <c r="D191" s="55">
        <v>5919</v>
      </c>
      <c r="E191" s="53" t="s">
        <v>1601</v>
      </c>
      <c r="I191" s="62">
        <v>945192</v>
      </c>
      <c r="J191" s="60" t="s">
        <v>1600</v>
      </c>
      <c r="L191" s="54">
        <v>415.4</v>
      </c>
      <c r="M191" s="54">
        <v>206.5</v>
      </c>
      <c r="N191" s="53">
        <v>210.48</v>
      </c>
    </row>
    <row r="192" spans="2:14" x14ac:dyDescent="0.3">
      <c r="B192" s="56">
        <v>12170.55</v>
      </c>
      <c r="C192" s="53">
        <v>0.01</v>
      </c>
      <c r="D192" s="55">
        <v>51581</v>
      </c>
      <c r="E192" s="53" t="s">
        <v>1603</v>
      </c>
      <c r="I192" s="62">
        <v>106276</v>
      </c>
      <c r="J192" s="60" t="s">
        <v>1602</v>
      </c>
      <c r="L192" s="76">
        <v>16549.95</v>
      </c>
      <c r="M192" s="76">
        <v>6271.1</v>
      </c>
      <c r="N192" s="56">
        <v>12170.55</v>
      </c>
    </row>
    <row r="193" spans="2:14" x14ac:dyDescent="0.3">
      <c r="B193" s="56">
        <v>27950.3</v>
      </c>
      <c r="C193" s="53">
        <v>0.01</v>
      </c>
      <c r="D193" s="55">
        <v>31486</v>
      </c>
      <c r="E193" s="53" t="s">
        <v>1605</v>
      </c>
      <c r="I193" s="62">
        <v>6238</v>
      </c>
      <c r="J193" s="60" t="s">
        <v>1604</v>
      </c>
      <c r="L193" s="76">
        <v>40856.5</v>
      </c>
      <c r="M193" s="76">
        <v>25718.15</v>
      </c>
      <c r="N193" s="56">
        <v>27950.3</v>
      </c>
    </row>
    <row r="194" spans="2:14" x14ac:dyDescent="0.3">
      <c r="B194" s="53">
        <v>164.61</v>
      </c>
      <c r="C194" s="53">
        <v>0.01</v>
      </c>
      <c r="D194" s="55">
        <v>21462</v>
      </c>
      <c r="E194" s="53" t="s">
        <v>1607</v>
      </c>
      <c r="I194" s="62">
        <v>5325323</v>
      </c>
      <c r="J194" s="60" t="s">
        <v>1606</v>
      </c>
      <c r="L194" s="54">
        <v>261.89999999999998</v>
      </c>
      <c r="M194" s="54">
        <v>107.06</v>
      </c>
      <c r="N194" s="53">
        <v>164.61</v>
      </c>
    </row>
    <row r="195" spans="2:14" x14ac:dyDescent="0.3">
      <c r="B195" s="56">
        <v>2255.9</v>
      </c>
      <c r="C195" s="53">
        <v>0</v>
      </c>
      <c r="D195" s="55">
        <v>90998</v>
      </c>
      <c r="E195" s="53" t="s">
        <v>1609</v>
      </c>
      <c r="I195" s="62">
        <v>1317140</v>
      </c>
      <c r="J195" s="60" t="s">
        <v>1608</v>
      </c>
      <c r="L195" s="76">
        <v>2930</v>
      </c>
      <c r="M195" s="54">
        <v>897.7</v>
      </c>
      <c r="N195" s="56">
        <v>2255.9</v>
      </c>
    </row>
    <row r="196" spans="2:14" x14ac:dyDescent="0.3">
      <c r="B196" s="56">
        <v>4387.1499999999996</v>
      </c>
      <c r="C196" s="53">
        <v>0</v>
      </c>
      <c r="D196" s="55">
        <v>32083</v>
      </c>
      <c r="E196" s="53" t="s">
        <v>1611</v>
      </c>
      <c r="I196" s="62">
        <v>33200</v>
      </c>
      <c r="J196" s="60" t="s">
        <v>1610</v>
      </c>
      <c r="L196" s="76">
        <v>6950</v>
      </c>
      <c r="M196" s="76">
        <v>3880</v>
      </c>
      <c r="N196" s="56">
        <v>4387.1499999999996</v>
      </c>
    </row>
    <row r="197" spans="2:14" x14ac:dyDescent="0.3">
      <c r="B197" s="53">
        <v>280.60000000000002</v>
      </c>
      <c r="C197" s="53">
        <v>0</v>
      </c>
      <c r="D197" s="55">
        <v>8696</v>
      </c>
      <c r="E197" s="53" t="s">
        <v>1613</v>
      </c>
      <c r="I197" s="62">
        <v>334919</v>
      </c>
      <c r="J197" s="60" t="s">
        <v>1612</v>
      </c>
      <c r="L197" s="54">
        <v>385</v>
      </c>
      <c r="M197" s="54">
        <v>172.55</v>
      </c>
      <c r="N197" s="53">
        <v>280.60000000000002</v>
      </c>
    </row>
    <row r="198" spans="2:14" x14ac:dyDescent="0.3">
      <c r="B198" s="53">
        <v>699.55</v>
      </c>
      <c r="C198" s="53">
        <v>-0.01</v>
      </c>
      <c r="D198" s="55">
        <v>9421</v>
      </c>
      <c r="E198" s="53" t="s">
        <v>1615</v>
      </c>
      <c r="I198" s="62">
        <v>1204372</v>
      </c>
      <c r="J198" s="60" t="s">
        <v>1614</v>
      </c>
      <c r="L198" s="76">
        <v>1896.95</v>
      </c>
      <c r="M198" s="54">
        <v>654.54999999999995</v>
      </c>
      <c r="N198" s="53">
        <v>699.55</v>
      </c>
    </row>
    <row r="199" spans="2:14" x14ac:dyDescent="0.3">
      <c r="B199" s="53">
        <v>493.3</v>
      </c>
      <c r="C199" s="53">
        <v>-0.03</v>
      </c>
      <c r="D199" s="55">
        <v>24623</v>
      </c>
      <c r="E199" s="53" t="s">
        <v>1617</v>
      </c>
      <c r="I199" s="62">
        <v>146380</v>
      </c>
      <c r="J199" s="60" t="s">
        <v>1616</v>
      </c>
      <c r="L199" s="54">
        <v>628.29999999999995</v>
      </c>
      <c r="M199" s="54">
        <v>336.1</v>
      </c>
      <c r="N199" s="53">
        <v>493.3</v>
      </c>
    </row>
    <row r="200" spans="2:14" x14ac:dyDescent="0.3">
      <c r="B200" s="53">
        <v>285.25</v>
      </c>
      <c r="C200" s="53">
        <v>-0.04</v>
      </c>
      <c r="D200" s="55">
        <v>42788</v>
      </c>
      <c r="E200" s="53" t="s">
        <v>1619</v>
      </c>
      <c r="I200" s="62">
        <v>1511594</v>
      </c>
      <c r="J200" s="60" t="s">
        <v>1618</v>
      </c>
      <c r="L200" s="54">
        <v>384.2</v>
      </c>
      <c r="M200" s="54">
        <v>253.4</v>
      </c>
      <c r="N200" s="53">
        <v>285.25</v>
      </c>
    </row>
    <row r="201" spans="2:14" x14ac:dyDescent="0.3">
      <c r="B201" s="53">
        <v>274.14999999999998</v>
      </c>
      <c r="C201" s="53">
        <v>-0.04</v>
      </c>
      <c r="D201" s="55">
        <v>15468</v>
      </c>
      <c r="E201" s="53" t="s">
        <v>1621</v>
      </c>
      <c r="I201" s="62">
        <v>12655652</v>
      </c>
      <c r="J201" s="60" t="s">
        <v>1620</v>
      </c>
      <c r="L201" s="54">
        <v>469.7</v>
      </c>
      <c r="M201" s="54">
        <v>260.05</v>
      </c>
      <c r="N201" s="53">
        <v>274.14999999999998</v>
      </c>
    </row>
    <row r="202" spans="2:14" x14ac:dyDescent="0.3">
      <c r="B202" s="53">
        <v>330.15</v>
      </c>
      <c r="C202" s="53">
        <v>-0.05</v>
      </c>
      <c r="D202" s="55">
        <v>320135</v>
      </c>
      <c r="E202" s="53" t="s">
        <v>1623</v>
      </c>
      <c r="I202" s="62">
        <v>6984859</v>
      </c>
      <c r="J202" s="60" t="s">
        <v>1622</v>
      </c>
      <c r="L202" s="54">
        <v>448.45</v>
      </c>
      <c r="M202" s="54">
        <v>292.8</v>
      </c>
      <c r="N202" s="53">
        <v>330.15</v>
      </c>
    </row>
    <row r="203" spans="2:14" x14ac:dyDescent="0.3">
      <c r="B203" s="53">
        <v>805.9</v>
      </c>
      <c r="C203" s="53">
        <v>-0.05</v>
      </c>
      <c r="D203" s="55">
        <v>15841</v>
      </c>
      <c r="E203" s="53" t="s">
        <v>1625</v>
      </c>
      <c r="I203" s="62">
        <v>107418</v>
      </c>
      <c r="J203" s="60" t="s">
        <v>1624</v>
      </c>
      <c r="L203" s="76">
        <v>1303.9000000000001</v>
      </c>
      <c r="M203" s="54">
        <v>725.2</v>
      </c>
      <c r="N203" s="53">
        <v>805.9</v>
      </c>
    </row>
    <row r="204" spans="2:14" x14ac:dyDescent="0.3">
      <c r="B204" s="56">
        <v>1168.7</v>
      </c>
      <c r="C204" s="53">
        <v>-0.05</v>
      </c>
      <c r="D204" s="55">
        <v>13917</v>
      </c>
      <c r="E204" s="53" t="s">
        <v>1627</v>
      </c>
      <c r="I204" s="62">
        <v>931596</v>
      </c>
      <c r="J204" s="60" t="s">
        <v>1626</v>
      </c>
      <c r="L204" s="76">
        <v>1695</v>
      </c>
      <c r="M204" s="54">
        <v>917.45</v>
      </c>
      <c r="N204" s="56">
        <v>1168.7</v>
      </c>
    </row>
    <row r="205" spans="2:14" x14ac:dyDescent="0.3">
      <c r="B205" s="56">
        <v>3193.65</v>
      </c>
      <c r="C205" s="53">
        <v>-0.06</v>
      </c>
      <c r="D205" s="55">
        <v>449126</v>
      </c>
      <c r="E205" s="53" t="s">
        <v>1629</v>
      </c>
      <c r="I205" s="62">
        <v>1360149</v>
      </c>
      <c r="J205" s="60" t="s">
        <v>1628</v>
      </c>
      <c r="L205" s="76">
        <v>3963.5</v>
      </c>
      <c r="M205" s="76">
        <v>3141</v>
      </c>
      <c r="N205" s="56">
        <v>3193.65</v>
      </c>
    </row>
    <row r="206" spans="2:14" x14ac:dyDescent="0.3">
      <c r="B206" s="56">
        <v>11640.1</v>
      </c>
      <c r="C206" s="53">
        <v>-0.06</v>
      </c>
      <c r="D206" s="55">
        <v>365968</v>
      </c>
      <c r="E206" s="53" t="s">
        <v>1631</v>
      </c>
      <c r="I206" s="62">
        <v>249361</v>
      </c>
      <c r="J206" s="60" t="s">
        <v>1630</v>
      </c>
      <c r="L206" s="76">
        <v>13680</v>
      </c>
      <c r="M206" s="76">
        <v>10725</v>
      </c>
      <c r="N206" s="56">
        <v>11640.1</v>
      </c>
    </row>
    <row r="207" spans="2:14" x14ac:dyDescent="0.3">
      <c r="B207" s="56">
        <v>2540.1</v>
      </c>
      <c r="C207" s="53">
        <v>-0.06</v>
      </c>
      <c r="D207" s="55">
        <v>17804</v>
      </c>
      <c r="E207" s="53" t="s">
        <v>1633</v>
      </c>
      <c r="I207" s="62">
        <v>17833</v>
      </c>
      <c r="J207" s="60" t="s">
        <v>1632</v>
      </c>
      <c r="L207" s="76">
        <v>3978.5</v>
      </c>
      <c r="M207" s="76">
        <v>2343.0500000000002</v>
      </c>
      <c r="N207" s="56">
        <v>2540.1</v>
      </c>
    </row>
    <row r="208" spans="2:14" x14ac:dyDescent="0.3">
      <c r="B208" s="56">
        <v>5303.2</v>
      </c>
      <c r="C208" s="53">
        <v>-0.06</v>
      </c>
      <c r="D208" s="55">
        <v>6840</v>
      </c>
      <c r="E208" s="53" t="s">
        <v>1635</v>
      </c>
      <c r="I208" s="62">
        <v>17135</v>
      </c>
      <c r="J208" s="60" t="s">
        <v>1634</v>
      </c>
      <c r="L208" s="76">
        <v>10789.95</v>
      </c>
      <c r="M208" s="76">
        <v>5095</v>
      </c>
      <c r="N208" s="56">
        <v>5303.2</v>
      </c>
    </row>
    <row r="209" spans="2:14" x14ac:dyDescent="0.3">
      <c r="B209" s="53">
        <v>267.10000000000002</v>
      </c>
      <c r="C209" s="53">
        <v>-7.0000000000000007E-2</v>
      </c>
      <c r="D209" s="55">
        <v>248419</v>
      </c>
      <c r="E209" s="53" t="s">
        <v>1637</v>
      </c>
      <c r="I209" s="62">
        <v>11875548</v>
      </c>
      <c r="J209" s="60" t="s">
        <v>1636</v>
      </c>
      <c r="L209" s="54">
        <v>366.25</v>
      </c>
      <c r="M209" s="54">
        <v>247.3</v>
      </c>
      <c r="N209" s="53">
        <v>267.10000000000002</v>
      </c>
    </row>
    <row r="210" spans="2:14" ht="27.6" x14ac:dyDescent="0.3">
      <c r="B210" s="53">
        <v>181.19</v>
      </c>
      <c r="C210" s="53">
        <v>-7.0000000000000007E-2</v>
      </c>
      <c r="D210" s="55">
        <v>36272</v>
      </c>
      <c r="E210" s="53" t="s">
        <v>1639</v>
      </c>
      <c r="I210" s="62">
        <v>5239025</v>
      </c>
      <c r="J210" s="60" t="s">
        <v>1638</v>
      </c>
      <c r="L210" s="54">
        <v>353.7</v>
      </c>
      <c r="M210" s="54">
        <v>152.55000000000001</v>
      </c>
      <c r="N210" s="53">
        <v>181.19</v>
      </c>
    </row>
    <row r="211" spans="2:14" x14ac:dyDescent="0.3">
      <c r="B211" s="53">
        <v>119.2</v>
      </c>
      <c r="C211" s="53">
        <v>-0.08</v>
      </c>
      <c r="D211" s="55">
        <v>155777</v>
      </c>
      <c r="E211" s="53" t="s">
        <v>1641</v>
      </c>
      <c r="I211" s="62">
        <v>13097183</v>
      </c>
      <c r="J211" s="60" t="s">
        <v>1640</v>
      </c>
      <c r="L211" s="54">
        <v>229</v>
      </c>
      <c r="M211" s="54">
        <v>108.04</v>
      </c>
      <c r="N211" s="53">
        <v>119.2</v>
      </c>
    </row>
    <row r="212" spans="2:14" x14ac:dyDescent="0.3">
      <c r="B212" s="53">
        <v>202.4</v>
      </c>
      <c r="C212" s="53">
        <v>-0.08</v>
      </c>
      <c r="D212" s="55">
        <v>104668</v>
      </c>
      <c r="E212" s="53" t="s">
        <v>1643</v>
      </c>
      <c r="I212" s="62">
        <v>13928062</v>
      </c>
      <c r="J212" s="60" t="s">
        <v>1642</v>
      </c>
      <c r="L212" s="54">
        <v>299.7</v>
      </c>
      <c r="M212" s="54">
        <v>190.7</v>
      </c>
      <c r="N212" s="53">
        <v>202.4</v>
      </c>
    </row>
    <row r="213" spans="2:14" x14ac:dyDescent="0.3">
      <c r="B213" s="53">
        <v>402.2</v>
      </c>
      <c r="C213" s="53">
        <v>-0.1</v>
      </c>
      <c r="D213" s="55">
        <v>105908</v>
      </c>
      <c r="E213" s="53" t="s">
        <v>1645</v>
      </c>
      <c r="I213" s="62">
        <v>5810339</v>
      </c>
      <c r="J213" s="60" t="s">
        <v>1644</v>
      </c>
      <c r="L213" s="54">
        <v>654</v>
      </c>
      <c r="M213" s="54">
        <v>357.35</v>
      </c>
      <c r="N213" s="53">
        <v>402.2</v>
      </c>
    </row>
    <row r="214" spans="2:14" x14ac:dyDescent="0.3">
      <c r="B214" s="53">
        <v>27.97</v>
      </c>
      <c r="C214" s="53">
        <v>-0.11</v>
      </c>
      <c r="D214" s="55">
        <v>5953</v>
      </c>
      <c r="E214" s="53" t="s">
        <v>1647</v>
      </c>
      <c r="I214" s="62">
        <v>4132368</v>
      </c>
      <c r="J214" s="60" t="s">
        <v>1646</v>
      </c>
      <c r="L214" s="54">
        <v>56.5</v>
      </c>
      <c r="M214" s="54">
        <v>25.65</v>
      </c>
      <c r="N214" s="53">
        <v>27.97</v>
      </c>
    </row>
    <row r="215" spans="2:14" x14ac:dyDescent="0.3">
      <c r="B215" s="56">
        <v>1243.95</v>
      </c>
      <c r="C215" s="53">
        <v>-0.12</v>
      </c>
      <c r="D215" s="55">
        <v>878688</v>
      </c>
      <c r="E215" s="53" t="s">
        <v>1649</v>
      </c>
      <c r="I215" s="62">
        <v>11548372</v>
      </c>
      <c r="J215" s="60" t="s">
        <v>1648</v>
      </c>
      <c r="L215" s="76">
        <v>1362.35</v>
      </c>
      <c r="M215" s="76">
        <v>1048.0999999999999</v>
      </c>
      <c r="N215" s="56">
        <v>1243.95</v>
      </c>
    </row>
    <row r="216" spans="2:14" x14ac:dyDescent="0.3">
      <c r="B216" s="53">
        <v>72.650000000000006</v>
      </c>
      <c r="C216" s="53">
        <v>-0.12</v>
      </c>
      <c r="D216" s="55">
        <v>78116</v>
      </c>
      <c r="E216" s="53" t="s">
        <v>1651</v>
      </c>
      <c r="I216" s="62">
        <v>3675399</v>
      </c>
      <c r="J216" s="60" t="s">
        <v>1650</v>
      </c>
      <c r="L216" s="54">
        <v>107.9</v>
      </c>
      <c r="M216" s="54">
        <v>65.89</v>
      </c>
      <c r="N216" s="53">
        <v>72.650000000000006</v>
      </c>
    </row>
    <row r="217" spans="2:14" x14ac:dyDescent="0.3">
      <c r="B217" s="53">
        <v>276.83</v>
      </c>
      <c r="C217" s="53">
        <v>-0.13</v>
      </c>
      <c r="D217" s="55">
        <v>202357</v>
      </c>
      <c r="E217" s="53" t="s">
        <v>1653</v>
      </c>
      <c r="I217" s="62">
        <v>15308721</v>
      </c>
      <c r="J217" s="60" t="s">
        <v>1652</v>
      </c>
      <c r="L217" s="54">
        <v>340.5</v>
      </c>
      <c r="M217" s="54">
        <v>179.1</v>
      </c>
      <c r="N217" s="53">
        <v>276.83</v>
      </c>
    </row>
    <row r="218" spans="2:14" x14ac:dyDescent="0.3">
      <c r="B218" s="53">
        <v>380.35</v>
      </c>
      <c r="C218" s="53">
        <v>-0.13</v>
      </c>
      <c r="D218" s="55">
        <v>10999</v>
      </c>
      <c r="E218" s="53" t="s">
        <v>1655</v>
      </c>
      <c r="I218" s="62">
        <v>92831</v>
      </c>
      <c r="J218" s="60" t="s">
        <v>1654</v>
      </c>
      <c r="L218" s="54">
        <v>592</v>
      </c>
      <c r="M218" s="54">
        <v>361.1</v>
      </c>
      <c r="N218" s="53">
        <v>380.35</v>
      </c>
    </row>
    <row r="219" spans="2:14" x14ac:dyDescent="0.3">
      <c r="B219" s="53">
        <v>552</v>
      </c>
      <c r="C219" s="53">
        <v>-0.13</v>
      </c>
      <c r="D219" s="55">
        <v>6813</v>
      </c>
      <c r="E219" s="53" t="s">
        <v>1657</v>
      </c>
      <c r="I219" s="62">
        <v>534532</v>
      </c>
      <c r="J219" s="60" t="s">
        <v>1656</v>
      </c>
      <c r="L219" s="54">
        <v>832</v>
      </c>
      <c r="M219" s="54">
        <v>408.35</v>
      </c>
      <c r="N219" s="53">
        <v>552</v>
      </c>
    </row>
    <row r="220" spans="2:14" x14ac:dyDescent="0.3">
      <c r="B220" s="56">
        <v>1957.3</v>
      </c>
      <c r="C220" s="53">
        <v>-0.14000000000000001</v>
      </c>
      <c r="D220" s="55">
        <v>26696</v>
      </c>
      <c r="E220" s="53" t="s">
        <v>1659</v>
      </c>
      <c r="I220" s="62">
        <v>171596</v>
      </c>
      <c r="J220" s="60" t="s">
        <v>1658</v>
      </c>
      <c r="L220" s="76">
        <v>3169</v>
      </c>
      <c r="M220" s="76">
        <v>1790.8</v>
      </c>
      <c r="N220" s="56">
        <v>1957.3</v>
      </c>
    </row>
    <row r="221" spans="2:14" x14ac:dyDescent="0.3">
      <c r="B221" s="53">
        <v>649.54999999999995</v>
      </c>
      <c r="C221" s="53">
        <v>-0.15</v>
      </c>
      <c r="D221" s="55">
        <v>19123</v>
      </c>
      <c r="E221" s="53" t="s">
        <v>1661</v>
      </c>
      <c r="I221" s="62">
        <v>284625</v>
      </c>
      <c r="J221" s="60" t="s">
        <v>1660</v>
      </c>
      <c r="L221" s="54">
        <v>943.75</v>
      </c>
      <c r="M221" s="54">
        <v>600.04999999999995</v>
      </c>
      <c r="N221" s="53">
        <v>649.54999999999995</v>
      </c>
    </row>
    <row r="222" spans="2:14" x14ac:dyDescent="0.3">
      <c r="B222" s="53">
        <v>536.1</v>
      </c>
      <c r="C222" s="53">
        <v>-0.15</v>
      </c>
      <c r="D222" s="55">
        <v>11842</v>
      </c>
      <c r="E222" s="53" t="s">
        <v>1663</v>
      </c>
      <c r="I222" s="62">
        <v>289416</v>
      </c>
      <c r="J222" s="60" t="s">
        <v>1662</v>
      </c>
      <c r="L222" s="76">
        <v>1025</v>
      </c>
      <c r="M222" s="54">
        <v>523.95000000000005</v>
      </c>
      <c r="N222" s="53">
        <v>536.1</v>
      </c>
    </row>
    <row r="223" spans="2:14" x14ac:dyDescent="0.3">
      <c r="B223" s="53">
        <v>636.95000000000005</v>
      </c>
      <c r="C223" s="53">
        <v>-0.2</v>
      </c>
      <c r="D223" s="55">
        <v>119771</v>
      </c>
      <c r="E223" s="53" t="s">
        <v>1665</v>
      </c>
      <c r="I223" s="62">
        <v>5378060</v>
      </c>
      <c r="J223" s="60" t="s">
        <v>1664</v>
      </c>
      <c r="L223" s="54">
        <v>730.45</v>
      </c>
      <c r="M223" s="54">
        <v>438.6</v>
      </c>
      <c r="N223" s="53">
        <v>636.95000000000005</v>
      </c>
    </row>
    <row r="224" spans="2:14" x14ac:dyDescent="0.3">
      <c r="B224" s="53">
        <v>903.05</v>
      </c>
      <c r="C224" s="53">
        <v>-0.2</v>
      </c>
      <c r="D224" s="55">
        <v>92119</v>
      </c>
      <c r="E224" s="53" t="s">
        <v>1667</v>
      </c>
      <c r="I224" s="62">
        <v>1325797</v>
      </c>
      <c r="J224" s="60" t="s">
        <v>1666</v>
      </c>
      <c r="L224" s="76">
        <v>1097</v>
      </c>
      <c r="M224" s="54">
        <v>723.35</v>
      </c>
      <c r="N224" s="53">
        <v>903.05</v>
      </c>
    </row>
    <row r="225" spans="2:14" x14ac:dyDescent="0.3">
      <c r="B225" s="56">
        <v>2523.25</v>
      </c>
      <c r="C225" s="53">
        <v>-0.2</v>
      </c>
      <c r="D225" s="55">
        <v>21092</v>
      </c>
      <c r="E225" s="53" t="s">
        <v>1669</v>
      </c>
      <c r="I225" s="62">
        <v>66868</v>
      </c>
      <c r="J225" s="60" t="s">
        <v>1668</v>
      </c>
      <c r="L225" s="76">
        <v>3653.95</v>
      </c>
      <c r="M225" s="76">
        <v>1943.7</v>
      </c>
      <c r="N225" s="56">
        <v>2523.25</v>
      </c>
    </row>
    <row r="226" spans="2:14" x14ac:dyDescent="0.3">
      <c r="B226" s="56">
        <v>1265.3499999999999</v>
      </c>
      <c r="C226" s="53">
        <v>-0.21</v>
      </c>
      <c r="D226" s="55">
        <v>17229</v>
      </c>
      <c r="E226" s="53" t="s">
        <v>1671</v>
      </c>
      <c r="I226" s="62">
        <v>105460</v>
      </c>
      <c r="J226" s="60" t="s">
        <v>1670</v>
      </c>
      <c r="L226" s="76">
        <v>1593.9</v>
      </c>
      <c r="M226" s="54">
        <v>809.15</v>
      </c>
      <c r="N226" s="56">
        <v>1265.3499999999999</v>
      </c>
    </row>
    <row r="227" spans="2:14" x14ac:dyDescent="0.3">
      <c r="B227" s="53">
        <v>544.9</v>
      </c>
      <c r="C227" s="53">
        <v>-0.23</v>
      </c>
      <c r="D227" s="55">
        <v>78751</v>
      </c>
      <c r="E227" s="53" t="s">
        <v>1673</v>
      </c>
      <c r="I227" s="62">
        <v>1372563</v>
      </c>
      <c r="J227" s="60" t="s">
        <v>1672</v>
      </c>
      <c r="L227" s="54">
        <v>796.8</v>
      </c>
      <c r="M227" s="54">
        <v>515.45000000000005</v>
      </c>
      <c r="N227" s="53">
        <v>544.9</v>
      </c>
    </row>
    <row r="228" spans="2:14" x14ac:dyDescent="0.3">
      <c r="B228" s="53">
        <v>391.75</v>
      </c>
      <c r="C228" s="53">
        <v>-0.23</v>
      </c>
      <c r="D228" s="55">
        <v>14202</v>
      </c>
      <c r="E228" s="53" t="s">
        <v>1675</v>
      </c>
      <c r="I228" s="62">
        <v>835049</v>
      </c>
      <c r="J228" s="60" t="s">
        <v>1674</v>
      </c>
      <c r="L228" s="54">
        <v>769.25</v>
      </c>
      <c r="M228" s="54">
        <v>364.15</v>
      </c>
      <c r="N228" s="53">
        <v>391.75</v>
      </c>
    </row>
    <row r="229" spans="2:14" x14ac:dyDescent="0.3">
      <c r="B229" s="53">
        <v>193.63</v>
      </c>
      <c r="C229" s="53">
        <v>-0.25</v>
      </c>
      <c r="D229" s="55">
        <v>67423</v>
      </c>
      <c r="E229" s="53" t="s">
        <v>1677</v>
      </c>
      <c r="I229" s="62">
        <v>7855326</v>
      </c>
      <c r="J229" s="60" t="s">
        <v>1676</v>
      </c>
      <c r="L229" s="54">
        <v>335.35</v>
      </c>
      <c r="M229" s="54">
        <v>176</v>
      </c>
      <c r="N229" s="53">
        <v>193.63</v>
      </c>
    </row>
    <row r="230" spans="2:14" x14ac:dyDescent="0.3">
      <c r="B230" s="53">
        <v>150.30000000000001</v>
      </c>
      <c r="C230" s="53">
        <v>-0.3</v>
      </c>
      <c r="D230" s="55">
        <v>187627</v>
      </c>
      <c r="E230" s="53" t="s">
        <v>1679</v>
      </c>
      <c r="I230" s="62">
        <v>26377549</v>
      </c>
      <c r="J230" s="60" t="s">
        <v>1678</v>
      </c>
      <c r="L230" s="54">
        <v>184.6</v>
      </c>
      <c r="M230" s="54">
        <v>122.62</v>
      </c>
      <c r="N230" s="53">
        <v>150.30000000000001</v>
      </c>
    </row>
    <row r="231" spans="2:14" x14ac:dyDescent="0.3">
      <c r="B231" s="56">
        <v>3767.65</v>
      </c>
      <c r="C231" s="53">
        <v>-0.31</v>
      </c>
      <c r="D231" s="55">
        <v>80540</v>
      </c>
      <c r="E231" s="53" t="s">
        <v>1681</v>
      </c>
      <c r="I231" s="62">
        <v>299570</v>
      </c>
      <c r="J231" s="60" t="s">
        <v>1680</v>
      </c>
      <c r="L231" s="76">
        <v>4864</v>
      </c>
      <c r="M231" s="76">
        <v>3415.55</v>
      </c>
      <c r="N231" s="56">
        <v>3767.65</v>
      </c>
    </row>
    <row r="232" spans="2:14" x14ac:dyDescent="0.3">
      <c r="B232" s="53">
        <v>508.85</v>
      </c>
      <c r="C232" s="53">
        <v>-0.31</v>
      </c>
      <c r="D232" s="55">
        <v>12034</v>
      </c>
      <c r="E232" s="53" t="s">
        <v>1683</v>
      </c>
      <c r="I232" s="62">
        <v>345372</v>
      </c>
      <c r="J232" s="60" t="s">
        <v>1682</v>
      </c>
      <c r="L232" s="76">
        <v>1169.3699999999999</v>
      </c>
      <c r="M232" s="54">
        <v>491.45</v>
      </c>
      <c r="N232" s="53">
        <v>508.85</v>
      </c>
    </row>
    <row r="233" spans="2:14" x14ac:dyDescent="0.3">
      <c r="B233" s="53">
        <v>932.1</v>
      </c>
      <c r="C233" s="53">
        <v>-0.32</v>
      </c>
      <c r="D233" s="55">
        <v>19586</v>
      </c>
      <c r="E233" s="53" t="s">
        <v>1685</v>
      </c>
      <c r="I233" s="62">
        <v>34424</v>
      </c>
      <c r="J233" s="60" t="s">
        <v>1684</v>
      </c>
      <c r="L233" s="76">
        <v>1505.95</v>
      </c>
      <c r="M233" s="54">
        <v>904</v>
      </c>
      <c r="N233" s="53">
        <v>932.1</v>
      </c>
    </row>
    <row r="234" spans="2:14" x14ac:dyDescent="0.3">
      <c r="B234" s="56">
        <v>4885.05</v>
      </c>
      <c r="C234" s="53">
        <v>-0.32</v>
      </c>
      <c r="D234" s="55">
        <v>11654</v>
      </c>
      <c r="E234" s="53" t="s">
        <v>1687</v>
      </c>
      <c r="I234" s="62">
        <v>13453</v>
      </c>
      <c r="J234" s="60" t="s">
        <v>1686</v>
      </c>
      <c r="L234" s="76">
        <v>7121.25</v>
      </c>
      <c r="M234" s="76">
        <v>3782.05</v>
      </c>
      <c r="N234" s="56">
        <v>4885.05</v>
      </c>
    </row>
    <row r="235" spans="2:14" x14ac:dyDescent="0.3">
      <c r="B235" s="53">
        <v>92.25</v>
      </c>
      <c r="C235" s="53">
        <v>-0.32</v>
      </c>
      <c r="D235" s="55">
        <v>10158</v>
      </c>
      <c r="E235" s="53" t="s">
        <v>1689</v>
      </c>
      <c r="I235" s="62">
        <v>1452116</v>
      </c>
      <c r="J235" s="60" t="s">
        <v>1688</v>
      </c>
      <c r="L235" s="54">
        <v>147.19999999999999</v>
      </c>
      <c r="M235" s="54">
        <v>86.61</v>
      </c>
      <c r="N235" s="53">
        <v>92.25</v>
      </c>
    </row>
    <row r="236" spans="2:14" x14ac:dyDescent="0.3">
      <c r="B236" s="56">
        <v>1446.9</v>
      </c>
      <c r="C236" s="53">
        <v>-0.33</v>
      </c>
      <c r="D236" s="55">
        <v>20328</v>
      </c>
      <c r="E236" s="53" t="s">
        <v>1691</v>
      </c>
      <c r="I236" s="62">
        <v>123199</v>
      </c>
      <c r="J236" s="60" t="s">
        <v>1690</v>
      </c>
      <c r="L236" s="76">
        <v>1884</v>
      </c>
      <c r="M236" s="54">
        <v>998.2</v>
      </c>
      <c r="N236" s="56">
        <v>1446.9</v>
      </c>
    </row>
    <row r="237" spans="2:14" x14ac:dyDescent="0.3">
      <c r="B237" s="53">
        <v>214.5</v>
      </c>
      <c r="C237" s="53">
        <v>-0.33</v>
      </c>
      <c r="D237" s="55">
        <v>6975</v>
      </c>
      <c r="E237" s="53" t="s">
        <v>1693</v>
      </c>
      <c r="I237" s="62">
        <v>453484</v>
      </c>
      <c r="J237" s="60" t="s">
        <v>1692</v>
      </c>
      <c r="L237" s="54">
        <v>547</v>
      </c>
      <c r="M237" s="54">
        <v>197.51</v>
      </c>
      <c r="N237" s="53">
        <v>214.5</v>
      </c>
    </row>
    <row r="238" spans="2:14" x14ac:dyDescent="0.3">
      <c r="B238" s="53">
        <v>171.4</v>
      </c>
      <c r="C238" s="53">
        <v>-0.33</v>
      </c>
      <c r="D238" s="55">
        <v>6830</v>
      </c>
      <c r="E238" s="53" t="s">
        <v>1695</v>
      </c>
      <c r="I238" s="62">
        <v>1012388</v>
      </c>
      <c r="J238" s="60" t="s">
        <v>1694</v>
      </c>
      <c r="L238" s="54">
        <v>274.7</v>
      </c>
      <c r="M238" s="54">
        <v>158.30000000000001</v>
      </c>
      <c r="N238" s="53">
        <v>171.4</v>
      </c>
    </row>
    <row r="239" spans="2:14" x14ac:dyDescent="0.3">
      <c r="B239" s="53">
        <v>733.6</v>
      </c>
      <c r="C239" s="53">
        <v>-0.34</v>
      </c>
      <c r="D239" s="55">
        <v>14104</v>
      </c>
      <c r="E239" s="53" t="s">
        <v>1697</v>
      </c>
      <c r="I239" s="62">
        <v>735812</v>
      </c>
      <c r="J239" s="60" t="s">
        <v>1696</v>
      </c>
      <c r="L239" s="54">
        <v>876.7</v>
      </c>
      <c r="M239" s="54">
        <v>476.05</v>
      </c>
      <c r="N239" s="53">
        <v>733.6</v>
      </c>
    </row>
    <row r="240" spans="2:14" x14ac:dyDescent="0.3">
      <c r="B240" s="53">
        <v>282.85000000000002</v>
      </c>
      <c r="C240" s="53">
        <v>-0.35</v>
      </c>
      <c r="D240" s="55">
        <v>22006</v>
      </c>
      <c r="E240" s="53" t="s">
        <v>1699</v>
      </c>
      <c r="I240" s="62">
        <v>1293480</v>
      </c>
      <c r="J240" s="60" t="s">
        <v>1698</v>
      </c>
      <c r="L240" s="54">
        <v>514</v>
      </c>
      <c r="M240" s="54">
        <v>267.2</v>
      </c>
      <c r="N240" s="53">
        <v>282.85000000000002</v>
      </c>
    </row>
    <row r="241" spans="2:14" x14ac:dyDescent="0.3">
      <c r="B241" s="56">
        <v>4107.8999999999996</v>
      </c>
      <c r="C241" s="53">
        <v>-0.35</v>
      </c>
      <c r="D241" s="55">
        <v>20369</v>
      </c>
      <c r="E241" s="53" t="s">
        <v>1701</v>
      </c>
      <c r="I241" s="62">
        <v>66835</v>
      </c>
      <c r="J241" s="60" t="s">
        <v>1700</v>
      </c>
      <c r="L241" s="76">
        <v>4299.05</v>
      </c>
      <c r="M241" s="76">
        <v>2875.95</v>
      </c>
      <c r="N241" s="56">
        <v>4107.8999999999996</v>
      </c>
    </row>
    <row r="242" spans="2:14" x14ac:dyDescent="0.3">
      <c r="B242" s="56">
        <v>2173.6999999999998</v>
      </c>
      <c r="C242" s="53">
        <v>-0.36</v>
      </c>
      <c r="D242" s="55">
        <v>29085</v>
      </c>
      <c r="E242" s="53" t="s">
        <v>1703</v>
      </c>
      <c r="I242" s="62">
        <v>84588</v>
      </c>
      <c r="J242" s="60" t="s">
        <v>1702</v>
      </c>
      <c r="L242" s="76">
        <v>2637.7</v>
      </c>
      <c r="M242" s="76">
        <v>1429.85</v>
      </c>
      <c r="N242" s="56">
        <v>2173.6999999999998</v>
      </c>
    </row>
    <row r="243" spans="2:14" x14ac:dyDescent="0.3">
      <c r="B243" s="56">
        <v>2241.8000000000002</v>
      </c>
      <c r="C243" s="53">
        <v>-0.39</v>
      </c>
      <c r="D243" s="55">
        <v>258744</v>
      </c>
      <c r="E243" s="53" t="s">
        <v>1705</v>
      </c>
      <c r="I243" s="62">
        <v>1049076</v>
      </c>
      <c r="J243" s="60" t="s">
        <v>1704</v>
      </c>
      <c r="L243" s="76">
        <v>3743.9</v>
      </c>
      <c r="M243" s="76">
        <v>2025</v>
      </c>
      <c r="N243" s="56">
        <v>2241.8000000000002</v>
      </c>
    </row>
    <row r="244" spans="2:14" x14ac:dyDescent="0.3">
      <c r="B244" s="53">
        <v>835.35</v>
      </c>
      <c r="C244" s="53">
        <v>-0.39</v>
      </c>
      <c r="D244" s="55">
        <v>79471</v>
      </c>
      <c r="E244" s="53" t="s">
        <v>1707</v>
      </c>
      <c r="I244" s="62">
        <v>1006226</v>
      </c>
      <c r="J244" s="60" t="s">
        <v>1706</v>
      </c>
      <c r="L244" s="54">
        <v>872</v>
      </c>
      <c r="M244" s="54">
        <v>647.95000000000005</v>
      </c>
      <c r="N244" s="53">
        <v>835.35</v>
      </c>
    </row>
    <row r="245" spans="2:14" x14ac:dyDescent="0.3">
      <c r="B245" s="56">
        <v>3262.2</v>
      </c>
      <c r="C245" s="53">
        <v>-0.39</v>
      </c>
      <c r="D245" s="55">
        <v>38871</v>
      </c>
      <c r="E245" s="53" t="s">
        <v>1709</v>
      </c>
      <c r="I245" s="62">
        <v>87409</v>
      </c>
      <c r="J245" s="60" t="s">
        <v>1708</v>
      </c>
      <c r="L245" s="76">
        <v>5839.95</v>
      </c>
      <c r="M245" s="76">
        <v>2950.05</v>
      </c>
      <c r="N245" s="56">
        <v>3262.2</v>
      </c>
    </row>
    <row r="246" spans="2:14" x14ac:dyDescent="0.3">
      <c r="B246" s="53">
        <v>404.65</v>
      </c>
      <c r="C246" s="53">
        <v>-0.39</v>
      </c>
      <c r="D246" s="55">
        <v>19981</v>
      </c>
      <c r="E246" s="53" t="s">
        <v>1711</v>
      </c>
      <c r="I246" s="62">
        <v>625055</v>
      </c>
      <c r="J246" s="60" t="s">
        <v>1710</v>
      </c>
      <c r="L246" s="54">
        <v>688.7</v>
      </c>
      <c r="M246" s="54">
        <v>272</v>
      </c>
      <c r="N246" s="53">
        <v>404.65</v>
      </c>
    </row>
    <row r="247" spans="2:14" x14ac:dyDescent="0.3">
      <c r="B247" s="56">
        <v>4075.55</v>
      </c>
      <c r="C247" s="53">
        <v>-0.4</v>
      </c>
      <c r="D247" s="55">
        <v>18645</v>
      </c>
      <c r="E247" s="53" t="s">
        <v>1713</v>
      </c>
      <c r="I247" s="62">
        <v>24063</v>
      </c>
      <c r="J247" s="60" t="s">
        <v>1712</v>
      </c>
      <c r="L247" s="76">
        <v>6451.15</v>
      </c>
      <c r="M247" s="76">
        <v>3865</v>
      </c>
      <c r="N247" s="56">
        <v>4075.55</v>
      </c>
    </row>
    <row r="248" spans="2:14" x14ac:dyDescent="0.3">
      <c r="B248" s="53">
        <v>158.5</v>
      </c>
      <c r="C248" s="53">
        <v>-0.41</v>
      </c>
      <c r="D248" s="55">
        <v>4680</v>
      </c>
      <c r="E248" s="53" t="s">
        <v>1715</v>
      </c>
      <c r="I248" s="62">
        <v>520351</v>
      </c>
      <c r="J248" s="60" t="s">
        <v>1714</v>
      </c>
      <c r="L248" s="54">
        <v>332.95</v>
      </c>
      <c r="M248" s="54">
        <v>152.9</v>
      </c>
      <c r="N248" s="53">
        <v>158.5</v>
      </c>
    </row>
    <row r="249" spans="2:14" x14ac:dyDescent="0.3">
      <c r="B249" s="53">
        <v>600.35</v>
      </c>
      <c r="C249" s="53">
        <v>-0.42</v>
      </c>
      <c r="D249" s="55">
        <v>77770</v>
      </c>
      <c r="E249" s="53" t="s">
        <v>1717</v>
      </c>
      <c r="I249" s="62">
        <v>3676916</v>
      </c>
      <c r="J249" s="60" t="s">
        <v>1716</v>
      </c>
      <c r="L249" s="54">
        <v>736.9</v>
      </c>
      <c r="M249" s="54">
        <v>486.3</v>
      </c>
      <c r="N249" s="53">
        <v>600.35</v>
      </c>
    </row>
    <row r="250" spans="2:14" x14ac:dyDescent="0.3">
      <c r="B250" s="53">
        <v>250.45</v>
      </c>
      <c r="C250" s="53">
        <v>-0.42</v>
      </c>
      <c r="D250" s="55">
        <v>7649</v>
      </c>
      <c r="E250" s="53" t="s">
        <v>1719</v>
      </c>
      <c r="I250" s="62">
        <v>635272</v>
      </c>
      <c r="J250" s="60" t="s">
        <v>1718</v>
      </c>
      <c r="L250" s="54">
        <v>371.9</v>
      </c>
      <c r="M250" s="54">
        <v>213</v>
      </c>
      <c r="N250" s="53">
        <v>250.45</v>
      </c>
    </row>
    <row r="251" spans="2:14" x14ac:dyDescent="0.3">
      <c r="B251" s="53">
        <v>900.85</v>
      </c>
      <c r="C251" s="53">
        <v>-0.43</v>
      </c>
      <c r="D251" s="55">
        <v>20312</v>
      </c>
      <c r="E251" s="53" t="s">
        <v>1721</v>
      </c>
      <c r="I251" s="62">
        <v>1101477</v>
      </c>
      <c r="J251" s="60" t="s">
        <v>1720</v>
      </c>
      <c r="L251" s="76">
        <v>1275</v>
      </c>
      <c r="M251" s="54">
        <v>736.6</v>
      </c>
      <c r="N251" s="53">
        <v>900.85</v>
      </c>
    </row>
    <row r="252" spans="2:14" x14ac:dyDescent="0.3">
      <c r="B252" s="53">
        <v>24.72</v>
      </c>
      <c r="C252" s="53">
        <v>-0.44</v>
      </c>
      <c r="D252" s="55">
        <v>12597</v>
      </c>
      <c r="E252" s="53" t="s">
        <v>1723</v>
      </c>
      <c r="I252" s="62">
        <v>3952615</v>
      </c>
      <c r="J252" s="60" t="s">
        <v>1722</v>
      </c>
      <c r="L252" s="54">
        <v>42.05</v>
      </c>
      <c r="M252" s="54">
        <v>24.41</v>
      </c>
      <c r="N252" s="53">
        <v>24.72</v>
      </c>
    </row>
    <row r="253" spans="2:14" x14ac:dyDescent="0.3">
      <c r="B253" s="56">
        <v>1584.3</v>
      </c>
      <c r="C253" s="53">
        <v>-0.45</v>
      </c>
      <c r="D253" s="55">
        <v>16424</v>
      </c>
      <c r="E253" s="53" t="s">
        <v>1725</v>
      </c>
      <c r="I253" s="62">
        <v>19525</v>
      </c>
      <c r="J253" s="60" t="s">
        <v>1724</v>
      </c>
      <c r="L253" s="76">
        <v>2330</v>
      </c>
      <c r="M253" s="76">
        <v>1462.2</v>
      </c>
      <c r="N253" s="56">
        <v>1584.3</v>
      </c>
    </row>
    <row r="254" spans="2:14" x14ac:dyDescent="0.3">
      <c r="B254" s="53">
        <v>395.1</v>
      </c>
      <c r="C254" s="53">
        <v>-0.45</v>
      </c>
      <c r="D254" s="55">
        <v>8159</v>
      </c>
      <c r="E254" s="53" t="s">
        <v>1727</v>
      </c>
      <c r="I254" s="62">
        <v>396537</v>
      </c>
      <c r="J254" s="60" t="s">
        <v>1726</v>
      </c>
      <c r="L254" s="54">
        <v>755.55</v>
      </c>
      <c r="M254" s="54">
        <v>376.45</v>
      </c>
      <c r="N254" s="53">
        <v>395.1</v>
      </c>
    </row>
    <row r="255" spans="2:14" x14ac:dyDescent="0.3">
      <c r="B255" s="53">
        <v>925.4</v>
      </c>
      <c r="C255" s="53">
        <v>-0.47</v>
      </c>
      <c r="D255" s="55">
        <v>14766</v>
      </c>
      <c r="E255" s="53" t="s">
        <v>1729</v>
      </c>
      <c r="I255" s="62">
        <v>611578</v>
      </c>
      <c r="J255" s="60" t="s">
        <v>1728</v>
      </c>
      <c r="L255" s="76">
        <v>1551.95</v>
      </c>
      <c r="M255" s="54">
        <v>750.2</v>
      </c>
      <c r="N255" s="53">
        <v>925.4</v>
      </c>
    </row>
    <row r="256" spans="2:14" x14ac:dyDescent="0.3">
      <c r="B256" s="56">
        <v>1966.7</v>
      </c>
      <c r="C256" s="53">
        <v>-0.48</v>
      </c>
      <c r="D256" s="55">
        <v>89788</v>
      </c>
      <c r="E256" s="53" t="s">
        <v>1731</v>
      </c>
      <c r="I256" s="62">
        <v>576820</v>
      </c>
      <c r="J256" s="60" t="s">
        <v>1730</v>
      </c>
      <c r="L256" s="76">
        <v>2402.9</v>
      </c>
      <c r="M256" s="76">
        <v>1493.3</v>
      </c>
      <c r="N256" s="56">
        <v>1966.7</v>
      </c>
    </row>
    <row r="257" spans="2:14" x14ac:dyDescent="0.3">
      <c r="B257" s="53">
        <v>178.22</v>
      </c>
      <c r="C257" s="53">
        <v>-0.5</v>
      </c>
      <c r="D257" s="55">
        <v>43763</v>
      </c>
      <c r="E257" s="53" t="s">
        <v>1733</v>
      </c>
      <c r="I257" s="62">
        <v>5916404</v>
      </c>
      <c r="J257" s="60" t="s">
        <v>1732</v>
      </c>
      <c r="L257" s="54">
        <v>217</v>
      </c>
      <c r="M257" s="54">
        <v>139.65</v>
      </c>
      <c r="N257" s="53">
        <v>178.22</v>
      </c>
    </row>
    <row r="258" spans="2:14" ht="27.6" x14ac:dyDescent="0.3">
      <c r="B258" s="53">
        <v>141.26</v>
      </c>
      <c r="C258" s="53">
        <v>-0.51</v>
      </c>
      <c r="D258" s="55">
        <v>37967</v>
      </c>
      <c r="E258" s="53" t="s">
        <v>1735</v>
      </c>
      <c r="I258" s="62">
        <v>7642541</v>
      </c>
      <c r="J258" s="60" t="s">
        <v>1734</v>
      </c>
      <c r="L258" s="54">
        <v>310</v>
      </c>
      <c r="M258" s="54">
        <v>121.05</v>
      </c>
      <c r="N258" s="53">
        <v>141.26</v>
      </c>
    </row>
    <row r="259" spans="2:14" x14ac:dyDescent="0.3">
      <c r="B259" s="53">
        <v>112.09</v>
      </c>
      <c r="C259" s="53">
        <v>-0.52</v>
      </c>
      <c r="D259" s="55">
        <v>19645</v>
      </c>
      <c r="E259" s="53" t="s">
        <v>1737</v>
      </c>
      <c r="I259" s="62">
        <v>1270755</v>
      </c>
      <c r="J259" s="60" t="s">
        <v>1736</v>
      </c>
      <c r="L259" s="54">
        <v>259.89999999999998</v>
      </c>
      <c r="M259" s="54">
        <v>98.92</v>
      </c>
      <c r="N259" s="53">
        <v>112.09</v>
      </c>
    </row>
    <row r="260" spans="2:14" x14ac:dyDescent="0.3">
      <c r="B260" s="53">
        <v>796.8</v>
      </c>
      <c r="C260" s="53">
        <v>-0.52</v>
      </c>
      <c r="D260" s="55">
        <v>12186</v>
      </c>
      <c r="E260" s="53" t="s">
        <v>1739</v>
      </c>
      <c r="I260" s="62">
        <v>148300</v>
      </c>
      <c r="J260" s="60" t="s">
        <v>1738</v>
      </c>
      <c r="L260" s="76">
        <v>1700</v>
      </c>
      <c r="M260" s="54">
        <v>789</v>
      </c>
      <c r="N260" s="53">
        <v>796.8</v>
      </c>
    </row>
    <row r="261" spans="2:14" x14ac:dyDescent="0.3">
      <c r="B261" s="56">
        <v>1622.85</v>
      </c>
      <c r="C261" s="53">
        <v>-0.52</v>
      </c>
      <c r="D261" s="55">
        <v>8832</v>
      </c>
      <c r="E261" s="53" t="s">
        <v>1741</v>
      </c>
      <c r="I261" s="62">
        <v>54155</v>
      </c>
      <c r="J261" s="60" t="s">
        <v>1740</v>
      </c>
      <c r="L261" s="76">
        <v>2747.85</v>
      </c>
      <c r="M261" s="76">
        <v>1513</v>
      </c>
      <c r="N261" s="56">
        <v>1622.85</v>
      </c>
    </row>
    <row r="262" spans="2:14" x14ac:dyDescent="0.3">
      <c r="B262" s="53">
        <v>140.25</v>
      </c>
      <c r="C262" s="53">
        <v>-0.53</v>
      </c>
      <c r="D262" s="55">
        <v>34991</v>
      </c>
      <c r="E262" s="53" t="s">
        <v>1743</v>
      </c>
      <c r="I262" s="62">
        <v>3329109</v>
      </c>
      <c r="J262" s="60" t="s">
        <v>1742</v>
      </c>
      <c r="L262" s="54">
        <v>194.25</v>
      </c>
      <c r="M262" s="54">
        <v>129.19999999999999</v>
      </c>
      <c r="N262" s="53">
        <v>140.25</v>
      </c>
    </row>
    <row r="263" spans="2:14" x14ac:dyDescent="0.3">
      <c r="B263" s="56">
        <v>1168.3</v>
      </c>
      <c r="C263" s="53">
        <v>-0.53</v>
      </c>
      <c r="D263" s="55">
        <v>31379</v>
      </c>
      <c r="E263" s="53" t="s">
        <v>1745</v>
      </c>
      <c r="I263" s="62">
        <v>91125</v>
      </c>
      <c r="J263" s="60" t="s">
        <v>1744</v>
      </c>
      <c r="L263" s="76">
        <v>1511</v>
      </c>
      <c r="M263" s="54">
        <v>935.5</v>
      </c>
      <c r="N263" s="56">
        <v>1168.3</v>
      </c>
    </row>
    <row r="264" spans="2:14" x14ac:dyDescent="0.3">
      <c r="B264" s="53">
        <v>431.75</v>
      </c>
      <c r="C264" s="53">
        <v>-0.53</v>
      </c>
      <c r="D264" s="55">
        <v>21566</v>
      </c>
      <c r="E264" s="53" t="s">
        <v>1747</v>
      </c>
      <c r="I264" s="62">
        <v>554955</v>
      </c>
      <c r="J264" s="60" t="s">
        <v>1746</v>
      </c>
      <c r="L264" s="54">
        <v>558</v>
      </c>
      <c r="M264" s="54">
        <v>311.10000000000002</v>
      </c>
      <c r="N264" s="53">
        <v>431.75</v>
      </c>
    </row>
    <row r="265" spans="2:14" x14ac:dyDescent="0.3">
      <c r="B265" s="53">
        <v>330.65</v>
      </c>
      <c r="C265" s="53">
        <v>-0.53</v>
      </c>
      <c r="D265" s="55">
        <v>14397</v>
      </c>
      <c r="E265" s="53" t="s">
        <v>1749</v>
      </c>
      <c r="I265" s="62">
        <v>279421</v>
      </c>
      <c r="J265" s="60" t="s">
        <v>1748</v>
      </c>
      <c r="L265" s="54">
        <v>577.45000000000005</v>
      </c>
      <c r="M265" s="54">
        <v>300</v>
      </c>
      <c r="N265" s="53">
        <v>330.65</v>
      </c>
    </row>
    <row r="266" spans="2:14" x14ac:dyDescent="0.3">
      <c r="B266" s="53">
        <v>783.9</v>
      </c>
      <c r="C266" s="53">
        <v>-0.53</v>
      </c>
      <c r="D266" s="55">
        <v>14040</v>
      </c>
      <c r="E266" s="53" t="s">
        <v>1751</v>
      </c>
      <c r="I266" s="62">
        <v>462068</v>
      </c>
      <c r="J266" s="60" t="s">
        <v>1750</v>
      </c>
      <c r="L266" s="76">
        <v>1639</v>
      </c>
      <c r="M266" s="54">
        <v>757.05</v>
      </c>
      <c r="N266" s="53">
        <v>783.9</v>
      </c>
    </row>
    <row r="267" spans="2:14" x14ac:dyDescent="0.3">
      <c r="B267" s="56">
        <v>1734.75</v>
      </c>
      <c r="C267" s="53">
        <v>-0.54</v>
      </c>
      <c r="D267" s="55">
        <v>62797</v>
      </c>
      <c r="E267" s="53" t="s">
        <v>1753</v>
      </c>
      <c r="I267" s="62">
        <v>677298</v>
      </c>
      <c r="J267" s="60" t="s">
        <v>1752</v>
      </c>
      <c r="L267" s="76">
        <v>1992.2</v>
      </c>
      <c r="M267" s="76">
        <v>1169.95</v>
      </c>
      <c r="N267" s="56">
        <v>1734.75</v>
      </c>
    </row>
    <row r="268" spans="2:14" x14ac:dyDescent="0.3">
      <c r="B268" s="53">
        <v>504.8</v>
      </c>
      <c r="C268" s="53">
        <v>-0.55000000000000004</v>
      </c>
      <c r="D268" s="55">
        <v>31384</v>
      </c>
      <c r="E268" s="53" t="s">
        <v>1755</v>
      </c>
      <c r="I268" s="62">
        <v>1587133</v>
      </c>
      <c r="J268" s="60" t="s">
        <v>1754</v>
      </c>
      <c r="L268" s="54">
        <v>768.65</v>
      </c>
      <c r="M268" s="54">
        <v>464.05</v>
      </c>
      <c r="N268" s="53">
        <v>504.8</v>
      </c>
    </row>
    <row r="269" spans="2:14" ht="27.6" x14ac:dyDescent="0.3">
      <c r="B269" s="53">
        <v>491.1</v>
      </c>
      <c r="C269" s="53">
        <v>-0.55000000000000004</v>
      </c>
      <c r="D269" s="55">
        <v>7216</v>
      </c>
      <c r="E269" s="53" t="s">
        <v>1757</v>
      </c>
      <c r="I269" s="62">
        <v>295877</v>
      </c>
      <c r="J269" s="60" t="s">
        <v>1756</v>
      </c>
      <c r="L269" s="54">
        <v>776.6</v>
      </c>
      <c r="M269" s="54">
        <v>449</v>
      </c>
      <c r="N269" s="53">
        <v>491.1</v>
      </c>
    </row>
    <row r="270" spans="2:14" x14ac:dyDescent="0.3">
      <c r="B270" s="56">
        <v>1242.1500000000001</v>
      </c>
      <c r="C270" s="53">
        <v>-0.56000000000000005</v>
      </c>
      <c r="D270" s="55">
        <v>12614</v>
      </c>
      <c r="E270" s="53" t="s">
        <v>1759</v>
      </c>
      <c r="I270" s="62">
        <v>52394</v>
      </c>
      <c r="J270" s="60" t="s">
        <v>1758</v>
      </c>
      <c r="L270" s="76">
        <v>1709.6</v>
      </c>
      <c r="M270" s="76">
        <v>1079.0999999999999</v>
      </c>
      <c r="N270" s="56">
        <v>1242.1500000000001</v>
      </c>
    </row>
    <row r="271" spans="2:14" x14ac:dyDescent="0.3">
      <c r="B271" s="53">
        <v>476</v>
      </c>
      <c r="C271" s="53">
        <v>-0.56000000000000005</v>
      </c>
      <c r="D271" s="55">
        <v>11543</v>
      </c>
      <c r="E271" s="53" t="s">
        <v>1761</v>
      </c>
      <c r="I271" s="62">
        <v>625118</v>
      </c>
      <c r="J271" s="60" t="s">
        <v>1760</v>
      </c>
      <c r="L271" s="54">
        <v>721</v>
      </c>
      <c r="M271" s="54">
        <v>389.35</v>
      </c>
      <c r="N271" s="53">
        <v>476</v>
      </c>
    </row>
    <row r="272" spans="2:14" x14ac:dyDescent="0.3">
      <c r="B272" s="53">
        <v>688.6</v>
      </c>
      <c r="C272" s="53">
        <v>-0.56999999999999995</v>
      </c>
      <c r="D272" s="55">
        <v>10738</v>
      </c>
      <c r="E272" s="53" t="s">
        <v>1763</v>
      </c>
      <c r="I272" s="62">
        <v>21769</v>
      </c>
      <c r="J272" s="60" t="s">
        <v>1762</v>
      </c>
      <c r="L272" s="54">
        <v>957</v>
      </c>
      <c r="M272" s="54">
        <v>652.15</v>
      </c>
      <c r="N272" s="53">
        <v>688.6</v>
      </c>
    </row>
    <row r="273" spans="2:14" x14ac:dyDescent="0.3">
      <c r="B273" s="56">
        <v>1409</v>
      </c>
      <c r="C273" s="53">
        <v>-0.57999999999999996</v>
      </c>
      <c r="D273" s="55">
        <v>141198</v>
      </c>
      <c r="E273" s="53" t="s">
        <v>1765</v>
      </c>
      <c r="I273" s="62">
        <v>734156</v>
      </c>
      <c r="J273" s="60" t="s">
        <v>1764</v>
      </c>
      <c r="L273" s="76">
        <v>1936</v>
      </c>
      <c r="M273" s="76">
        <v>1307.7</v>
      </c>
      <c r="N273" s="56">
        <v>1409</v>
      </c>
    </row>
    <row r="274" spans="2:14" x14ac:dyDescent="0.3">
      <c r="B274" s="56">
        <v>1595.9</v>
      </c>
      <c r="C274" s="53">
        <v>-0.57999999999999996</v>
      </c>
      <c r="D274" s="55">
        <v>29967</v>
      </c>
      <c r="E274" s="53" t="s">
        <v>1767</v>
      </c>
      <c r="I274" s="62">
        <v>94069</v>
      </c>
      <c r="J274" s="60" t="s">
        <v>1766</v>
      </c>
      <c r="L274" s="76">
        <v>2154.9499999999998</v>
      </c>
      <c r="M274" s="54">
        <v>989.05</v>
      </c>
      <c r="N274" s="56">
        <v>1595.9</v>
      </c>
    </row>
    <row r="275" spans="2:14" x14ac:dyDescent="0.3">
      <c r="B275" s="56">
        <v>1934.75</v>
      </c>
      <c r="C275" s="53">
        <v>-0.57999999999999996</v>
      </c>
      <c r="D275" s="55">
        <v>11615</v>
      </c>
      <c r="E275" s="53" t="s">
        <v>1769</v>
      </c>
      <c r="I275" s="62">
        <v>50178</v>
      </c>
      <c r="J275" s="60" t="s">
        <v>1768</v>
      </c>
      <c r="L275" s="76">
        <v>3198.4</v>
      </c>
      <c r="M275" s="76">
        <v>1903.8</v>
      </c>
      <c r="N275" s="56">
        <v>1934.75</v>
      </c>
    </row>
    <row r="276" spans="2:14" x14ac:dyDescent="0.3">
      <c r="B276" s="56">
        <v>1128.3</v>
      </c>
      <c r="C276" s="53">
        <v>-0.59</v>
      </c>
      <c r="D276" s="55">
        <v>243728</v>
      </c>
      <c r="E276" s="53" t="s">
        <v>1771</v>
      </c>
      <c r="I276" s="62">
        <v>2842848</v>
      </c>
      <c r="J276" s="60" t="s">
        <v>1770</v>
      </c>
      <c r="L276" s="76">
        <v>1621.4</v>
      </c>
      <c r="M276" s="54">
        <v>995.65</v>
      </c>
      <c r="N276" s="56">
        <v>1128.3</v>
      </c>
    </row>
    <row r="277" spans="2:14" x14ac:dyDescent="0.3">
      <c r="B277" s="56">
        <v>4749.3999999999996</v>
      </c>
      <c r="C277" s="53">
        <v>-0.59</v>
      </c>
      <c r="D277" s="55">
        <v>56786</v>
      </c>
      <c r="E277" s="53" t="s">
        <v>1773</v>
      </c>
      <c r="I277" s="62">
        <v>99185</v>
      </c>
      <c r="J277" s="60" t="s">
        <v>1772</v>
      </c>
      <c r="L277" s="76">
        <v>6439.9</v>
      </c>
      <c r="M277" s="76">
        <v>4407.05</v>
      </c>
      <c r="N277" s="56">
        <v>4749.3999999999996</v>
      </c>
    </row>
    <row r="278" spans="2:14" x14ac:dyDescent="0.3">
      <c r="B278" s="56">
        <v>1573.2</v>
      </c>
      <c r="C278" s="53">
        <v>-0.59</v>
      </c>
      <c r="D278" s="55">
        <v>32150</v>
      </c>
      <c r="E278" s="53" t="s">
        <v>1775</v>
      </c>
      <c r="I278" s="62">
        <v>952942</v>
      </c>
      <c r="J278" s="60" t="s">
        <v>1774</v>
      </c>
      <c r="L278" s="76">
        <v>1692.5</v>
      </c>
      <c r="M278" s="76">
        <v>1080</v>
      </c>
      <c r="N278" s="56">
        <v>1573.2</v>
      </c>
    </row>
    <row r="279" spans="2:14" x14ac:dyDescent="0.3">
      <c r="B279" s="53">
        <v>64.790000000000006</v>
      </c>
      <c r="C279" s="53">
        <v>-0.6</v>
      </c>
      <c r="D279" s="55">
        <v>56962</v>
      </c>
      <c r="E279" s="53" t="s">
        <v>1777</v>
      </c>
      <c r="I279" s="62">
        <v>26201008</v>
      </c>
      <c r="J279" s="60" t="s">
        <v>1776</v>
      </c>
      <c r="L279" s="54">
        <v>95.44</v>
      </c>
      <c r="M279" s="54">
        <v>59.7</v>
      </c>
      <c r="N279" s="53">
        <v>64.790000000000006</v>
      </c>
    </row>
    <row r="280" spans="2:14" x14ac:dyDescent="0.3">
      <c r="B280" s="56">
        <v>3333.65</v>
      </c>
      <c r="C280" s="53">
        <v>-0.6</v>
      </c>
      <c r="D280" s="55">
        <v>50578</v>
      </c>
      <c r="E280" s="53" t="s">
        <v>1779</v>
      </c>
      <c r="I280" s="62">
        <v>166349</v>
      </c>
      <c r="J280" s="60" t="s">
        <v>1778</v>
      </c>
      <c r="L280" s="76">
        <v>4804.05</v>
      </c>
      <c r="M280" s="76">
        <v>2951.1</v>
      </c>
      <c r="N280" s="56">
        <v>3333.65</v>
      </c>
    </row>
    <row r="281" spans="2:14" x14ac:dyDescent="0.3">
      <c r="B281" s="53">
        <v>239.92</v>
      </c>
      <c r="C281" s="53">
        <v>-0.6</v>
      </c>
      <c r="D281" s="55">
        <v>23731</v>
      </c>
      <c r="E281" s="53" t="s">
        <v>1781</v>
      </c>
      <c r="I281" s="62">
        <v>7181341</v>
      </c>
      <c r="J281" s="60" t="s">
        <v>1780</v>
      </c>
      <c r="L281" s="54">
        <v>284.39999999999998</v>
      </c>
      <c r="M281" s="54">
        <v>162.6</v>
      </c>
      <c r="N281" s="53">
        <v>239.92</v>
      </c>
    </row>
    <row r="282" spans="2:14" x14ac:dyDescent="0.3">
      <c r="B282" s="56">
        <v>2398.9</v>
      </c>
      <c r="C282" s="53">
        <v>-0.61</v>
      </c>
      <c r="D282" s="55">
        <v>160606</v>
      </c>
      <c r="E282" s="53" t="s">
        <v>1783</v>
      </c>
      <c r="I282" s="62">
        <v>561893</v>
      </c>
      <c r="J282" s="60" t="s">
        <v>1782</v>
      </c>
      <c r="L282" s="76">
        <v>2877.75</v>
      </c>
      <c r="M282" s="76">
        <v>2128.6</v>
      </c>
      <c r="N282" s="56">
        <v>2398.9</v>
      </c>
    </row>
    <row r="283" spans="2:14" x14ac:dyDescent="0.3">
      <c r="B283" s="56">
        <v>1217.1500000000001</v>
      </c>
      <c r="C283" s="53">
        <v>-0.62</v>
      </c>
      <c r="D283" s="55">
        <v>12281</v>
      </c>
      <c r="E283" s="53" t="s">
        <v>1785</v>
      </c>
      <c r="I283" s="62">
        <v>80932</v>
      </c>
      <c r="J283" s="60" t="s">
        <v>1784</v>
      </c>
      <c r="L283" s="76">
        <v>2160.7199999999998</v>
      </c>
      <c r="M283" s="76">
        <v>1096.8499999999999</v>
      </c>
      <c r="N283" s="56">
        <v>1217.1500000000001</v>
      </c>
    </row>
    <row r="284" spans="2:14" x14ac:dyDescent="0.3">
      <c r="B284" s="53">
        <v>366.8</v>
      </c>
      <c r="C284" s="53">
        <v>-0.64</v>
      </c>
      <c r="D284" s="55">
        <v>59664</v>
      </c>
      <c r="E284" s="53" t="s">
        <v>1787</v>
      </c>
      <c r="I284" s="62">
        <v>1926697</v>
      </c>
      <c r="J284" s="60" t="s">
        <v>1786</v>
      </c>
      <c r="L284" s="54">
        <v>767.9</v>
      </c>
      <c r="M284" s="54">
        <v>328.15</v>
      </c>
      <c r="N284" s="53">
        <v>366.8</v>
      </c>
    </row>
    <row r="285" spans="2:14" x14ac:dyDescent="0.3">
      <c r="B285" s="56">
        <v>1626</v>
      </c>
      <c r="C285" s="53">
        <v>-0.64</v>
      </c>
      <c r="D285" s="55">
        <v>8315</v>
      </c>
      <c r="E285" s="53" t="s">
        <v>1789</v>
      </c>
      <c r="I285" s="62">
        <v>28644</v>
      </c>
      <c r="J285" s="60" t="s">
        <v>1788</v>
      </c>
      <c r="L285" s="76">
        <v>2498.85</v>
      </c>
      <c r="M285" s="76">
        <v>1508</v>
      </c>
      <c r="N285" s="56">
        <v>1626</v>
      </c>
    </row>
    <row r="286" spans="2:14" x14ac:dyDescent="0.3">
      <c r="B286" s="56">
        <v>26807.1</v>
      </c>
      <c r="C286" s="53">
        <v>-0.65</v>
      </c>
      <c r="D286" s="55">
        <v>79064</v>
      </c>
      <c r="E286" s="53" t="s">
        <v>1791</v>
      </c>
      <c r="I286" s="62">
        <v>17579</v>
      </c>
      <c r="J286" s="60" t="s">
        <v>1790</v>
      </c>
      <c r="L286" s="76">
        <v>39088.800000000003</v>
      </c>
      <c r="M286" s="76">
        <v>26005</v>
      </c>
      <c r="N286" s="56">
        <v>26807.1</v>
      </c>
    </row>
    <row r="287" spans="2:14" x14ac:dyDescent="0.3">
      <c r="B287" s="56">
        <v>1865.6</v>
      </c>
      <c r="C287" s="53">
        <v>-0.65</v>
      </c>
      <c r="D287" s="55">
        <v>35034</v>
      </c>
      <c r="E287" s="53" t="s">
        <v>1793</v>
      </c>
      <c r="I287" s="62">
        <v>354190</v>
      </c>
      <c r="J287" s="60" t="s">
        <v>1792</v>
      </c>
      <c r="L287" s="76">
        <v>2844</v>
      </c>
      <c r="M287" s="76">
        <v>1778.45</v>
      </c>
      <c r="N287" s="56">
        <v>1865.6</v>
      </c>
    </row>
    <row r="288" spans="2:14" x14ac:dyDescent="0.3">
      <c r="B288" s="53">
        <v>889.7</v>
      </c>
      <c r="C288" s="53">
        <v>-0.65</v>
      </c>
      <c r="D288" s="55">
        <v>10060</v>
      </c>
      <c r="E288" s="53" t="s">
        <v>1795</v>
      </c>
      <c r="I288" s="62">
        <v>105904</v>
      </c>
      <c r="J288" s="60" t="s">
        <v>1794</v>
      </c>
      <c r="L288" s="76">
        <v>1901.95</v>
      </c>
      <c r="M288" s="54">
        <v>855</v>
      </c>
      <c r="N288" s="53">
        <v>889.7</v>
      </c>
    </row>
    <row r="289" spans="2:14" x14ac:dyDescent="0.3">
      <c r="B289" s="53">
        <v>73.62</v>
      </c>
      <c r="C289" s="53">
        <v>-0.66</v>
      </c>
      <c r="D289" s="55">
        <v>77735</v>
      </c>
      <c r="E289" s="53" t="s">
        <v>1797</v>
      </c>
      <c r="I289" s="62">
        <v>5529681</v>
      </c>
      <c r="J289" s="60" t="s">
        <v>1796</v>
      </c>
      <c r="L289" s="54">
        <v>103.75</v>
      </c>
      <c r="M289" s="54">
        <v>67.75</v>
      </c>
      <c r="N289" s="53">
        <v>73.62</v>
      </c>
    </row>
    <row r="290" spans="2:14" x14ac:dyDescent="0.3">
      <c r="B290" s="56">
        <v>1570.8</v>
      </c>
      <c r="C290" s="53">
        <v>-0.68</v>
      </c>
      <c r="D290" s="55">
        <v>57115</v>
      </c>
      <c r="E290" s="53" t="s">
        <v>1799</v>
      </c>
      <c r="I290" s="62">
        <v>431423</v>
      </c>
      <c r="J290" s="60" t="s">
        <v>1798</v>
      </c>
      <c r="L290" s="76">
        <v>2343.65</v>
      </c>
      <c r="M290" s="76">
        <v>1283.8499999999999</v>
      </c>
      <c r="N290" s="56">
        <v>1570.8</v>
      </c>
    </row>
    <row r="291" spans="2:14" x14ac:dyDescent="0.3">
      <c r="B291" s="56">
        <v>1118.7</v>
      </c>
      <c r="C291" s="53">
        <v>-0.68</v>
      </c>
      <c r="D291" s="55">
        <v>48186</v>
      </c>
      <c r="E291" s="53" t="s">
        <v>1801</v>
      </c>
      <c r="I291" s="62">
        <v>824372</v>
      </c>
      <c r="J291" s="60" t="s">
        <v>1800</v>
      </c>
      <c r="L291" s="76">
        <v>2074.8000000000002</v>
      </c>
      <c r="M291" s="54">
        <v>967.3</v>
      </c>
      <c r="N291" s="56">
        <v>1118.7</v>
      </c>
    </row>
    <row r="292" spans="2:14" x14ac:dyDescent="0.3">
      <c r="B292" s="53">
        <v>327.35000000000002</v>
      </c>
      <c r="C292" s="53">
        <v>-0.71</v>
      </c>
      <c r="D292" s="55">
        <v>69654</v>
      </c>
      <c r="E292" s="53" t="s">
        <v>1803</v>
      </c>
      <c r="I292" s="62">
        <v>8497676</v>
      </c>
      <c r="J292" s="60" t="s">
        <v>1802</v>
      </c>
      <c r="L292" s="54">
        <v>457.15</v>
      </c>
      <c r="M292" s="54">
        <v>287.55</v>
      </c>
      <c r="N292" s="53">
        <v>327.35000000000002</v>
      </c>
    </row>
    <row r="293" spans="2:14" x14ac:dyDescent="0.3">
      <c r="B293" s="56">
        <v>1068.6500000000001</v>
      </c>
      <c r="C293" s="53">
        <v>-0.71</v>
      </c>
      <c r="D293" s="55">
        <v>29089</v>
      </c>
      <c r="E293" s="53" t="s">
        <v>1805</v>
      </c>
      <c r="I293" s="62">
        <v>112586</v>
      </c>
      <c r="J293" s="60" t="s">
        <v>1804</v>
      </c>
      <c r="L293" s="76">
        <v>1430</v>
      </c>
      <c r="M293" s="54">
        <v>990.05</v>
      </c>
      <c r="N293" s="56">
        <v>1068.6500000000001</v>
      </c>
    </row>
    <row r="294" spans="2:14" x14ac:dyDescent="0.3">
      <c r="B294" s="56">
        <v>1251.9000000000001</v>
      </c>
      <c r="C294" s="53">
        <v>-0.72</v>
      </c>
      <c r="D294" s="55">
        <v>8334</v>
      </c>
      <c r="E294" s="53" t="s">
        <v>1807</v>
      </c>
      <c r="I294" s="62">
        <v>484934</v>
      </c>
      <c r="J294" s="60" t="s">
        <v>1806</v>
      </c>
      <c r="L294" s="76">
        <v>2380</v>
      </c>
      <c r="M294" s="54">
        <v>984.21</v>
      </c>
      <c r="N294" s="56">
        <v>1251.9000000000001</v>
      </c>
    </row>
    <row r="295" spans="2:14" x14ac:dyDescent="0.3">
      <c r="B295" s="56">
        <v>4905.75</v>
      </c>
      <c r="C295" s="53">
        <v>-0.73</v>
      </c>
      <c r="D295" s="55">
        <v>174704</v>
      </c>
      <c r="E295" s="53" t="s">
        <v>1809</v>
      </c>
      <c r="I295" s="62">
        <v>244678</v>
      </c>
      <c r="J295" s="60" t="s">
        <v>1808</v>
      </c>
      <c r="L295" s="76">
        <v>8129.9</v>
      </c>
      <c r="M295" s="76">
        <v>4562.3500000000004</v>
      </c>
      <c r="N295" s="56">
        <v>4905.75</v>
      </c>
    </row>
    <row r="296" spans="2:14" x14ac:dyDescent="0.3">
      <c r="B296" s="53">
        <v>642.1</v>
      </c>
      <c r="C296" s="53">
        <v>-0.73</v>
      </c>
      <c r="D296" s="55">
        <v>26048</v>
      </c>
      <c r="E296" s="53" t="s">
        <v>1811</v>
      </c>
      <c r="I296" s="62">
        <v>1421625</v>
      </c>
      <c r="J296" s="60" t="s">
        <v>1810</v>
      </c>
      <c r="L296" s="76">
        <v>1147.75</v>
      </c>
      <c r="M296" s="54">
        <v>634.54999999999995</v>
      </c>
      <c r="N296" s="53">
        <v>642.1</v>
      </c>
    </row>
    <row r="297" spans="2:14" x14ac:dyDescent="0.3">
      <c r="B297" s="53">
        <v>676.6</v>
      </c>
      <c r="C297" s="53">
        <v>-0.76</v>
      </c>
      <c r="D297" s="55">
        <v>27236</v>
      </c>
      <c r="E297" s="53" t="s">
        <v>1813</v>
      </c>
      <c r="I297" s="62">
        <v>527417</v>
      </c>
      <c r="J297" s="60" t="s">
        <v>1812</v>
      </c>
      <c r="L297" s="54">
        <v>960.6</v>
      </c>
      <c r="M297" s="54">
        <v>607.65</v>
      </c>
      <c r="N297" s="53">
        <v>676.6</v>
      </c>
    </row>
    <row r="298" spans="2:14" x14ac:dyDescent="0.3">
      <c r="B298" s="53">
        <v>632</v>
      </c>
      <c r="C298" s="53">
        <v>-0.78</v>
      </c>
      <c r="D298" s="55">
        <v>136063</v>
      </c>
      <c r="E298" s="53" t="s">
        <v>1815</v>
      </c>
      <c r="I298" s="62">
        <v>2704337</v>
      </c>
      <c r="J298" s="60" t="s">
        <v>1814</v>
      </c>
      <c r="L298" s="54">
        <v>761.2</v>
      </c>
      <c r="M298" s="54">
        <v>511.4</v>
      </c>
      <c r="N298" s="53">
        <v>632</v>
      </c>
    </row>
    <row r="299" spans="2:14" x14ac:dyDescent="0.3">
      <c r="B299" s="53">
        <v>574.65</v>
      </c>
      <c r="C299" s="53">
        <v>-0.79</v>
      </c>
      <c r="D299" s="55">
        <v>22646</v>
      </c>
      <c r="E299" s="53" t="s">
        <v>1817</v>
      </c>
      <c r="I299" s="62">
        <v>218125</v>
      </c>
      <c r="J299" s="60" t="s">
        <v>1816</v>
      </c>
      <c r="L299" s="54">
        <v>921</v>
      </c>
      <c r="M299" s="54">
        <v>549.29999999999995</v>
      </c>
      <c r="N299" s="53">
        <v>574.65</v>
      </c>
    </row>
    <row r="300" spans="2:14" x14ac:dyDescent="0.3">
      <c r="B300" s="53">
        <v>121.11</v>
      </c>
      <c r="C300" s="53">
        <v>-0.79</v>
      </c>
      <c r="D300" s="55">
        <v>11616</v>
      </c>
      <c r="E300" s="53" t="s">
        <v>1819</v>
      </c>
      <c r="I300" s="62">
        <v>2621479</v>
      </c>
      <c r="J300" s="60" t="s">
        <v>1818</v>
      </c>
      <c r="L300" s="54">
        <v>212.95</v>
      </c>
      <c r="M300" s="54">
        <v>104.8</v>
      </c>
      <c r="N300" s="53">
        <v>121.11</v>
      </c>
    </row>
    <row r="301" spans="2:14" x14ac:dyDescent="0.3">
      <c r="B301" s="53">
        <v>668.7</v>
      </c>
      <c r="C301" s="53">
        <v>-0.8</v>
      </c>
      <c r="D301" s="55">
        <v>165524</v>
      </c>
      <c r="E301" s="53" t="s">
        <v>1821</v>
      </c>
      <c r="I301" s="62">
        <v>4082620</v>
      </c>
      <c r="J301" s="60" t="s">
        <v>1820</v>
      </c>
      <c r="L301" s="54">
        <v>967.6</v>
      </c>
      <c r="M301" s="54">
        <v>622</v>
      </c>
      <c r="N301" s="53">
        <v>668.7</v>
      </c>
    </row>
    <row r="302" spans="2:14" x14ac:dyDescent="0.3">
      <c r="B302" s="56">
        <v>1010.4</v>
      </c>
      <c r="C302" s="53">
        <v>-0.81</v>
      </c>
      <c r="D302" s="55">
        <v>247089</v>
      </c>
      <c r="E302" s="53" t="s">
        <v>1823</v>
      </c>
      <c r="I302" s="62">
        <v>1263600</v>
      </c>
      <c r="J302" s="60" t="s">
        <v>1822</v>
      </c>
      <c r="L302" s="76">
        <v>1063</v>
      </c>
      <c r="M302" s="54">
        <v>761.75</v>
      </c>
      <c r="N302" s="56">
        <v>1010.4</v>
      </c>
    </row>
    <row r="303" spans="2:14" x14ac:dyDescent="0.3">
      <c r="B303" s="53">
        <v>689.85</v>
      </c>
      <c r="C303" s="53">
        <v>-0.81</v>
      </c>
      <c r="D303" s="55">
        <v>155025</v>
      </c>
      <c r="E303" s="53" t="s">
        <v>1825</v>
      </c>
      <c r="I303" s="62">
        <v>5219333</v>
      </c>
      <c r="J303" s="60" t="s">
        <v>1824</v>
      </c>
      <c r="L303" s="54">
        <v>772.65</v>
      </c>
      <c r="M303" s="54">
        <v>501.2</v>
      </c>
      <c r="N303" s="53">
        <v>689.85</v>
      </c>
    </row>
    <row r="304" spans="2:14" x14ac:dyDescent="0.3">
      <c r="B304" s="53">
        <v>396.1</v>
      </c>
      <c r="C304" s="53">
        <v>-0.83</v>
      </c>
      <c r="D304" s="55">
        <v>130717</v>
      </c>
      <c r="E304" s="53" t="s">
        <v>1827</v>
      </c>
      <c r="I304" s="62">
        <v>6139396</v>
      </c>
      <c r="J304" s="60" t="s">
        <v>1826</v>
      </c>
      <c r="L304" s="54">
        <v>580</v>
      </c>
      <c r="M304" s="54">
        <v>351.7</v>
      </c>
      <c r="N304" s="53">
        <v>396.1</v>
      </c>
    </row>
    <row r="305" spans="2:14" x14ac:dyDescent="0.3">
      <c r="B305" s="53">
        <v>117.21</v>
      </c>
      <c r="C305" s="53">
        <v>-0.85</v>
      </c>
      <c r="D305" s="55">
        <v>6466</v>
      </c>
      <c r="E305" s="53" t="s">
        <v>1829</v>
      </c>
      <c r="I305" s="62">
        <v>1474469</v>
      </c>
      <c r="J305" s="60" t="s">
        <v>1828</v>
      </c>
      <c r="L305" s="54">
        <v>245</v>
      </c>
      <c r="M305" s="54">
        <v>110.8</v>
      </c>
      <c r="N305" s="53">
        <v>117.21</v>
      </c>
    </row>
    <row r="306" spans="2:14" x14ac:dyDescent="0.3">
      <c r="B306" s="53">
        <v>164.34</v>
      </c>
      <c r="C306" s="53">
        <v>-0.87</v>
      </c>
      <c r="D306" s="55">
        <v>46987</v>
      </c>
      <c r="E306" s="53" t="s">
        <v>1831</v>
      </c>
      <c r="I306" s="62">
        <v>6312860</v>
      </c>
      <c r="J306" s="60" t="s">
        <v>1830</v>
      </c>
      <c r="L306" s="54">
        <v>229.8</v>
      </c>
      <c r="M306" s="54">
        <v>145.30000000000001</v>
      </c>
      <c r="N306" s="53">
        <v>164.34</v>
      </c>
    </row>
    <row r="307" spans="2:14" x14ac:dyDescent="0.3">
      <c r="B307" s="53">
        <v>41.79</v>
      </c>
      <c r="C307" s="53">
        <v>-0.88</v>
      </c>
      <c r="D307" s="55">
        <v>36278</v>
      </c>
      <c r="E307" s="53" t="s">
        <v>1833</v>
      </c>
      <c r="I307" s="62">
        <v>2739556</v>
      </c>
      <c r="J307" s="60" t="s">
        <v>1832</v>
      </c>
      <c r="L307" s="54">
        <v>73</v>
      </c>
      <c r="M307" s="54">
        <v>41.06</v>
      </c>
      <c r="N307" s="53">
        <v>41.79</v>
      </c>
    </row>
    <row r="308" spans="2:14" ht="27.6" x14ac:dyDescent="0.3">
      <c r="B308" s="53">
        <v>251.52</v>
      </c>
      <c r="C308" s="53">
        <v>-0.89</v>
      </c>
      <c r="D308" s="55">
        <v>7998</v>
      </c>
      <c r="E308" s="53" t="s">
        <v>1835</v>
      </c>
      <c r="I308" s="62">
        <v>734500</v>
      </c>
      <c r="J308" s="60" t="s">
        <v>1834</v>
      </c>
      <c r="L308" s="54">
        <v>452.95</v>
      </c>
      <c r="M308" s="54">
        <v>226.59</v>
      </c>
      <c r="N308" s="53">
        <v>251.52</v>
      </c>
    </row>
    <row r="309" spans="2:14" x14ac:dyDescent="0.3">
      <c r="B309" s="56">
        <v>3018.95</v>
      </c>
      <c r="C309" s="53">
        <v>-0.9</v>
      </c>
      <c r="D309" s="55">
        <v>268018</v>
      </c>
      <c r="E309" s="53" t="s">
        <v>1837</v>
      </c>
      <c r="I309" s="62">
        <v>489535</v>
      </c>
      <c r="J309" s="60" t="s">
        <v>1836</v>
      </c>
      <c r="L309" s="76">
        <v>3867</v>
      </c>
      <c r="M309" s="76">
        <v>2996.05</v>
      </c>
      <c r="N309" s="56">
        <v>3018.95</v>
      </c>
    </row>
    <row r="310" spans="2:14" x14ac:dyDescent="0.3">
      <c r="B310" s="53">
        <v>723.05</v>
      </c>
      <c r="C310" s="53">
        <v>-0.93</v>
      </c>
      <c r="D310" s="55">
        <v>645295</v>
      </c>
      <c r="E310" s="53" t="s">
        <v>1839</v>
      </c>
      <c r="I310" s="62">
        <v>5547762</v>
      </c>
      <c r="J310" s="60" t="s">
        <v>1838</v>
      </c>
      <c r="L310" s="54">
        <v>912</v>
      </c>
      <c r="M310" s="54">
        <v>680</v>
      </c>
      <c r="N310" s="53">
        <v>723.05</v>
      </c>
    </row>
    <row r="311" spans="2:14" x14ac:dyDescent="0.3">
      <c r="B311" s="53">
        <v>156.49</v>
      </c>
      <c r="C311" s="53">
        <v>-0.95</v>
      </c>
      <c r="D311" s="55">
        <v>13954</v>
      </c>
      <c r="E311" s="53" t="s">
        <v>1841</v>
      </c>
      <c r="I311" s="62">
        <v>3303576</v>
      </c>
      <c r="J311" s="60" t="s">
        <v>1840</v>
      </c>
      <c r="L311" s="54">
        <v>244.4</v>
      </c>
      <c r="M311" s="54">
        <v>130.19999999999999</v>
      </c>
      <c r="N311" s="53">
        <v>156.49</v>
      </c>
    </row>
    <row r="312" spans="2:14" x14ac:dyDescent="0.3">
      <c r="B312" s="53">
        <v>262.5</v>
      </c>
      <c r="C312" s="53">
        <v>-0.96</v>
      </c>
      <c r="D312" s="55">
        <v>55125</v>
      </c>
      <c r="E312" s="53" t="s">
        <v>1843</v>
      </c>
      <c r="I312" s="62">
        <v>1288427</v>
      </c>
      <c r="J312" s="60" t="s">
        <v>1842</v>
      </c>
      <c r="L312" s="54">
        <v>360.95</v>
      </c>
      <c r="M312" s="54">
        <v>211.1</v>
      </c>
      <c r="N312" s="53">
        <v>262.5</v>
      </c>
    </row>
    <row r="313" spans="2:14" x14ac:dyDescent="0.3">
      <c r="B313" s="53">
        <v>990.55</v>
      </c>
      <c r="C313" s="53">
        <v>-0.97</v>
      </c>
      <c r="D313" s="55">
        <v>9583</v>
      </c>
      <c r="E313" s="53" t="s">
        <v>1845</v>
      </c>
      <c r="I313" s="62">
        <v>94425</v>
      </c>
      <c r="J313" s="60" t="s">
        <v>1844</v>
      </c>
      <c r="L313" s="76">
        <v>1860</v>
      </c>
      <c r="M313" s="54">
        <v>962.75</v>
      </c>
      <c r="N313" s="53">
        <v>990.55</v>
      </c>
    </row>
    <row r="314" spans="2:14" x14ac:dyDescent="0.3">
      <c r="B314" s="53">
        <v>82.46</v>
      </c>
      <c r="C314" s="53">
        <v>-0.98</v>
      </c>
      <c r="D314" s="55">
        <v>74797</v>
      </c>
      <c r="E314" s="53" t="s">
        <v>1847</v>
      </c>
      <c r="I314" s="62">
        <v>14726763</v>
      </c>
      <c r="J314" s="60" t="s">
        <v>1846</v>
      </c>
      <c r="L314" s="54">
        <v>128.9</v>
      </c>
      <c r="M314" s="54">
        <v>78.599999999999994</v>
      </c>
      <c r="N314" s="53">
        <v>82.46</v>
      </c>
    </row>
    <row r="315" spans="2:14" x14ac:dyDescent="0.3">
      <c r="B315" s="53">
        <v>46.51</v>
      </c>
      <c r="C315" s="53">
        <v>-0.98</v>
      </c>
      <c r="D315" s="55">
        <v>35773</v>
      </c>
      <c r="E315" s="53" t="s">
        <v>1849</v>
      </c>
      <c r="I315" s="62">
        <v>5081937</v>
      </c>
      <c r="J315" s="60" t="s">
        <v>1848</v>
      </c>
      <c r="L315" s="54">
        <v>73.5</v>
      </c>
      <c r="M315" s="54">
        <v>43.67</v>
      </c>
      <c r="N315" s="53">
        <v>46.51</v>
      </c>
    </row>
    <row r="316" spans="2:14" x14ac:dyDescent="0.3">
      <c r="B316" s="53">
        <v>224.4</v>
      </c>
      <c r="C316" s="53">
        <v>-1.02</v>
      </c>
      <c r="D316" s="55">
        <v>282301</v>
      </c>
      <c r="E316" s="53" t="s">
        <v>1851</v>
      </c>
      <c r="I316" s="62">
        <v>6994310</v>
      </c>
      <c r="J316" s="60" t="s">
        <v>1850</v>
      </c>
      <c r="L316" s="54">
        <v>345</v>
      </c>
      <c r="M316" s="54">
        <v>215.48</v>
      </c>
      <c r="N316" s="53">
        <v>224.4</v>
      </c>
    </row>
    <row r="317" spans="2:14" x14ac:dyDescent="0.3">
      <c r="B317" s="53">
        <v>895.9</v>
      </c>
      <c r="C317" s="53">
        <v>-1.02</v>
      </c>
      <c r="D317" s="55">
        <v>12791</v>
      </c>
      <c r="E317" s="53" t="s">
        <v>1853</v>
      </c>
      <c r="I317" s="62">
        <v>379818</v>
      </c>
      <c r="J317" s="60" t="s">
        <v>1852</v>
      </c>
      <c r="L317" s="76">
        <v>1543.7</v>
      </c>
      <c r="M317" s="54">
        <v>797.5</v>
      </c>
      <c r="N317" s="53">
        <v>895.9</v>
      </c>
    </row>
    <row r="318" spans="2:14" x14ac:dyDescent="0.3">
      <c r="B318" s="53">
        <v>315.64999999999998</v>
      </c>
      <c r="C318" s="53">
        <v>-1.02</v>
      </c>
      <c r="D318" s="55">
        <v>9619</v>
      </c>
      <c r="E318" s="53" t="s">
        <v>1855</v>
      </c>
      <c r="I318" s="62">
        <v>249893</v>
      </c>
      <c r="J318" s="60" t="s">
        <v>1854</v>
      </c>
      <c r="L318" s="54">
        <v>451</v>
      </c>
      <c r="M318" s="54">
        <v>273.05</v>
      </c>
      <c r="N318" s="53">
        <v>315.64999999999998</v>
      </c>
    </row>
    <row r="319" spans="2:14" x14ac:dyDescent="0.3">
      <c r="B319" s="56">
        <v>1105.1500000000001</v>
      </c>
      <c r="C319" s="53">
        <v>-1.03</v>
      </c>
      <c r="D319" s="55">
        <v>92220</v>
      </c>
      <c r="E319" s="53" t="s">
        <v>1857</v>
      </c>
      <c r="I319" s="62">
        <v>1914579</v>
      </c>
      <c r="J319" s="60" t="s">
        <v>1856</v>
      </c>
      <c r="L319" s="76">
        <v>1421.49</v>
      </c>
      <c r="M319" s="76">
        <v>1092.45</v>
      </c>
      <c r="N319" s="56">
        <v>1105.1500000000001</v>
      </c>
    </row>
    <row r="320" spans="2:14" x14ac:dyDescent="0.3">
      <c r="B320" s="53">
        <v>121.88</v>
      </c>
      <c r="C320" s="53">
        <v>-1.03</v>
      </c>
      <c r="D320" s="55">
        <v>6563</v>
      </c>
      <c r="E320" s="53" t="s">
        <v>1859</v>
      </c>
      <c r="I320" s="62">
        <v>5186531</v>
      </c>
      <c r="J320" s="60" t="s">
        <v>1858</v>
      </c>
      <c r="L320" s="54">
        <v>268.64999999999998</v>
      </c>
      <c r="M320" s="54">
        <v>115.11</v>
      </c>
      <c r="N320" s="53">
        <v>121.88</v>
      </c>
    </row>
    <row r="321" spans="2:14" x14ac:dyDescent="0.3">
      <c r="B321" s="56">
        <v>5185.2</v>
      </c>
      <c r="C321" s="53">
        <v>-1.04</v>
      </c>
      <c r="D321" s="55">
        <v>80811</v>
      </c>
      <c r="E321" s="53" t="s">
        <v>1861</v>
      </c>
      <c r="I321" s="62">
        <v>542214</v>
      </c>
      <c r="J321" s="60" t="s">
        <v>1860</v>
      </c>
      <c r="L321" s="76">
        <v>6788.9</v>
      </c>
      <c r="M321" s="76">
        <v>3232.05</v>
      </c>
      <c r="N321" s="56">
        <v>5185.2</v>
      </c>
    </row>
    <row r="322" spans="2:14" x14ac:dyDescent="0.3">
      <c r="B322" s="56">
        <v>3705.55</v>
      </c>
      <c r="C322" s="53">
        <v>-1.04</v>
      </c>
      <c r="D322" s="55">
        <v>18319</v>
      </c>
      <c r="E322" s="53" t="s">
        <v>1863</v>
      </c>
      <c r="I322" s="62">
        <v>26827</v>
      </c>
      <c r="J322" s="60" t="s">
        <v>1862</v>
      </c>
      <c r="L322" s="76">
        <v>7350</v>
      </c>
      <c r="M322" s="76">
        <v>3541</v>
      </c>
      <c r="N322" s="56">
        <v>3705.55</v>
      </c>
    </row>
    <row r="323" spans="2:14" x14ac:dyDescent="0.3">
      <c r="B323" s="56">
        <v>2432.5</v>
      </c>
      <c r="C323" s="53">
        <v>-1.05</v>
      </c>
      <c r="D323" s="55">
        <v>66161</v>
      </c>
      <c r="E323" s="53" t="s">
        <v>1865</v>
      </c>
      <c r="I323" s="62">
        <v>259045</v>
      </c>
      <c r="J323" s="60" t="s">
        <v>1864</v>
      </c>
      <c r="L323" s="76">
        <v>3890</v>
      </c>
      <c r="M323" s="76">
        <v>2361</v>
      </c>
      <c r="N323" s="56">
        <v>2432.5</v>
      </c>
    </row>
    <row r="324" spans="2:14" x14ac:dyDescent="0.3">
      <c r="B324" s="53">
        <v>234.43</v>
      </c>
      <c r="C324" s="53">
        <v>-1.06</v>
      </c>
      <c r="D324" s="55">
        <v>18327</v>
      </c>
      <c r="E324" s="53" t="s">
        <v>1867</v>
      </c>
      <c r="I324" s="62">
        <v>3714005</v>
      </c>
      <c r="J324" s="60" t="s">
        <v>1866</v>
      </c>
      <c r="L324" s="54">
        <v>263.89</v>
      </c>
      <c r="M324" s="54">
        <v>158.61000000000001</v>
      </c>
      <c r="N324" s="53">
        <v>234.43</v>
      </c>
    </row>
    <row r="325" spans="2:14" x14ac:dyDescent="0.3">
      <c r="B325" s="53">
        <v>295.2</v>
      </c>
      <c r="C325" s="53">
        <v>-1.06</v>
      </c>
      <c r="D325" s="55">
        <v>12531</v>
      </c>
      <c r="E325" s="53" t="s">
        <v>1869</v>
      </c>
      <c r="I325" s="62">
        <v>2046115</v>
      </c>
      <c r="J325" s="60" t="s">
        <v>1868</v>
      </c>
      <c r="L325" s="54">
        <v>748.1</v>
      </c>
      <c r="M325" s="54">
        <v>270.05</v>
      </c>
      <c r="N325" s="53">
        <v>295.2</v>
      </c>
    </row>
    <row r="326" spans="2:14" x14ac:dyDescent="0.3">
      <c r="B326" s="53">
        <v>977.5</v>
      </c>
      <c r="C326" s="53">
        <v>-1.07</v>
      </c>
      <c r="D326" s="55">
        <v>17891</v>
      </c>
      <c r="E326" s="53" t="s">
        <v>1871</v>
      </c>
      <c r="I326" s="62">
        <v>335200</v>
      </c>
      <c r="J326" s="60" t="s">
        <v>1870</v>
      </c>
      <c r="L326" s="76">
        <v>1775.95</v>
      </c>
      <c r="M326" s="54">
        <v>737.7</v>
      </c>
      <c r="N326" s="53">
        <v>977.5</v>
      </c>
    </row>
    <row r="327" spans="2:14" x14ac:dyDescent="0.3">
      <c r="B327" s="56">
        <v>1299.45</v>
      </c>
      <c r="C327" s="53">
        <v>-1.07</v>
      </c>
      <c r="D327" s="55">
        <v>14885</v>
      </c>
      <c r="E327" s="53" t="s">
        <v>1873</v>
      </c>
      <c r="I327" s="62">
        <v>782310</v>
      </c>
      <c r="J327" s="60" t="s">
        <v>1872</v>
      </c>
      <c r="L327" s="76">
        <v>2833.8</v>
      </c>
      <c r="M327" s="54">
        <v>673.45</v>
      </c>
      <c r="N327" s="56">
        <v>1299.45</v>
      </c>
    </row>
    <row r="328" spans="2:14" x14ac:dyDescent="0.3">
      <c r="B328" s="56">
        <v>2192.9</v>
      </c>
      <c r="C328" s="53">
        <v>-1.08</v>
      </c>
      <c r="D328" s="55">
        <v>515242</v>
      </c>
      <c r="E328" s="53" t="s">
        <v>1875</v>
      </c>
      <c r="I328" s="62">
        <v>1526212</v>
      </c>
      <c r="J328" s="60" t="s">
        <v>1874</v>
      </c>
      <c r="L328" s="76">
        <v>3035</v>
      </c>
      <c r="M328" s="76">
        <v>2136</v>
      </c>
      <c r="N328" s="56">
        <v>2192.9</v>
      </c>
    </row>
    <row r="329" spans="2:14" x14ac:dyDescent="0.3">
      <c r="B329" s="53">
        <v>93.96</v>
      </c>
      <c r="C329" s="53">
        <v>-1.08</v>
      </c>
      <c r="D329" s="55">
        <v>42777</v>
      </c>
      <c r="E329" s="53" t="s">
        <v>1877</v>
      </c>
      <c r="I329" s="62">
        <v>6578981</v>
      </c>
      <c r="J329" s="60" t="s">
        <v>1876</v>
      </c>
      <c r="L329" s="54">
        <v>157.94999999999999</v>
      </c>
      <c r="M329" s="54">
        <v>90.05</v>
      </c>
      <c r="N329" s="53">
        <v>93.96</v>
      </c>
    </row>
    <row r="330" spans="2:14" x14ac:dyDescent="0.3">
      <c r="B330" s="53">
        <v>113.6</v>
      </c>
      <c r="C330" s="53">
        <v>-1.0900000000000001</v>
      </c>
      <c r="D330" s="55">
        <v>86718</v>
      </c>
      <c r="E330" s="53" t="s">
        <v>1879</v>
      </c>
      <c r="I330" s="62">
        <v>6991957</v>
      </c>
      <c r="J330" s="60" t="s">
        <v>1878</v>
      </c>
      <c r="L330" s="54">
        <v>172.5</v>
      </c>
      <c r="M330" s="54">
        <v>100.81</v>
      </c>
      <c r="N330" s="53">
        <v>113.6</v>
      </c>
    </row>
    <row r="331" spans="2:14" x14ac:dyDescent="0.3">
      <c r="B331" s="56">
        <v>5555.25</v>
      </c>
      <c r="C331" s="53">
        <v>-1.0900000000000001</v>
      </c>
      <c r="D331" s="55">
        <v>12794</v>
      </c>
      <c r="E331" s="53" t="s">
        <v>1881</v>
      </c>
      <c r="I331" s="62">
        <v>18093</v>
      </c>
      <c r="J331" s="60" t="s">
        <v>1880</v>
      </c>
      <c r="L331" s="76">
        <v>7600</v>
      </c>
      <c r="M331" s="76">
        <v>3752.5</v>
      </c>
      <c r="N331" s="56">
        <v>5555.25</v>
      </c>
    </row>
    <row r="332" spans="2:14" x14ac:dyDescent="0.3">
      <c r="B332" s="53">
        <v>289.45</v>
      </c>
      <c r="C332" s="53">
        <v>-1.0900000000000001</v>
      </c>
      <c r="D332" s="55">
        <v>9290</v>
      </c>
      <c r="E332" s="53" t="s">
        <v>1883</v>
      </c>
      <c r="I332" s="62">
        <v>1346459</v>
      </c>
      <c r="J332" s="60" t="s">
        <v>1882</v>
      </c>
      <c r="L332" s="54">
        <v>617.79999999999995</v>
      </c>
      <c r="M332" s="54">
        <v>265.5</v>
      </c>
      <c r="N332" s="53">
        <v>289.45</v>
      </c>
    </row>
    <row r="333" spans="2:14" x14ac:dyDescent="0.3">
      <c r="B333" s="56">
        <v>3610.25</v>
      </c>
      <c r="C333" s="53">
        <v>-1.1100000000000001</v>
      </c>
      <c r="D333" s="55">
        <v>72209</v>
      </c>
      <c r="E333" s="53" t="s">
        <v>1885</v>
      </c>
      <c r="I333" s="62">
        <v>385877</v>
      </c>
      <c r="J333" s="60" t="s">
        <v>1884</v>
      </c>
      <c r="L333" s="76">
        <v>6246.25</v>
      </c>
      <c r="M333" s="76">
        <v>3495</v>
      </c>
      <c r="N333" s="56">
        <v>3610.25</v>
      </c>
    </row>
    <row r="334" spans="2:14" x14ac:dyDescent="0.3">
      <c r="B334" s="53">
        <v>906.05</v>
      </c>
      <c r="C334" s="53">
        <v>-1.1100000000000001</v>
      </c>
      <c r="D334" s="55">
        <v>10537</v>
      </c>
      <c r="E334" s="53" t="s">
        <v>1887</v>
      </c>
      <c r="I334" s="62">
        <v>198863</v>
      </c>
      <c r="J334" s="60" t="s">
        <v>1886</v>
      </c>
      <c r="L334" s="76">
        <v>1822</v>
      </c>
      <c r="M334" s="54">
        <v>607.20000000000005</v>
      </c>
      <c r="N334" s="53">
        <v>906.05</v>
      </c>
    </row>
    <row r="335" spans="2:14" x14ac:dyDescent="0.3">
      <c r="B335" s="53">
        <v>608.04999999999995</v>
      </c>
      <c r="C335" s="53">
        <v>-1.1399999999999999</v>
      </c>
      <c r="D335" s="55">
        <v>47067</v>
      </c>
      <c r="E335" s="53" t="s">
        <v>1889</v>
      </c>
      <c r="I335" s="62">
        <v>1815285</v>
      </c>
      <c r="J335" s="60" t="s">
        <v>1888</v>
      </c>
      <c r="L335" s="54">
        <v>658.25</v>
      </c>
      <c r="M335" s="54">
        <v>429.52</v>
      </c>
      <c r="N335" s="53">
        <v>608.04999999999995</v>
      </c>
    </row>
    <row r="336" spans="2:14" x14ac:dyDescent="0.3">
      <c r="B336" s="53">
        <v>143.28</v>
      </c>
      <c r="C336" s="53">
        <v>-1.1399999999999999</v>
      </c>
      <c r="D336" s="55">
        <v>13476</v>
      </c>
      <c r="E336" s="53" t="s">
        <v>1891</v>
      </c>
      <c r="I336" s="62">
        <v>2841904</v>
      </c>
      <c r="J336" s="60" t="s">
        <v>1890</v>
      </c>
      <c r="L336" s="54">
        <v>351.6</v>
      </c>
      <c r="M336" s="54">
        <v>134.24</v>
      </c>
      <c r="N336" s="53">
        <v>143.28</v>
      </c>
    </row>
    <row r="337" spans="2:14" x14ac:dyDescent="0.3">
      <c r="B337" s="53">
        <v>340.65</v>
      </c>
      <c r="C337" s="53">
        <v>-1.1499999999999999</v>
      </c>
      <c r="D337" s="55">
        <v>28955</v>
      </c>
      <c r="E337" s="53" t="s">
        <v>1893</v>
      </c>
      <c r="I337" s="62">
        <v>1647398</v>
      </c>
      <c r="J337" s="60" t="s">
        <v>1892</v>
      </c>
      <c r="L337" s="54">
        <v>620.35</v>
      </c>
      <c r="M337" s="54">
        <v>290.35000000000002</v>
      </c>
      <c r="N337" s="53">
        <v>340.65</v>
      </c>
    </row>
    <row r="338" spans="2:14" x14ac:dyDescent="0.3">
      <c r="B338" s="53">
        <v>479</v>
      </c>
      <c r="C338" s="53">
        <v>-1.1499999999999999</v>
      </c>
      <c r="D338" s="55">
        <v>9236</v>
      </c>
      <c r="E338" s="53" t="s">
        <v>1895</v>
      </c>
      <c r="I338" s="62">
        <v>271081</v>
      </c>
      <c r="J338" s="60" t="s">
        <v>1894</v>
      </c>
      <c r="L338" s="54">
        <v>688.9</v>
      </c>
      <c r="M338" s="54">
        <v>339</v>
      </c>
      <c r="N338" s="53">
        <v>479</v>
      </c>
    </row>
    <row r="339" spans="2:14" x14ac:dyDescent="0.3">
      <c r="B339" s="53">
        <v>325.10000000000002</v>
      </c>
      <c r="C339" s="53">
        <v>-1.1599999999999999</v>
      </c>
      <c r="D339" s="55">
        <v>39032</v>
      </c>
      <c r="E339" s="53" t="s">
        <v>1897</v>
      </c>
      <c r="I339" s="62">
        <v>1782978</v>
      </c>
      <c r="J339" s="60" t="s">
        <v>1896</v>
      </c>
      <c r="L339" s="54">
        <v>404.7</v>
      </c>
      <c r="M339" s="54">
        <v>244.55</v>
      </c>
      <c r="N339" s="53">
        <v>325.10000000000002</v>
      </c>
    </row>
    <row r="340" spans="2:14" x14ac:dyDescent="0.3">
      <c r="B340" s="56">
        <v>1004.65</v>
      </c>
      <c r="C340" s="53">
        <v>-1.1599999999999999</v>
      </c>
      <c r="D340" s="55">
        <v>10311</v>
      </c>
      <c r="E340" s="53" t="s">
        <v>1899</v>
      </c>
      <c r="I340" s="62">
        <v>800573</v>
      </c>
      <c r="J340" s="60" t="s">
        <v>1898</v>
      </c>
      <c r="L340" s="76">
        <v>1275</v>
      </c>
      <c r="M340" s="54">
        <v>596.04999999999995</v>
      </c>
      <c r="N340" s="56">
        <v>1004.65</v>
      </c>
    </row>
    <row r="341" spans="2:14" x14ac:dyDescent="0.3">
      <c r="B341" s="56">
        <v>1024.1500000000001</v>
      </c>
      <c r="C341" s="53">
        <v>-1.1599999999999999</v>
      </c>
      <c r="D341" s="55">
        <v>7887</v>
      </c>
      <c r="E341" s="53" t="s">
        <v>1901</v>
      </c>
      <c r="I341" s="62">
        <v>65925</v>
      </c>
      <c r="J341" s="60" t="s">
        <v>1900</v>
      </c>
      <c r="L341" s="76">
        <v>1682</v>
      </c>
      <c r="M341" s="54">
        <v>910.25</v>
      </c>
      <c r="N341" s="56">
        <v>1024.1500000000001</v>
      </c>
    </row>
    <row r="342" spans="2:14" x14ac:dyDescent="0.3">
      <c r="B342" s="53">
        <v>566.20000000000005</v>
      </c>
      <c r="C342" s="53">
        <v>-1.17</v>
      </c>
      <c r="D342" s="55">
        <v>7560</v>
      </c>
      <c r="E342" s="53" t="s">
        <v>1903</v>
      </c>
      <c r="I342" s="62">
        <v>87414</v>
      </c>
      <c r="J342" s="60" t="s">
        <v>1902</v>
      </c>
      <c r="L342" s="54">
        <v>855</v>
      </c>
      <c r="M342" s="54">
        <v>551.6</v>
      </c>
      <c r="N342" s="53">
        <v>566.20000000000005</v>
      </c>
    </row>
    <row r="343" spans="2:14" x14ac:dyDescent="0.3">
      <c r="B343" s="56">
        <v>1559.8</v>
      </c>
      <c r="C343" s="53">
        <v>-1.18</v>
      </c>
      <c r="D343" s="55">
        <v>12386</v>
      </c>
      <c r="E343" s="53" t="s">
        <v>1905</v>
      </c>
      <c r="I343" s="62">
        <v>155938</v>
      </c>
      <c r="J343" s="60" t="s">
        <v>1904</v>
      </c>
      <c r="L343" s="76">
        <v>2684</v>
      </c>
      <c r="M343" s="54">
        <v>953.7</v>
      </c>
      <c r="N343" s="56">
        <v>1559.8</v>
      </c>
    </row>
    <row r="344" spans="2:14" x14ac:dyDescent="0.3">
      <c r="B344" s="53">
        <v>35.68</v>
      </c>
      <c r="C344" s="53">
        <v>-1.19</v>
      </c>
      <c r="D344" s="55">
        <v>42659</v>
      </c>
      <c r="E344" s="53" t="s">
        <v>1907</v>
      </c>
      <c r="I344" s="62">
        <v>1837971</v>
      </c>
      <c r="J344" s="60" t="s">
        <v>1906</v>
      </c>
      <c r="L344" s="54">
        <v>62.35</v>
      </c>
      <c r="M344" s="54">
        <v>34.01</v>
      </c>
      <c r="N344" s="53">
        <v>35.68</v>
      </c>
    </row>
    <row r="345" spans="2:14" x14ac:dyDescent="0.3">
      <c r="B345" s="56">
        <v>7888</v>
      </c>
      <c r="C345" s="53">
        <v>-1.19</v>
      </c>
      <c r="D345" s="55">
        <v>25703</v>
      </c>
      <c r="E345" s="53" t="s">
        <v>1909</v>
      </c>
      <c r="I345" s="62">
        <v>18760</v>
      </c>
      <c r="J345" s="60" t="s">
        <v>1908</v>
      </c>
      <c r="L345" s="76">
        <v>10699</v>
      </c>
      <c r="M345" s="76">
        <v>6191</v>
      </c>
      <c r="N345" s="56">
        <v>7888</v>
      </c>
    </row>
    <row r="346" spans="2:14" x14ac:dyDescent="0.3">
      <c r="B346" s="53">
        <v>42.09</v>
      </c>
      <c r="C346" s="53">
        <v>-1.2</v>
      </c>
      <c r="D346" s="55">
        <v>79560</v>
      </c>
      <c r="E346" s="53" t="s">
        <v>1911</v>
      </c>
      <c r="I346" s="62">
        <v>3183384</v>
      </c>
      <c r="J346" s="60" t="s">
        <v>1910</v>
      </c>
      <c r="L346" s="54">
        <v>75.55</v>
      </c>
      <c r="M346" s="54">
        <v>40.520000000000003</v>
      </c>
      <c r="N346" s="53">
        <v>42.09</v>
      </c>
    </row>
    <row r="347" spans="2:14" x14ac:dyDescent="0.3">
      <c r="B347" s="56">
        <v>5517.6</v>
      </c>
      <c r="C347" s="53">
        <v>-1.2</v>
      </c>
      <c r="D347" s="55">
        <v>16245</v>
      </c>
      <c r="E347" s="53" t="s">
        <v>1913</v>
      </c>
      <c r="I347" s="62">
        <v>124790</v>
      </c>
      <c r="J347" s="60" t="s">
        <v>1912</v>
      </c>
      <c r="L347" s="76">
        <v>8180</v>
      </c>
      <c r="M347" s="76">
        <v>5149.55</v>
      </c>
      <c r="N347" s="56">
        <v>5517.6</v>
      </c>
    </row>
    <row r="348" spans="2:14" x14ac:dyDescent="0.3">
      <c r="B348" s="53">
        <v>874.55</v>
      </c>
      <c r="C348" s="53">
        <v>-1.2</v>
      </c>
      <c r="D348" s="55">
        <v>13929</v>
      </c>
      <c r="E348" s="53" t="s">
        <v>1915</v>
      </c>
      <c r="I348" s="62">
        <v>173966</v>
      </c>
      <c r="J348" s="60" t="s">
        <v>1914</v>
      </c>
      <c r="L348" s="76">
        <v>1578.7</v>
      </c>
      <c r="M348" s="54">
        <v>831.1</v>
      </c>
      <c r="N348" s="53">
        <v>874.55</v>
      </c>
    </row>
    <row r="349" spans="2:14" x14ac:dyDescent="0.3">
      <c r="B349" s="56">
        <v>1642.85</v>
      </c>
      <c r="C349" s="53">
        <v>-1.21</v>
      </c>
      <c r="D349" s="55">
        <v>952882</v>
      </c>
      <c r="E349" s="53" t="s">
        <v>1917</v>
      </c>
      <c r="I349" s="62">
        <v>9907628</v>
      </c>
      <c r="J349" s="60" t="s">
        <v>1916</v>
      </c>
      <c r="L349" s="76">
        <v>1779</v>
      </c>
      <c r="M349" s="76">
        <v>1151.7</v>
      </c>
      <c r="N349" s="56">
        <v>1642.85</v>
      </c>
    </row>
    <row r="350" spans="2:14" x14ac:dyDescent="0.3">
      <c r="B350" s="53">
        <v>806</v>
      </c>
      <c r="C350" s="53">
        <v>-1.21</v>
      </c>
      <c r="D350" s="55">
        <v>20533</v>
      </c>
      <c r="E350" s="53" t="s">
        <v>1919</v>
      </c>
      <c r="I350" s="62">
        <v>495651</v>
      </c>
      <c r="J350" s="60" t="s">
        <v>1918</v>
      </c>
      <c r="L350" s="76">
        <v>1247.3499999999999</v>
      </c>
      <c r="M350" s="54">
        <v>756</v>
      </c>
      <c r="N350" s="53">
        <v>806</v>
      </c>
    </row>
    <row r="351" spans="2:14" x14ac:dyDescent="0.3">
      <c r="B351" s="56">
        <v>3323.8</v>
      </c>
      <c r="C351" s="53">
        <v>-1.21</v>
      </c>
      <c r="D351" s="55">
        <v>16429</v>
      </c>
      <c r="E351" s="53" t="s">
        <v>1921</v>
      </c>
      <c r="I351" s="62">
        <v>486688</v>
      </c>
      <c r="J351" s="60" t="s">
        <v>1920</v>
      </c>
      <c r="L351" s="76">
        <v>5367.5</v>
      </c>
      <c r="M351" s="76">
        <v>2707.1</v>
      </c>
      <c r="N351" s="56">
        <v>3323.8</v>
      </c>
    </row>
    <row r="352" spans="2:14" x14ac:dyDescent="0.3">
      <c r="B352" s="53">
        <v>172.29</v>
      </c>
      <c r="C352" s="53">
        <v>-1.22</v>
      </c>
      <c r="D352" s="55">
        <v>10690</v>
      </c>
      <c r="E352" s="53" t="s">
        <v>1923</v>
      </c>
      <c r="I352" s="62">
        <v>873582</v>
      </c>
      <c r="J352" s="60" t="s">
        <v>1922</v>
      </c>
      <c r="L352" s="54">
        <v>355.9</v>
      </c>
      <c r="M352" s="54">
        <v>166.8</v>
      </c>
      <c r="N352" s="53">
        <v>172.29</v>
      </c>
    </row>
    <row r="353" spans="2:14" x14ac:dyDescent="0.3">
      <c r="B353" s="56">
        <v>5648.7</v>
      </c>
      <c r="C353" s="53">
        <v>-1.23</v>
      </c>
      <c r="D353" s="55">
        <v>13403</v>
      </c>
      <c r="E353" s="53" t="s">
        <v>1925</v>
      </c>
      <c r="I353" s="62">
        <v>8004</v>
      </c>
      <c r="J353" s="60" t="s">
        <v>1924</v>
      </c>
      <c r="L353" s="76">
        <v>9488.7000000000007</v>
      </c>
      <c r="M353" s="76">
        <v>5486.6</v>
      </c>
      <c r="N353" s="56">
        <v>5648.7</v>
      </c>
    </row>
    <row r="354" spans="2:14" x14ac:dyDescent="0.3">
      <c r="B354" s="53">
        <v>108.78</v>
      </c>
      <c r="C354" s="53">
        <v>-1.23</v>
      </c>
      <c r="D354" s="55">
        <v>9022</v>
      </c>
      <c r="E354" s="53" t="s">
        <v>1927</v>
      </c>
      <c r="I354" s="62">
        <v>9778862</v>
      </c>
      <c r="J354" s="60" t="s">
        <v>1926</v>
      </c>
      <c r="L354" s="54">
        <v>186.3</v>
      </c>
      <c r="M354" s="54">
        <v>103.85</v>
      </c>
      <c r="N354" s="53">
        <v>108.78</v>
      </c>
    </row>
    <row r="355" spans="2:14" x14ac:dyDescent="0.3">
      <c r="B355" s="53">
        <v>205.46</v>
      </c>
      <c r="C355" s="53">
        <v>-1.25</v>
      </c>
      <c r="D355" s="55">
        <v>198276</v>
      </c>
      <c r="E355" s="53" t="s">
        <v>1929</v>
      </c>
      <c r="I355" s="62">
        <v>80010768</v>
      </c>
      <c r="J355" s="60" t="s">
        <v>1928</v>
      </c>
      <c r="L355" s="54">
        <v>304.7</v>
      </c>
      <c r="M355" s="54">
        <v>144.30000000000001</v>
      </c>
      <c r="N355" s="53">
        <v>205.46</v>
      </c>
    </row>
    <row r="356" spans="2:14" x14ac:dyDescent="0.3">
      <c r="B356" s="53">
        <v>104.65</v>
      </c>
      <c r="C356" s="53">
        <v>-1.27</v>
      </c>
      <c r="D356" s="55">
        <v>10052</v>
      </c>
      <c r="E356" s="53" t="s">
        <v>1931</v>
      </c>
      <c r="I356" s="62">
        <v>9201595</v>
      </c>
      <c r="J356" s="60" t="s">
        <v>1930</v>
      </c>
      <c r="L356" s="54">
        <v>168.7</v>
      </c>
      <c r="M356" s="54">
        <v>89.32</v>
      </c>
      <c r="N356" s="53">
        <v>104.65</v>
      </c>
    </row>
    <row r="357" spans="2:14" x14ac:dyDescent="0.3">
      <c r="B357" s="56">
        <v>3415.4</v>
      </c>
      <c r="C357" s="53">
        <v>-1.28</v>
      </c>
      <c r="D357" s="55">
        <v>228413</v>
      </c>
      <c r="E357" s="53" t="s">
        <v>1933</v>
      </c>
      <c r="I357" s="62">
        <v>1076349</v>
      </c>
      <c r="J357" s="60" t="s">
        <v>1932</v>
      </c>
      <c r="L357" s="76">
        <v>5674.75</v>
      </c>
      <c r="M357" s="76">
        <v>2913.6</v>
      </c>
      <c r="N357" s="56">
        <v>3415.4</v>
      </c>
    </row>
    <row r="358" spans="2:14" x14ac:dyDescent="0.3">
      <c r="B358" s="53">
        <v>489.2</v>
      </c>
      <c r="C358" s="53">
        <v>-1.28</v>
      </c>
      <c r="D358" s="55">
        <v>120496</v>
      </c>
      <c r="E358" s="53" t="s">
        <v>1935</v>
      </c>
      <c r="I358" s="62">
        <v>2004582</v>
      </c>
      <c r="J358" s="60" t="s">
        <v>1934</v>
      </c>
      <c r="L358" s="54">
        <v>706.95</v>
      </c>
      <c r="M358" s="54">
        <v>453.05</v>
      </c>
      <c r="N358" s="53">
        <v>489.2</v>
      </c>
    </row>
    <row r="359" spans="2:14" x14ac:dyDescent="0.3">
      <c r="B359" s="53">
        <v>300.95</v>
      </c>
      <c r="C359" s="53">
        <v>-1.28</v>
      </c>
      <c r="D359" s="55">
        <v>27717</v>
      </c>
      <c r="E359" s="53" t="s">
        <v>1937</v>
      </c>
      <c r="I359" s="62">
        <v>308712</v>
      </c>
      <c r="J359" s="60" t="s">
        <v>1936</v>
      </c>
      <c r="L359" s="54">
        <v>407.4</v>
      </c>
      <c r="M359" s="54">
        <v>277</v>
      </c>
      <c r="N359" s="53">
        <v>300.95</v>
      </c>
    </row>
    <row r="360" spans="2:14" ht="27.6" x14ac:dyDescent="0.3">
      <c r="B360" s="53">
        <v>124.48</v>
      </c>
      <c r="C360" s="53">
        <v>-1.28</v>
      </c>
      <c r="D360" s="55">
        <v>4040</v>
      </c>
      <c r="E360" s="53" t="s">
        <v>1939</v>
      </c>
      <c r="I360" s="62">
        <v>1249956</v>
      </c>
      <c r="J360" s="60" t="s">
        <v>1938</v>
      </c>
      <c r="L360" s="54">
        <v>472.8</v>
      </c>
      <c r="M360" s="54">
        <v>109.3</v>
      </c>
      <c r="N360" s="53">
        <v>124.48</v>
      </c>
    </row>
    <row r="361" spans="2:14" x14ac:dyDescent="0.3">
      <c r="B361" s="53">
        <v>744.5</v>
      </c>
      <c r="C361" s="53">
        <v>-1.29</v>
      </c>
      <c r="D361" s="55">
        <v>470896</v>
      </c>
      <c r="E361" s="53" t="s">
        <v>1941</v>
      </c>
      <c r="I361" s="62">
        <v>1083297</v>
      </c>
      <c r="J361" s="60" t="s">
        <v>1940</v>
      </c>
      <c r="L361" s="76">
        <v>1222</v>
      </c>
      <c r="M361" s="54">
        <v>715.3</v>
      </c>
      <c r="N361" s="53">
        <v>744.5</v>
      </c>
    </row>
    <row r="362" spans="2:14" x14ac:dyDescent="0.3">
      <c r="B362" s="53">
        <v>888.25</v>
      </c>
      <c r="C362" s="53">
        <v>-1.29</v>
      </c>
      <c r="D362" s="55">
        <v>89379</v>
      </c>
      <c r="E362" s="53" t="s">
        <v>1943</v>
      </c>
      <c r="I362" s="62">
        <v>2335024</v>
      </c>
      <c r="J362" s="60" t="s">
        <v>1942</v>
      </c>
      <c r="L362" s="76">
        <v>1324.3</v>
      </c>
      <c r="M362" s="54">
        <v>855.1</v>
      </c>
      <c r="N362" s="53">
        <v>888.25</v>
      </c>
    </row>
    <row r="363" spans="2:14" x14ac:dyDescent="0.3">
      <c r="B363" s="56">
        <v>7706.85</v>
      </c>
      <c r="C363" s="53">
        <v>-1.29</v>
      </c>
      <c r="D363" s="55">
        <v>19267</v>
      </c>
      <c r="E363" s="53" t="s">
        <v>1945</v>
      </c>
      <c r="I363" s="62">
        <v>36217</v>
      </c>
      <c r="J363" s="60" t="s">
        <v>1944</v>
      </c>
      <c r="L363" s="76">
        <v>8139</v>
      </c>
      <c r="M363" s="76">
        <v>4785</v>
      </c>
      <c r="N363" s="56">
        <v>7706.85</v>
      </c>
    </row>
    <row r="364" spans="2:14" x14ac:dyDescent="0.3">
      <c r="B364" s="56">
        <v>2259</v>
      </c>
      <c r="C364" s="53">
        <v>-1.3</v>
      </c>
      <c r="D364" s="55">
        <v>107322</v>
      </c>
      <c r="E364" s="53" t="s">
        <v>1947</v>
      </c>
      <c r="I364" s="62">
        <v>519721</v>
      </c>
      <c r="J364" s="60" t="s">
        <v>1946</v>
      </c>
      <c r="L364" s="76">
        <v>2958</v>
      </c>
      <c r="M364" s="76">
        <v>1873</v>
      </c>
      <c r="N364" s="56">
        <v>2259</v>
      </c>
    </row>
    <row r="365" spans="2:14" x14ac:dyDescent="0.3">
      <c r="B365" s="53">
        <v>329.55</v>
      </c>
      <c r="C365" s="53">
        <v>-1.3</v>
      </c>
      <c r="D365" s="55">
        <v>12102</v>
      </c>
      <c r="E365" s="53" t="s">
        <v>1949</v>
      </c>
      <c r="I365" s="62">
        <v>248841</v>
      </c>
      <c r="J365" s="60" t="s">
        <v>1948</v>
      </c>
      <c r="L365" s="54">
        <v>595.85</v>
      </c>
      <c r="M365" s="54">
        <v>310.2</v>
      </c>
      <c r="N365" s="53">
        <v>329.55</v>
      </c>
    </row>
    <row r="366" spans="2:14" x14ac:dyDescent="0.3">
      <c r="B366" s="53">
        <v>54.63</v>
      </c>
      <c r="C366" s="53">
        <v>-1.32</v>
      </c>
      <c r="D366" s="55">
        <v>39998</v>
      </c>
      <c r="E366" s="53" t="s">
        <v>1951</v>
      </c>
      <c r="I366" s="62">
        <v>36526320</v>
      </c>
      <c r="J366" s="60" t="s">
        <v>1950</v>
      </c>
      <c r="L366" s="54">
        <v>86.1</v>
      </c>
      <c r="M366" s="54">
        <v>54.12</v>
      </c>
      <c r="N366" s="53">
        <v>54.63</v>
      </c>
    </row>
    <row r="367" spans="2:14" x14ac:dyDescent="0.3">
      <c r="B367" s="56">
        <v>1089.8499999999999</v>
      </c>
      <c r="C367" s="53">
        <v>-1.32</v>
      </c>
      <c r="D367" s="55">
        <v>22778</v>
      </c>
      <c r="E367" s="53" t="s">
        <v>1953</v>
      </c>
      <c r="I367" s="62">
        <v>3539335</v>
      </c>
      <c r="J367" s="60" t="s">
        <v>1952</v>
      </c>
      <c r="L367" s="76">
        <v>1989.8</v>
      </c>
      <c r="M367" s="54">
        <v>811</v>
      </c>
      <c r="N367" s="56">
        <v>1089.8499999999999</v>
      </c>
    </row>
    <row r="368" spans="2:14" x14ac:dyDescent="0.3">
      <c r="B368" s="53">
        <v>16.149999999999999</v>
      </c>
      <c r="C368" s="53">
        <v>-1.34</v>
      </c>
      <c r="D368" s="55">
        <v>50636</v>
      </c>
      <c r="E368" s="53" t="s">
        <v>1955</v>
      </c>
      <c r="I368" s="62">
        <v>79312744</v>
      </c>
      <c r="J368" s="60" t="s">
        <v>1954</v>
      </c>
      <c r="L368" s="54">
        <v>28.55</v>
      </c>
      <c r="M368" s="54">
        <v>16.02</v>
      </c>
      <c r="N368" s="53">
        <v>16.149999999999999</v>
      </c>
    </row>
    <row r="369" spans="2:14" x14ac:dyDescent="0.3">
      <c r="B369" s="56">
        <v>1621.95</v>
      </c>
      <c r="C369" s="53">
        <v>-1.34</v>
      </c>
      <c r="D369" s="55">
        <v>16968</v>
      </c>
      <c r="E369" s="53" t="s">
        <v>1957</v>
      </c>
      <c r="I369" s="62">
        <v>77112</v>
      </c>
      <c r="J369" s="60" t="s">
        <v>1956</v>
      </c>
      <c r="L369" s="76">
        <v>2664</v>
      </c>
      <c r="M369" s="76">
        <v>1327.05</v>
      </c>
      <c r="N369" s="56">
        <v>1621.95</v>
      </c>
    </row>
    <row r="370" spans="2:14" x14ac:dyDescent="0.3">
      <c r="B370" s="53">
        <v>106.66</v>
      </c>
      <c r="C370" s="53">
        <v>-1.36</v>
      </c>
      <c r="D370" s="55">
        <v>44056</v>
      </c>
      <c r="E370" s="53" t="s">
        <v>1959</v>
      </c>
      <c r="I370" s="62">
        <v>23131611</v>
      </c>
      <c r="J370" s="60" t="s">
        <v>1958</v>
      </c>
      <c r="L370" s="54">
        <v>175.35</v>
      </c>
      <c r="M370" s="54">
        <v>99.15</v>
      </c>
      <c r="N370" s="53">
        <v>106.66</v>
      </c>
    </row>
    <row r="371" spans="2:14" x14ac:dyDescent="0.3">
      <c r="B371" s="53">
        <v>583.45000000000005</v>
      </c>
      <c r="C371" s="53">
        <v>-1.36</v>
      </c>
      <c r="D371" s="55">
        <v>34967</v>
      </c>
      <c r="E371" s="53" t="s">
        <v>1961</v>
      </c>
      <c r="I371" s="62">
        <v>983256</v>
      </c>
      <c r="J371" s="60" t="s">
        <v>1960</v>
      </c>
      <c r="L371" s="76">
        <v>1064</v>
      </c>
      <c r="M371" s="54">
        <v>345.36</v>
      </c>
      <c r="N371" s="53">
        <v>583.45000000000005</v>
      </c>
    </row>
    <row r="372" spans="2:14" x14ac:dyDescent="0.3">
      <c r="B372" s="56">
        <v>2018.15</v>
      </c>
      <c r="C372" s="53">
        <v>-1.37</v>
      </c>
      <c r="D372" s="55">
        <v>60784</v>
      </c>
      <c r="E372" s="53" t="s">
        <v>1963</v>
      </c>
      <c r="I372" s="62">
        <v>582648</v>
      </c>
      <c r="J372" s="60" t="s">
        <v>1962</v>
      </c>
      <c r="L372" s="76">
        <v>3402.7</v>
      </c>
      <c r="M372" s="76">
        <v>1901</v>
      </c>
      <c r="N372" s="56">
        <v>2018.15</v>
      </c>
    </row>
    <row r="373" spans="2:14" x14ac:dyDescent="0.3">
      <c r="B373" s="56">
        <v>1315.9</v>
      </c>
      <c r="C373" s="53">
        <v>-1.38</v>
      </c>
      <c r="D373" s="55">
        <v>66309</v>
      </c>
      <c r="E373" s="53" t="s">
        <v>1965</v>
      </c>
      <c r="I373" s="62">
        <v>239088</v>
      </c>
      <c r="J373" s="60" t="s">
        <v>1964</v>
      </c>
      <c r="L373" s="76">
        <v>2037</v>
      </c>
      <c r="M373" s="76">
        <v>1104.0999999999999</v>
      </c>
      <c r="N373" s="56">
        <v>1315.9</v>
      </c>
    </row>
    <row r="374" spans="2:14" x14ac:dyDescent="0.3">
      <c r="B374" s="53">
        <v>425.9</v>
      </c>
      <c r="C374" s="53">
        <v>-1.4</v>
      </c>
      <c r="D374" s="55">
        <v>13497</v>
      </c>
      <c r="E374" s="53" t="s">
        <v>1967</v>
      </c>
      <c r="I374" s="62">
        <v>126514</v>
      </c>
      <c r="J374" s="60" t="s">
        <v>1966</v>
      </c>
      <c r="L374" s="54">
        <v>798.95</v>
      </c>
      <c r="M374" s="54">
        <v>412.4</v>
      </c>
      <c r="N374" s="53">
        <v>425.9</v>
      </c>
    </row>
    <row r="375" spans="2:14" x14ac:dyDescent="0.3">
      <c r="B375" s="56">
        <v>1011.2</v>
      </c>
      <c r="C375" s="53">
        <v>-1.41</v>
      </c>
      <c r="D375" s="55">
        <v>313112</v>
      </c>
      <c r="E375" s="53" t="s">
        <v>1969</v>
      </c>
      <c r="I375" s="62">
        <v>7504702</v>
      </c>
      <c r="J375" s="60" t="s">
        <v>1968</v>
      </c>
      <c r="L375" s="76">
        <v>1339.65</v>
      </c>
      <c r="M375" s="54">
        <v>933.5</v>
      </c>
      <c r="N375" s="56">
        <v>1011.2</v>
      </c>
    </row>
    <row r="376" spans="2:14" x14ac:dyDescent="0.3">
      <c r="B376" s="53">
        <v>478.35</v>
      </c>
      <c r="C376" s="53">
        <v>-1.41</v>
      </c>
      <c r="D376" s="55">
        <v>161767</v>
      </c>
      <c r="E376" s="53" t="s">
        <v>1971</v>
      </c>
      <c r="I376" s="62">
        <v>9109922</v>
      </c>
      <c r="J376" s="60" t="s">
        <v>1970</v>
      </c>
      <c r="L376" s="54">
        <v>681.12</v>
      </c>
      <c r="M376" s="54">
        <v>419.55</v>
      </c>
      <c r="N376" s="53">
        <v>478.35</v>
      </c>
    </row>
    <row r="377" spans="2:14" x14ac:dyDescent="0.3">
      <c r="B377" s="53">
        <v>159.85</v>
      </c>
      <c r="C377" s="53">
        <v>-1.41</v>
      </c>
      <c r="D377" s="55">
        <v>13187</v>
      </c>
      <c r="E377" s="53" t="s">
        <v>1973</v>
      </c>
      <c r="I377" s="62">
        <v>317242</v>
      </c>
      <c r="J377" s="60" t="s">
        <v>1972</v>
      </c>
      <c r="L377" s="54">
        <v>251.75</v>
      </c>
      <c r="M377" s="54">
        <v>152.11000000000001</v>
      </c>
      <c r="N377" s="53">
        <v>159.85</v>
      </c>
    </row>
    <row r="378" spans="2:14" x14ac:dyDescent="0.3">
      <c r="B378" s="53">
        <v>79.12</v>
      </c>
      <c r="C378" s="53">
        <v>-1.42</v>
      </c>
      <c r="D378" s="55">
        <v>11414</v>
      </c>
      <c r="E378" s="53" t="s">
        <v>1975</v>
      </c>
      <c r="I378" s="62">
        <v>10075241</v>
      </c>
      <c r="J378" s="60" t="s">
        <v>1974</v>
      </c>
      <c r="L378" s="54">
        <v>171</v>
      </c>
      <c r="M378" s="54">
        <v>77.23</v>
      </c>
      <c r="N378" s="53">
        <v>79.12</v>
      </c>
    </row>
    <row r="379" spans="2:14" x14ac:dyDescent="0.3">
      <c r="B379" s="53">
        <v>150.41999999999999</v>
      </c>
      <c r="C379" s="53">
        <v>-1.43</v>
      </c>
      <c r="D379" s="55">
        <v>7007</v>
      </c>
      <c r="E379" s="53" t="s">
        <v>1977</v>
      </c>
      <c r="I379" s="62">
        <v>861317</v>
      </c>
      <c r="J379" s="60" t="s">
        <v>1976</v>
      </c>
      <c r="L379" s="54">
        <v>384.2</v>
      </c>
      <c r="M379" s="54">
        <v>138.26</v>
      </c>
      <c r="N379" s="53">
        <v>150.41999999999999</v>
      </c>
    </row>
    <row r="380" spans="2:14" x14ac:dyDescent="0.3">
      <c r="B380" s="53">
        <v>86.9</v>
      </c>
      <c r="C380" s="53">
        <v>-1.44</v>
      </c>
      <c r="D380" s="55">
        <v>99874</v>
      </c>
      <c r="E380" s="53" t="s">
        <v>1979</v>
      </c>
      <c r="I380" s="62">
        <v>20128306</v>
      </c>
      <c r="J380" s="60" t="s">
        <v>1978</v>
      </c>
      <c r="L380" s="54">
        <v>142.9</v>
      </c>
      <c r="M380" s="54">
        <v>85.46</v>
      </c>
      <c r="N380" s="53">
        <v>86.9</v>
      </c>
    </row>
    <row r="381" spans="2:14" x14ac:dyDescent="0.3">
      <c r="B381" s="56">
        <v>27531</v>
      </c>
      <c r="C381" s="53">
        <v>-1.45</v>
      </c>
      <c r="D381" s="55">
        <v>99334</v>
      </c>
      <c r="E381" s="53" t="s">
        <v>1981</v>
      </c>
      <c r="I381" s="62">
        <v>30641</v>
      </c>
      <c r="J381" s="60" t="s">
        <v>1980</v>
      </c>
      <c r="L381" s="76">
        <v>28900</v>
      </c>
      <c r="M381" s="76">
        <v>23500</v>
      </c>
      <c r="N381" s="56">
        <v>27531</v>
      </c>
    </row>
    <row r="382" spans="2:14" x14ac:dyDescent="0.3">
      <c r="B382" s="53">
        <v>256.64</v>
      </c>
      <c r="C382" s="53">
        <v>-1.47</v>
      </c>
      <c r="D382" s="55">
        <v>16412</v>
      </c>
      <c r="E382" s="53" t="s">
        <v>1983</v>
      </c>
      <c r="I382" s="62">
        <v>919780</v>
      </c>
      <c r="J382" s="60" t="s">
        <v>1982</v>
      </c>
      <c r="L382" s="54">
        <v>383.85</v>
      </c>
      <c r="M382" s="54">
        <v>189.97</v>
      </c>
      <c r="N382" s="53">
        <v>256.64</v>
      </c>
    </row>
    <row r="383" spans="2:14" x14ac:dyDescent="0.3">
      <c r="B383" s="53">
        <v>417.6</v>
      </c>
      <c r="C383" s="53">
        <v>-1.47</v>
      </c>
      <c r="D383" s="55">
        <v>7440</v>
      </c>
      <c r="E383" s="53" t="s">
        <v>1985</v>
      </c>
      <c r="I383" s="62">
        <v>430374</v>
      </c>
      <c r="J383" s="60" t="s">
        <v>1984</v>
      </c>
      <c r="L383" s="54">
        <v>647.1</v>
      </c>
      <c r="M383" s="54">
        <v>376.35</v>
      </c>
      <c r="N383" s="53">
        <v>417.6</v>
      </c>
    </row>
    <row r="384" spans="2:14" x14ac:dyDescent="0.3">
      <c r="B384" s="53">
        <v>144.57</v>
      </c>
      <c r="C384" s="53">
        <v>-1.48</v>
      </c>
      <c r="D384" s="55">
        <v>23825</v>
      </c>
      <c r="E384" s="53" t="s">
        <v>1987</v>
      </c>
      <c r="I384" s="62">
        <v>364464</v>
      </c>
      <c r="J384" s="60" t="s">
        <v>1986</v>
      </c>
      <c r="L384" s="54">
        <v>310.11</v>
      </c>
      <c r="M384" s="54">
        <v>135.6</v>
      </c>
      <c r="N384" s="53">
        <v>144.57</v>
      </c>
    </row>
    <row r="385" spans="2:14" x14ac:dyDescent="0.3">
      <c r="B385" s="53">
        <v>945.45</v>
      </c>
      <c r="C385" s="53">
        <v>-1.5</v>
      </c>
      <c r="D385" s="55">
        <v>93552</v>
      </c>
      <c r="E385" s="53" t="s">
        <v>1989</v>
      </c>
      <c r="I385" s="62">
        <v>1619168</v>
      </c>
      <c r="J385" s="60" t="s">
        <v>1988</v>
      </c>
      <c r="L385" s="76">
        <v>1253.3900000000001</v>
      </c>
      <c r="M385" s="54">
        <v>882.9</v>
      </c>
      <c r="N385" s="53">
        <v>945.45</v>
      </c>
    </row>
    <row r="386" spans="2:14" x14ac:dyDescent="0.3">
      <c r="B386" s="53">
        <v>685.45</v>
      </c>
      <c r="C386" s="53">
        <v>-1.5</v>
      </c>
      <c r="D386" s="55">
        <v>10438</v>
      </c>
      <c r="E386" s="53" t="s">
        <v>1991</v>
      </c>
      <c r="I386" s="62">
        <v>289370</v>
      </c>
      <c r="J386" s="60" t="s">
        <v>1990</v>
      </c>
      <c r="L386" s="54">
        <v>956</v>
      </c>
      <c r="M386" s="54">
        <v>654.85</v>
      </c>
      <c r="N386" s="53">
        <v>685.45</v>
      </c>
    </row>
    <row r="387" spans="2:14" x14ac:dyDescent="0.3">
      <c r="B387" s="53">
        <v>425.3</v>
      </c>
      <c r="C387" s="53">
        <v>-1.51</v>
      </c>
      <c r="D387" s="55">
        <v>18347</v>
      </c>
      <c r="E387" s="53" t="s">
        <v>1993</v>
      </c>
      <c r="I387" s="62">
        <v>259186</v>
      </c>
      <c r="J387" s="60" t="s">
        <v>1992</v>
      </c>
      <c r="L387" s="54">
        <v>516.79999999999995</v>
      </c>
      <c r="M387" s="54">
        <v>292</v>
      </c>
      <c r="N387" s="53">
        <v>425.3</v>
      </c>
    </row>
    <row r="388" spans="2:14" x14ac:dyDescent="0.3">
      <c r="B388" s="53">
        <v>595</v>
      </c>
      <c r="C388" s="53">
        <v>-1.51</v>
      </c>
      <c r="D388" s="55">
        <v>14464</v>
      </c>
      <c r="E388" s="53" t="s">
        <v>1995</v>
      </c>
      <c r="I388" s="62">
        <v>69048</v>
      </c>
      <c r="J388" s="60" t="s">
        <v>1994</v>
      </c>
      <c r="L388" s="54">
        <v>833.95</v>
      </c>
      <c r="M388" s="54">
        <v>501.55</v>
      </c>
      <c r="N388" s="53">
        <v>595</v>
      </c>
    </row>
    <row r="389" spans="2:14" x14ac:dyDescent="0.3">
      <c r="B389" s="53">
        <v>676.1</v>
      </c>
      <c r="C389" s="53">
        <v>-1.56</v>
      </c>
      <c r="D389" s="55">
        <v>11903</v>
      </c>
      <c r="E389" s="53" t="s">
        <v>1997</v>
      </c>
      <c r="I389" s="62">
        <v>878754</v>
      </c>
      <c r="J389" s="60" t="s">
        <v>1996</v>
      </c>
      <c r="L389" s="76">
        <v>1495</v>
      </c>
      <c r="M389" s="54">
        <v>651.25</v>
      </c>
      <c r="N389" s="53">
        <v>676.1</v>
      </c>
    </row>
    <row r="390" spans="2:14" x14ac:dyDescent="0.3">
      <c r="B390" s="56">
        <v>2251.3000000000002</v>
      </c>
      <c r="C390" s="53">
        <v>-1.58</v>
      </c>
      <c r="D390" s="55">
        <v>215944</v>
      </c>
      <c r="E390" s="53" t="s">
        <v>1999</v>
      </c>
      <c r="I390" s="62">
        <v>749232</v>
      </c>
      <c r="J390" s="60" t="s">
        <v>1998</v>
      </c>
      <c r="L390" s="76">
        <v>3394.9</v>
      </c>
      <c r="M390" s="76">
        <v>2124.75</v>
      </c>
      <c r="N390" s="56">
        <v>2251.3000000000002</v>
      </c>
    </row>
    <row r="391" spans="2:14" x14ac:dyDescent="0.3">
      <c r="B391" s="53">
        <v>83.71</v>
      </c>
      <c r="C391" s="53">
        <v>-1.58</v>
      </c>
      <c r="D391" s="55">
        <v>9091</v>
      </c>
      <c r="E391" s="53" t="s">
        <v>2001</v>
      </c>
      <c r="I391" s="62">
        <v>1163116</v>
      </c>
      <c r="J391" s="60" t="s">
        <v>2000</v>
      </c>
      <c r="L391" s="54">
        <v>105.81</v>
      </c>
      <c r="M391" s="54">
        <v>72.400000000000006</v>
      </c>
      <c r="N391" s="53">
        <v>83.71</v>
      </c>
    </row>
    <row r="392" spans="2:14" x14ac:dyDescent="0.3">
      <c r="B392" s="53">
        <v>702</v>
      </c>
      <c r="C392" s="53">
        <v>-1.59</v>
      </c>
      <c r="D392" s="55">
        <v>44778</v>
      </c>
      <c r="E392" s="53" t="s">
        <v>2003</v>
      </c>
      <c r="I392" s="62">
        <v>5418157</v>
      </c>
      <c r="J392" s="60" t="s">
        <v>2002</v>
      </c>
      <c r="L392" s="76">
        <v>1062.95</v>
      </c>
      <c r="M392" s="54">
        <v>310</v>
      </c>
      <c r="N392" s="53">
        <v>702</v>
      </c>
    </row>
    <row r="393" spans="2:14" x14ac:dyDescent="0.3">
      <c r="B393" s="53">
        <v>50.76</v>
      </c>
      <c r="C393" s="53">
        <v>-1.59</v>
      </c>
      <c r="D393" s="55">
        <v>7614</v>
      </c>
      <c r="E393" s="53" t="s">
        <v>2005</v>
      </c>
      <c r="I393" s="62">
        <v>1149824</v>
      </c>
      <c r="J393" s="60" t="s">
        <v>2004</v>
      </c>
      <c r="L393" s="54">
        <v>131.80000000000001</v>
      </c>
      <c r="M393" s="54">
        <v>46.5</v>
      </c>
      <c r="N393" s="53">
        <v>50.76</v>
      </c>
    </row>
    <row r="394" spans="2:14" x14ac:dyDescent="0.3">
      <c r="B394" s="53">
        <v>382.15</v>
      </c>
      <c r="C394" s="53">
        <v>-1.61</v>
      </c>
      <c r="D394" s="55">
        <v>14497</v>
      </c>
      <c r="E394" s="53" t="s">
        <v>2007</v>
      </c>
      <c r="I394" s="62">
        <v>109025</v>
      </c>
      <c r="J394" s="60" t="s">
        <v>2006</v>
      </c>
      <c r="L394" s="54">
        <v>622.4</v>
      </c>
      <c r="M394" s="54">
        <v>370</v>
      </c>
      <c r="N394" s="53">
        <v>382.15</v>
      </c>
    </row>
    <row r="395" spans="2:14" x14ac:dyDescent="0.3">
      <c r="B395" s="53">
        <v>602.95000000000005</v>
      </c>
      <c r="C395" s="53">
        <v>-1.64</v>
      </c>
      <c r="D395" s="55">
        <v>39785</v>
      </c>
      <c r="E395" s="53" t="s">
        <v>2009</v>
      </c>
      <c r="I395" s="62">
        <v>1020900</v>
      </c>
      <c r="J395" s="60" t="s">
        <v>2008</v>
      </c>
      <c r="L395" s="54">
        <v>796.75</v>
      </c>
      <c r="M395" s="54">
        <v>421.05</v>
      </c>
      <c r="N395" s="53">
        <v>602.95000000000005</v>
      </c>
    </row>
    <row r="396" spans="2:14" x14ac:dyDescent="0.3">
      <c r="B396" s="53">
        <v>297.45</v>
      </c>
      <c r="C396" s="53">
        <v>-1.64</v>
      </c>
      <c r="D396" s="55">
        <v>10624</v>
      </c>
      <c r="E396" s="53" t="s">
        <v>2011</v>
      </c>
      <c r="I396" s="62">
        <v>92512</v>
      </c>
      <c r="J396" s="60" t="s">
        <v>2010</v>
      </c>
      <c r="L396" s="54">
        <v>385.65</v>
      </c>
      <c r="M396" s="54">
        <v>291.3</v>
      </c>
      <c r="N396" s="53">
        <v>297.45</v>
      </c>
    </row>
    <row r="397" spans="2:14" x14ac:dyDescent="0.3">
      <c r="B397" s="56">
        <v>13078.95</v>
      </c>
      <c r="C397" s="53">
        <v>-1.65</v>
      </c>
      <c r="D397" s="55">
        <v>78577</v>
      </c>
      <c r="E397" s="53" t="s">
        <v>2013</v>
      </c>
      <c r="I397" s="62">
        <v>349680</v>
      </c>
      <c r="J397" s="60" t="s">
        <v>2012</v>
      </c>
      <c r="L397" s="76">
        <v>19148.900000000001</v>
      </c>
      <c r="M397" s="76">
        <v>6503.5</v>
      </c>
      <c r="N397" s="56">
        <v>13078.95</v>
      </c>
    </row>
    <row r="398" spans="2:14" x14ac:dyDescent="0.3">
      <c r="B398" s="53">
        <v>826.25</v>
      </c>
      <c r="C398" s="53">
        <v>-1.65</v>
      </c>
      <c r="D398" s="55">
        <v>7026</v>
      </c>
      <c r="E398" s="53" t="s">
        <v>2015</v>
      </c>
      <c r="I398" s="62">
        <v>147636</v>
      </c>
      <c r="J398" s="60" t="s">
        <v>2014</v>
      </c>
      <c r="L398" s="76">
        <v>1395</v>
      </c>
      <c r="M398" s="54">
        <v>756.05</v>
      </c>
      <c r="N398" s="53">
        <v>826.25</v>
      </c>
    </row>
    <row r="399" spans="2:14" x14ac:dyDescent="0.3">
      <c r="B399" s="56">
        <v>1544.75</v>
      </c>
      <c r="C399" s="53">
        <v>-1.68</v>
      </c>
      <c r="D399" s="55">
        <v>17103</v>
      </c>
      <c r="E399" s="53" t="s">
        <v>2017</v>
      </c>
      <c r="I399" s="62">
        <v>14752</v>
      </c>
      <c r="J399" s="60" t="s">
        <v>2016</v>
      </c>
      <c r="L399" s="76">
        <v>2960</v>
      </c>
      <c r="M399" s="76">
        <v>1356.05</v>
      </c>
      <c r="N399" s="56">
        <v>1544.75</v>
      </c>
    </row>
    <row r="400" spans="2:14" x14ac:dyDescent="0.3">
      <c r="B400" s="53">
        <v>300</v>
      </c>
      <c r="C400" s="53">
        <v>-1.7</v>
      </c>
      <c r="D400" s="55">
        <v>14994</v>
      </c>
      <c r="E400" s="53" t="s">
        <v>2019</v>
      </c>
      <c r="I400" s="62">
        <v>327530</v>
      </c>
      <c r="J400" s="60" t="s">
        <v>2018</v>
      </c>
      <c r="L400" s="54">
        <v>401.65</v>
      </c>
      <c r="M400" s="54">
        <v>267.95</v>
      </c>
      <c r="N400" s="53">
        <v>300</v>
      </c>
    </row>
    <row r="401" spans="2:14" x14ac:dyDescent="0.3">
      <c r="B401" s="53">
        <v>602.4</v>
      </c>
      <c r="C401" s="53">
        <v>-1.7</v>
      </c>
      <c r="D401" s="55">
        <v>8021</v>
      </c>
      <c r="E401" s="53" t="s">
        <v>2021</v>
      </c>
      <c r="I401" s="62">
        <v>201070</v>
      </c>
      <c r="J401" s="60" t="s">
        <v>2020</v>
      </c>
      <c r="L401" s="54">
        <v>951.75</v>
      </c>
      <c r="M401" s="54">
        <v>558.5</v>
      </c>
      <c r="N401" s="53">
        <v>602.4</v>
      </c>
    </row>
    <row r="402" spans="2:14" x14ac:dyDescent="0.3">
      <c r="B402" s="56">
        <v>1265.0999999999999</v>
      </c>
      <c r="C402" s="53">
        <v>-1.71</v>
      </c>
      <c r="D402" s="55">
        <v>33985</v>
      </c>
      <c r="E402" s="53" t="s">
        <v>2023</v>
      </c>
      <c r="I402" s="62">
        <v>412080</v>
      </c>
      <c r="J402" s="60" t="s">
        <v>2022</v>
      </c>
      <c r="L402" s="76">
        <v>2454</v>
      </c>
      <c r="M402" s="76">
        <v>1245.05</v>
      </c>
      <c r="N402" s="56">
        <v>1265.0999999999999</v>
      </c>
    </row>
    <row r="403" spans="2:14" x14ac:dyDescent="0.3">
      <c r="B403" s="53">
        <v>211.96</v>
      </c>
      <c r="C403" s="53">
        <v>-1.71</v>
      </c>
      <c r="D403" s="55">
        <v>10187</v>
      </c>
      <c r="E403" s="53" t="s">
        <v>2025</v>
      </c>
      <c r="I403" s="62">
        <v>868055</v>
      </c>
      <c r="J403" s="60" t="s">
        <v>2024</v>
      </c>
      <c r="L403" s="54">
        <v>398.45</v>
      </c>
      <c r="M403" s="54">
        <v>192.4</v>
      </c>
      <c r="N403" s="53">
        <v>211.96</v>
      </c>
    </row>
    <row r="404" spans="2:14" x14ac:dyDescent="0.3">
      <c r="B404" s="53">
        <v>656.75</v>
      </c>
      <c r="C404" s="53">
        <v>-1.71</v>
      </c>
      <c r="D404" s="55">
        <v>9115</v>
      </c>
      <c r="E404" s="53" t="s">
        <v>2027</v>
      </c>
      <c r="I404" s="62">
        <v>321343</v>
      </c>
      <c r="J404" s="60" t="s">
        <v>2026</v>
      </c>
      <c r="L404" s="76">
        <v>1199</v>
      </c>
      <c r="M404" s="54">
        <v>631.6</v>
      </c>
      <c r="N404" s="53">
        <v>656.75</v>
      </c>
    </row>
    <row r="405" spans="2:14" x14ac:dyDescent="0.3">
      <c r="B405" s="53">
        <v>615.54999999999995</v>
      </c>
      <c r="C405" s="53">
        <v>-1.72</v>
      </c>
      <c r="D405" s="55">
        <v>46471</v>
      </c>
      <c r="E405" s="53" t="s">
        <v>2029</v>
      </c>
      <c r="I405" s="62">
        <v>774758</v>
      </c>
      <c r="J405" s="60" t="s">
        <v>2028</v>
      </c>
      <c r="L405" s="54">
        <v>744.5</v>
      </c>
      <c r="M405" s="54">
        <v>378</v>
      </c>
      <c r="N405" s="53">
        <v>615.54999999999995</v>
      </c>
    </row>
    <row r="406" spans="2:14" x14ac:dyDescent="0.3">
      <c r="B406" s="56">
        <v>1540.6</v>
      </c>
      <c r="C406" s="53">
        <v>-1.74</v>
      </c>
      <c r="D406" s="55">
        <v>418067</v>
      </c>
      <c r="E406" s="53" t="s">
        <v>2031</v>
      </c>
      <c r="I406" s="62">
        <v>3113860</v>
      </c>
      <c r="J406" s="60" t="s">
        <v>2030</v>
      </c>
      <c r="L406" s="76">
        <v>2012.2</v>
      </c>
      <c r="M406" s="76">
        <v>1235</v>
      </c>
      <c r="N406" s="56">
        <v>1540.6</v>
      </c>
    </row>
    <row r="407" spans="2:14" x14ac:dyDescent="0.3">
      <c r="B407" s="53">
        <v>285.2</v>
      </c>
      <c r="C407" s="53">
        <v>-1.77</v>
      </c>
      <c r="D407" s="55">
        <v>4050</v>
      </c>
      <c r="E407" s="53" t="s">
        <v>2033</v>
      </c>
      <c r="I407" s="62">
        <v>838486</v>
      </c>
      <c r="J407" s="60" t="s">
        <v>2032</v>
      </c>
      <c r="L407" s="54">
        <v>589.75</v>
      </c>
      <c r="M407" s="54">
        <v>282</v>
      </c>
      <c r="N407" s="53">
        <v>285.2</v>
      </c>
    </row>
    <row r="408" spans="2:14" x14ac:dyDescent="0.3">
      <c r="B408" s="56">
        <v>12121.55</v>
      </c>
      <c r="C408" s="53">
        <v>-1.78</v>
      </c>
      <c r="D408" s="55">
        <v>18163</v>
      </c>
      <c r="E408" s="53" t="s">
        <v>2035</v>
      </c>
      <c r="I408" s="62">
        <v>6366</v>
      </c>
      <c r="J408" s="60" t="s">
        <v>2034</v>
      </c>
      <c r="L408" s="76">
        <v>17995</v>
      </c>
      <c r="M408" s="76">
        <v>7100.05</v>
      </c>
      <c r="N408" s="56">
        <v>12121.55</v>
      </c>
    </row>
    <row r="409" spans="2:14" ht="27.6" x14ac:dyDescent="0.3">
      <c r="B409" s="53">
        <v>613.5</v>
      </c>
      <c r="C409" s="53">
        <v>-1.82</v>
      </c>
      <c r="D409" s="55">
        <v>39698</v>
      </c>
      <c r="E409" s="53" t="s">
        <v>2037</v>
      </c>
      <c r="I409" s="62">
        <v>232899</v>
      </c>
      <c r="J409" s="60" t="s">
        <v>2036</v>
      </c>
      <c r="L409" s="76">
        <v>1187</v>
      </c>
      <c r="M409" s="54">
        <v>572.6</v>
      </c>
      <c r="N409" s="53">
        <v>613.5</v>
      </c>
    </row>
    <row r="410" spans="2:14" x14ac:dyDescent="0.3">
      <c r="B410" s="56">
        <v>1962.3</v>
      </c>
      <c r="C410" s="53">
        <v>-1.82</v>
      </c>
      <c r="D410" s="55">
        <v>17715</v>
      </c>
      <c r="E410" s="53" t="s">
        <v>2039</v>
      </c>
      <c r="I410" s="62">
        <v>1028344</v>
      </c>
      <c r="J410" s="60" t="s">
        <v>2038</v>
      </c>
      <c r="L410" s="76">
        <v>3503.15</v>
      </c>
      <c r="M410" s="76">
        <v>1944</v>
      </c>
      <c r="N410" s="56">
        <v>1962.3</v>
      </c>
    </row>
    <row r="411" spans="2:14" x14ac:dyDescent="0.3">
      <c r="B411" s="53">
        <v>778.1</v>
      </c>
      <c r="C411" s="53">
        <v>-1.84</v>
      </c>
      <c r="D411" s="55">
        <v>18902</v>
      </c>
      <c r="E411" s="53" t="s">
        <v>2041</v>
      </c>
      <c r="I411" s="62">
        <v>128273</v>
      </c>
      <c r="J411" s="60" t="s">
        <v>2040</v>
      </c>
      <c r="L411" s="76">
        <v>1512</v>
      </c>
      <c r="M411" s="54">
        <v>760</v>
      </c>
      <c r="N411" s="53">
        <v>778.1</v>
      </c>
    </row>
    <row r="412" spans="2:14" x14ac:dyDescent="0.3">
      <c r="B412" s="56">
        <v>1192.0999999999999</v>
      </c>
      <c r="C412" s="53">
        <v>-1.84</v>
      </c>
      <c r="D412" s="55">
        <v>12668</v>
      </c>
      <c r="E412" s="53" t="s">
        <v>2043</v>
      </c>
      <c r="I412" s="62">
        <v>68690</v>
      </c>
      <c r="J412" s="60" t="s">
        <v>2042</v>
      </c>
      <c r="L412" s="76">
        <v>1690</v>
      </c>
      <c r="M412" s="76">
        <v>1106.45</v>
      </c>
      <c r="N412" s="56">
        <v>1192.0999999999999</v>
      </c>
    </row>
    <row r="413" spans="2:14" x14ac:dyDescent="0.3">
      <c r="B413" s="53">
        <v>250.28</v>
      </c>
      <c r="C413" s="53">
        <v>-1.85</v>
      </c>
      <c r="D413" s="55">
        <v>32528</v>
      </c>
      <c r="E413" s="53" t="s">
        <v>2045</v>
      </c>
      <c r="I413" s="62">
        <v>1552392</v>
      </c>
      <c r="J413" s="60" t="s">
        <v>2044</v>
      </c>
      <c r="L413" s="54">
        <v>403.95</v>
      </c>
      <c r="M413" s="54">
        <v>231.55</v>
      </c>
      <c r="N413" s="53">
        <v>250.28</v>
      </c>
    </row>
    <row r="414" spans="2:14" x14ac:dyDescent="0.3">
      <c r="B414" s="53">
        <v>523.70000000000005</v>
      </c>
      <c r="C414" s="53">
        <v>-1.86</v>
      </c>
      <c r="D414" s="55">
        <v>28807</v>
      </c>
      <c r="E414" s="53" t="s">
        <v>2047</v>
      </c>
      <c r="I414" s="62">
        <v>964546</v>
      </c>
      <c r="J414" s="60" t="s">
        <v>2046</v>
      </c>
      <c r="L414" s="54">
        <v>826.75</v>
      </c>
      <c r="M414" s="54">
        <v>483.7</v>
      </c>
      <c r="N414" s="53">
        <v>523.70000000000005</v>
      </c>
    </row>
    <row r="415" spans="2:14" x14ac:dyDescent="0.3">
      <c r="B415" s="53">
        <v>637.1</v>
      </c>
      <c r="C415" s="53">
        <v>-1.89</v>
      </c>
      <c r="D415" s="55">
        <v>52482</v>
      </c>
      <c r="E415" s="53" t="s">
        <v>2049</v>
      </c>
      <c r="I415" s="62">
        <v>639506</v>
      </c>
      <c r="J415" s="60" t="s">
        <v>2048</v>
      </c>
      <c r="L415" s="54">
        <v>848</v>
      </c>
      <c r="M415" s="54">
        <v>568.04999999999995</v>
      </c>
      <c r="N415" s="53">
        <v>637.1</v>
      </c>
    </row>
    <row r="416" spans="2:14" x14ac:dyDescent="0.3">
      <c r="B416" s="56">
        <v>1579.1</v>
      </c>
      <c r="C416" s="53">
        <v>-1.89</v>
      </c>
      <c r="D416" s="55">
        <v>26017</v>
      </c>
      <c r="E416" s="53" t="s">
        <v>2051</v>
      </c>
      <c r="I416" s="62">
        <v>161603</v>
      </c>
      <c r="J416" s="60" t="s">
        <v>2050</v>
      </c>
      <c r="L416" s="76">
        <v>2220.9499999999998</v>
      </c>
      <c r="M416" s="76">
        <v>1411.1</v>
      </c>
      <c r="N416" s="56">
        <v>1579.1</v>
      </c>
    </row>
    <row r="417" spans="2:14" x14ac:dyDescent="0.3">
      <c r="B417" s="56">
        <v>3506.2</v>
      </c>
      <c r="C417" s="53">
        <v>-1.93</v>
      </c>
      <c r="D417" s="55">
        <v>1268574</v>
      </c>
      <c r="E417" s="53" t="s">
        <v>2053</v>
      </c>
      <c r="I417" s="62">
        <v>3174167</v>
      </c>
      <c r="J417" s="60" t="s">
        <v>2052</v>
      </c>
      <c r="L417" s="76">
        <v>4592.25</v>
      </c>
      <c r="M417" s="76">
        <v>3457</v>
      </c>
      <c r="N417" s="56">
        <v>3506.2</v>
      </c>
    </row>
    <row r="418" spans="2:14" x14ac:dyDescent="0.3">
      <c r="B418" s="53">
        <v>196.11</v>
      </c>
      <c r="C418" s="53">
        <v>-1.93</v>
      </c>
      <c r="D418" s="55">
        <v>57588</v>
      </c>
      <c r="E418" s="53" t="s">
        <v>2055</v>
      </c>
      <c r="I418" s="62">
        <v>15693886</v>
      </c>
      <c r="J418" s="60" t="s">
        <v>2054</v>
      </c>
      <c r="L418" s="54">
        <v>264.64999999999998</v>
      </c>
      <c r="M418" s="54">
        <v>157.55000000000001</v>
      </c>
      <c r="N418" s="53">
        <v>196.11</v>
      </c>
    </row>
    <row r="419" spans="2:14" x14ac:dyDescent="0.3">
      <c r="B419" s="56">
        <v>2818.75</v>
      </c>
      <c r="C419" s="53">
        <v>-1.97</v>
      </c>
      <c r="D419" s="55">
        <v>78136</v>
      </c>
      <c r="E419" s="53" t="s">
        <v>2057</v>
      </c>
      <c r="I419" s="62">
        <v>301503</v>
      </c>
      <c r="J419" s="60" t="s">
        <v>2056</v>
      </c>
      <c r="L419" s="76">
        <v>4171.8999999999996</v>
      </c>
      <c r="M419" s="76">
        <v>2636.75</v>
      </c>
      <c r="N419" s="56">
        <v>2818.75</v>
      </c>
    </row>
    <row r="420" spans="2:14" x14ac:dyDescent="0.3">
      <c r="B420" s="53">
        <v>405.25</v>
      </c>
      <c r="C420" s="53">
        <v>-1.97</v>
      </c>
      <c r="D420" s="55">
        <v>12703</v>
      </c>
      <c r="E420" s="53" t="s">
        <v>2059</v>
      </c>
      <c r="I420" s="62">
        <v>1452465</v>
      </c>
      <c r="J420" s="60" t="s">
        <v>2058</v>
      </c>
      <c r="L420" s="54">
        <v>809.8</v>
      </c>
      <c r="M420" s="54">
        <v>385.8</v>
      </c>
      <c r="N420" s="53">
        <v>405.25</v>
      </c>
    </row>
    <row r="421" spans="2:14" x14ac:dyDescent="0.3">
      <c r="B421" s="56">
        <v>2166.4499999999998</v>
      </c>
      <c r="C421" s="53">
        <v>-1.98</v>
      </c>
      <c r="D421" s="55">
        <v>89383</v>
      </c>
      <c r="E421" s="53" t="s">
        <v>2061</v>
      </c>
      <c r="I421" s="62">
        <v>868227</v>
      </c>
      <c r="J421" s="60" t="s">
        <v>2060</v>
      </c>
      <c r="L421" s="76">
        <v>3054.8</v>
      </c>
      <c r="M421" s="76">
        <v>1901.05</v>
      </c>
      <c r="N421" s="56">
        <v>2166.4499999999998</v>
      </c>
    </row>
    <row r="422" spans="2:14" x14ac:dyDescent="0.3">
      <c r="B422" s="53">
        <v>612.35</v>
      </c>
      <c r="C422" s="53">
        <v>-1.99</v>
      </c>
      <c r="D422" s="55">
        <v>9111</v>
      </c>
      <c r="E422" s="53" t="s">
        <v>2063</v>
      </c>
      <c r="I422" s="62">
        <v>267300</v>
      </c>
      <c r="J422" s="60" t="s">
        <v>2062</v>
      </c>
      <c r="L422" s="54">
        <v>875</v>
      </c>
      <c r="M422" s="54">
        <v>464.1</v>
      </c>
      <c r="N422" s="53">
        <v>612.35</v>
      </c>
    </row>
    <row r="423" spans="2:14" x14ac:dyDescent="0.3">
      <c r="B423" s="53">
        <v>228.07</v>
      </c>
      <c r="C423" s="53">
        <v>-2</v>
      </c>
      <c r="D423" s="55">
        <v>18438</v>
      </c>
      <c r="E423" s="53" t="s">
        <v>2065</v>
      </c>
      <c r="I423" s="62">
        <v>233746</v>
      </c>
      <c r="J423" s="60" t="s">
        <v>2064</v>
      </c>
      <c r="L423" s="54">
        <v>320.5</v>
      </c>
      <c r="M423" s="54">
        <v>218.2</v>
      </c>
      <c r="N423" s="53">
        <v>228.07</v>
      </c>
    </row>
    <row r="424" spans="2:14" x14ac:dyDescent="0.3">
      <c r="B424" s="53">
        <v>519.65</v>
      </c>
      <c r="C424" s="53">
        <v>-2</v>
      </c>
      <c r="D424" s="55">
        <v>16518</v>
      </c>
      <c r="E424" s="53" t="s">
        <v>2067</v>
      </c>
      <c r="I424" s="62">
        <v>2958755</v>
      </c>
      <c r="J424" s="60" t="s">
        <v>2066</v>
      </c>
      <c r="L424" s="54">
        <v>885</v>
      </c>
      <c r="M424" s="54">
        <v>445</v>
      </c>
      <c r="N424" s="53">
        <v>519.65</v>
      </c>
    </row>
    <row r="425" spans="2:14" x14ac:dyDescent="0.3">
      <c r="B425" s="53">
        <v>524.15</v>
      </c>
      <c r="C425" s="53">
        <v>-2.02</v>
      </c>
      <c r="D425" s="55">
        <v>33257</v>
      </c>
      <c r="E425" s="53" t="s">
        <v>2069</v>
      </c>
      <c r="I425" s="62">
        <v>1187180</v>
      </c>
      <c r="J425" s="60" t="s">
        <v>2068</v>
      </c>
      <c r="L425" s="54">
        <v>816.25</v>
      </c>
      <c r="M425" s="54">
        <v>430</v>
      </c>
      <c r="N425" s="53">
        <v>524.15</v>
      </c>
    </row>
    <row r="426" spans="2:14" x14ac:dyDescent="0.3">
      <c r="B426" s="53">
        <v>103.14</v>
      </c>
      <c r="C426" s="53">
        <v>-2.0299999999999998</v>
      </c>
      <c r="D426" s="55">
        <v>4731</v>
      </c>
      <c r="E426" s="53" t="s">
        <v>2071</v>
      </c>
      <c r="I426" s="62">
        <v>536550</v>
      </c>
      <c r="J426" s="60" t="s">
        <v>2070</v>
      </c>
      <c r="L426" s="54">
        <v>208.5</v>
      </c>
      <c r="M426" s="54">
        <v>98.72</v>
      </c>
      <c r="N426" s="53">
        <v>103.14</v>
      </c>
    </row>
    <row r="427" spans="2:14" ht="27.6" x14ac:dyDescent="0.3">
      <c r="B427" s="56">
        <v>1665.7</v>
      </c>
      <c r="C427" s="53">
        <v>-2.04</v>
      </c>
      <c r="D427" s="55">
        <v>82534</v>
      </c>
      <c r="E427" s="53" t="s">
        <v>2073</v>
      </c>
      <c r="I427" s="62">
        <v>883972</v>
      </c>
      <c r="J427" s="60" t="s">
        <v>2072</v>
      </c>
      <c r="L427" s="76">
        <v>2301.9</v>
      </c>
      <c r="M427" s="76">
        <v>1480.5</v>
      </c>
      <c r="N427" s="56">
        <v>1665.7</v>
      </c>
    </row>
    <row r="428" spans="2:14" x14ac:dyDescent="0.3">
      <c r="B428" s="53">
        <v>35.03</v>
      </c>
      <c r="C428" s="53">
        <v>-2.04</v>
      </c>
      <c r="D428" s="55">
        <v>10266</v>
      </c>
      <c r="E428" s="53" t="s">
        <v>2075</v>
      </c>
      <c r="I428" s="62">
        <v>6289709</v>
      </c>
      <c r="J428" s="60" t="s">
        <v>2074</v>
      </c>
      <c r="L428" s="54">
        <v>68.95</v>
      </c>
      <c r="M428" s="54">
        <v>33.4</v>
      </c>
      <c r="N428" s="53">
        <v>35.03</v>
      </c>
    </row>
    <row r="429" spans="2:14" x14ac:dyDescent="0.3">
      <c r="B429" s="56">
        <v>1093.7</v>
      </c>
      <c r="C429" s="53">
        <v>-2.0499999999999998</v>
      </c>
      <c r="D429" s="55">
        <v>40091</v>
      </c>
      <c r="E429" s="53" t="s">
        <v>2077</v>
      </c>
      <c r="I429" s="62">
        <v>589330</v>
      </c>
      <c r="J429" s="60" t="s">
        <v>2076</v>
      </c>
      <c r="L429" s="76">
        <v>1794.7</v>
      </c>
      <c r="M429" s="54">
        <v>776.05</v>
      </c>
      <c r="N429" s="56">
        <v>1093.7</v>
      </c>
    </row>
    <row r="430" spans="2:14" x14ac:dyDescent="0.3">
      <c r="B430" s="53">
        <v>350.45</v>
      </c>
      <c r="C430" s="53">
        <v>-2.0499999999999998</v>
      </c>
      <c r="D430" s="55">
        <v>7236</v>
      </c>
      <c r="E430" s="53" t="s">
        <v>2079</v>
      </c>
      <c r="I430" s="62">
        <v>390488</v>
      </c>
      <c r="J430" s="60" t="s">
        <v>2078</v>
      </c>
      <c r="L430" s="54">
        <v>575</v>
      </c>
      <c r="M430" s="54">
        <v>346</v>
      </c>
      <c r="N430" s="53">
        <v>350.45</v>
      </c>
    </row>
    <row r="431" spans="2:14" x14ac:dyDescent="0.3">
      <c r="B431" s="53">
        <v>709.9</v>
      </c>
      <c r="C431" s="53">
        <v>-2.06</v>
      </c>
      <c r="D431" s="55">
        <v>15772</v>
      </c>
      <c r="E431" s="53" t="s">
        <v>2081</v>
      </c>
      <c r="I431" s="62">
        <v>591352</v>
      </c>
      <c r="J431" s="60" t="s">
        <v>2080</v>
      </c>
      <c r="L431" s="54">
        <v>935</v>
      </c>
      <c r="M431" s="54">
        <v>622.1</v>
      </c>
      <c r="N431" s="53">
        <v>709.9</v>
      </c>
    </row>
    <row r="432" spans="2:14" x14ac:dyDescent="0.3">
      <c r="B432" s="53">
        <v>131.83000000000001</v>
      </c>
      <c r="C432" s="53">
        <v>-2.0699999999999998</v>
      </c>
      <c r="D432" s="55">
        <v>5816</v>
      </c>
      <c r="E432" s="53" t="s">
        <v>2083</v>
      </c>
      <c r="I432" s="62">
        <v>1101063</v>
      </c>
      <c r="J432" s="60" t="s">
        <v>2082</v>
      </c>
      <c r="L432" s="54">
        <v>217.58</v>
      </c>
      <c r="M432" s="54">
        <v>125.3</v>
      </c>
      <c r="N432" s="53">
        <v>131.83000000000001</v>
      </c>
    </row>
    <row r="433" spans="2:14" x14ac:dyDescent="0.3">
      <c r="B433" s="53">
        <v>50.7</v>
      </c>
      <c r="C433" s="53">
        <v>-2.1</v>
      </c>
      <c r="D433" s="55">
        <v>22415</v>
      </c>
      <c r="E433" s="53" t="s">
        <v>2085</v>
      </c>
      <c r="I433" s="62">
        <v>6633121</v>
      </c>
      <c r="J433" s="60" t="s">
        <v>2084</v>
      </c>
      <c r="L433" s="54">
        <v>80</v>
      </c>
      <c r="M433" s="54">
        <v>46.08</v>
      </c>
      <c r="N433" s="53">
        <v>50.7</v>
      </c>
    </row>
    <row r="434" spans="2:14" x14ac:dyDescent="0.3">
      <c r="B434" s="53">
        <v>925.55</v>
      </c>
      <c r="C434" s="53">
        <v>-2.11</v>
      </c>
      <c r="D434" s="55">
        <v>17533</v>
      </c>
      <c r="E434" s="53" t="s">
        <v>2087</v>
      </c>
      <c r="I434" s="62">
        <v>40322</v>
      </c>
      <c r="J434" s="60" t="s">
        <v>2086</v>
      </c>
      <c r="L434" s="76">
        <v>1580</v>
      </c>
      <c r="M434" s="54">
        <v>922</v>
      </c>
      <c r="N434" s="53">
        <v>925.55</v>
      </c>
    </row>
    <row r="435" spans="2:14" x14ac:dyDescent="0.3">
      <c r="B435" s="56">
        <v>5303.85</v>
      </c>
      <c r="C435" s="53">
        <v>-2.14</v>
      </c>
      <c r="D435" s="55">
        <v>33035</v>
      </c>
      <c r="E435" s="53" t="s">
        <v>2089</v>
      </c>
      <c r="I435" s="62">
        <v>171254</v>
      </c>
      <c r="J435" s="60" t="s">
        <v>2088</v>
      </c>
      <c r="L435" s="76">
        <v>9080</v>
      </c>
      <c r="M435" s="76">
        <v>5242</v>
      </c>
      <c r="N435" s="56">
        <v>5303.85</v>
      </c>
    </row>
    <row r="436" spans="2:14" x14ac:dyDescent="0.3">
      <c r="B436" s="56">
        <v>1244.2</v>
      </c>
      <c r="C436" s="53">
        <v>-2.16</v>
      </c>
      <c r="D436" s="55">
        <v>4031</v>
      </c>
      <c r="E436" s="53" t="s">
        <v>2091</v>
      </c>
      <c r="I436" s="62">
        <v>70388</v>
      </c>
      <c r="J436" s="60" t="s">
        <v>2090</v>
      </c>
      <c r="L436" s="76">
        <v>2549.75</v>
      </c>
      <c r="M436" s="76">
        <v>1230.3</v>
      </c>
      <c r="N436" s="56">
        <v>1244.2</v>
      </c>
    </row>
    <row r="437" spans="2:14" x14ac:dyDescent="0.3">
      <c r="B437" s="53">
        <v>846.35</v>
      </c>
      <c r="C437" s="53">
        <v>-2.17</v>
      </c>
      <c r="D437" s="55">
        <v>33255</v>
      </c>
      <c r="E437" s="53" t="s">
        <v>2093</v>
      </c>
      <c r="I437" s="62">
        <v>880718</v>
      </c>
      <c r="J437" s="60" t="s">
        <v>2092</v>
      </c>
      <c r="L437" s="76">
        <v>1318</v>
      </c>
      <c r="M437" s="54">
        <v>647</v>
      </c>
      <c r="N437" s="53">
        <v>846.35</v>
      </c>
    </row>
    <row r="438" spans="2:14" x14ac:dyDescent="0.3">
      <c r="B438" s="53">
        <v>155.66999999999999</v>
      </c>
      <c r="C438" s="53">
        <v>-2.2200000000000002</v>
      </c>
      <c r="D438" s="55">
        <v>18778</v>
      </c>
      <c r="E438" s="53" t="s">
        <v>2095</v>
      </c>
      <c r="I438" s="62">
        <v>1450557</v>
      </c>
      <c r="J438" s="60" t="s">
        <v>2094</v>
      </c>
      <c r="L438" s="54">
        <v>222.74</v>
      </c>
      <c r="M438" s="54">
        <v>142.25</v>
      </c>
      <c r="N438" s="53">
        <v>155.66999999999999</v>
      </c>
    </row>
    <row r="439" spans="2:14" x14ac:dyDescent="0.3">
      <c r="B439" s="56">
        <v>1061.8</v>
      </c>
      <c r="C439" s="53">
        <v>-2.23</v>
      </c>
      <c r="D439" s="55">
        <v>36644</v>
      </c>
      <c r="E439" s="53" t="s">
        <v>2097</v>
      </c>
      <c r="I439" s="62">
        <v>2192272</v>
      </c>
      <c r="J439" s="60" t="s">
        <v>2096</v>
      </c>
      <c r="L439" s="76">
        <v>1306.45</v>
      </c>
      <c r="M439" s="54">
        <v>864</v>
      </c>
      <c r="N439" s="56">
        <v>1061.8</v>
      </c>
    </row>
    <row r="440" spans="2:14" x14ac:dyDescent="0.3">
      <c r="B440" s="53">
        <v>391.7</v>
      </c>
      <c r="C440" s="53">
        <v>-2.23</v>
      </c>
      <c r="D440" s="55">
        <v>10884</v>
      </c>
      <c r="E440" s="53" t="s">
        <v>2099</v>
      </c>
      <c r="I440" s="62">
        <v>1822772</v>
      </c>
      <c r="J440" s="60" t="s">
        <v>2098</v>
      </c>
      <c r="L440" s="54">
        <v>791</v>
      </c>
      <c r="M440" s="54">
        <v>387.6</v>
      </c>
      <c r="N440" s="53">
        <v>391.7</v>
      </c>
    </row>
    <row r="441" spans="2:14" x14ac:dyDescent="0.3">
      <c r="B441" s="53">
        <v>666.2</v>
      </c>
      <c r="C441" s="53">
        <v>-2.25</v>
      </c>
      <c r="D441" s="55">
        <v>15129</v>
      </c>
      <c r="E441" s="53" t="s">
        <v>2101</v>
      </c>
      <c r="I441" s="62">
        <v>1601338</v>
      </c>
      <c r="J441" s="60" t="s">
        <v>2100</v>
      </c>
      <c r="L441" s="54">
        <v>984.95</v>
      </c>
      <c r="M441" s="54">
        <v>515</v>
      </c>
      <c r="N441" s="53">
        <v>666.2</v>
      </c>
    </row>
    <row r="442" spans="2:14" x14ac:dyDescent="0.3">
      <c r="B442" s="53">
        <v>229.4</v>
      </c>
      <c r="C442" s="53">
        <v>-2.2799999999999998</v>
      </c>
      <c r="D442" s="55">
        <v>5356</v>
      </c>
      <c r="E442" s="53" t="s">
        <v>2103</v>
      </c>
      <c r="I442" s="62">
        <v>3671799</v>
      </c>
      <c r="J442" s="60" t="s">
        <v>2102</v>
      </c>
      <c r="L442" s="54">
        <v>828</v>
      </c>
      <c r="M442" s="54">
        <v>227</v>
      </c>
      <c r="N442" s="53">
        <v>229.4</v>
      </c>
    </row>
    <row r="443" spans="2:14" x14ac:dyDescent="0.3">
      <c r="B443" s="56">
        <v>4730.95</v>
      </c>
      <c r="C443" s="53">
        <v>-2.29</v>
      </c>
      <c r="D443" s="55">
        <v>21262</v>
      </c>
      <c r="E443" s="53" t="s">
        <v>2105</v>
      </c>
      <c r="I443" s="62">
        <v>46087</v>
      </c>
      <c r="J443" s="60" t="s">
        <v>2104</v>
      </c>
      <c r="L443" s="76">
        <v>7196.85</v>
      </c>
      <c r="M443" s="76">
        <v>4217.45</v>
      </c>
      <c r="N443" s="56">
        <v>4730.95</v>
      </c>
    </row>
    <row r="444" spans="2:14" x14ac:dyDescent="0.3">
      <c r="B444" s="56">
        <v>29795.85</v>
      </c>
      <c r="C444" s="53">
        <v>-2.2999999999999998</v>
      </c>
      <c r="D444" s="55">
        <v>63314</v>
      </c>
      <c r="E444" s="53" t="s">
        <v>2107</v>
      </c>
      <c r="I444" s="62">
        <v>11266</v>
      </c>
      <c r="J444" s="60" t="s">
        <v>2106</v>
      </c>
      <c r="L444" s="76">
        <v>31898.95</v>
      </c>
      <c r="M444" s="76">
        <v>25200</v>
      </c>
      <c r="N444" s="56">
        <v>29795.85</v>
      </c>
    </row>
    <row r="445" spans="2:14" x14ac:dyDescent="0.3">
      <c r="B445" s="56">
        <v>2225.0500000000002</v>
      </c>
      <c r="C445" s="53">
        <v>-2.3199999999999998</v>
      </c>
      <c r="D445" s="55">
        <v>42104</v>
      </c>
      <c r="E445" s="53" t="s">
        <v>2109</v>
      </c>
      <c r="I445" s="62">
        <v>436694</v>
      </c>
      <c r="J445" s="60" t="s">
        <v>2108</v>
      </c>
      <c r="L445" s="76">
        <v>3237.95</v>
      </c>
      <c r="M445" s="76">
        <v>2170.25</v>
      </c>
      <c r="N445" s="56">
        <v>2225.0500000000002</v>
      </c>
    </row>
    <row r="446" spans="2:14" x14ac:dyDescent="0.3">
      <c r="B446" s="53">
        <v>437</v>
      </c>
      <c r="C446" s="53">
        <v>-2.34</v>
      </c>
      <c r="D446" s="55">
        <v>5883</v>
      </c>
      <c r="E446" s="53" t="s">
        <v>2111</v>
      </c>
      <c r="I446" s="62">
        <v>383426</v>
      </c>
      <c r="J446" s="60" t="s">
        <v>2110</v>
      </c>
      <c r="L446" s="76">
        <v>1086.45</v>
      </c>
      <c r="M446" s="54">
        <v>409.35</v>
      </c>
      <c r="N446" s="53">
        <v>437</v>
      </c>
    </row>
    <row r="447" spans="2:14" x14ac:dyDescent="0.3">
      <c r="B447" s="56">
        <v>1489.6</v>
      </c>
      <c r="C447" s="53">
        <v>-2.35</v>
      </c>
      <c r="D447" s="55">
        <v>8439</v>
      </c>
      <c r="E447" s="53" t="s">
        <v>2113</v>
      </c>
      <c r="I447" s="62">
        <v>109551</v>
      </c>
      <c r="J447" s="60" t="s">
        <v>2112</v>
      </c>
      <c r="L447" s="76">
        <v>3060</v>
      </c>
      <c r="M447" s="76">
        <v>1305.05</v>
      </c>
      <c r="N447" s="56">
        <v>1489.6</v>
      </c>
    </row>
    <row r="448" spans="2:14" x14ac:dyDescent="0.3">
      <c r="B448" s="53">
        <v>41.15</v>
      </c>
      <c r="C448" s="53">
        <v>-2.37</v>
      </c>
      <c r="D448" s="55">
        <v>11087</v>
      </c>
      <c r="E448" s="53" t="s">
        <v>2115</v>
      </c>
      <c r="I448" s="62">
        <v>9604191</v>
      </c>
      <c r="J448" s="60" t="s">
        <v>2114</v>
      </c>
      <c r="L448" s="54">
        <v>91.4</v>
      </c>
      <c r="M448" s="54">
        <v>35.799999999999997</v>
      </c>
      <c r="N448" s="53">
        <v>41.15</v>
      </c>
    </row>
    <row r="449" spans="2:14" x14ac:dyDescent="0.3">
      <c r="B449" s="53">
        <v>41.93</v>
      </c>
      <c r="C449" s="53">
        <v>-2.37</v>
      </c>
      <c r="D449" s="55">
        <v>6466</v>
      </c>
      <c r="E449" s="53" t="s">
        <v>2117</v>
      </c>
      <c r="I449" s="62">
        <v>4190317</v>
      </c>
      <c r="J449" s="60" t="s">
        <v>2116</v>
      </c>
      <c r="L449" s="54">
        <v>106</v>
      </c>
      <c r="M449" s="54">
        <v>39.659999999999997</v>
      </c>
      <c r="N449" s="53">
        <v>41.93</v>
      </c>
    </row>
    <row r="450" spans="2:14" x14ac:dyDescent="0.3">
      <c r="B450" s="56">
        <v>1263.55</v>
      </c>
      <c r="C450" s="53">
        <v>-2.41</v>
      </c>
      <c r="D450" s="55">
        <v>13721</v>
      </c>
      <c r="E450" s="53" t="s">
        <v>2119</v>
      </c>
      <c r="I450" s="62">
        <v>121150</v>
      </c>
      <c r="J450" s="60" t="s">
        <v>2118</v>
      </c>
      <c r="L450" s="76">
        <v>2001</v>
      </c>
      <c r="M450" s="54">
        <v>920</v>
      </c>
      <c r="N450" s="56">
        <v>1263.55</v>
      </c>
    </row>
    <row r="451" spans="2:14" x14ac:dyDescent="0.3">
      <c r="B451" s="53">
        <v>916.75</v>
      </c>
      <c r="C451" s="53">
        <v>-2.4300000000000002</v>
      </c>
      <c r="D451" s="55">
        <v>9002</v>
      </c>
      <c r="E451" s="53" t="s">
        <v>2121</v>
      </c>
      <c r="I451" s="62">
        <v>233237</v>
      </c>
      <c r="J451" s="60" t="s">
        <v>2120</v>
      </c>
      <c r="L451" s="76">
        <v>1748</v>
      </c>
      <c r="M451" s="54">
        <v>866.3</v>
      </c>
      <c r="N451" s="53">
        <v>916.75</v>
      </c>
    </row>
    <row r="452" spans="2:14" x14ac:dyDescent="0.3">
      <c r="B452" s="56">
        <v>2195.5</v>
      </c>
      <c r="C452" s="53">
        <v>-2.48</v>
      </c>
      <c r="D452" s="55">
        <v>211681</v>
      </c>
      <c r="E452" s="53" t="s">
        <v>2123</v>
      </c>
      <c r="I452" s="62">
        <v>358589</v>
      </c>
      <c r="J452" s="60" t="s">
        <v>2122</v>
      </c>
      <c r="L452" s="76">
        <v>2778</v>
      </c>
      <c r="M452" s="76">
        <v>2110</v>
      </c>
      <c r="N452" s="56">
        <v>2195.5</v>
      </c>
    </row>
    <row r="453" spans="2:14" x14ac:dyDescent="0.3">
      <c r="B453" s="56">
        <v>2316.85</v>
      </c>
      <c r="C453" s="53">
        <v>-2.48</v>
      </c>
      <c r="D453" s="55">
        <v>7155</v>
      </c>
      <c r="E453" s="53" t="s">
        <v>2125</v>
      </c>
      <c r="I453" s="62">
        <v>80826</v>
      </c>
      <c r="J453" s="60" t="s">
        <v>2124</v>
      </c>
      <c r="L453" s="76">
        <v>3375</v>
      </c>
      <c r="M453" s="76">
        <v>2061.0500000000002</v>
      </c>
      <c r="N453" s="56">
        <v>2316.85</v>
      </c>
    </row>
    <row r="454" spans="2:14" x14ac:dyDescent="0.3">
      <c r="B454" s="53">
        <v>192.88</v>
      </c>
      <c r="C454" s="53">
        <v>-2.5</v>
      </c>
      <c r="D454" s="55">
        <v>15526</v>
      </c>
      <c r="E454" s="53" t="s">
        <v>2127</v>
      </c>
      <c r="I454" s="62">
        <v>978310</v>
      </c>
      <c r="J454" s="60" t="s">
        <v>2126</v>
      </c>
      <c r="L454" s="54">
        <v>246</v>
      </c>
      <c r="M454" s="54">
        <v>164.1</v>
      </c>
      <c r="N454" s="53">
        <v>192.88</v>
      </c>
    </row>
    <row r="455" spans="2:14" x14ac:dyDescent="0.3">
      <c r="B455" s="56">
        <v>1114.25</v>
      </c>
      <c r="C455" s="53">
        <v>-2.5499999999999998</v>
      </c>
      <c r="D455" s="55">
        <v>58302</v>
      </c>
      <c r="E455" s="53" t="s">
        <v>2129</v>
      </c>
      <c r="I455" s="62">
        <v>246949</v>
      </c>
      <c r="J455" s="60" t="s">
        <v>2128</v>
      </c>
      <c r="L455" s="76">
        <v>1478</v>
      </c>
      <c r="M455" s="54">
        <v>531</v>
      </c>
      <c r="N455" s="56">
        <v>1114.25</v>
      </c>
    </row>
    <row r="456" spans="2:14" x14ac:dyDescent="0.3">
      <c r="B456" s="56">
        <v>1211.8</v>
      </c>
      <c r="C456" s="53">
        <v>-2.57</v>
      </c>
      <c r="D456" s="55">
        <v>13444</v>
      </c>
      <c r="E456" s="53" t="s">
        <v>2131</v>
      </c>
      <c r="I456" s="62">
        <v>471488</v>
      </c>
      <c r="J456" s="60" t="s">
        <v>2130</v>
      </c>
      <c r="L456" s="76">
        <v>2190</v>
      </c>
      <c r="M456" s="76">
        <v>1188.5</v>
      </c>
      <c r="N456" s="56">
        <v>1211.8</v>
      </c>
    </row>
    <row r="457" spans="2:14" x14ac:dyDescent="0.3">
      <c r="B457" s="53">
        <v>314.75</v>
      </c>
      <c r="C457" s="53">
        <v>-2.57</v>
      </c>
      <c r="D457" s="55">
        <v>10102</v>
      </c>
      <c r="E457" s="53" t="s">
        <v>2133</v>
      </c>
      <c r="I457" s="62">
        <v>410430</v>
      </c>
      <c r="J457" s="60" t="s">
        <v>2132</v>
      </c>
      <c r="L457" s="54">
        <v>401</v>
      </c>
      <c r="M457" s="54">
        <v>259.31</v>
      </c>
      <c r="N457" s="53">
        <v>314.75</v>
      </c>
    </row>
    <row r="458" spans="2:14" x14ac:dyDescent="0.3">
      <c r="B458" s="53">
        <v>962.45</v>
      </c>
      <c r="C458" s="53">
        <v>-2.6</v>
      </c>
      <c r="D458" s="55">
        <v>18327</v>
      </c>
      <c r="E458" s="53" t="s">
        <v>2135</v>
      </c>
      <c r="I458" s="62">
        <v>189644</v>
      </c>
      <c r="J458" s="60" t="s">
        <v>2134</v>
      </c>
      <c r="L458" s="76">
        <v>1841.15</v>
      </c>
      <c r="M458" s="54">
        <v>809.1</v>
      </c>
      <c r="N458" s="53">
        <v>962.45</v>
      </c>
    </row>
    <row r="459" spans="2:14" x14ac:dyDescent="0.3">
      <c r="B459" s="56">
        <v>1641.1</v>
      </c>
      <c r="C459" s="53">
        <v>-2.69</v>
      </c>
      <c r="D459" s="55">
        <v>30778</v>
      </c>
      <c r="E459" s="53" t="s">
        <v>2137</v>
      </c>
      <c r="I459" s="62">
        <v>415246</v>
      </c>
      <c r="J459" s="60" t="s">
        <v>2136</v>
      </c>
      <c r="L459" s="76">
        <v>2058.9</v>
      </c>
      <c r="M459" s="76">
        <v>1601</v>
      </c>
      <c r="N459" s="56">
        <v>1641.1</v>
      </c>
    </row>
    <row r="460" spans="2:14" x14ac:dyDescent="0.3">
      <c r="B460" s="56">
        <v>1233.9000000000001</v>
      </c>
      <c r="C460" s="53">
        <v>-2.76</v>
      </c>
      <c r="D460" s="55">
        <v>33827</v>
      </c>
      <c r="E460" s="53" t="s">
        <v>2139</v>
      </c>
      <c r="I460" s="62">
        <v>536599</v>
      </c>
      <c r="J460" s="60" t="s">
        <v>2138</v>
      </c>
      <c r="L460" s="76">
        <v>1928.7</v>
      </c>
      <c r="M460" s="76">
        <v>1142.3</v>
      </c>
      <c r="N460" s="56">
        <v>1233.9000000000001</v>
      </c>
    </row>
    <row r="461" spans="2:14" x14ac:dyDescent="0.3">
      <c r="B461" s="53">
        <v>88.02</v>
      </c>
      <c r="C461" s="53">
        <v>-2.76</v>
      </c>
      <c r="D461" s="55">
        <v>8413</v>
      </c>
      <c r="E461" s="53" t="s">
        <v>2141</v>
      </c>
      <c r="I461" s="62">
        <v>4643761</v>
      </c>
      <c r="J461" s="60" t="s">
        <v>2140</v>
      </c>
      <c r="L461" s="54">
        <v>168.75</v>
      </c>
      <c r="M461" s="54">
        <v>69</v>
      </c>
      <c r="N461" s="53">
        <v>88.02</v>
      </c>
    </row>
    <row r="462" spans="2:14" x14ac:dyDescent="0.3">
      <c r="B462" s="56">
        <v>1438.3</v>
      </c>
      <c r="C462" s="53">
        <v>-2.77</v>
      </c>
      <c r="D462" s="55">
        <v>140798</v>
      </c>
      <c r="E462" s="53" t="s">
        <v>2143</v>
      </c>
      <c r="I462" s="62">
        <v>2665932</v>
      </c>
      <c r="J462" s="60" t="s">
        <v>2142</v>
      </c>
      <c r="L462" s="76">
        <v>1807.7</v>
      </c>
      <c r="M462" s="76">
        <v>1162.95</v>
      </c>
      <c r="N462" s="56">
        <v>1438.3</v>
      </c>
    </row>
    <row r="463" spans="2:14" x14ac:dyDescent="0.3">
      <c r="B463" s="53">
        <v>241.3</v>
      </c>
      <c r="C463" s="53">
        <v>-2.79</v>
      </c>
      <c r="D463" s="55">
        <v>23186</v>
      </c>
      <c r="E463" s="53" t="s">
        <v>2145</v>
      </c>
      <c r="I463" s="62">
        <v>194581</v>
      </c>
      <c r="J463" s="60" t="s">
        <v>2144</v>
      </c>
      <c r="L463" s="54">
        <v>592.70000000000005</v>
      </c>
      <c r="M463" s="54">
        <v>210</v>
      </c>
      <c r="N463" s="53">
        <v>241.3</v>
      </c>
    </row>
    <row r="464" spans="2:14" x14ac:dyDescent="0.3">
      <c r="B464" s="56">
        <v>6507.2</v>
      </c>
      <c r="C464" s="53">
        <v>-2.84</v>
      </c>
      <c r="D464" s="55">
        <v>84323</v>
      </c>
      <c r="E464" s="53" t="s">
        <v>2147</v>
      </c>
      <c r="I464" s="62">
        <v>470145</v>
      </c>
      <c r="J464" s="60" t="s">
        <v>2146</v>
      </c>
      <c r="L464" s="76">
        <v>9128.9</v>
      </c>
      <c r="M464" s="76">
        <v>4969.55</v>
      </c>
      <c r="N464" s="56">
        <v>6507.2</v>
      </c>
    </row>
    <row r="465" spans="2:14" x14ac:dyDescent="0.3">
      <c r="B465" s="53">
        <v>507.2</v>
      </c>
      <c r="C465" s="53">
        <v>-2.85</v>
      </c>
      <c r="D465" s="55">
        <v>37757</v>
      </c>
      <c r="E465" s="53" t="s">
        <v>2149</v>
      </c>
      <c r="I465" s="62">
        <v>2676145</v>
      </c>
      <c r="J465" s="60" t="s">
        <v>2148</v>
      </c>
      <c r="L465" s="54">
        <v>755.4</v>
      </c>
      <c r="M465" s="54">
        <v>492.7</v>
      </c>
      <c r="N465" s="53">
        <v>507.2</v>
      </c>
    </row>
    <row r="466" spans="2:14" x14ac:dyDescent="0.3">
      <c r="B466" s="53">
        <v>865</v>
      </c>
      <c r="C466" s="53">
        <v>-2.9</v>
      </c>
      <c r="D466" s="55">
        <v>13778</v>
      </c>
      <c r="E466" s="53" t="s">
        <v>2151</v>
      </c>
      <c r="I466" s="62">
        <v>228125</v>
      </c>
      <c r="J466" s="60" t="s">
        <v>2150</v>
      </c>
      <c r="L466" s="76">
        <v>1309.9000000000001</v>
      </c>
      <c r="M466" s="54">
        <v>538.04999999999995</v>
      </c>
      <c r="N466" s="53">
        <v>865</v>
      </c>
    </row>
    <row r="467" spans="2:14" x14ac:dyDescent="0.3">
      <c r="B467" s="56">
        <v>1855.15</v>
      </c>
      <c r="C467" s="53">
        <v>-2.93</v>
      </c>
      <c r="D467" s="55">
        <v>14101</v>
      </c>
      <c r="E467" s="53" t="s">
        <v>2153</v>
      </c>
      <c r="I467" s="62">
        <v>58985</v>
      </c>
      <c r="J467" s="60" t="s">
        <v>2152</v>
      </c>
      <c r="L467" s="76">
        <v>2641</v>
      </c>
      <c r="M467" s="76">
        <v>1225</v>
      </c>
      <c r="N467" s="56">
        <v>1855.15</v>
      </c>
    </row>
    <row r="468" spans="2:14" x14ac:dyDescent="0.3">
      <c r="B468" s="53">
        <v>39.869999999999997</v>
      </c>
      <c r="C468" s="53">
        <v>-2.97</v>
      </c>
      <c r="D468" s="55">
        <v>5511</v>
      </c>
      <c r="E468" s="53" t="s">
        <v>2155</v>
      </c>
      <c r="I468" s="62">
        <v>2182602</v>
      </c>
      <c r="J468" s="60" t="s">
        <v>2154</v>
      </c>
      <c r="L468" s="54">
        <v>92.1</v>
      </c>
      <c r="M468" s="54">
        <v>38.61</v>
      </c>
      <c r="N468" s="53">
        <v>39.869999999999997</v>
      </c>
    </row>
    <row r="469" spans="2:14" x14ac:dyDescent="0.3">
      <c r="B469" s="53">
        <v>497.4</v>
      </c>
      <c r="C469" s="53">
        <v>-3</v>
      </c>
      <c r="D469" s="55">
        <v>17006</v>
      </c>
      <c r="E469" s="53" t="s">
        <v>2157</v>
      </c>
      <c r="I469" s="62">
        <v>1776489</v>
      </c>
      <c r="J469" s="60" t="s">
        <v>2156</v>
      </c>
      <c r="L469" s="54">
        <v>947.9</v>
      </c>
      <c r="M469" s="54">
        <v>281</v>
      </c>
      <c r="N469" s="53">
        <v>497.4</v>
      </c>
    </row>
    <row r="470" spans="2:14" x14ac:dyDescent="0.3">
      <c r="B470" s="56">
        <v>7400.3</v>
      </c>
      <c r="C470" s="53">
        <v>-3.04</v>
      </c>
      <c r="D470" s="55">
        <v>49492</v>
      </c>
      <c r="E470" s="53" t="s">
        <v>2159</v>
      </c>
      <c r="I470" s="62">
        <v>763898</v>
      </c>
      <c r="J470" s="60" t="s">
        <v>2158</v>
      </c>
      <c r="L470" s="76">
        <v>10026.799999999999</v>
      </c>
      <c r="M470" s="76">
        <v>4287.25</v>
      </c>
      <c r="N470" s="56">
        <v>7400.3</v>
      </c>
    </row>
    <row r="471" spans="2:14" x14ac:dyDescent="0.3">
      <c r="B471" s="53">
        <v>156.09</v>
      </c>
      <c r="C471" s="53">
        <v>-3.06</v>
      </c>
      <c r="D471" s="55">
        <v>8773</v>
      </c>
      <c r="E471" s="53" t="s">
        <v>2161</v>
      </c>
      <c r="I471" s="62">
        <v>2032144</v>
      </c>
      <c r="J471" s="60" t="s">
        <v>2160</v>
      </c>
      <c r="L471" s="54">
        <v>303.89999999999998</v>
      </c>
      <c r="M471" s="54">
        <v>142.19999999999999</v>
      </c>
      <c r="N471" s="53">
        <v>156.09</v>
      </c>
    </row>
    <row r="472" spans="2:14" x14ac:dyDescent="0.3">
      <c r="B472" s="53">
        <v>350.85</v>
      </c>
      <c r="C472" s="53">
        <v>-3.07</v>
      </c>
      <c r="D472" s="55">
        <v>9839</v>
      </c>
      <c r="E472" s="53" t="s">
        <v>2163</v>
      </c>
      <c r="I472" s="62">
        <v>611762</v>
      </c>
      <c r="J472" s="60" t="s">
        <v>2162</v>
      </c>
      <c r="L472" s="54">
        <v>782.45</v>
      </c>
      <c r="M472" s="54">
        <v>348.4</v>
      </c>
      <c r="N472" s="53">
        <v>350.85</v>
      </c>
    </row>
    <row r="473" spans="2:14" x14ac:dyDescent="0.3">
      <c r="B473" s="53">
        <v>482.6</v>
      </c>
      <c r="C473" s="53">
        <v>-3.1</v>
      </c>
      <c r="D473" s="55">
        <v>56257</v>
      </c>
      <c r="E473" s="53" t="s">
        <v>2165</v>
      </c>
      <c r="I473" s="62">
        <v>380975</v>
      </c>
      <c r="J473" s="60" t="s">
        <v>2164</v>
      </c>
      <c r="L473" s="54">
        <v>629.5</v>
      </c>
      <c r="M473" s="54">
        <v>437.75</v>
      </c>
      <c r="N473" s="53">
        <v>482.6</v>
      </c>
    </row>
    <row r="474" spans="2:14" x14ac:dyDescent="0.3">
      <c r="B474" s="56">
        <v>7296.2</v>
      </c>
      <c r="C474" s="53">
        <v>-3.14</v>
      </c>
      <c r="D474" s="55">
        <v>63366</v>
      </c>
      <c r="E474" s="53" t="s">
        <v>2167</v>
      </c>
      <c r="I474" s="62">
        <v>230330</v>
      </c>
      <c r="J474" s="60" t="s">
        <v>2166</v>
      </c>
      <c r="L474" s="76">
        <v>13220</v>
      </c>
      <c r="M474" s="76">
        <v>7022.55</v>
      </c>
      <c r="N474" s="56">
        <v>7296.2</v>
      </c>
    </row>
    <row r="475" spans="2:14" x14ac:dyDescent="0.3">
      <c r="B475" s="56">
        <v>1402.95</v>
      </c>
      <c r="C475" s="53">
        <v>-3.18</v>
      </c>
      <c r="D475" s="55">
        <v>38935</v>
      </c>
      <c r="E475" s="53" t="s">
        <v>2169</v>
      </c>
      <c r="I475" s="62">
        <v>623081</v>
      </c>
      <c r="J475" s="60" t="s">
        <v>2168</v>
      </c>
      <c r="L475" s="76">
        <v>1728.95</v>
      </c>
      <c r="M475" s="76">
        <v>1272.7</v>
      </c>
      <c r="N475" s="56">
        <v>1402.95</v>
      </c>
    </row>
    <row r="476" spans="2:14" x14ac:dyDescent="0.3">
      <c r="B476" s="53">
        <v>240.29</v>
      </c>
      <c r="C476" s="53">
        <v>-3.26</v>
      </c>
      <c r="D476" s="55">
        <v>17887</v>
      </c>
      <c r="E476" s="53" t="s">
        <v>2171</v>
      </c>
      <c r="I476" s="62">
        <v>2309916</v>
      </c>
      <c r="J476" s="60" t="s">
        <v>2170</v>
      </c>
      <c r="L476" s="54">
        <v>478</v>
      </c>
      <c r="M476" s="54">
        <v>237.65</v>
      </c>
      <c r="N476" s="53">
        <v>240.29</v>
      </c>
    </row>
    <row r="477" spans="2:14" ht="27.6" x14ac:dyDescent="0.3">
      <c r="B477" s="53">
        <v>352.7</v>
      </c>
      <c r="C477" s="53">
        <v>-3.28</v>
      </c>
      <c r="D477" s="55">
        <v>20724</v>
      </c>
      <c r="E477" s="53" t="s">
        <v>2173</v>
      </c>
      <c r="I477" s="62">
        <v>1496850</v>
      </c>
      <c r="J477" s="60" t="s">
        <v>2172</v>
      </c>
      <c r="L477" s="54">
        <v>647</v>
      </c>
      <c r="M477" s="54">
        <v>350.15</v>
      </c>
      <c r="N477" s="53">
        <v>352.7</v>
      </c>
    </row>
    <row r="478" spans="2:14" x14ac:dyDescent="0.3">
      <c r="B478" s="53">
        <v>268.55</v>
      </c>
      <c r="C478" s="53">
        <v>-3.31</v>
      </c>
      <c r="D478" s="55">
        <v>281218</v>
      </c>
      <c r="E478" s="53" t="s">
        <v>2175</v>
      </c>
      <c r="I478" s="62">
        <v>18584311</v>
      </c>
      <c r="J478" s="60" t="s">
        <v>2174</v>
      </c>
      <c r="L478" s="54">
        <v>324.60000000000002</v>
      </c>
      <c r="M478" s="54">
        <v>208.5</v>
      </c>
      <c r="N478" s="53">
        <v>268.55</v>
      </c>
    </row>
    <row r="479" spans="2:14" x14ac:dyDescent="0.3">
      <c r="B479" s="56">
        <v>1601.5</v>
      </c>
      <c r="C479" s="53">
        <v>-3.34</v>
      </c>
      <c r="D479" s="55">
        <v>57257</v>
      </c>
      <c r="E479" s="53" t="s">
        <v>2177</v>
      </c>
      <c r="I479" s="62">
        <v>335942</v>
      </c>
      <c r="J479" s="60" t="s">
        <v>2176</v>
      </c>
      <c r="L479" s="76">
        <v>2068.5</v>
      </c>
      <c r="M479" s="76">
        <v>1215.4000000000001</v>
      </c>
      <c r="N479" s="56">
        <v>1601.5</v>
      </c>
    </row>
    <row r="480" spans="2:14" x14ac:dyDescent="0.3">
      <c r="B480" s="56">
        <v>1425.6</v>
      </c>
      <c r="C480" s="53">
        <v>-3.4</v>
      </c>
      <c r="D480" s="55">
        <v>36502</v>
      </c>
      <c r="E480" s="53" t="s">
        <v>2179</v>
      </c>
      <c r="I480" s="62">
        <v>250219</v>
      </c>
      <c r="J480" s="60" t="s">
        <v>2178</v>
      </c>
      <c r="L480" s="76">
        <v>2243</v>
      </c>
      <c r="M480" s="54">
        <v>805</v>
      </c>
      <c r="N480" s="56">
        <v>1425.6</v>
      </c>
    </row>
    <row r="481" spans="2:14" x14ac:dyDescent="0.3">
      <c r="B481" s="53">
        <v>423.2</v>
      </c>
      <c r="C481" s="53">
        <v>-3.41</v>
      </c>
      <c r="D481" s="55">
        <v>11731</v>
      </c>
      <c r="E481" s="53" t="s">
        <v>2181</v>
      </c>
      <c r="I481" s="62">
        <v>1203389</v>
      </c>
      <c r="J481" s="60" t="s">
        <v>2180</v>
      </c>
      <c r="L481" s="54">
        <v>739.65</v>
      </c>
      <c r="M481" s="54">
        <v>378.2</v>
      </c>
      <c r="N481" s="53">
        <v>423.2</v>
      </c>
    </row>
    <row r="482" spans="2:14" x14ac:dyDescent="0.3">
      <c r="B482" s="56">
        <v>1048.2</v>
      </c>
      <c r="C482" s="53">
        <v>-3.42</v>
      </c>
      <c r="D482" s="55">
        <v>8604</v>
      </c>
      <c r="E482" s="53" t="s">
        <v>2183</v>
      </c>
      <c r="I482" s="62">
        <v>451533</v>
      </c>
      <c r="J482" s="60" t="s">
        <v>2182</v>
      </c>
      <c r="L482" s="76">
        <v>2011.75</v>
      </c>
      <c r="M482" s="76">
        <v>1008.3</v>
      </c>
      <c r="N482" s="56">
        <v>1048.2</v>
      </c>
    </row>
    <row r="483" spans="2:14" x14ac:dyDescent="0.3">
      <c r="B483" s="53">
        <v>493.85</v>
      </c>
      <c r="C483" s="53">
        <v>-3.43</v>
      </c>
      <c r="D483" s="55">
        <v>66520</v>
      </c>
      <c r="E483" s="53" t="s">
        <v>2185</v>
      </c>
      <c r="I483" s="62">
        <v>1531518</v>
      </c>
      <c r="J483" s="60" t="s">
        <v>2184</v>
      </c>
      <c r="L483" s="54">
        <v>632.70000000000005</v>
      </c>
      <c r="M483" s="54">
        <v>467.3</v>
      </c>
      <c r="N483" s="53">
        <v>493.85</v>
      </c>
    </row>
    <row r="484" spans="2:14" x14ac:dyDescent="0.3">
      <c r="B484" s="53">
        <v>305</v>
      </c>
      <c r="C484" s="53">
        <v>-3.5</v>
      </c>
      <c r="D484" s="55">
        <v>4730</v>
      </c>
      <c r="E484" s="53" t="s">
        <v>2187</v>
      </c>
      <c r="I484" s="62">
        <v>356340</v>
      </c>
      <c r="J484" s="60" t="s">
        <v>2186</v>
      </c>
      <c r="L484" s="54">
        <v>678.8</v>
      </c>
      <c r="M484" s="54">
        <v>303</v>
      </c>
      <c r="N484" s="53">
        <v>305</v>
      </c>
    </row>
    <row r="485" spans="2:14" x14ac:dyDescent="0.3">
      <c r="B485" s="56">
        <v>4485.8999999999996</v>
      </c>
      <c r="C485" s="53">
        <v>-3.62</v>
      </c>
      <c r="D485" s="55">
        <v>132911</v>
      </c>
      <c r="E485" s="53" t="s">
        <v>2189</v>
      </c>
      <c r="I485" s="62">
        <v>582088</v>
      </c>
      <c r="J485" s="60" t="s">
        <v>2188</v>
      </c>
      <c r="L485" s="76">
        <v>6767.95</v>
      </c>
      <c r="M485" s="76">
        <v>4466</v>
      </c>
      <c r="N485" s="56">
        <v>4485.8999999999996</v>
      </c>
    </row>
    <row r="486" spans="2:14" x14ac:dyDescent="0.3">
      <c r="B486" s="53">
        <v>7.07</v>
      </c>
      <c r="C486" s="53">
        <v>-3.68</v>
      </c>
      <c r="D486" s="55">
        <v>50475</v>
      </c>
      <c r="E486" s="53" t="s">
        <v>2191</v>
      </c>
      <c r="I486" s="62">
        <v>539372093</v>
      </c>
      <c r="J486" s="60" t="s">
        <v>2190</v>
      </c>
      <c r="L486" s="54">
        <v>19.18</v>
      </c>
      <c r="M486" s="54">
        <v>6.61</v>
      </c>
      <c r="N486" s="53">
        <v>7.07</v>
      </c>
    </row>
    <row r="487" spans="2:14" x14ac:dyDescent="0.3">
      <c r="B487" s="53">
        <v>130.34</v>
      </c>
      <c r="C487" s="53">
        <v>-3.96</v>
      </c>
      <c r="D487" s="55">
        <v>6301</v>
      </c>
      <c r="E487" s="53" t="s">
        <v>2193</v>
      </c>
      <c r="I487" s="62">
        <v>1549599</v>
      </c>
      <c r="J487" s="60" t="s">
        <v>2192</v>
      </c>
      <c r="L487" s="54">
        <v>250.69</v>
      </c>
      <c r="M487" s="54">
        <v>122.5</v>
      </c>
      <c r="N487" s="53">
        <v>130.34</v>
      </c>
    </row>
    <row r="488" spans="2:14" x14ac:dyDescent="0.3">
      <c r="B488" s="53">
        <v>820.1</v>
      </c>
      <c r="C488" s="53">
        <v>-4.04</v>
      </c>
      <c r="D488" s="55">
        <v>19378</v>
      </c>
      <c r="E488" s="53" t="s">
        <v>2195</v>
      </c>
      <c r="I488" s="62">
        <v>3195218</v>
      </c>
      <c r="J488" s="60" t="s">
        <v>2194</v>
      </c>
      <c r="L488" s="76">
        <v>1060</v>
      </c>
      <c r="M488" s="54">
        <v>700</v>
      </c>
      <c r="N488" s="53">
        <v>820.1</v>
      </c>
    </row>
    <row r="489" spans="2:14" x14ac:dyDescent="0.3">
      <c r="B489" s="53">
        <v>422.05</v>
      </c>
      <c r="C489" s="53">
        <v>-4.05</v>
      </c>
      <c r="D489" s="55">
        <v>6448</v>
      </c>
      <c r="E489" s="53" t="s">
        <v>2197</v>
      </c>
      <c r="I489" s="62">
        <v>194382</v>
      </c>
      <c r="J489" s="60" t="s">
        <v>2196</v>
      </c>
      <c r="L489" s="54">
        <v>716.9</v>
      </c>
      <c r="M489" s="54">
        <v>409</v>
      </c>
      <c r="N489" s="53">
        <v>422.05</v>
      </c>
    </row>
    <row r="490" spans="2:14" x14ac:dyDescent="0.3">
      <c r="B490" s="56">
        <v>1504.4</v>
      </c>
      <c r="C490" s="53">
        <v>-4.0599999999999996</v>
      </c>
      <c r="D490" s="55">
        <v>23420</v>
      </c>
      <c r="E490" s="53" t="s">
        <v>2199</v>
      </c>
      <c r="I490" s="62">
        <v>86006</v>
      </c>
      <c r="J490" s="60" t="s">
        <v>2198</v>
      </c>
      <c r="L490" s="76">
        <v>2030</v>
      </c>
      <c r="M490" s="76">
        <v>1497.55</v>
      </c>
      <c r="N490" s="56">
        <v>1504.4</v>
      </c>
    </row>
    <row r="491" spans="2:14" x14ac:dyDescent="0.3">
      <c r="B491" s="53">
        <v>169.43</v>
      </c>
      <c r="C491" s="53">
        <v>-4.1900000000000004</v>
      </c>
      <c r="D491" s="55">
        <v>11517</v>
      </c>
      <c r="E491" s="53" t="s">
        <v>2201</v>
      </c>
      <c r="I491" s="62">
        <v>2046896</v>
      </c>
      <c r="J491" s="60" t="s">
        <v>2200</v>
      </c>
      <c r="L491" s="54">
        <v>253.4</v>
      </c>
      <c r="M491" s="54">
        <v>131.6</v>
      </c>
      <c r="N491" s="53">
        <v>169.43</v>
      </c>
    </row>
    <row r="492" spans="2:14" x14ac:dyDescent="0.3">
      <c r="B492" s="56">
        <v>1590.85</v>
      </c>
      <c r="C492" s="53">
        <v>-4.26</v>
      </c>
      <c r="D492" s="55">
        <v>660638</v>
      </c>
      <c r="E492" s="53" t="s">
        <v>2203</v>
      </c>
      <c r="I492" s="62">
        <v>14870008</v>
      </c>
      <c r="J492" s="60" t="s">
        <v>2202</v>
      </c>
      <c r="L492" s="76">
        <v>2006.45</v>
      </c>
      <c r="M492" s="76">
        <v>1358.35</v>
      </c>
      <c r="N492" s="56">
        <v>1590.85</v>
      </c>
    </row>
    <row r="493" spans="2:14" x14ac:dyDescent="0.3">
      <c r="B493" s="56">
        <v>1405.7</v>
      </c>
      <c r="C493" s="53">
        <v>-4.3099999999999996</v>
      </c>
      <c r="D493" s="55">
        <v>64558</v>
      </c>
      <c r="E493" s="53" t="s">
        <v>2205</v>
      </c>
      <c r="I493" s="62">
        <v>4617751</v>
      </c>
      <c r="J493" s="60" t="s">
        <v>2204</v>
      </c>
      <c r="L493" s="76">
        <v>2246.9</v>
      </c>
      <c r="M493" s="76">
        <v>1035.05</v>
      </c>
      <c r="N493" s="56">
        <v>1405.7</v>
      </c>
    </row>
    <row r="494" spans="2:14" x14ac:dyDescent="0.3">
      <c r="B494" s="56">
        <v>1081.7</v>
      </c>
      <c r="C494" s="53">
        <v>-4.47</v>
      </c>
      <c r="D494" s="55">
        <v>107893</v>
      </c>
      <c r="E494" s="53" t="s">
        <v>2207</v>
      </c>
      <c r="I494" s="62">
        <v>1175851</v>
      </c>
      <c r="J494" s="60" t="s">
        <v>2206</v>
      </c>
      <c r="L494" s="76">
        <v>1649.95</v>
      </c>
      <c r="M494" s="54">
        <v>977.35</v>
      </c>
      <c r="N494" s="56">
        <v>1081.7</v>
      </c>
    </row>
    <row r="495" spans="2:14" x14ac:dyDescent="0.3">
      <c r="B495" s="56">
        <v>1805.9</v>
      </c>
      <c r="C495" s="53">
        <v>-4.67</v>
      </c>
      <c r="D495" s="55">
        <v>20171</v>
      </c>
      <c r="E495" s="53" t="s">
        <v>2209</v>
      </c>
      <c r="I495" s="62">
        <v>226250</v>
      </c>
      <c r="J495" s="60" t="s">
        <v>2208</v>
      </c>
      <c r="L495" s="76">
        <v>3140</v>
      </c>
      <c r="M495" s="76">
        <v>1283.7</v>
      </c>
      <c r="N495" s="56">
        <v>1805.9</v>
      </c>
    </row>
    <row r="496" spans="2:14" x14ac:dyDescent="0.3">
      <c r="B496" s="53">
        <v>324.64999999999998</v>
      </c>
      <c r="C496" s="53">
        <v>-4.91</v>
      </c>
      <c r="D496" s="55">
        <v>85648</v>
      </c>
      <c r="E496" s="53" t="s">
        <v>2211</v>
      </c>
      <c r="I496" s="62">
        <v>16599619</v>
      </c>
      <c r="J496" s="60" t="s">
        <v>2210</v>
      </c>
      <c r="L496" s="54">
        <v>460.35</v>
      </c>
      <c r="M496" s="54">
        <v>227.25</v>
      </c>
      <c r="N496" s="53">
        <v>324.64999999999998</v>
      </c>
    </row>
    <row r="497" spans="2:14" x14ac:dyDescent="0.3">
      <c r="B497" s="56">
        <v>1652.85</v>
      </c>
      <c r="C497" s="53">
        <v>-4.96</v>
      </c>
      <c r="D497" s="55">
        <v>13722</v>
      </c>
      <c r="E497" s="53" t="s">
        <v>2213</v>
      </c>
      <c r="I497" s="62">
        <v>437698</v>
      </c>
      <c r="J497" s="60" t="s">
        <v>2212</v>
      </c>
      <c r="L497" s="76">
        <v>2323</v>
      </c>
      <c r="M497" s="76">
        <v>1635</v>
      </c>
      <c r="N497" s="56">
        <v>1652.85</v>
      </c>
    </row>
    <row r="498" spans="2:14" x14ac:dyDescent="0.3">
      <c r="B498" s="56">
        <v>4390.6499999999996</v>
      </c>
      <c r="C498" s="53">
        <v>-5.43</v>
      </c>
      <c r="D498" s="55">
        <v>46487</v>
      </c>
      <c r="E498" s="53" t="s">
        <v>2215</v>
      </c>
      <c r="I498" s="62">
        <v>173365</v>
      </c>
      <c r="J498" s="60" t="s">
        <v>2214</v>
      </c>
      <c r="L498" s="76">
        <v>6000</v>
      </c>
      <c r="M498" s="76">
        <v>4200</v>
      </c>
      <c r="N498" s="56">
        <v>4390.6499999999996</v>
      </c>
    </row>
    <row r="499" spans="2:14" x14ac:dyDescent="0.3">
      <c r="B499" s="56">
        <v>1357.4</v>
      </c>
      <c r="C499" s="53">
        <v>-6.36</v>
      </c>
      <c r="D499" s="55">
        <v>67870</v>
      </c>
      <c r="E499" s="53" t="s">
        <v>2217</v>
      </c>
      <c r="I499" s="62">
        <v>1017474</v>
      </c>
      <c r="J499" s="60" t="s">
        <v>2216</v>
      </c>
      <c r="L499" s="76">
        <v>1609.3</v>
      </c>
      <c r="M499" s="54">
        <v>570</v>
      </c>
      <c r="N499" s="56">
        <v>1357.4</v>
      </c>
    </row>
    <row r="500" spans="2:14" x14ac:dyDescent="0.3">
      <c r="B500" s="53">
        <v>306.8</v>
      </c>
      <c r="C500" s="53">
        <v>-7.41</v>
      </c>
      <c r="D500" s="55">
        <v>21384</v>
      </c>
      <c r="E500" s="53" t="s">
        <v>2219</v>
      </c>
      <c r="I500" s="62">
        <v>6802096</v>
      </c>
      <c r="J500" s="60" t="s">
        <v>2218</v>
      </c>
      <c r="L500" s="54">
        <v>422.3</v>
      </c>
      <c r="M500" s="54">
        <v>176.25</v>
      </c>
      <c r="N500" s="53">
        <v>306.8</v>
      </c>
    </row>
    <row r="501" spans="2:14" ht="15" thickBot="1" x14ac:dyDescent="0.35">
      <c r="B501" s="64">
        <v>522.54999999999995</v>
      </c>
      <c r="C501" s="64">
        <v>-9.52</v>
      </c>
      <c r="D501" s="65">
        <v>12503</v>
      </c>
      <c r="E501" s="64" t="s">
        <v>2221</v>
      </c>
      <c r="I501" s="66">
        <v>2913334</v>
      </c>
      <c r="J501" s="63" t="s">
        <v>2220</v>
      </c>
      <c r="L501" s="54">
        <v>736.3</v>
      </c>
      <c r="M501" s="54">
        <v>452</v>
      </c>
      <c r="N501" s="64">
        <v>522.54999999999995</v>
      </c>
    </row>
    <row r="502" spans="2:14" x14ac:dyDescent="0.3">
      <c r="B502" s="57"/>
    </row>
    <row r="503" spans="2:14" x14ac:dyDescent="0.3">
      <c r="B503" s="57"/>
    </row>
    <row r="504" spans="2:14" x14ac:dyDescent="0.3">
      <c r="B504" s="57"/>
    </row>
    <row r="505" spans="2:14" x14ac:dyDescent="0.3">
      <c r="B505" s="57"/>
    </row>
    <row r="506" spans="2:14" x14ac:dyDescent="0.3">
      <c r="B506" s="57"/>
    </row>
    <row r="507" spans="2:14" x14ac:dyDescent="0.3">
      <c r="B507" s="57"/>
    </row>
    <row r="508" spans="2:14" x14ac:dyDescent="0.3">
      <c r="B508" s="57"/>
    </row>
    <row r="509" spans="2:14" x14ac:dyDescent="0.3">
      <c r="B509" s="57"/>
    </row>
    <row r="510" spans="2:14" x14ac:dyDescent="0.3">
      <c r="B510" s="57"/>
    </row>
    <row r="511" spans="2:14" x14ac:dyDescent="0.3">
      <c r="B511" s="57"/>
    </row>
    <row r="512" spans="2:14" x14ac:dyDescent="0.3">
      <c r="B512" s="57"/>
    </row>
    <row r="513" spans="2:2" x14ac:dyDescent="0.3">
      <c r="B513" s="57"/>
    </row>
    <row r="514" spans="2:2" x14ac:dyDescent="0.3">
      <c r="B514" s="57"/>
    </row>
    <row r="515" spans="2:2" x14ac:dyDescent="0.3">
      <c r="B515" s="57"/>
    </row>
    <row r="516" spans="2:2" x14ac:dyDescent="0.3">
      <c r="B516" s="57"/>
    </row>
    <row r="517" spans="2:2" x14ac:dyDescent="0.3">
      <c r="B517" s="57"/>
    </row>
    <row r="518" spans="2:2" x14ac:dyDescent="0.3">
      <c r="B518" s="57"/>
    </row>
    <row r="519" spans="2:2" x14ac:dyDescent="0.3">
      <c r="B519" s="57"/>
    </row>
    <row r="520" spans="2:2" x14ac:dyDescent="0.3">
      <c r="B520" s="57"/>
    </row>
    <row r="521" spans="2:2" x14ac:dyDescent="0.3">
      <c r="B521" s="57"/>
    </row>
    <row r="522" spans="2:2" x14ac:dyDescent="0.3">
      <c r="B522" s="57"/>
    </row>
    <row r="523" spans="2:2" x14ac:dyDescent="0.3">
      <c r="B523" s="57"/>
    </row>
    <row r="524" spans="2:2" x14ac:dyDescent="0.3">
      <c r="B524" s="57"/>
    </row>
    <row r="525" spans="2:2" x14ac:dyDescent="0.3">
      <c r="B525" s="57"/>
    </row>
    <row r="526" spans="2:2" x14ac:dyDescent="0.3">
      <c r="B526" s="57"/>
    </row>
    <row r="527" spans="2:2" x14ac:dyDescent="0.3">
      <c r="B527" s="57"/>
    </row>
    <row r="528" spans="2:2" x14ac:dyDescent="0.3">
      <c r="B528" s="57"/>
    </row>
    <row r="529" spans="2:2" x14ac:dyDescent="0.3">
      <c r="B529" s="57"/>
    </row>
    <row r="530" spans="2:2" x14ac:dyDescent="0.3">
      <c r="B530" s="57"/>
    </row>
    <row r="531" spans="2:2" x14ac:dyDescent="0.3">
      <c r="B531" s="57"/>
    </row>
    <row r="532" spans="2:2" x14ac:dyDescent="0.3">
      <c r="B532" s="57"/>
    </row>
    <row r="533" spans="2:2" x14ac:dyDescent="0.3">
      <c r="B533" s="57"/>
    </row>
    <row r="534" spans="2:2" x14ac:dyDescent="0.3">
      <c r="B534" s="57"/>
    </row>
    <row r="535" spans="2:2" x14ac:dyDescent="0.3">
      <c r="B535" s="57"/>
    </row>
    <row r="536" spans="2:2" x14ac:dyDescent="0.3">
      <c r="B536" s="57"/>
    </row>
    <row r="537" spans="2:2" x14ac:dyDescent="0.3">
      <c r="B537" s="57"/>
    </row>
    <row r="538" spans="2:2" x14ac:dyDescent="0.3">
      <c r="B538" s="57"/>
    </row>
    <row r="539" spans="2:2" x14ac:dyDescent="0.3">
      <c r="B539" s="57"/>
    </row>
    <row r="540" spans="2:2" x14ac:dyDescent="0.3">
      <c r="B540" s="57"/>
    </row>
    <row r="541" spans="2:2" x14ac:dyDescent="0.3">
      <c r="B541" s="57"/>
    </row>
    <row r="542" spans="2:2" x14ac:dyDescent="0.3">
      <c r="B542" s="57"/>
    </row>
    <row r="543" spans="2:2" x14ac:dyDescent="0.3">
      <c r="B543" s="57"/>
    </row>
    <row r="544" spans="2:2" x14ac:dyDescent="0.3">
      <c r="B544" s="57"/>
    </row>
    <row r="545" spans="2:2" x14ac:dyDescent="0.3">
      <c r="B545" s="57"/>
    </row>
    <row r="546" spans="2:2" x14ac:dyDescent="0.3">
      <c r="B546" s="57"/>
    </row>
    <row r="547" spans="2:2" x14ac:dyDescent="0.3">
      <c r="B547" s="57"/>
    </row>
    <row r="548" spans="2:2" x14ac:dyDescent="0.3">
      <c r="B548" s="57"/>
    </row>
    <row r="549" spans="2:2" x14ac:dyDescent="0.3">
      <c r="B549" s="57"/>
    </row>
    <row r="550" spans="2:2" x14ac:dyDescent="0.3">
      <c r="B550" s="57"/>
    </row>
    <row r="551" spans="2:2" x14ac:dyDescent="0.3">
      <c r="B551" s="57"/>
    </row>
    <row r="552" spans="2:2" x14ac:dyDescent="0.3">
      <c r="B552" s="57"/>
    </row>
    <row r="553" spans="2:2" x14ac:dyDescent="0.3">
      <c r="B553" s="57"/>
    </row>
    <row r="554" spans="2:2" x14ac:dyDescent="0.3">
      <c r="B554" s="57"/>
    </row>
    <row r="555" spans="2:2" x14ac:dyDescent="0.3">
      <c r="B555" s="57"/>
    </row>
    <row r="556" spans="2:2" x14ac:dyDescent="0.3">
      <c r="B556" s="57"/>
    </row>
    <row r="557" spans="2:2" x14ac:dyDescent="0.3">
      <c r="B557" s="57"/>
    </row>
    <row r="558" spans="2:2" x14ac:dyDescent="0.3">
      <c r="B558" s="57"/>
    </row>
    <row r="559" spans="2:2" x14ac:dyDescent="0.3">
      <c r="B559" s="57"/>
    </row>
    <row r="560" spans="2:2" x14ac:dyDescent="0.3">
      <c r="B560" s="57"/>
    </row>
    <row r="561" spans="2:2" x14ac:dyDescent="0.3">
      <c r="B561" s="57"/>
    </row>
    <row r="562" spans="2:2" x14ac:dyDescent="0.3">
      <c r="B562" s="57"/>
    </row>
    <row r="563" spans="2:2" x14ac:dyDescent="0.3">
      <c r="B563" s="57"/>
    </row>
    <row r="564" spans="2:2" x14ac:dyDescent="0.3">
      <c r="B564" s="57"/>
    </row>
    <row r="565" spans="2:2" x14ac:dyDescent="0.3">
      <c r="B565" s="57"/>
    </row>
    <row r="566" spans="2:2" x14ac:dyDescent="0.3">
      <c r="B566" s="57"/>
    </row>
    <row r="567" spans="2:2" x14ac:dyDescent="0.3">
      <c r="B567" s="57"/>
    </row>
    <row r="568" spans="2:2" x14ac:dyDescent="0.3">
      <c r="B568" s="57"/>
    </row>
    <row r="569" spans="2:2" x14ac:dyDescent="0.3">
      <c r="B569" s="57"/>
    </row>
    <row r="570" spans="2:2" x14ac:dyDescent="0.3">
      <c r="B570" s="57"/>
    </row>
    <row r="571" spans="2:2" x14ac:dyDescent="0.3">
      <c r="B571" s="57"/>
    </row>
    <row r="572" spans="2:2" x14ac:dyDescent="0.3">
      <c r="B572" s="57"/>
    </row>
    <row r="573" spans="2:2" x14ac:dyDescent="0.3">
      <c r="B573" s="57"/>
    </row>
    <row r="574" spans="2:2" x14ac:dyDescent="0.3">
      <c r="B574" s="57"/>
    </row>
    <row r="575" spans="2:2" x14ac:dyDescent="0.3">
      <c r="B575" s="57"/>
    </row>
    <row r="576" spans="2:2" x14ac:dyDescent="0.3">
      <c r="B576" s="57"/>
    </row>
    <row r="577" spans="2:2" x14ac:dyDescent="0.3">
      <c r="B577" s="57"/>
    </row>
    <row r="578" spans="2:2" x14ac:dyDescent="0.3">
      <c r="B578" s="57"/>
    </row>
    <row r="579" spans="2:2" x14ac:dyDescent="0.3">
      <c r="B579" s="57"/>
    </row>
    <row r="580" spans="2:2" x14ac:dyDescent="0.3">
      <c r="B580" s="57"/>
    </row>
    <row r="581" spans="2:2" x14ac:dyDescent="0.3">
      <c r="B581" s="57"/>
    </row>
    <row r="582" spans="2:2" x14ac:dyDescent="0.3">
      <c r="B582" s="57"/>
    </row>
    <row r="583" spans="2:2" x14ac:dyDescent="0.3">
      <c r="B583" s="57"/>
    </row>
    <row r="584" spans="2:2" x14ac:dyDescent="0.3">
      <c r="B584" s="57"/>
    </row>
    <row r="585" spans="2:2" x14ac:dyDescent="0.3">
      <c r="B585" s="57"/>
    </row>
    <row r="586" spans="2:2" x14ac:dyDescent="0.3">
      <c r="B586" s="57"/>
    </row>
    <row r="587" spans="2:2" x14ac:dyDescent="0.3">
      <c r="B587" s="57"/>
    </row>
    <row r="588" spans="2:2" x14ac:dyDescent="0.3">
      <c r="B588" s="57"/>
    </row>
    <row r="589" spans="2:2" x14ac:dyDescent="0.3">
      <c r="B589" s="57"/>
    </row>
    <row r="590" spans="2:2" x14ac:dyDescent="0.3">
      <c r="B590" s="57"/>
    </row>
    <row r="591" spans="2:2" x14ac:dyDescent="0.3">
      <c r="B591" s="57"/>
    </row>
    <row r="592" spans="2:2" x14ac:dyDescent="0.3">
      <c r="B592" s="57"/>
    </row>
    <row r="593" spans="2:2" x14ac:dyDescent="0.3">
      <c r="B593" s="57"/>
    </row>
    <row r="594" spans="2:2" x14ac:dyDescent="0.3">
      <c r="B594" s="57"/>
    </row>
    <row r="595" spans="2:2" x14ac:dyDescent="0.3">
      <c r="B595" s="57"/>
    </row>
    <row r="596" spans="2:2" x14ac:dyDescent="0.3">
      <c r="B596" s="57"/>
    </row>
    <row r="597" spans="2:2" x14ac:dyDescent="0.3">
      <c r="B597" s="57"/>
    </row>
    <row r="598" spans="2:2" x14ac:dyDescent="0.3">
      <c r="B598" s="57"/>
    </row>
    <row r="599" spans="2:2" x14ac:dyDescent="0.3">
      <c r="B599" s="57"/>
    </row>
    <row r="600" spans="2:2" x14ac:dyDescent="0.3">
      <c r="B600" s="57"/>
    </row>
    <row r="601" spans="2:2" x14ac:dyDescent="0.3">
      <c r="B601" s="57"/>
    </row>
    <row r="602" spans="2:2" x14ac:dyDescent="0.3">
      <c r="B602" s="57"/>
    </row>
    <row r="603" spans="2:2" x14ac:dyDescent="0.3">
      <c r="B603" s="57"/>
    </row>
    <row r="604" spans="2:2" x14ac:dyDescent="0.3">
      <c r="B604" s="57"/>
    </row>
    <row r="605" spans="2:2" x14ac:dyDescent="0.3">
      <c r="B605" s="57"/>
    </row>
    <row r="606" spans="2:2" x14ac:dyDescent="0.3">
      <c r="B606" s="57"/>
    </row>
    <row r="607" spans="2:2" x14ac:dyDescent="0.3">
      <c r="B607" s="57"/>
    </row>
    <row r="608" spans="2:2" x14ac:dyDescent="0.3">
      <c r="B608" s="57"/>
    </row>
    <row r="609" spans="2:2" x14ac:dyDescent="0.3">
      <c r="B609" s="57"/>
    </row>
    <row r="610" spans="2:2" x14ac:dyDescent="0.3">
      <c r="B610" s="57"/>
    </row>
    <row r="611" spans="2:2" x14ac:dyDescent="0.3">
      <c r="B611" s="57"/>
    </row>
    <row r="612" spans="2:2" x14ac:dyDescent="0.3">
      <c r="B612" s="57"/>
    </row>
    <row r="613" spans="2:2" x14ac:dyDescent="0.3">
      <c r="B613" s="57"/>
    </row>
    <row r="614" spans="2:2" x14ac:dyDescent="0.3">
      <c r="B614" s="57"/>
    </row>
    <row r="615" spans="2:2" x14ac:dyDescent="0.3">
      <c r="B615" s="57"/>
    </row>
    <row r="616" spans="2:2" x14ac:dyDescent="0.3">
      <c r="B616" s="57"/>
    </row>
    <row r="617" spans="2:2" x14ac:dyDescent="0.3">
      <c r="B617" s="57"/>
    </row>
    <row r="618" spans="2:2" x14ac:dyDescent="0.3">
      <c r="B618" s="57"/>
    </row>
    <row r="619" spans="2:2" x14ac:dyDescent="0.3">
      <c r="B619" s="57"/>
    </row>
    <row r="620" spans="2:2" x14ac:dyDescent="0.3">
      <c r="B620" s="57"/>
    </row>
    <row r="621" spans="2:2" x14ac:dyDescent="0.3">
      <c r="B621" s="57"/>
    </row>
    <row r="622" spans="2:2" x14ac:dyDescent="0.3">
      <c r="B622" s="57"/>
    </row>
    <row r="623" spans="2:2" x14ac:dyDescent="0.3">
      <c r="B623" s="57"/>
    </row>
    <row r="624" spans="2:2" x14ac:dyDescent="0.3">
      <c r="B624" s="57"/>
    </row>
    <row r="625" spans="2:2" x14ac:dyDescent="0.3">
      <c r="B625" s="57"/>
    </row>
    <row r="626" spans="2:2" x14ac:dyDescent="0.3">
      <c r="B626" s="57"/>
    </row>
    <row r="627" spans="2:2" x14ac:dyDescent="0.3">
      <c r="B627" s="57"/>
    </row>
    <row r="628" spans="2:2" x14ac:dyDescent="0.3">
      <c r="B628" s="57"/>
    </row>
    <row r="629" spans="2:2" x14ac:dyDescent="0.3">
      <c r="B629" s="57"/>
    </row>
    <row r="630" spans="2:2" x14ac:dyDescent="0.3">
      <c r="B630" s="57"/>
    </row>
    <row r="631" spans="2:2" x14ac:dyDescent="0.3">
      <c r="B631" s="57"/>
    </row>
    <row r="632" spans="2:2" x14ac:dyDescent="0.3">
      <c r="B632" s="57"/>
    </row>
    <row r="633" spans="2:2" x14ac:dyDescent="0.3">
      <c r="B633" s="57"/>
    </row>
    <row r="634" spans="2:2" x14ac:dyDescent="0.3">
      <c r="B634" s="57"/>
    </row>
    <row r="635" spans="2:2" x14ac:dyDescent="0.3">
      <c r="B635" s="57"/>
    </row>
    <row r="636" spans="2:2" x14ac:dyDescent="0.3">
      <c r="B636" s="57"/>
    </row>
    <row r="637" spans="2:2" x14ac:dyDescent="0.3">
      <c r="B637" s="57"/>
    </row>
    <row r="638" spans="2:2" x14ac:dyDescent="0.3">
      <c r="B638" s="57"/>
    </row>
    <row r="639" spans="2:2" x14ac:dyDescent="0.3">
      <c r="B639" s="57"/>
    </row>
    <row r="640" spans="2:2" x14ac:dyDescent="0.3">
      <c r="B640" s="57"/>
    </row>
    <row r="641" spans="2:2" x14ac:dyDescent="0.3">
      <c r="B641" s="57"/>
    </row>
    <row r="642" spans="2:2" x14ac:dyDescent="0.3">
      <c r="B642" s="57"/>
    </row>
    <row r="643" spans="2:2" x14ac:dyDescent="0.3">
      <c r="B643" s="57"/>
    </row>
    <row r="644" spans="2:2" x14ac:dyDescent="0.3">
      <c r="B644" s="57"/>
    </row>
    <row r="645" spans="2:2" x14ac:dyDescent="0.3">
      <c r="B645" s="57"/>
    </row>
    <row r="646" spans="2:2" x14ac:dyDescent="0.3">
      <c r="B646" s="57"/>
    </row>
    <row r="647" spans="2:2" x14ac:dyDescent="0.3">
      <c r="B647" s="57"/>
    </row>
    <row r="648" spans="2:2" x14ac:dyDescent="0.3">
      <c r="B648" s="57"/>
    </row>
    <row r="649" spans="2:2" x14ac:dyDescent="0.3">
      <c r="B649" s="57"/>
    </row>
    <row r="650" spans="2:2" x14ac:dyDescent="0.3">
      <c r="B650" s="57"/>
    </row>
    <row r="651" spans="2:2" x14ac:dyDescent="0.3">
      <c r="B651" s="57"/>
    </row>
    <row r="652" spans="2:2" x14ac:dyDescent="0.3">
      <c r="B652" s="57"/>
    </row>
    <row r="653" spans="2:2" x14ac:dyDescent="0.3">
      <c r="B653" s="57"/>
    </row>
    <row r="654" spans="2:2" x14ac:dyDescent="0.3">
      <c r="B654" s="57"/>
    </row>
    <row r="655" spans="2:2" x14ac:dyDescent="0.3">
      <c r="B655" s="57"/>
    </row>
    <row r="656" spans="2:2" x14ac:dyDescent="0.3">
      <c r="B656" s="57"/>
    </row>
    <row r="657" spans="2:2" x14ac:dyDescent="0.3">
      <c r="B657" s="57"/>
    </row>
    <row r="658" spans="2:2" x14ac:dyDescent="0.3">
      <c r="B658" s="57"/>
    </row>
    <row r="659" spans="2:2" x14ac:dyDescent="0.3">
      <c r="B659" s="57"/>
    </row>
    <row r="660" spans="2:2" x14ac:dyDescent="0.3">
      <c r="B660" s="57"/>
    </row>
    <row r="661" spans="2:2" x14ac:dyDescent="0.3">
      <c r="B661" s="57"/>
    </row>
    <row r="662" spans="2:2" x14ac:dyDescent="0.3">
      <c r="B662" s="57"/>
    </row>
    <row r="663" spans="2:2" x14ac:dyDescent="0.3">
      <c r="B663" s="57"/>
    </row>
    <row r="664" spans="2:2" x14ac:dyDescent="0.3">
      <c r="B664" s="57"/>
    </row>
    <row r="665" spans="2:2" x14ac:dyDescent="0.3">
      <c r="B665" s="57"/>
    </row>
    <row r="666" spans="2:2" x14ac:dyDescent="0.3">
      <c r="B666" s="57"/>
    </row>
    <row r="667" spans="2:2" x14ac:dyDescent="0.3">
      <c r="B667" s="57"/>
    </row>
    <row r="668" spans="2:2" x14ac:dyDescent="0.3">
      <c r="B668" s="57"/>
    </row>
    <row r="669" spans="2:2" x14ac:dyDescent="0.3">
      <c r="B669" s="57"/>
    </row>
    <row r="670" spans="2:2" x14ac:dyDescent="0.3">
      <c r="B670" s="57"/>
    </row>
    <row r="671" spans="2:2" x14ac:dyDescent="0.3">
      <c r="B671" s="57"/>
    </row>
    <row r="672" spans="2:2" x14ac:dyDescent="0.3">
      <c r="B672" s="57"/>
    </row>
    <row r="673" spans="2:2" x14ac:dyDescent="0.3">
      <c r="B673" s="57"/>
    </row>
    <row r="674" spans="2:2" x14ac:dyDescent="0.3">
      <c r="B674" s="57"/>
    </row>
    <row r="675" spans="2:2" x14ac:dyDescent="0.3">
      <c r="B675" s="57"/>
    </row>
    <row r="676" spans="2:2" x14ac:dyDescent="0.3">
      <c r="B676" s="57"/>
    </row>
    <row r="677" spans="2:2" x14ac:dyDescent="0.3">
      <c r="B677" s="57"/>
    </row>
    <row r="678" spans="2:2" x14ac:dyDescent="0.3">
      <c r="B678" s="57"/>
    </row>
    <row r="679" spans="2:2" x14ac:dyDescent="0.3">
      <c r="B679" s="57"/>
    </row>
    <row r="680" spans="2:2" x14ac:dyDescent="0.3">
      <c r="B680" s="57"/>
    </row>
    <row r="681" spans="2:2" x14ac:dyDescent="0.3">
      <c r="B681" s="57"/>
    </row>
    <row r="682" spans="2:2" x14ac:dyDescent="0.3">
      <c r="B682" s="57"/>
    </row>
    <row r="683" spans="2:2" x14ac:dyDescent="0.3">
      <c r="B683" s="57"/>
    </row>
    <row r="684" spans="2:2" x14ac:dyDescent="0.3">
      <c r="B684" s="57"/>
    </row>
    <row r="685" spans="2:2" x14ac:dyDescent="0.3">
      <c r="B685" s="57"/>
    </row>
    <row r="686" spans="2:2" x14ac:dyDescent="0.3">
      <c r="B686" s="57"/>
    </row>
    <row r="687" spans="2:2" x14ac:dyDescent="0.3">
      <c r="B687" s="57"/>
    </row>
    <row r="688" spans="2:2" x14ac:dyDescent="0.3">
      <c r="B688" s="57"/>
    </row>
    <row r="689" spans="2:2" x14ac:dyDescent="0.3">
      <c r="B689" s="57"/>
    </row>
    <row r="690" spans="2:2" x14ac:dyDescent="0.3">
      <c r="B690" s="57"/>
    </row>
    <row r="691" spans="2:2" x14ac:dyDescent="0.3">
      <c r="B691" s="57"/>
    </row>
    <row r="692" spans="2:2" x14ac:dyDescent="0.3">
      <c r="B692" s="57"/>
    </row>
    <row r="693" spans="2:2" x14ac:dyDescent="0.3">
      <c r="B693" s="57"/>
    </row>
    <row r="694" spans="2:2" x14ac:dyDescent="0.3">
      <c r="B694" s="57"/>
    </row>
    <row r="695" spans="2:2" x14ac:dyDescent="0.3">
      <c r="B695" s="57"/>
    </row>
    <row r="696" spans="2:2" x14ac:dyDescent="0.3">
      <c r="B696" s="57"/>
    </row>
    <row r="697" spans="2:2" x14ac:dyDescent="0.3">
      <c r="B697" s="57"/>
    </row>
    <row r="698" spans="2:2" x14ac:dyDescent="0.3">
      <c r="B698" s="57"/>
    </row>
    <row r="699" spans="2:2" x14ac:dyDescent="0.3">
      <c r="B699" s="57"/>
    </row>
    <row r="700" spans="2:2" x14ac:dyDescent="0.3">
      <c r="B700" s="57"/>
    </row>
    <row r="701" spans="2:2" x14ac:dyDescent="0.3">
      <c r="B701" s="57"/>
    </row>
    <row r="702" spans="2:2" x14ac:dyDescent="0.3">
      <c r="B702" s="57"/>
    </row>
    <row r="703" spans="2:2" x14ac:dyDescent="0.3">
      <c r="B703" s="57"/>
    </row>
    <row r="704" spans="2:2" x14ac:dyDescent="0.3">
      <c r="B704" s="57"/>
    </row>
    <row r="705" spans="2:2" x14ac:dyDescent="0.3">
      <c r="B705" s="57"/>
    </row>
    <row r="706" spans="2:2" x14ac:dyDescent="0.3">
      <c r="B706" s="57"/>
    </row>
    <row r="707" spans="2:2" x14ac:dyDescent="0.3">
      <c r="B707" s="57"/>
    </row>
    <row r="708" spans="2:2" x14ac:dyDescent="0.3">
      <c r="B708" s="57"/>
    </row>
    <row r="709" spans="2:2" x14ac:dyDescent="0.3">
      <c r="B709" s="57"/>
    </row>
    <row r="710" spans="2:2" x14ac:dyDescent="0.3">
      <c r="B710" s="57"/>
    </row>
    <row r="711" spans="2:2" x14ac:dyDescent="0.3">
      <c r="B711" s="57"/>
    </row>
    <row r="712" spans="2:2" x14ac:dyDescent="0.3">
      <c r="B712" s="57"/>
    </row>
    <row r="713" spans="2:2" x14ac:dyDescent="0.3">
      <c r="B713" s="57"/>
    </row>
    <row r="714" spans="2:2" x14ac:dyDescent="0.3">
      <c r="B714" s="57"/>
    </row>
    <row r="715" spans="2:2" x14ac:dyDescent="0.3">
      <c r="B715" s="57"/>
    </row>
    <row r="716" spans="2:2" x14ac:dyDescent="0.3">
      <c r="B716" s="57"/>
    </row>
    <row r="717" spans="2:2" x14ac:dyDescent="0.3">
      <c r="B717" s="57"/>
    </row>
    <row r="718" spans="2:2" x14ac:dyDescent="0.3">
      <c r="B718" s="57"/>
    </row>
    <row r="719" spans="2:2" x14ac:dyDescent="0.3">
      <c r="B719" s="57"/>
    </row>
    <row r="720" spans="2:2" x14ac:dyDescent="0.3">
      <c r="B720" s="57"/>
    </row>
    <row r="721" spans="2:2" x14ac:dyDescent="0.3">
      <c r="B721" s="57"/>
    </row>
    <row r="722" spans="2:2" x14ac:dyDescent="0.3">
      <c r="B722" s="57"/>
    </row>
    <row r="723" spans="2:2" x14ac:dyDescent="0.3">
      <c r="B723" s="57"/>
    </row>
    <row r="724" spans="2:2" x14ac:dyDescent="0.3">
      <c r="B724" s="57"/>
    </row>
    <row r="725" spans="2:2" x14ac:dyDescent="0.3">
      <c r="B725" s="57"/>
    </row>
    <row r="726" spans="2:2" x14ac:dyDescent="0.3">
      <c r="B726" s="57"/>
    </row>
    <row r="727" spans="2:2" x14ac:dyDescent="0.3">
      <c r="B727" s="57"/>
    </row>
    <row r="728" spans="2:2" x14ac:dyDescent="0.3">
      <c r="B728" s="57"/>
    </row>
    <row r="729" spans="2:2" x14ac:dyDescent="0.3">
      <c r="B729" s="57"/>
    </row>
    <row r="730" spans="2:2" x14ac:dyDescent="0.3">
      <c r="B730" s="57"/>
    </row>
    <row r="731" spans="2:2" x14ac:dyDescent="0.3">
      <c r="B731" s="57"/>
    </row>
    <row r="732" spans="2:2" x14ac:dyDescent="0.3">
      <c r="B732" s="57"/>
    </row>
    <row r="733" spans="2:2" x14ac:dyDescent="0.3">
      <c r="B733" s="57"/>
    </row>
    <row r="734" spans="2:2" x14ac:dyDescent="0.3">
      <c r="B734" s="57"/>
    </row>
    <row r="735" spans="2:2" x14ac:dyDescent="0.3">
      <c r="B735" s="57"/>
    </row>
    <row r="736" spans="2:2" x14ac:dyDescent="0.3">
      <c r="B736" s="57"/>
    </row>
    <row r="737" spans="2:2" x14ac:dyDescent="0.3">
      <c r="B737" s="57"/>
    </row>
    <row r="738" spans="2:2" x14ac:dyDescent="0.3">
      <c r="B738" s="57"/>
    </row>
    <row r="739" spans="2:2" x14ac:dyDescent="0.3">
      <c r="B739" s="57"/>
    </row>
    <row r="740" spans="2:2" x14ac:dyDescent="0.3">
      <c r="B740" s="57"/>
    </row>
    <row r="741" spans="2:2" x14ac:dyDescent="0.3">
      <c r="B741" s="57"/>
    </row>
    <row r="742" spans="2:2" x14ac:dyDescent="0.3">
      <c r="B742" s="57"/>
    </row>
    <row r="743" spans="2:2" x14ac:dyDescent="0.3">
      <c r="B743" s="57"/>
    </row>
    <row r="744" spans="2:2" x14ac:dyDescent="0.3">
      <c r="B744" s="57"/>
    </row>
    <row r="745" spans="2:2" x14ac:dyDescent="0.3">
      <c r="B745" s="57"/>
    </row>
    <row r="746" spans="2:2" x14ac:dyDescent="0.3">
      <c r="B746" s="57"/>
    </row>
    <row r="747" spans="2:2" x14ac:dyDescent="0.3">
      <c r="B747" s="57"/>
    </row>
    <row r="748" spans="2:2" x14ac:dyDescent="0.3">
      <c r="B748" s="57"/>
    </row>
    <row r="749" spans="2:2" x14ac:dyDescent="0.3">
      <c r="B749" s="57"/>
    </row>
    <row r="750" spans="2:2" x14ac:dyDescent="0.3">
      <c r="B750" s="57"/>
    </row>
    <row r="751" spans="2:2" x14ac:dyDescent="0.3">
      <c r="B751" s="57"/>
    </row>
    <row r="752" spans="2:2" x14ac:dyDescent="0.3">
      <c r="B752" s="57"/>
    </row>
    <row r="753" spans="2:2" x14ac:dyDescent="0.3">
      <c r="B753" s="57"/>
    </row>
    <row r="754" spans="2:2" x14ac:dyDescent="0.3">
      <c r="B754" s="57"/>
    </row>
    <row r="755" spans="2:2" x14ac:dyDescent="0.3">
      <c r="B755" s="57"/>
    </row>
    <row r="756" spans="2:2" x14ac:dyDescent="0.3">
      <c r="B756" s="57"/>
    </row>
    <row r="757" spans="2:2" x14ac:dyDescent="0.3">
      <c r="B757" s="57"/>
    </row>
    <row r="758" spans="2:2" x14ac:dyDescent="0.3">
      <c r="B758" s="57"/>
    </row>
    <row r="759" spans="2:2" x14ac:dyDescent="0.3">
      <c r="B759" s="57"/>
    </row>
    <row r="760" spans="2:2" x14ac:dyDescent="0.3">
      <c r="B760" s="57"/>
    </row>
    <row r="761" spans="2:2" x14ac:dyDescent="0.3">
      <c r="B761" s="57"/>
    </row>
    <row r="762" spans="2:2" x14ac:dyDescent="0.3">
      <c r="B762" s="57"/>
    </row>
    <row r="763" spans="2:2" x14ac:dyDescent="0.3">
      <c r="B763" s="57"/>
    </row>
    <row r="764" spans="2:2" x14ac:dyDescent="0.3">
      <c r="B764" s="57"/>
    </row>
    <row r="765" spans="2:2" x14ac:dyDescent="0.3">
      <c r="B765" s="57"/>
    </row>
    <row r="766" spans="2:2" x14ac:dyDescent="0.3">
      <c r="B766" s="57"/>
    </row>
    <row r="767" spans="2:2" x14ac:dyDescent="0.3">
      <c r="B767" s="57"/>
    </row>
    <row r="768" spans="2:2" x14ac:dyDescent="0.3">
      <c r="B768" s="57"/>
    </row>
    <row r="769" spans="2:2" x14ac:dyDescent="0.3">
      <c r="B769" s="57"/>
    </row>
    <row r="770" spans="2:2" x14ac:dyDescent="0.3">
      <c r="B770" s="57"/>
    </row>
    <row r="771" spans="2:2" x14ac:dyDescent="0.3">
      <c r="B771" s="57"/>
    </row>
    <row r="772" spans="2:2" x14ac:dyDescent="0.3">
      <c r="B772" s="57"/>
    </row>
    <row r="773" spans="2:2" x14ac:dyDescent="0.3">
      <c r="B773" s="57"/>
    </row>
    <row r="774" spans="2:2" x14ac:dyDescent="0.3">
      <c r="B774" s="57"/>
    </row>
    <row r="775" spans="2:2" x14ac:dyDescent="0.3">
      <c r="B775" s="57"/>
    </row>
    <row r="776" spans="2:2" x14ac:dyDescent="0.3">
      <c r="B776" s="57"/>
    </row>
    <row r="777" spans="2:2" x14ac:dyDescent="0.3">
      <c r="B777" s="57"/>
    </row>
    <row r="778" spans="2:2" x14ac:dyDescent="0.3">
      <c r="B778" s="57"/>
    </row>
    <row r="779" spans="2:2" x14ac:dyDescent="0.3">
      <c r="B779" s="57"/>
    </row>
    <row r="780" spans="2:2" x14ac:dyDescent="0.3">
      <c r="B780" s="57"/>
    </row>
    <row r="781" spans="2:2" x14ac:dyDescent="0.3">
      <c r="B781" s="57"/>
    </row>
    <row r="782" spans="2:2" x14ac:dyDescent="0.3">
      <c r="B782" s="57"/>
    </row>
    <row r="783" spans="2:2" x14ac:dyDescent="0.3">
      <c r="B783" s="57"/>
    </row>
    <row r="784" spans="2:2" x14ac:dyDescent="0.3">
      <c r="B784" s="57"/>
    </row>
    <row r="785" spans="2:2" x14ac:dyDescent="0.3">
      <c r="B785" s="57"/>
    </row>
    <row r="786" spans="2:2" x14ac:dyDescent="0.3">
      <c r="B786" s="57"/>
    </row>
    <row r="787" spans="2:2" x14ac:dyDescent="0.3">
      <c r="B787" s="57"/>
    </row>
    <row r="788" spans="2:2" x14ac:dyDescent="0.3">
      <c r="B788" s="57"/>
    </row>
    <row r="789" spans="2:2" x14ac:dyDescent="0.3">
      <c r="B789" s="57"/>
    </row>
    <row r="790" spans="2:2" x14ac:dyDescent="0.3">
      <c r="B790" s="57"/>
    </row>
    <row r="791" spans="2:2" x14ac:dyDescent="0.3">
      <c r="B791" s="57"/>
    </row>
    <row r="792" spans="2:2" x14ac:dyDescent="0.3">
      <c r="B792" s="57"/>
    </row>
    <row r="793" spans="2:2" x14ac:dyDescent="0.3">
      <c r="B793" s="57"/>
    </row>
    <row r="794" spans="2:2" x14ac:dyDescent="0.3">
      <c r="B794" s="57"/>
    </row>
    <row r="795" spans="2:2" x14ac:dyDescent="0.3">
      <c r="B795" s="57"/>
    </row>
    <row r="796" spans="2:2" x14ac:dyDescent="0.3">
      <c r="B796" s="57"/>
    </row>
    <row r="797" spans="2:2" x14ac:dyDescent="0.3">
      <c r="B797" s="57"/>
    </row>
    <row r="798" spans="2:2" x14ac:dyDescent="0.3">
      <c r="B798" s="57"/>
    </row>
    <row r="799" spans="2:2" x14ac:dyDescent="0.3">
      <c r="B799" s="57"/>
    </row>
    <row r="800" spans="2:2" x14ac:dyDescent="0.3">
      <c r="B800" s="57"/>
    </row>
    <row r="801" spans="2:2" x14ac:dyDescent="0.3">
      <c r="B801" s="57"/>
    </row>
    <row r="802" spans="2:2" x14ac:dyDescent="0.3">
      <c r="B802" s="57"/>
    </row>
    <row r="803" spans="2:2" x14ac:dyDescent="0.3">
      <c r="B803" s="57"/>
    </row>
    <row r="804" spans="2:2" x14ac:dyDescent="0.3">
      <c r="B804" s="57"/>
    </row>
    <row r="805" spans="2:2" x14ac:dyDescent="0.3">
      <c r="B805" s="57"/>
    </row>
    <row r="806" spans="2:2" x14ac:dyDescent="0.3">
      <c r="B806" s="57"/>
    </row>
    <row r="807" spans="2:2" x14ac:dyDescent="0.3">
      <c r="B807" s="57"/>
    </row>
    <row r="808" spans="2:2" x14ac:dyDescent="0.3">
      <c r="B808" s="57"/>
    </row>
    <row r="809" spans="2:2" x14ac:dyDescent="0.3">
      <c r="B809" s="57"/>
    </row>
    <row r="810" spans="2:2" x14ac:dyDescent="0.3">
      <c r="B810" s="57"/>
    </row>
    <row r="811" spans="2:2" x14ac:dyDescent="0.3">
      <c r="B811" s="57"/>
    </row>
    <row r="812" spans="2:2" x14ac:dyDescent="0.3">
      <c r="B812" s="57"/>
    </row>
    <row r="813" spans="2:2" x14ac:dyDescent="0.3">
      <c r="B813" s="57"/>
    </row>
    <row r="814" spans="2:2" x14ac:dyDescent="0.3">
      <c r="B814" s="57"/>
    </row>
    <row r="815" spans="2:2" x14ac:dyDescent="0.3">
      <c r="B815" s="57"/>
    </row>
    <row r="816" spans="2:2" x14ac:dyDescent="0.3">
      <c r="B816" s="57"/>
    </row>
    <row r="817" spans="2:2" x14ac:dyDescent="0.3">
      <c r="B817" s="57"/>
    </row>
    <row r="818" spans="2:2" x14ac:dyDescent="0.3">
      <c r="B818" s="57"/>
    </row>
    <row r="819" spans="2:2" x14ac:dyDescent="0.3">
      <c r="B819" s="57"/>
    </row>
    <row r="820" spans="2:2" x14ac:dyDescent="0.3">
      <c r="B820" s="57"/>
    </row>
    <row r="821" spans="2:2" x14ac:dyDescent="0.3">
      <c r="B821" s="57"/>
    </row>
    <row r="822" spans="2:2" x14ac:dyDescent="0.3">
      <c r="B822" s="57"/>
    </row>
    <row r="823" spans="2:2" x14ac:dyDescent="0.3">
      <c r="B823" s="57"/>
    </row>
    <row r="824" spans="2:2" x14ac:dyDescent="0.3">
      <c r="B824" s="57"/>
    </row>
    <row r="825" spans="2:2" x14ac:dyDescent="0.3">
      <c r="B825" s="57"/>
    </row>
    <row r="826" spans="2:2" x14ac:dyDescent="0.3">
      <c r="B826" s="57"/>
    </row>
    <row r="827" spans="2:2" x14ac:dyDescent="0.3">
      <c r="B827" s="57"/>
    </row>
    <row r="828" spans="2:2" x14ac:dyDescent="0.3">
      <c r="B828" s="57"/>
    </row>
    <row r="829" spans="2:2" x14ac:dyDescent="0.3">
      <c r="B829" s="57"/>
    </row>
    <row r="830" spans="2:2" x14ac:dyDescent="0.3">
      <c r="B830" s="57"/>
    </row>
    <row r="831" spans="2:2" x14ac:dyDescent="0.3">
      <c r="B831" s="57"/>
    </row>
    <row r="832" spans="2:2" x14ac:dyDescent="0.3">
      <c r="B832" s="57"/>
    </row>
    <row r="833" spans="2:2" x14ac:dyDescent="0.3">
      <c r="B833" s="57"/>
    </row>
    <row r="834" spans="2:2" x14ac:dyDescent="0.3">
      <c r="B834" s="57"/>
    </row>
    <row r="835" spans="2:2" x14ac:dyDescent="0.3">
      <c r="B835" s="57"/>
    </row>
    <row r="836" spans="2:2" x14ac:dyDescent="0.3">
      <c r="B836" s="57"/>
    </row>
    <row r="837" spans="2:2" x14ac:dyDescent="0.3">
      <c r="B837" s="57"/>
    </row>
    <row r="838" spans="2:2" x14ac:dyDescent="0.3">
      <c r="B838" s="57"/>
    </row>
    <row r="839" spans="2:2" x14ac:dyDescent="0.3">
      <c r="B839" s="57"/>
    </row>
    <row r="840" spans="2:2" x14ac:dyDescent="0.3">
      <c r="B840" s="57"/>
    </row>
    <row r="841" spans="2:2" x14ac:dyDescent="0.3">
      <c r="B841" s="57"/>
    </row>
    <row r="842" spans="2:2" x14ac:dyDescent="0.3">
      <c r="B842" s="57"/>
    </row>
    <row r="843" spans="2:2" x14ac:dyDescent="0.3">
      <c r="B843" s="57"/>
    </row>
    <row r="844" spans="2:2" x14ac:dyDescent="0.3">
      <c r="B844" s="57"/>
    </row>
    <row r="845" spans="2:2" x14ac:dyDescent="0.3">
      <c r="B845" s="57"/>
    </row>
    <row r="846" spans="2:2" x14ac:dyDescent="0.3">
      <c r="B846" s="57"/>
    </row>
    <row r="847" spans="2:2" x14ac:dyDescent="0.3">
      <c r="B847" s="57"/>
    </row>
    <row r="848" spans="2:2" x14ac:dyDescent="0.3">
      <c r="B848" s="57"/>
    </row>
    <row r="849" spans="2:2" x14ac:dyDescent="0.3">
      <c r="B849" s="57"/>
    </row>
    <row r="850" spans="2:2" x14ac:dyDescent="0.3">
      <c r="B850" s="57"/>
    </row>
    <row r="851" spans="2:2" x14ac:dyDescent="0.3">
      <c r="B851" s="57"/>
    </row>
    <row r="852" spans="2:2" x14ac:dyDescent="0.3">
      <c r="B852" s="57"/>
    </row>
    <row r="853" spans="2:2" x14ac:dyDescent="0.3">
      <c r="B853" s="57"/>
    </row>
    <row r="854" spans="2:2" x14ac:dyDescent="0.3">
      <c r="B854" s="57"/>
    </row>
    <row r="855" spans="2:2" x14ac:dyDescent="0.3">
      <c r="B855" s="57"/>
    </row>
    <row r="856" spans="2:2" x14ac:dyDescent="0.3">
      <c r="B856" s="57"/>
    </row>
    <row r="857" spans="2:2" x14ac:dyDescent="0.3">
      <c r="B857" s="57"/>
    </row>
    <row r="858" spans="2:2" x14ac:dyDescent="0.3">
      <c r="B858" s="57"/>
    </row>
    <row r="859" spans="2:2" x14ac:dyDescent="0.3">
      <c r="B859" s="57"/>
    </row>
    <row r="860" spans="2:2" x14ac:dyDescent="0.3">
      <c r="B860" s="57"/>
    </row>
    <row r="861" spans="2:2" x14ac:dyDescent="0.3">
      <c r="B861" s="57"/>
    </row>
    <row r="862" spans="2:2" x14ac:dyDescent="0.3">
      <c r="B862" s="57"/>
    </row>
    <row r="863" spans="2:2" x14ac:dyDescent="0.3">
      <c r="B863" s="57"/>
    </row>
    <row r="864" spans="2:2" x14ac:dyDescent="0.3">
      <c r="B864" s="57"/>
    </row>
    <row r="865" spans="2:2" x14ac:dyDescent="0.3">
      <c r="B865" s="57"/>
    </row>
    <row r="866" spans="2:2" x14ac:dyDescent="0.3">
      <c r="B866" s="57"/>
    </row>
    <row r="867" spans="2:2" x14ac:dyDescent="0.3">
      <c r="B867" s="57"/>
    </row>
    <row r="868" spans="2:2" x14ac:dyDescent="0.3">
      <c r="B868" s="57"/>
    </row>
    <row r="869" spans="2:2" x14ac:dyDescent="0.3">
      <c r="B869" s="57"/>
    </row>
    <row r="870" spans="2:2" x14ac:dyDescent="0.3">
      <c r="B870" s="57"/>
    </row>
    <row r="871" spans="2:2" x14ac:dyDescent="0.3">
      <c r="B871" s="57"/>
    </row>
    <row r="872" spans="2:2" x14ac:dyDescent="0.3">
      <c r="B872" s="57"/>
    </row>
    <row r="873" spans="2:2" x14ac:dyDescent="0.3">
      <c r="B873" s="57"/>
    </row>
    <row r="874" spans="2:2" x14ac:dyDescent="0.3">
      <c r="B874" s="57"/>
    </row>
    <row r="875" spans="2:2" x14ac:dyDescent="0.3">
      <c r="B875" s="57"/>
    </row>
    <row r="876" spans="2:2" x14ac:dyDescent="0.3">
      <c r="B876" s="57"/>
    </row>
    <row r="877" spans="2:2" x14ac:dyDescent="0.3">
      <c r="B877" s="57"/>
    </row>
    <row r="878" spans="2:2" x14ac:dyDescent="0.3">
      <c r="B878" s="57"/>
    </row>
    <row r="879" spans="2:2" x14ac:dyDescent="0.3">
      <c r="B879" s="57"/>
    </row>
    <row r="880" spans="2:2" x14ac:dyDescent="0.3">
      <c r="B880" s="57"/>
    </row>
    <row r="881" spans="2:2" x14ac:dyDescent="0.3">
      <c r="B881" s="57"/>
    </row>
    <row r="882" spans="2:2" x14ac:dyDescent="0.3">
      <c r="B882" s="57"/>
    </row>
    <row r="883" spans="2:2" x14ac:dyDescent="0.3">
      <c r="B883" s="57"/>
    </row>
    <row r="884" spans="2:2" x14ac:dyDescent="0.3">
      <c r="B884" s="57"/>
    </row>
    <row r="885" spans="2:2" x14ac:dyDescent="0.3">
      <c r="B885" s="57"/>
    </row>
    <row r="886" spans="2:2" x14ac:dyDescent="0.3">
      <c r="B886" s="57"/>
    </row>
    <row r="887" spans="2:2" x14ac:dyDescent="0.3">
      <c r="B887" s="57"/>
    </row>
    <row r="888" spans="2:2" x14ac:dyDescent="0.3">
      <c r="B888" s="57"/>
    </row>
    <row r="889" spans="2:2" x14ac:dyDescent="0.3">
      <c r="B889" s="57"/>
    </row>
    <row r="890" spans="2:2" x14ac:dyDescent="0.3">
      <c r="B890" s="57"/>
    </row>
    <row r="891" spans="2:2" x14ac:dyDescent="0.3">
      <c r="B891" s="57"/>
    </row>
    <row r="892" spans="2:2" x14ac:dyDescent="0.3">
      <c r="B892" s="57"/>
    </row>
    <row r="893" spans="2:2" x14ac:dyDescent="0.3">
      <c r="B893" s="57"/>
    </row>
    <row r="894" spans="2:2" x14ac:dyDescent="0.3">
      <c r="B894" s="57"/>
    </row>
    <row r="895" spans="2:2" x14ac:dyDescent="0.3">
      <c r="B895" s="57"/>
    </row>
    <row r="896" spans="2:2" x14ac:dyDescent="0.3">
      <c r="B896" s="57"/>
    </row>
    <row r="897" spans="2:2" x14ac:dyDescent="0.3">
      <c r="B897" s="57"/>
    </row>
    <row r="898" spans="2:2" x14ac:dyDescent="0.3">
      <c r="B898" s="57"/>
    </row>
    <row r="899" spans="2:2" x14ac:dyDescent="0.3">
      <c r="B899" s="57"/>
    </row>
    <row r="900" spans="2:2" x14ac:dyDescent="0.3">
      <c r="B900" s="57"/>
    </row>
    <row r="901" spans="2:2" x14ac:dyDescent="0.3">
      <c r="B901" s="57"/>
    </row>
    <row r="902" spans="2:2" x14ac:dyDescent="0.3">
      <c r="B902" s="57"/>
    </row>
    <row r="903" spans="2:2" x14ac:dyDescent="0.3">
      <c r="B903" s="57"/>
    </row>
    <row r="904" spans="2:2" x14ac:dyDescent="0.3">
      <c r="B904" s="57"/>
    </row>
    <row r="905" spans="2:2" x14ac:dyDescent="0.3">
      <c r="B905" s="57"/>
    </row>
    <row r="906" spans="2:2" x14ac:dyDescent="0.3">
      <c r="B906" s="57"/>
    </row>
    <row r="907" spans="2:2" x14ac:dyDescent="0.3">
      <c r="B907" s="57"/>
    </row>
    <row r="908" spans="2:2" x14ac:dyDescent="0.3">
      <c r="B908" s="57"/>
    </row>
    <row r="909" spans="2:2" x14ac:dyDescent="0.3">
      <c r="B909" s="57"/>
    </row>
    <row r="910" spans="2:2" x14ac:dyDescent="0.3">
      <c r="B910" s="57"/>
    </row>
    <row r="911" spans="2:2" x14ac:dyDescent="0.3">
      <c r="B911" s="57"/>
    </row>
    <row r="912" spans="2:2" x14ac:dyDescent="0.3">
      <c r="B912" s="57"/>
    </row>
    <row r="913" spans="2:2" x14ac:dyDescent="0.3">
      <c r="B913" s="57"/>
    </row>
    <row r="914" spans="2:2" x14ac:dyDescent="0.3">
      <c r="B914" s="57"/>
    </row>
    <row r="915" spans="2:2" x14ac:dyDescent="0.3">
      <c r="B915" s="57"/>
    </row>
    <row r="916" spans="2:2" x14ac:dyDescent="0.3">
      <c r="B916" s="57"/>
    </row>
    <row r="917" spans="2:2" x14ac:dyDescent="0.3">
      <c r="B917" s="57"/>
    </row>
    <row r="918" spans="2:2" x14ac:dyDescent="0.3">
      <c r="B918" s="57"/>
    </row>
    <row r="919" spans="2:2" x14ac:dyDescent="0.3">
      <c r="B919" s="57"/>
    </row>
    <row r="920" spans="2:2" x14ac:dyDescent="0.3">
      <c r="B920" s="57"/>
    </row>
    <row r="921" spans="2:2" x14ac:dyDescent="0.3">
      <c r="B921" s="57"/>
    </row>
    <row r="922" spans="2:2" x14ac:dyDescent="0.3">
      <c r="B922" s="57"/>
    </row>
    <row r="923" spans="2:2" x14ac:dyDescent="0.3">
      <c r="B923" s="57"/>
    </row>
    <row r="924" spans="2:2" x14ac:dyDescent="0.3">
      <c r="B924" s="57"/>
    </row>
    <row r="925" spans="2:2" x14ac:dyDescent="0.3">
      <c r="B925" s="57"/>
    </row>
    <row r="926" spans="2:2" x14ac:dyDescent="0.3">
      <c r="B926" s="57"/>
    </row>
    <row r="927" spans="2:2" x14ac:dyDescent="0.3">
      <c r="B927" s="57"/>
    </row>
    <row r="928" spans="2:2" x14ac:dyDescent="0.3">
      <c r="B928" s="57"/>
    </row>
    <row r="929" spans="2:2" x14ac:dyDescent="0.3">
      <c r="B929" s="57"/>
    </row>
    <row r="930" spans="2:2" x14ac:dyDescent="0.3">
      <c r="B930" s="57"/>
    </row>
    <row r="931" spans="2:2" x14ac:dyDescent="0.3">
      <c r="B931" s="57"/>
    </row>
    <row r="932" spans="2:2" x14ac:dyDescent="0.3">
      <c r="B932" s="57"/>
    </row>
    <row r="933" spans="2:2" x14ac:dyDescent="0.3">
      <c r="B933" s="57"/>
    </row>
    <row r="934" spans="2:2" x14ac:dyDescent="0.3">
      <c r="B934" s="57"/>
    </row>
    <row r="935" spans="2:2" x14ac:dyDescent="0.3">
      <c r="B935" s="57"/>
    </row>
    <row r="936" spans="2:2" x14ac:dyDescent="0.3">
      <c r="B936" s="57"/>
    </row>
    <row r="937" spans="2:2" x14ac:dyDescent="0.3">
      <c r="B937" s="57"/>
    </row>
    <row r="938" spans="2:2" x14ac:dyDescent="0.3">
      <c r="B938" s="57"/>
    </row>
    <row r="939" spans="2:2" x14ac:dyDescent="0.3">
      <c r="B939" s="57"/>
    </row>
    <row r="940" spans="2:2" x14ac:dyDescent="0.3">
      <c r="B940" s="57"/>
    </row>
    <row r="941" spans="2:2" x14ac:dyDescent="0.3">
      <c r="B941" s="57"/>
    </row>
    <row r="942" spans="2:2" x14ac:dyDescent="0.3">
      <c r="B942" s="57"/>
    </row>
    <row r="943" spans="2:2" x14ac:dyDescent="0.3">
      <c r="B943" s="57"/>
    </row>
    <row r="944" spans="2:2" x14ac:dyDescent="0.3">
      <c r="B944" s="57"/>
    </row>
    <row r="945" spans="2:2" x14ac:dyDescent="0.3">
      <c r="B945" s="57"/>
    </row>
    <row r="946" spans="2:2" x14ac:dyDescent="0.3">
      <c r="B946" s="57"/>
    </row>
    <row r="947" spans="2:2" x14ac:dyDescent="0.3">
      <c r="B947" s="57"/>
    </row>
    <row r="948" spans="2:2" x14ac:dyDescent="0.3">
      <c r="B948" s="57"/>
    </row>
    <row r="949" spans="2:2" x14ac:dyDescent="0.3">
      <c r="B949" s="57"/>
    </row>
    <row r="950" spans="2:2" x14ac:dyDescent="0.3">
      <c r="B950" s="57"/>
    </row>
    <row r="951" spans="2:2" x14ac:dyDescent="0.3">
      <c r="B951" s="57"/>
    </row>
    <row r="952" spans="2:2" x14ac:dyDescent="0.3">
      <c r="B952" s="57"/>
    </row>
    <row r="953" spans="2:2" x14ac:dyDescent="0.3">
      <c r="B953" s="57"/>
    </row>
    <row r="954" spans="2:2" x14ac:dyDescent="0.3">
      <c r="B954" s="57"/>
    </row>
    <row r="955" spans="2:2" x14ac:dyDescent="0.3">
      <c r="B955" s="57"/>
    </row>
    <row r="956" spans="2:2" x14ac:dyDescent="0.3">
      <c r="B956" s="57"/>
    </row>
    <row r="957" spans="2:2" x14ac:dyDescent="0.3">
      <c r="B957" s="57"/>
    </row>
    <row r="958" spans="2:2" x14ac:dyDescent="0.3">
      <c r="B958" s="57"/>
    </row>
    <row r="959" spans="2:2" x14ac:dyDescent="0.3">
      <c r="B959" s="57"/>
    </row>
    <row r="960" spans="2:2" x14ac:dyDescent="0.3">
      <c r="B960" s="57"/>
    </row>
    <row r="961" spans="2:2" x14ac:dyDescent="0.3">
      <c r="B961" s="57"/>
    </row>
    <row r="962" spans="2:2" x14ac:dyDescent="0.3">
      <c r="B962" s="57"/>
    </row>
    <row r="963" spans="2:2" x14ac:dyDescent="0.3">
      <c r="B963" s="57"/>
    </row>
    <row r="964" spans="2:2" x14ac:dyDescent="0.3">
      <c r="B964" s="57"/>
    </row>
    <row r="965" spans="2:2" x14ac:dyDescent="0.3">
      <c r="B965" s="57"/>
    </row>
    <row r="966" spans="2:2" x14ac:dyDescent="0.3">
      <c r="B966" s="57"/>
    </row>
    <row r="967" spans="2:2" x14ac:dyDescent="0.3">
      <c r="B967" s="57"/>
    </row>
    <row r="968" spans="2:2" x14ac:dyDescent="0.3">
      <c r="B968" s="57"/>
    </row>
    <row r="969" spans="2:2" x14ac:dyDescent="0.3">
      <c r="B969" s="57"/>
    </row>
    <row r="970" spans="2:2" x14ac:dyDescent="0.3">
      <c r="B970" s="57"/>
    </row>
    <row r="971" spans="2:2" x14ac:dyDescent="0.3">
      <c r="B971" s="57"/>
    </row>
    <row r="972" spans="2:2" x14ac:dyDescent="0.3">
      <c r="B972" s="57"/>
    </row>
    <row r="973" spans="2:2" x14ac:dyDescent="0.3">
      <c r="B973" s="57"/>
    </row>
    <row r="974" spans="2:2" x14ac:dyDescent="0.3">
      <c r="B974" s="57"/>
    </row>
    <row r="975" spans="2:2" x14ac:dyDescent="0.3">
      <c r="B975" s="57"/>
    </row>
    <row r="976" spans="2:2" x14ac:dyDescent="0.3">
      <c r="B976" s="57"/>
    </row>
    <row r="977" spans="2:2" x14ac:dyDescent="0.3">
      <c r="B977" s="57"/>
    </row>
    <row r="978" spans="2:2" x14ac:dyDescent="0.3">
      <c r="B978" s="57"/>
    </row>
    <row r="979" spans="2:2" x14ac:dyDescent="0.3">
      <c r="B979" s="57"/>
    </row>
    <row r="980" spans="2:2" x14ac:dyDescent="0.3">
      <c r="B980" s="57"/>
    </row>
    <row r="981" spans="2:2" x14ac:dyDescent="0.3">
      <c r="B981" s="57"/>
    </row>
    <row r="982" spans="2:2" x14ac:dyDescent="0.3">
      <c r="B982" s="57"/>
    </row>
    <row r="983" spans="2:2" x14ac:dyDescent="0.3">
      <c r="B983" s="57"/>
    </row>
    <row r="984" spans="2:2" x14ac:dyDescent="0.3">
      <c r="B984" s="57"/>
    </row>
    <row r="985" spans="2:2" x14ac:dyDescent="0.3">
      <c r="B985" s="57"/>
    </row>
    <row r="986" spans="2:2" x14ac:dyDescent="0.3">
      <c r="B986" s="57"/>
    </row>
    <row r="987" spans="2:2" x14ac:dyDescent="0.3">
      <c r="B987" s="57"/>
    </row>
    <row r="988" spans="2:2" x14ac:dyDescent="0.3">
      <c r="B988" s="57"/>
    </row>
    <row r="989" spans="2:2" x14ac:dyDescent="0.3">
      <c r="B989" s="57"/>
    </row>
    <row r="990" spans="2:2" x14ac:dyDescent="0.3">
      <c r="B990" s="57"/>
    </row>
    <row r="991" spans="2:2" x14ac:dyDescent="0.3">
      <c r="B991" s="57"/>
    </row>
    <row r="992" spans="2:2" x14ac:dyDescent="0.3">
      <c r="B992" s="57"/>
    </row>
    <row r="993" spans="2:2" x14ac:dyDescent="0.3">
      <c r="B993" s="57"/>
    </row>
    <row r="994" spans="2:2" x14ac:dyDescent="0.3">
      <c r="B994" s="57"/>
    </row>
    <row r="995" spans="2:2" x14ac:dyDescent="0.3">
      <c r="B995" s="57"/>
    </row>
    <row r="996" spans="2:2" x14ac:dyDescent="0.3">
      <c r="B996" s="57"/>
    </row>
    <row r="997" spans="2:2" x14ac:dyDescent="0.3">
      <c r="B997" s="57"/>
    </row>
    <row r="998" spans="2:2" x14ac:dyDescent="0.3">
      <c r="B998" s="57"/>
    </row>
    <row r="999" spans="2:2" x14ac:dyDescent="0.3">
      <c r="B999" s="57"/>
    </row>
    <row r="1000" spans="2:2" x14ac:dyDescent="0.3">
      <c r="B1000" s="57"/>
    </row>
    <row r="1001" spans="2:2" x14ac:dyDescent="0.3">
      <c r="B1001" s="57"/>
    </row>
    <row r="1002" spans="2:2" x14ac:dyDescent="0.3">
      <c r="B1002" s="57"/>
    </row>
    <row r="1003" spans="2:2" x14ac:dyDescent="0.3">
      <c r="B1003" s="57"/>
    </row>
    <row r="1004" spans="2:2" x14ac:dyDescent="0.3">
      <c r="B1004" s="57"/>
    </row>
    <row r="1005" spans="2:2" x14ac:dyDescent="0.3">
      <c r="B1005" s="57"/>
    </row>
    <row r="1006" spans="2:2" x14ac:dyDescent="0.3">
      <c r="B1006" s="57"/>
    </row>
    <row r="1007" spans="2:2" x14ac:dyDescent="0.3">
      <c r="B1007" s="57"/>
    </row>
    <row r="1008" spans="2:2" x14ac:dyDescent="0.3">
      <c r="B1008" s="57"/>
    </row>
    <row r="1009" spans="2:2" x14ac:dyDescent="0.3">
      <c r="B1009" s="57"/>
    </row>
    <row r="1010" spans="2:2" x14ac:dyDescent="0.3">
      <c r="B1010" s="57"/>
    </row>
    <row r="1011" spans="2:2" x14ac:dyDescent="0.3">
      <c r="B1011" s="57"/>
    </row>
    <row r="1012" spans="2:2" x14ac:dyDescent="0.3">
      <c r="B1012" s="57"/>
    </row>
    <row r="1013" spans="2:2" x14ac:dyDescent="0.3">
      <c r="B1013" s="57"/>
    </row>
    <row r="1014" spans="2:2" x14ac:dyDescent="0.3">
      <c r="B1014" s="57"/>
    </row>
    <row r="1015" spans="2:2" x14ac:dyDescent="0.3">
      <c r="B1015" s="57"/>
    </row>
    <row r="1016" spans="2:2" x14ac:dyDescent="0.3">
      <c r="B1016" s="57"/>
    </row>
    <row r="1017" spans="2:2" x14ac:dyDescent="0.3">
      <c r="B1017" s="57"/>
    </row>
    <row r="1018" spans="2:2" x14ac:dyDescent="0.3">
      <c r="B1018" s="57"/>
    </row>
    <row r="1019" spans="2:2" x14ac:dyDescent="0.3">
      <c r="B1019" s="57"/>
    </row>
    <row r="1020" spans="2:2" x14ac:dyDescent="0.3">
      <c r="B1020" s="57"/>
    </row>
    <row r="1021" spans="2:2" x14ac:dyDescent="0.3">
      <c r="B1021" s="57"/>
    </row>
    <row r="1022" spans="2:2" x14ac:dyDescent="0.3">
      <c r="B1022" s="57"/>
    </row>
    <row r="1023" spans="2:2" x14ac:dyDescent="0.3">
      <c r="B1023" s="57"/>
    </row>
    <row r="1024" spans="2:2" x14ac:dyDescent="0.3">
      <c r="B1024" s="57"/>
    </row>
    <row r="1025" spans="2:2" x14ac:dyDescent="0.3">
      <c r="B1025" s="57"/>
    </row>
    <row r="1026" spans="2:2" x14ac:dyDescent="0.3">
      <c r="B1026" s="57"/>
    </row>
    <row r="1027" spans="2:2" x14ac:dyDescent="0.3">
      <c r="B1027" s="57"/>
    </row>
    <row r="1028" spans="2:2" x14ac:dyDescent="0.3">
      <c r="B1028" s="57"/>
    </row>
    <row r="1029" spans="2:2" x14ac:dyDescent="0.3">
      <c r="B1029" s="57"/>
    </row>
    <row r="1030" spans="2:2" x14ac:dyDescent="0.3">
      <c r="B1030" s="57"/>
    </row>
    <row r="1031" spans="2:2" x14ac:dyDescent="0.3">
      <c r="B1031" s="57"/>
    </row>
    <row r="1032" spans="2:2" x14ac:dyDescent="0.3">
      <c r="B1032" s="57"/>
    </row>
    <row r="1033" spans="2:2" x14ac:dyDescent="0.3">
      <c r="B1033" s="57"/>
    </row>
    <row r="1034" spans="2:2" x14ac:dyDescent="0.3">
      <c r="B1034" s="57"/>
    </row>
    <row r="1035" spans="2:2" x14ac:dyDescent="0.3">
      <c r="B1035" s="57"/>
    </row>
    <row r="1036" spans="2:2" x14ac:dyDescent="0.3">
      <c r="B1036" s="57"/>
    </row>
    <row r="1037" spans="2:2" x14ac:dyDescent="0.3">
      <c r="B1037" s="57"/>
    </row>
    <row r="1038" spans="2:2" x14ac:dyDescent="0.3">
      <c r="B1038" s="57"/>
    </row>
    <row r="1039" spans="2:2" x14ac:dyDescent="0.3">
      <c r="B1039" s="57"/>
    </row>
    <row r="1040" spans="2:2" x14ac:dyDescent="0.3">
      <c r="B1040" s="57"/>
    </row>
    <row r="1041" spans="2:2" x14ac:dyDescent="0.3">
      <c r="B1041" s="57"/>
    </row>
    <row r="1042" spans="2:2" x14ac:dyDescent="0.3">
      <c r="B1042" s="57"/>
    </row>
    <row r="1043" spans="2:2" x14ac:dyDescent="0.3">
      <c r="B1043" s="57"/>
    </row>
    <row r="1044" spans="2:2" x14ac:dyDescent="0.3">
      <c r="B1044" s="57"/>
    </row>
    <row r="1045" spans="2:2" x14ac:dyDescent="0.3">
      <c r="B1045" s="57"/>
    </row>
    <row r="1046" spans="2:2" x14ac:dyDescent="0.3">
      <c r="B1046" s="57"/>
    </row>
    <row r="1047" spans="2:2" x14ac:dyDescent="0.3">
      <c r="B1047" s="57"/>
    </row>
    <row r="1048" spans="2:2" x14ac:dyDescent="0.3">
      <c r="B1048" s="57"/>
    </row>
    <row r="1049" spans="2:2" x14ac:dyDescent="0.3">
      <c r="B1049" s="57"/>
    </row>
    <row r="1050" spans="2:2" x14ac:dyDescent="0.3">
      <c r="B1050" s="57"/>
    </row>
    <row r="1051" spans="2:2" x14ac:dyDescent="0.3">
      <c r="B1051" s="57"/>
    </row>
    <row r="1052" spans="2:2" x14ac:dyDescent="0.3">
      <c r="B1052" s="57"/>
    </row>
    <row r="1053" spans="2:2" x14ac:dyDescent="0.3">
      <c r="B1053" s="57"/>
    </row>
    <row r="1054" spans="2:2" x14ac:dyDescent="0.3">
      <c r="B1054" s="57"/>
    </row>
    <row r="1055" spans="2:2" x14ac:dyDescent="0.3">
      <c r="B1055" s="57"/>
    </row>
    <row r="1056" spans="2:2" x14ac:dyDescent="0.3">
      <c r="B1056" s="57"/>
    </row>
    <row r="1057" spans="2:2" x14ac:dyDescent="0.3">
      <c r="B1057" s="57"/>
    </row>
    <row r="1058" spans="2:2" x14ac:dyDescent="0.3">
      <c r="B1058" s="57"/>
    </row>
    <row r="1059" spans="2:2" x14ac:dyDescent="0.3">
      <c r="B1059" s="57"/>
    </row>
    <row r="1060" spans="2:2" x14ac:dyDescent="0.3">
      <c r="B1060" s="57"/>
    </row>
    <row r="1061" spans="2:2" x14ac:dyDescent="0.3">
      <c r="B1061" s="57"/>
    </row>
    <row r="1062" spans="2:2" x14ac:dyDescent="0.3">
      <c r="B1062" s="57"/>
    </row>
    <row r="1063" spans="2:2" x14ac:dyDescent="0.3">
      <c r="B1063" s="57"/>
    </row>
    <row r="1064" spans="2:2" x14ac:dyDescent="0.3">
      <c r="B1064" s="57"/>
    </row>
    <row r="1065" spans="2:2" x14ac:dyDescent="0.3">
      <c r="B1065" s="57"/>
    </row>
    <row r="1066" spans="2:2" x14ac:dyDescent="0.3">
      <c r="B1066" s="57"/>
    </row>
    <row r="1067" spans="2:2" x14ac:dyDescent="0.3">
      <c r="B1067" s="57"/>
    </row>
    <row r="1068" spans="2:2" x14ac:dyDescent="0.3">
      <c r="B1068" s="57"/>
    </row>
    <row r="1069" spans="2:2" x14ac:dyDescent="0.3">
      <c r="B1069" s="57"/>
    </row>
    <row r="1070" spans="2:2" x14ac:dyDescent="0.3">
      <c r="B1070" s="57"/>
    </row>
    <row r="1071" spans="2:2" x14ac:dyDescent="0.3">
      <c r="B1071" s="57"/>
    </row>
    <row r="1072" spans="2:2" x14ac:dyDescent="0.3">
      <c r="B1072" s="57"/>
    </row>
    <row r="1073" spans="2:2" x14ac:dyDescent="0.3">
      <c r="B1073" s="57"/>
    </row>
    <row r="1074" spans="2:2" x14ac:dyDescent="0.3">
      <c r="B1074" s="57"/>
    </row>
    <row r="1075" spans="2:2" x14ac:dyDescent="0.3">
      <c r="B1075" s="57"/>
    </row>
    <row r="1076" spans="2:2" x14ac:dyDescent="0.3">
      <c r="B1076" s="57"/>
    </row>
    <row r="1077" spans="2:2" x14ac:dyDescent="0.3">
      <c r="B1077" s="57"/>
    </row>
    <row r="1078" spans="2:2" x14ac:dyDescent="0.3">
      <c r="B1078" s="57"/>
    </row>
    <row r="1079" spans="2:2" x14ac:dyDescent="0.3">
      <c r="B1079" s="57"/>
    </row>
    <row r="1080" spans="2:2" x14ac:dyDescent="0.3">
      <c r="B1080" s="57"/>
    </row>
    <row r="1081" spans="2:2" x14ac:dyDescent="0.3">
      <c r="B1081" s="57"/>
    </row>
    <row r="1082" spans="2:2" x14ac:dyDescent="0.3">
      <c r="B1082" s="57"/>
    </row>
    <row r="1083" spans="2:2" x14ac:dyDescent="0.3">
      <c r="B1083" s="57"/>
    </row>
    <row r="1084" spans="2:2" x14ac:dyDescent="0.3">
      <c r="B1084" s="57"/>
    </row>
    <row r="1085" spans="2:2" x14ac:dyDescent="0.3">
      <c r="B1085" s="57"/>
    </row>
    <row r="1086" spans="2:2" x14ac:dyDescent="0.3">
      <c r="B1086" s="57"/>
    </row>
    <row r="1087" spans="2:2" x14ac:dyDescent="0.3">
      <c r="B1087" s="57"/>
    </row>
    <row r="1088" spans="2:2" x14ac:dyDescent="0.3">
      <c r="B1088" s="57"/>
    </row>
    <row r="1089" spans="2:2" x14ac:dyDescent="0.3">
      <c r="B1089" s="57"/>
    </row>
    <row r="1090" spans="2:2" x14ac:dyDescent="0.3">
      <c r="B1090" s="57"/>
    </row>
    <row r="1091" spans="2:2" x14ac:dyDescent="0.3">
      <c r="B1091" s="57"/>
    </row>
    <row r="1092" spans="2:2" x14ac:dyDescent="0.3">
      <c r="B1092" s="57"/>
    </row>
    <row r="1093" spans="2:2" x14ac:dyDescent="0.3">
      <c r="B1093" s="57"/>
    </row>
    <row r="1094" spans="2:2" x14ac:dyDescent="0.3">
      <c r="B1094" s="57"/>
    </row>
    <row r="1095" spans="2:2" x14ac:dyDescent="0.3">
      <c r="B1095" s="57"/>
    </row>
    <row r="1096" spans="2:2" x14ac:dyDescent="0.3">
      <c r="B1096" s="57"/>
    </row>
    <row r="1097" spans="2:2" x14ac:dyDescent="0.3">
      <c r="B1097" s="57"/>
    </row>
    <row r="1098" spans="2:2" x14ac:dyDescent="0.3">
      <c r="B1098" s="57"/>
    </row>
    <row r="1099" spans="2:2" x14ac:dyDescent="0.3">
      <c r="B1099" s="57"/>
    </row>
    <row r="1100" spans="2:2" x14ac:dyDescent="0.3">
      <c r="B1100" s="57"/>
    </row>
    <row r="1101" spans="2:2" x14ac:dyDescent="0.3">
      <c r="B1101" s="57"/>
    </row>
    <row r="1102" spans="2:2" x14ac:dyDescent="0.3">
      <c r="B1102" s="57"/>
    </row>
    <row r="1103" spans="2:2" x14ac:dyDescent="0.3">
      <c r="B1103" s="57"/>
    </row>
    <row r="1104" spans="2:2" x14ac:dyDescent="0.3">
      <c r="B1104" s="57"/>
    </row>
    <row r="1105" spans="2:2" x14ac:dyDescent="0.3">
      <c r="B1105" s="57"/>
    </row>
    <row r="1106" spans="2:2" x14ac:dyDescent="0.3">
      <c r="B1106" s="57"/>
    </row>
    <row r="1107" spans="2:2" x14ac:dyDescent="0.3">
      <c r="B1107" s="57"/>
    </row>
    <row r="1108" spans="2:2" x14ac:dyDescent="0.3">
      <c r="B1108" s="57"/>
    </row>
    <row r="1109" spans="2:2" x14ac:dyDescent="0.3">
      <c r="B1109" s="57"/>
    </row>
    <row r="1110" spans="2:2" x14ac:dyDescent="0.3">
      <c r="B1110" s="57"/>
    </row>
    <row r="1111" spans="2:2" x14ac:dyDescent="0.3">
      <c r="B1111" s="57"/>
    </row>
    <row r="1112" spans="2:2" x14ac:dyDescent="0.3">
      <c r="B1112" s="57"/>
    </row>
    <row r="1113" spans="2:2" x14ac:dyDescent="0.3">
      <c r="B1113" s="57"/>
    </row>
    <row r="1114" spans="2:2" x14ac:dyDescent="0.3">
      <c r="B1114" s="57"/>
    </row>
    <row r="1115" spans="2:2" x14ac:dyDescent="0.3">
      <c r="B1115" s="57"/>
    </row>
    <row r="1116" spans="2:2" x14ac:dyDescent="0.3">
      <c r="B1116" s="57"/>
    </row>
    <row r="1117" spans="2:2" x14ac:dyDescent="0.3">
      <c r="B1117" s="57"/>
    </row>
    <row r="1118" spans="2:2" x14ac:dyDescent="0.3">
      <c r="B1118" s="57"/>
    </row>
    <row r="1119" spans="2:2" x14ac:dyDescent="0.3">
      <c r="B1119" s="57"/>
    </row>
    <row r="1120" spans="2:2" x14ac:dyDescent="0.3">
      <c r="B1120" s="57"/>
    </row>
    <row r="1121" spans="2:2" x14ac:dyDescent="0.3">
      <c r="B1121" s="57"/>
    </row>
    <row r="1122" spans="2:2" x14ac:dyDescent="0.3">
      <c r="B1122" s="57"/>
    </row>
    <row r="1123" spans="2:2" x14ac:dyDescent="0.3">
      <c r="B1123" s="57"/>
    </row>
    <row r="1124" spans="2:2" x14ac:dyDescent="0.3">
      <c r="B1124" s="57"/>
    </row>
    <row r="1125" spans="2:2" x14ac:dyDescent="0.3">
      <c r="B1125" s="57"/>
    </row>
    <row r="1126" spans="2:2" x14ac:dyDescent="0.3">
      <c r="B1126" s="57"/>
    </row>
    <row r="1127" spans="2:2" x14ac:dyDescent="0.3">
      <c r="B1127" s="57"/>
    </row>
    <row r="1128" spans="2:2" x14ac:dyDescent="0.3">
      <c r="B1128" s="57"/>
    </row>
    <row r="1129" spans="2:2" x14ac:dyDescent="0.3">
      <c r="B1129" s="57"/>
    </row>
    <row r="1130" spans="2:2" x14ac:dyDescent="0.3">
      <c r="B1130" s="57"/>
    </row>
    <row r="1131" spans="2:2" x14ac:dyDescent="0.3">
      <c r="B1131" s="57"/>
    </row>
    <row r="1132" spans="2:2" x14ac:dyDescent="0.3">
      <c r="B1132" s="57"/>
    </row>
    <row r="1133" spans="2:2" x14ac:dyDescent="0.3">
      <c r="B1133" s="57"/>
    </row>
    <row r="1134" spans="2:2" x14ac:dyDescent="0.3">
      <c r="B1134" s="57"/>
    </row>
    <row r="1135" spans="2:2" x14ac:dyDescent="0.3">
      <c r="B1135" s="57"/>
    </row>
    <row r="1136" spans="2:2" x14ac:dyDescent="0.3">
      <c r="B1136" s="57"/>
    </row>
    <row r="1137" spans="2:2" x14ac:dyDescent="0.3">
      <c r="B1137" s="57"/>
    </row>
    <row r="1138" spans="2:2" x14ac:dyDescent="0.3">
      <c r="B1138" s="57"/>
    </row>
    <row r="1139" spans="2:2" x14ac:dyDescent="0.3">
      <c r="B1139" s="57"/>
    </row>
    <row r="1140" spans="2:2" x14ac:dyDescent="0.3">
      <c r="B1140" s="57"/>
    </row>
    <row r="1141" spans="2:2" x14ac:dyDescent="0.3">
      <c r="B1141" s="57"/>
    </row>
    <row r="1142" spans="2:2" x14ac:dyDescent="0.3">
      <c r="B1142" s="57"/>
    </row>
    <row r="1143" spans="2:2" x14ac:dyDescent="0.3">
      <c r="B1143" s="57"/>
    </row>
    <row r="1144" spans="2:2" x14ac:dyDescent="0.3">
      <c r="B1144" s="57"/>
    </row>
    <row r="1145" spans="2:2" x14ac:dyDescent="0.3">
      <c r="B1145" s="57"/>
    </row>
    <row r="1146" spans="2:2" x14ac:dyDescent="0.3">
      <c r="B1146" s="57"/>
    </row>
    <row r="1147" spans="2:2" x14ac:dyDescent="0.3">
      <c r="B1147" s="57"/>
    </row>
    <row r="1148" spans="2:2" x14ac:dyDescent="0.3">
      <c r="B1148" s="57"/>
    </row>
    <row r="1149" spans="2:2" x14ac:dyDescent="0.3">
      <c r="B1149" s="57"/>
    </row>
    <row r="1150" spans="2:2" x14ac:dyDescent="0.3">
      <c r="B1150" s="57"/>
    </row>
    <row r="1151" spans="2:2" x14ac:dyDescent="0.3">
      <c r="B1151" s="57"/>
    </row>
    <row r="1152" spans="2:2" x14ac:dyDescent="0.3">
      <c r="B1152" s="57"/>
    </row>
    <row r="1153" spans="2:2" x14ac:dyDescent="0.3">
      <c r="B1153" s="57"/>
    </row>
    <row r="1154" spans="2:2" x14ac:dyDescent="0.3">
      <c r="B1154" s="57"/>
    </row>
    <row r="1155" spans="2:2" x14ac:dyDescent="0.3">
      <c r="B1155" s="57"/>
    </row>
    <row r="1156" spans="2:2" x14ac:dyDescent="0.3">
      <c r="B1156" s="57"/>
    </row>
    <row r="1157" spans="2:2" x14ac:dyDescent="0.3">
      <c r="B1157" s="57"/>
    </row>
    <row r="1158" spans="2:2" x14ac:dyDescent="0.3">
      <c r="B1158" s="57"/>
    </row>
    <row r="1159" spans="2:2" x14ac:dyDescent="0.3">
      <c r="B1159" s="57"/>
    </row>
    <row r="1160" spans="2:2" x14ac:dyDescent="0.3">
      <c r="B1160" s="57"/>
    </row>
    <row r="1161" spans="2:2" x14ac:dyDescent="0.3">
      <c r="B1161" s="57"/>
    </row>
    <row r="1162" spans="2:2" x14ac:dyDescent="0.3">
      <c r="B1162" s="57"/>
    </row>
    <row r="1163" spans="2:2" x14ac:dyDescent="0.3">
      <c r="B1163" s="57"/>
    </row>
    <row r="1164" spans="2:2" x14ac:dyDescent="0.3">
      <c r="B1164" s="57"/>
    </row>
    <row r="1165" spans="2:2" x14ac:dyDescent="0.3">
      <c r="B1165" s="57"/>
    </row>
    <row r="1166" spans="2:2" x14ac:dyDescent="0.3">
      <c r="B1166" s="57"/>
    </row>
    <row r="1167" spans="2:2" x14ac:dyDescent="0.3">
      <c r="B1167" s="57"/>
    </row>
    <row r="1168" spans="2:2" x14ac:dyDescent="0.3">
      <c r="B1168" s="57"/>
    </row>
    <row r="1169" spans="2:2" x14ac:dyDescent="0.3">
      <c r="B1169" s="57"/>
    </row>
    <row r="1170" spans="2:2" x14ac:dyDescent="0.3">
      <c r="B1170" s="57"/>
    </row>
    <row r="1171" spans="2:2" x14ac:dyDescent="0.3">
      <c r="B1171" s="57"/>
    </row>
    <row r="1172" spans="2:2" x14ac:dyDescent="0.3">
      <c r="B1172" s="57"/>
    </row>
    <row r="1173" spans="2:2" x14ac:dyDescent="0.3">
      <c r="B1173" s="57"/>
    </row>
    <row r="1174" spans="2:2" x14ac:dyDescent="0.3">
      <c r="B1174" s="57"/>
    </row>
    <row r="1175" spans="2:2" x14ac:dyDescent="0.3">
      <c r="B1175" s="57"/>
    </row>
    <row r="1176" spans="2:2" x14ac:dyDescent="0.3">
      <c r="B1176" s="57"/>
    </row>
    <row r="1177" spans="2:2" x14ac:dyDescent="0.3">
      <c r="B1177" s="57"/>
    </row>
    <row r="1178" spans="2:2" x14ac:dyDescent="0.3">
      <c r="B1178" s="57"/>
    </row>
    <row r="1179" spans="2:2" x14ac:dyDescent="0.3">
      <c r="B1179" s="57"/>
    </row>
    <row r="1180" spans="2:2" x14ac:dyDescent="0.3">
      <c r="B1180" s="57"/>
    </row>
    <row r="1181" spans="2:2" x14ac:dyDescent="0.3">
      <c r="B1181" s="57"/>
    </row>
    <row r="1182" spans="2:2" x14ac:dyDescent="0.3">
      <c r="B1182" s="57"/>
    </row>
    <row r="1183" spans="2:2" x14ac:dyDescent="0.3">
      <c r="B1183" s="57"/>
    </row>
    <row r="1184" spans="2:2" x14ac:dyDescent="0.3">
      <c r="B1184" s="57"/>
    </row>
    <row r="1185" spans="2:2" x14ac:dyDescent="0.3">
      <c r="B1185" s="57"/>
    </row>
    <row r="1186" spans="2:2" x14ac:dyDescent="0.3">
      <c r="B1186" s="57"/>
    </row>
    <row r="1187" spans="2:2" x14ac:dyDescent="0.3">
      <c r="B1187" s="57"/>
    </row>
    <row r="1188" spans="2:2" x14ac:dyDescent="0.3">
      <c r="B1188" s="57"/>
    </row>
    <row r="1189" spans="2:2" x14ac:dyDescent="0.3">
      <c r="B1189" s="57"/>
    </row>
    <row r="1190" spans="2:2" x14ac:dyDescent="0.3">
      <c r="B1190" s="57"/>
    </row>
    <row r="1191" spans="2:2" x14ac:dyDescent="0.3">
      <c r="B1191" s="57"/>
    </row>
    <row r="1192" spans="2:2" x14ac:dyDescent="0.3">
      <c r="B1192" s="57"/>
    </row>
    <row r="1193" spans="2:2" x14ac:dyDescent="0.3">
      <c r="B1193" s="57"/>
    </row>
    <row r="1194" spans="2:2" x14ac:dyDescent="0.3">
      <c r="B1194" s="57"/>
    </row>
    <row r="1195" spans="2:2" x14ac:dyDescent="0.3">
      <c r="B1195" s="57"/>
    </row>
    <row r="1196" spans="2:2" x14ac:dyDescent="0.3">
      <c r="B1196" s="57"/>
    </row>
    <row r="1197" spans="2:2" x14ac:dyDescent="0.3">
      <c r="B1197" s="57"/>
    </row>
    <row r="1198" spans="2:2" x14ac:dyDescent="0.3">
      <c r="B1198" s="57"/>
    </row>
    <row r="1199" spans="2:2" x14ac:dyDescent="0.3">
      <c r="B1199" s="57"/>
    </row>
    <row r="1200" spans="2:2" x14ac:dyDescent="0.3">
      <c r="B1200" s="57"/>
    </row>
    <row r="1201" spans="2:2" x14ac:dyDescent="0.3">
      <c r="B1201" s="57"/>
    </row>
    <row r="1202" spans="2:2" x14ac:dyDescent="0.3">
      <c r="B1202" s="57"/>
    </row>
    <row r="1203" spans="2:2" x14ac:dyDescent="0.3">
      <c r="B1203" s="57"/>
    </row>
    <row r="1204" spans="2:2" x14ac:dyDescent="0.3">
      <c r="B1204" s="57"/>
    </row>
    <row r="1205" spans="2:2" x14ac:dyDescent="0.3">
      <c r="B1205" s="57"/>
    </row>
    <row r="1206" spans="2:2" x14ac:dyDescent="0.3">
      <c r="B1206" s="57"/>
    </row>
    <row r="1207" spans="2:2" x14ac:dyDescent="0.3">
      <c r="B1207" s="57"/>
    </row>
    <row r="1208" spans="2:2" x14ac:dyDescent="0.3">
      <c r="B1208" s="57"/>
    </row>
    <row r="1209" spans="2:2" x14ac:dyDescent="0.3">
      <c r="B1209" s="57"/>
    </row>
    <row r="1210" spans="2:2" x14ac:dyDescent="0.3">
      <c r="B1210" s="57"/>
    </row>
    <row r="1211" spans="2:2" x14ac:dyDescent="0.3">
      <c r="B1211" s="57"/>
    </row>
    <row r="1212" spans="2:2" x14ac:dyDescent="0.3">
      <c r="B1212" s="57"/>
    </row>
    <row r="1213" spans="2:2" x14ac:dyDescent="0.3">
      <c r="B1213" s="57"/>
    </row>
    <row r="1214" spans="2:2" x14ac:dyDescent="0.3">
      <c r="B1214" s="57"/>
    </row>
    <row r="1215" spans="2:2" x14ac:dyDescent="0.3">
      <c r="B1215" s="57"/>
    </row>
    <row r="1216" spans="2:2" x14ac:dyDescent="0.3">
      <c r="B1216" s="57"/>
    </row>
    <row r="1217" spans="2:2" x14ac:dyDescent="0.3">
      <c r="B1217" s="57"/>
    </row>
    <row r="1218" spans="2:2" x14ac:dyDescent="0.3">
      <c r="B1218" s="57"/>
    </row>
    <row r="1219" spans="2:2" x14ac:dyDescent="0.3">
      <c r="B1219" s="57"/>
    </row>
    <row r="1220" spans="2:2" x14ac:dyDescent="0.3">
      <c r="B1220" s="57"/>
    </row>
    <row r="1221" spans="2:2" x14ac:dyDescent="0.3">
      <c r="B1221" s="57"/>
    </row>
    <row r="1222" spans="2:2" x14ac:dyDescent="0.3">
      <c r="B1222" s="57"/>
    </row>
    <row r="1223" spans="2:2" x14ac:dyDescent="0.3">
      <c r="B1223" s="57"/>
    </row>
    <row r="1224" spans="2:2" x14ac:dyDescent="0.3">
      <c r="B1224" s="57"/>
    </row>
    <row r="1225" spans="2:2" x14ac:dyDescent="0.3">
      <c r="B1225" s="57"/>
    </row>
    <row r="1226" spans="2:2" x14ac:dyDescent="0.3">
      <c r="B1226" s="57"/>
    </row>
    <row r="1227" spans="2:2" x14ac:dyDescent="0.3">
      <c r="B1227" s="57"/>
    </row>
    <row r="1228" spans="2:2" x14ac:dyDescent="0.3">
      <c r="B1228" s="57"/>
    </row>
    <row r="1229" spans="2:2" x14ac:dyDescent="0.3">
      <c r="B1229" s="57"/>
    </row>
    <row r="1230" spans="2:2" x14ac:dyDescent="0.3">
      <c r="B1230" s="57"/>
    </row>
    <row r="1231" spans="2:2" x14ac:dyDescent="0.3">
      <c r="B1231" s="57"/>
    </row>
    <row r="1232" spans="2:2" x14ac:dyDescent="0.3">
      <c r="B1232" s="57"/>
    </row>
    <row r="1233" spans="2:2" x14ac:dyDescent="0.3">
      <c r="B1233" s="57"/>
    </row>
    <row r="1234" spans="2:2" x14ac:dyDescent="0.3">
      <c r="B1234" s="57"/>
    </row>
    <row r="1235" spans="2:2" x14ac:dyDescent="0.3">
      <c r="B1235" s="57"/>
    </row>
    <row r="1236" spans="2:2" x14ac:dyDescent="0.3">
      <c r="B1236" s="57"/>
    </row>
    <row r="1237" spans="2:2" x14ac:dyDescent="0.3">
      <c r="B1237" s="57"/>
    </row>
    <row r="1238" spans="2:2" x14ac:dyDescent="0.3">
      <c r="B1238" s="57"/>
    </row>
    <row r="1239" spans="2:2" x14ac:dyDescent="0.3">
      <c r="B1239" s="57"/>
    </row>
    <row r="1240" spans="2:2" x14ac:dyDescent="0.3">
      <c r="B1240" s="57"/>
    </row>
    <row r="1241" spans="2:2" x14ac:dyDescent="0.3">
      <c r="B1241" s="57"/>
    </row>
    <row r="1242" spans="2:2" x14ac:dyDescent="0.3">
      <c r="B1242" s="57"/>
    </row>
    <row r="1243" spans="2:2" x14ac:dyDescent="0.3">
      <c r="B1243" s="57"/>
    </row>
    <row r="1244" spans="2:2" x14ac:dyDescent="0.3">
      <c r="B1244" s="57"/>
    </row>
  </sheetData>
  <autoFilter ref="J1:J1244" xr:uid="{00000000-0001-0000-0000-000000000000}"/>
  <hyperlinks>
    <hyperlink ref="J2" r:id="rId1" tooltip="Balrampur Chini Mills Ltd." display="https://www.etmoney.com/stocks/balrampur-chini-mills-ltd/1513" xr:uid="{EF298D7A-9B7B-446A-B5D2-982AAC6E3762}"/>
    <hyperlink ref="J3" r:id="rId2" tooltip="KEC International Ltd." display="https://www.etmoney.com/stocks/kec-international-ltd/2802" xr:uid="{6A3AAC57-FA7C-417D-99C7-5AE139B4B8B0}"/>
    <hyperlink ref="J4" r:id="rId3" tooltip="BSE Ltd." display="https://www.etmoney.com/stocks/bse-ltd/78" xr:uid="{5ABA818B-40AC-453F-8305-C4A99F15D472}"/>
    <hyperlink ref="J5" r:id="rId4" tooltip="NLC India Ltd." display="https://www.etmoney.com/stocks/nlc-india-ltd/1350" xr:uid="{C398ED58-A9FF-4CD5-B254-9941D7FEE706}"/>
    <hyperlink ref="J6" r:id="rId5" tooltip="IndusInd Bank Ltd." display="https://www.etmoney.com/stocks/indusind-bank-ltd/2174" xr:uid="{EA5CE451-739A-4A05-B257-43BD46856993}"/>
    <hyperlink ref="J7" r:id="rId6" tooltip="Krishna Institute of Medical Sciences Ltd." display="https://www.etmoney.com/stocks/krishna-institute-of-medical-sciences-ltd/3128" xr:uid="{FA6021F3-4E4A-4A6A-A493-313FDD22992E}"/>
    <hyperlink ref="J8" r:id="rId7" tooltip="Godfrey Phillips India Ltd." display="https://www.etmoney.com/stocks/godfrey-phillips-india-ltd/1934" xr:uid="{3070654F-71A1-4E6C-8F09-B573A66C890C}"/>
    <hyperlink ref="J9" r:id="rId8" tooltip="Sundaram Finance Ltd." display="https://www.etmoney.com/stocks/sundaram-finance-ltd/250" xr:uid="{F1B11EE0-2FB2-4039-B1F0-41D66DEE3541}"/>
    <hyperlink ref="J10" r:id="rId9" tooltip="Jio Financial Services Ltd." display="https://www.etmoney.com/stocks/jio-financial-services-ltd/4428" xr:uid="{CBDD8910-DBC1-4221-B072-667E9DAC9B12}"/>
    <hyperlink ref="J11" r:id="rId10" tooltip="Adani Green Energy Ltd." display="https://www.etmoney.com/stocks/adani-green-energy-ltd/1981" xr:uid="{97E85EB7-0780-4548-A532-B315EE34E4E9}"/>
    <hyperlink ref="J12" r:id="rId11" tooltip="Crompton Greaves Consumer Electricals Ltd." display="https://www.etmoney.com/stocks/crompton-greaves-consumer-electricals-ltd/142" xr:uid="{8AA5CEF4-0744-4E80-BDBE-D3D638C26505}"/>
    <hyperlink ref="J13" r:id="rId12" tooltip="Aegis Logistics Ltd." display="https://www.etmoney.com/stocks/aegis-logistics-ltd/1735" xr:uid="{32A57A69-B17B-4F78-B1DE-C23CFFC1A041}"/>
    <hyperlink ref="J14" r:id="rId13" tooltip="Emami Ltd." display="https://www.etmoney.com/stocks/emami-ltd/679" xr:uid="{AFF28B76-62EE-478C-8CB6-18AC943FED8B}"/>
    <hyperlink ref="J15" r:id="rId14" tooltip="Tata Motors Ltd." display="https://www.etmoney.com/stocks/tata-motors-ltd/1838" xr:uid="{0ED176D6-D1ED-4DCE-AC69-66BA9675EC12}"/>
    <hyperlink ref="J16" r:id="rId15" tooltip="Aditya Birla Capital Ltd." display="https://www.etmoney.com/stocks/aditya-birla-capital-ltd/88" xr:uid="{802DE9FC-A50F-4267-9909-4D34754A6CD8}"/>
    <hyperlink ref="J17" r:id="rId16" tooltip="EID Parry (India) Ltd." display="https://www.etmoney.com/stocks/eid-parry-india-ltd/1853" xr:uid="{329C42CA-9A1D-435B-A0A7-BE0E8605E301}"/>
    <hyperlink ref="J18" r:id="rId17" tooltip="Easy Trip Planners Ltd." display="https://www.etmoney.com/stocks/easy-trip-planners-ltd/2653" xr:uid="{69637740-61B5-4E01-9810-D9D018067A7E}"/>
    <hyperlink ref="J19" r:id="rId18" tooltip="Linde India Ltd." display="https://www.etmoney.com/stocks/linde-india-ltd/1665" xr:uid="{37E31DED-1303-4FE9-A32E-B33192BBD8C1}"/>
    <hyperlink ref="J20" r:id="rId19" tooltip="Voltas Ltd." display="https://www.etmoney.com/stocks/voltas-ltd/258" xr:uid="{D0ABEBB9-DE71-4AFF-89D0-4F5D032A0CDF}"/>
    <hyperlink ref="J21" r:id="rId20" tooltip="Adani Energy Solutions Ltd." display="https://www.etmoney.com/stocks/adani-energy-solutions-ltd/2591" xr:uid="{1E97CB2B-2575-4143-A426-CD781C3E9F1E}"/>
    <hyperlink ref="J22" r:id="rId21" tooltip="Bata India Ltd." display="https://www.etmoney.com/stocks/bata-india-ltd/536" xr:uid="{25A42F1E-62F4-4876-8739-F3ACFFE024EC}"/>
    <hyperlink ref="J23" r:id="rId22" tooltip="KSB Ltd." display="https://www.etmoney.com/stocks/ksb-ltd/2330" xr:uid="{5A2EE203-6C35-4A39-898F-353D8A87ECA4}"/>
    <hyperlink ref="J24" r:id="rId23" tooltip="UTI Asset Management Company Ltd." display="https://www.etmoney.com/stocks/uti-asset-management-company-ltd/2679" xr:uid="{09AF7087-42DB-47C3-B3F1-E9E111090D80}"/>
    <hyperlink ref="J25" r:id="rId24" tooltip="Aavas Financiers Ltd." display="https://www.etmoney.com/stocks/aavas-financiers-ltd/1794" xr:uid="{A43196EE-B062-4CCB-935A-8C0AD5E4A3E5}"/>
    <hyperlink ref="J26" r:id="rId25" tooltip="DOMS Industries Ltd." display="https://www.etmoney.com/stocks/doms-industries-ltd/4503" xr:uid="{938E5752-5B98-4F52-9665-EC2D146F2F8E}"/>
    <hyperlink ref="J27" r:id="rId26" tooltip="Ceat Ltd." display="https://www.etmoney.com/stocks/ceat-ltd/899" xr:uid="{E6247B45-93F2-47B9-ADE3-BCC318F7AFEA}"/>
    <hyperlink ref="J28" r:id="rId27" tooltip="Manappuram Finance Ltd." display="https://www.etmoney.com/stocks/manappuram-finance-ltd/2484" xr:uid="{9FB569D7-9885-422D-9A4A-9D566B0F538E}"/>
    <hyperlink ref="J29" r:id="rId28" tooltip="Brigade Enterprises Ltd." display="https://www.etmoney.com/stocks/brigade-enterprises-ltd/2067" xr:uid="{97FFF1D0-9F76-47E3-B14C-4A69D053B199}"/>
    <hyperlink ref="J30" r:id="rId29" tooltip="Kotak Mahindra Bank Ltd." display="https://www.etmoney.com/stocks/kotak-mahindra-bank-ltd/2332" xr:uid="{3BF77896-EBA4-4255-BC65-BB248AFBDA97}"/>
    <hyperlink ref="J31" r:id="rId30" tooltip="Deepak Fertilisers &amp; Petrochemicals Corporation Ltd." display="https://www.etmoney.com/stocks/deepak-fertilisers-and-petrochemicals-corporation-ltd/2778" xr:uid="{3A548878-348D-4F27-96D6-F768AED849CC}"/>
    <hyperlink ref="J32" r:id="rId31" tooltip="Bharat Forge Ltd." display="https://www.etmoney.com/stocks/bharat-forge-ltd/1401" xr:uid="{F3CCCDBF-E0B1-4809-A3ED-57F78CEE5E7A}"/>
    <hyperlink ref="J33" r:id="rId32" tooltip="Aditya Birla Sun Life AMC Ltd." display="https://www.etmoney.com/stocks/aditya-birla-sun-life-amc-ltd/3898" xr:uid="{B59916E3-4BB4-4A7B-8B40-5816537BA303}"/>
    <hyperlink ref="J34" r:id="rId33" tooltip="PNC Infratech Ltd." display="https://www.etmoney.com/stocks/pnc-infratech-ltd/2185" xr:uid="{3160C12E-0AE1-4961-A9A2-F63FF9088F6E}"/>
    <hyperlink ref="J35" r:id="rId34" tooltip="NHPC Ltd." display="https://www.etmoney.com/stocks/nhpc-ltd/1691" xr:uid="{9014FF29-DCC1-4F87-9239-521D081A03E3}"/>
    <hyperlink ref="J36" r:id="rId35" tooltip="Schaeffler India Ltd." display="https://www.etmoney.com/stocks/schaeffler-india-ltd/1895" xr:uid="{BF98E97B-FD77-4550-A5DD-CC65F561DB55}"/>
    <hyperlink ref="J37" r:id="rId36" tooltip="Divi's Laboratories Ltd." display="https://www.etmoney.com/stocks/divis-laboratories-ltd/2542" xr:uid="{E08B6D61-794B-455A-ACB6-3059F9C5E908}"/>
    <hyperlink ref="J38" r:id="rId37" tooltip="BEML Ltd." display="https://www.etmoney.com/stocks/beml-ltd/50" xr:uid="{D04152A0-8275-458E-B809-FB4EA3B0A3DF}"/>
    <hyperlink ref="J39" r:id="rId38" tooltip="Equitas Small Finance Bank Ltd." display="https://www.etmoney.com/stocks/equitas-small-finance-bank-ltd/1849" xr:uid="{66CA0C5E-9A8A-44D9-B174-7C66219FD7E8}"/>
    <hyperlink ref="J40" r:id="rId39" tooltip="Polycab India Ltd." display="https://www.etmoney.com/stocks/polycab-india-ltd/1648" xr:uid="{1C48F701-D20D-4E91-BA3B-7E73C1432A6F}"/>
    <hyperlink ref="J41" r:id="rId40" tooltip="Coromandel International Ltd." display="https://www.etmoney.com/stocks/coromandel-international-ltd/112" xr:uid="{4BD38641-7823-47F5-8569-A53BEDD24566}"/>
    <hyperlink ref="J42" r:id="rId41" tooltip="Procter &amp; Gamble Hygiene &amp; Healthcare Ltd." display="https://www.etmoney.com/stocks/procter-and-gamble-hygiene-and-healthcare-ltd/125" xr:uid="{53ED2DAF-28AC-4C95-8F6E-7226FC80861E}"/>
    <hyperlink ref="J43" r:id="rId42" tooltip="Shyam Metalics and Energy Ltd." display="https://www.etmoney.com/stocks/shyam-metalics-and-energy-ltd/3136" xr:uid="{F04E60FA-6CFE-4AAB-904C-E9C568091302}"/>
    <hyperlink ref="J44" r:id="rId43" tooltip="Jyoti CNC Automation Ltd." display="https://www.etmoney.com/stocks/jyoti-cnc-automation-ltd/4528" xr:uid="{0C8A4C15-CC7F-4A24-A8E8-FB9FB23A8AAD}"/>
    <hyperlink ref="J45" r:id="rId44" tooltip="Praj Industries Ltd." display="https://www.etmoney.com/stocks/praj-industries-ltd/2552" xr:uid="{7134814B-F0EA-48E7-A03D-4B5B03FBD93C}"/>
    <hyperlink ref="J46" r:id="rId45" tooltip="Tata Teleservices (Maharashtra) Ltd." display="https://www.etmoney.com/stocks/tata-teleservices-maharashtra-ltd/2865" xr:uid="{0059E894-D44F-426D-9CF8-145BA7652572}"/>
    <hyperlink ref="J47" r:id="rId46" tooltip="JK Lakshmi Cement Ltd." display="https://www.etmoney.com/stocks/jk-lakshmi-cement-ltd/1784" xr:uid="{9A157956-93C5-4260-8867-4ABE34339A19}"/>
    <hyperlink ref="J48" r:id="rId47" tooltip="Multi Commodity Exchange of India Ltd." display="https://www.etmoney.com/stocks/multi-commodity-exchange-of-india-ltd/1012" xr:uid="{6A4A5D8D-D393-41C1-957F-1074BA15BA0D}"/>
    <hyperlink ref="J49" r:id="rId48" tooltip="Akums Drugs &amp; Pharmaceuticals Ltd." display="https://www.etmoney.com/stocks/akums-drugs-and-pharmaceuticals-ltd/4825" xr:uid="{034CDFFA-2C3E-4023-BE90-F6B0BF9D937F}"/>
    <hyperlink ref="J50" r:id="rId49" tooltip="Endurance Technologies Ltd." display="https://www.etmoney.com/stocks/endurance-technologies-ltd/2585" xr:uid="{72E95C45-1476-48E2-A0A7-E5411F5B8862}"/>
    <hyperlink ref="J51" r:id="rId50" tooltip="Laurus Labs Ltd." display="https://www.etmoney.com/stocks/laurus-labs-ltd/982" xr:uid="{80597CD8-E4D8-43A4-9CBC-3E9785096AA2}"/>
    <hyperlink ref="J52" r:id="rId51" tooltip="Bikaji Foods International Ltd." display="https://www.etmoney.com/stocks/bikaji-foods-international-ltd/4247" xr:uid="{B507AAF8-26E6-4373-84F0-553B2CDC82B6}"/>
    <hyperlink ref="J53" r:id="rId52" tooltip="Bajaj Finance Ltd." display="https://www.etmoney.com/stocks/bajaj-finance-ltd/657" xr:uid="{7E56FE39-7563-49FA-A6E4-49092817C0DC}"/>
    <hyperlink ref="J54" r:id="rId53" tooltip="Ipca Laboratories Ltd." display="https://www.etmoney.com/stocks/ipca-laboratories-ltd/229" xr:uid="{CDEBBE85-3F54-48A7-97B9-03121BC0D750}"/>
    <hyperlink ref="J55" r:id="rId54" tooltip="Amber Enterprises India Ltd." display="https://www.etmoney.com/stocks/amber-enterprises-india-ltd/2367" xr:uid="{54417908-126D-4F69-85AF-507D5055ED1D}"/>
    <hyperlink ref="J56" r:id="rId55" tooltip="InterGlobe Aviation Ltd." display="https://www.etmoney.com/stocks/interglobe-aviation-ltd/426" xr:uid="{5B5AEED6-D669-4DF4-9817-F61A790BC676}"/>
    <hyperlink ref="J57" r:id="rId56" tooltip="HEG Ltd." display="https://www.etmoney.com/stocks/heg-ltd/2118" xr:uid="{A3830CE4-0A8E-4586-8D46-C5DE994EBF93}"/>
    <hyperlink ref="J58" r:id="rId57" tooltip="Aurobindo Pharma Ltd." display="https://www.etmoney.com/stocks/aurobindo-pharma-ltd/2473" xr:uid="{84442463-C100-4689-942E-03DC1C3C41FD}"/>
    <hyperlink ref="J59" r:id="rId58" tooltip="Glenmark Pharmaceuticals Ltd." display="https://www.etmoney.com/stocks/glenmark-pharmaceuticals-ltd/314" xr:uid="{000174D1-C788-49FC-9C6C-B76F8924B752}"/>
    <hyperlink ref="J60" r:id="rId59" tooltip="GAIL (India) Ltd." display="https://www.etmoney.com/stocks/gail-india-ltd/306" xr:uid="{985FC430-BB12-4D68-8168-B1444D5D6CFD}"/>
    <hyperlink ref="J61" r:id="rId60" tooltip="ITC Ltd." display="https://www.etmoney.com/stocks/itc-ltd/1353" xr:uid="{A368E986-BA0A-433D-B25E-E8A62B7041B0}"/>
    <hyperlink ref="J62" r:id="rId61" tooltip="HDFC Bank Ltd." display="https://www.etmoney.com/stocks/hdfc-bank-ltd/2705" xr:uid="{277AFDC8-77D1-4C5D-87DD-0AC2C91C3CC0}"/>
    <hyperlink ref="J63" r:id="rId62" tooltip="City Union Bank Ltd." display="https://www.etmoney.com/stocks/city-union-bank-ltd/345" xr:uid="{FCDA1228-B1D3-4552-8909-2C9AB48F9583}"/>
    <hyperlink ref="J64" r:id="rId63" tooltip="ZF Commercial Vehicle Control Systems India Ltd." display="https://www.etmoney.com/stocks/zf-commercial-vehicle-control-systems-india-ltd/2265" xr:uid="{F505CA1D-EE90-4544-8F96-50490346BD96}"/>
    <hyperlink ref="J65" r:id="rId64" tooltip="Ajanta Pharma Ltd." display="https://www.etmoney.com/stocks/ajanta-pharma-ltd/880" xr:uid="{C072DCE6-B320-43AE-A919-5647BC329EB8}"/>
    <hyperlink ref="J66" r:id="rId65" tooltip="EIH Ltd." display="https://www.etmoney.com/stocks/eih-ltd/2535" xr:uid="{3E3A784B-63E9-4545-B080-EBA087EF4FDF}"/>
    <hyperlink ref="J67" r:id="rId66" tooltip="Graphite India Ltd." display="https://www.etmoney.com/stocks/graphite-india-ltd/953" xr:uid="{1B6175B4-5B5C-40B4-B15A-B1CBAE25B025}"/>
    <hyperlink ref="J68" r:id="rId67" tooltip="Home First Finance Company India Ltd." display="https://www.etmoney.com/stocks/home-first-finance-company-india-ltd/2626" xr:uid="{1306C31B-B567-4D4C-A64C-391F9F3D1952}"/>
    <hyperlink ref="J69" r:id="rId68" tooltip="United Breweries Ltd." display="https://www.etmoney.com/stocks/united-breweries-ltd/2123" xr:uid="{BB564945-15BB-4D1A-9049-907958B19003}"/>
    <hyperlink ref="J70" r:id="rId69" tooltip="Kalyan Jewellers India Ltd." display="https://www.etmoney.com/stocks/kalyan-jewellers-india-ltd/1153" xr:uid="{FA58A8B7-E8FB-4C7B-BFBE-F0DF06045003}"/>
    <hyperlink ref="J71" r:id="rId70" tooltip="KPR Mill Ltd." display="https://www.etmoney.com/stocks/kpr-mill-ltd/918" xr:uid="{55E798B8-20B1-4A4A-B8E8-608D525F6918}"/>
    <hyperlink ref="J72" r:id="rId71" tooltip="Aditya Birla Fashion and Retail Ltd." display="https://www.etmoney.com/stocks/aditya-birla-fashion-and-retail-ltd/1913" xr:uid="{C1ABCEC7-BEC3-4B73-8841-4DC372A4DBA0}"/>
    <hyperlink ref="J73" r:id="rId72" tooltip="Triveni Engineering &amp; Industries Ltd." display="https://www.etmoney.com/stocks/triveni-engineering-and-industries-ltd/849" xr:uid="{1A28A98F-ADE4-48F9-A4FD-FEF359C1811F}"/>
    <hyperlink ref="J74" r:id="rId73" tooltip="Apollo Tyres Ltd." display="https://www.etmoney.com/stocks/apollo-tyres-ltd/2664" xr:uid="{2059B4CA-B195-4653-A0D7-A59EE65BCB1B}"/>
    <hyperlink ref="J75" r:id="rId74" tooltip="Sun Pharmaceutical Industries Ltd." display="https://www.etmoney.com/stocks/sun-pharmaceutical-industries-ltd/2777" xr:uid="{75D10C45-B1C1-46AD-9DEF-274FC948E5D2}"/>
    <hyperlink ref="J76" r:id="rId75" tooltip="Kirloskar Oil Engines Ltd." display="https://www.etmoney.com/stocks/kirloskar-oil-engines-ltd/1329" xr:uid="{7E81B4B8-C271-41C8-B21D-C31985C3CE15}"/>
    <hyperlink ref="J77" r:id="rId76" tooltip="SRF Ltd." display="https://www.etmoney.com/stocks/srf-ltd/643" xr:uid="{5A6BE65B-4EC6-4956-8E85-FD0E4CD52C5B}"/>
    <hyperlink ref="J78" r:id="rId77" tooltip="Torrent Pharmaceuticals Ltd." display="https://www.etmoney.com/stocks/torrent-pharmaceuticals-ltd/977" xr:uid="{1864CD3D-DB8E-4275-8698-2E915040E0E0}"/>
    <hyperlink ref="J79" r:id="rId78" tooltip="Tube Investments of India Ltd." display="https://www.etmoney.com/stocks/tube-investments-of-india-ltd/759" xr:uid="{9706CCFD-D340-47B0-837B-4CF6BE8F1807}"/>
    <hyperlink ref="J80" r:id="rId79" tooltip="Blue Star Ltd." display="https://www.etmoney.com/stocks/blue-star-ltd/535" xr:uid="{44B9B292-3521-45C0-82FE-F538ABF76FBA}"/>
    <hyperlink ref="J81" r:id="rId80" tooltip="United Spirits Ltd." display="https://www.etmoney.com/stocks/united-spirits-ltd/1320" xr:uid="{9AB3BC02-C30D-469F-92D5-77F15BAA3DB9}"/>
    <hyperlink ref="J82" r:id="rId81" tooltip="KEI Industries Ltd." display="https://www.etmoney.com/stocks/kei-industries-ltd/69" xr:uid="{71F55C15-94A0-4470-9357-92903DE2C68E}"/>
    <hyperlink ref="J83" r:id="rId82" tooltip="Avenue Supermarts Ltd." display="https://www.etmoney.com/stocks/avenue-supermarts-ltd/1804" xr:uid="{72C9B460-1F9B-4DDE-A25A-50AA600D6638}"/>
    <hyperlink ref="J84" r:id="rId83" tooltip="PNB Housing Finance Ltd." display="https://www.etmoney.com/stocks/pnb-housing-finance-ltd/256" xr:uid="{3991BC0F-287C-4384-95E5-ED45223A9E31}"/>
    <hyperlink ref="J85" r:id="rId84" tooltip="Escorts Kubota Ltd." display="https://www.etmoney.com/stocks/escorts-kubota-ltd/335" xr:uid="{0D7CA435-41C3-425A-B390-7EDE37ACB9BD}"/>
    <hyperlink ref="J86" r:id="rId85" tooltip="Lemon Tree Hotels Ltd." display="https://www.etmoney.com/stocks/lemon-tree-hotels-ltd/1246" xr:uid="{8DFE4F74-8046-4A4E-8B38-CCAE14019DC0}"/>
    <hyperlink ref="J87" r:id="rId86" tooltip="Muthoot Finance Ltd." display="https://www.etmoney.com/stocks/muthoot-finance-ltd/219" xr:uid="{9449893D-4B5F-4752-92B6-44AFBA28DEBF}"/>
    <hyperlink ref="J88" r:id="rId87" tooltip="Route Mobile Ltd." display="https://www.etmoney.com/stocks/route-mobile-ltd/1571" xr:uid="{441AECAF-25FB-419A-8A09-1D2FCC999217}"/>
    <hyperlink ref="J89" r:id="rId88" tooltip="Tata Power Company Ltd." display="https://www.etmoney.com/stocks/tata-power-company-ltd/2418" xr:uid="{42982C09-4A6F-4561-9B61-632D1F798628}"/>
    <hyperlink ref="J90" r:id="rId89" tooltip="Tata Communications Ltd." display="https://www.etmoney.com/stocks/tata-communications-ltd/1783" xr:uid="{75A14D4E-3888-445E-962A-B0F2968DB266}"/>
    <hyperlink ref="J91" r:id="rId90" tooltip="Bandhan Bank Ltd." display="https://www.etmoney.com/stocks/bandhan-bank-ltd/2407" xr:uid="{602AB3CE-1844-4EE7-83ED-1C88DDCDB192}"/>
    <hyperlink ref="J92" r:id="rId91" tooltip="Indian Railway Catering &amp; Tourism Corporation Ltd." display="https://www.etmoney.com/stocks/indian-railway-catering-and-tourism-corporation-ltd/616" xr:uid="{3642F203-1C59-4F86-82B0-89B4BAED27C7}"/>
    <hyperlink ref="J93" r:id="rId92" tooltip="Chalet Hotels Ltd." display="https://www.etmoney.com/stocks/chalet-hotels-ltd/711" xr:uid="{530E5D9D-78AA-4151-A011-A4A2CC242290}"/>
    <hyperlink ref="J94" r:id="rId93" tooltip="GlaxoSmithKline Pharmaceuticals Ltd." display="https://www.etmoney.com/stocks/glaxosmithkline-pharmaceuticals-ltd/2539" xr:uid="{E9B7A5D0-695D-4BE1-8256-82EE3F16FB91}"/>
    <hyperlink ref="J95" r:id="rId94" tooltip="Pidilite Industries Ltd." display="https://www.etmoney.com/stocks/pidilite-industries-ltd/1669" xr:uid="{6AE4E95A-D7CF-4F79-B70D-DE0E4A53F882}"/>
    <hyperlink ref="J96" r:id="rId95" tooltip="National Aluminium Company Ltd." display="https://www.etmoney.com/stocks/national-aluminium-company-ltd/2773" xr:uid="{8E02CED2-8DCD-412A-BE55-A511D0427AD5}"/>
    <hyperlink ref="J97" r:id="rId96" tooltip="General Insurance Corporation of India" display="https://www.etmoney.com/stocks/general-insurance-corporation-of-india/251" xr:uid="{20783C2E-C05D-41CE-9D69-B9FF8DBDB849}"/>
    <hyperlink ref="J98" r:id="rId97" tooltip="Gujarat Gas Ltd." display="https://www.etmoney.com/stocks/gujarat-gas-ltd/1043" xr:uid="{0E598204-82C1-427D-A249-ED543C5658EF}"/>
    <hyperlink ref="J99" r:id="rId98" tooltip="Nuvama Wealth Management Ltd." display="https://www.etmoney.com/stocks/nuvama-wealth-management-ltd/4465" xr:uid="{82A6580F-F82A-4606-BDB6-33A2635FF365}"/>
    <hyperlink ref="J100" r:id="rId99" tooltip="Page Industries Ltd." display="https://www.etmoney.com/stocks/page-industries-ltd/1063" xr:uid="{19615EB7-1FE9-4AD4-A53E-E83E9BC7BB6A}"/>
    <hyperlink ref="J101" r:id="rId100" tooltip="Kaynes Technology India Ltd." display="https://www.etmoney.com/stocks/kaynes-technology-india-ltd/4252" xr:uid="{20323EEE-77B2-4908-B4A0-DDCA30FEF9DA}"/>
    <hyperlink ref="J102" r:id="rId101" tooltip="Mahanagar Gas Ltd." display="https://www.etmoney.com/stocks/mahanagar-gas-ltd/1117" xr:uid="{5AFC70AB-2E21-40FD-9E02-B3FA3C6D41FA}"/>
    <hyperlink ref="J103" r:id="rId102" tooltip="eClerx Services Ltd." display="https://www.etmoney.com/stocks/eclerx-services-ltd/2002" xr:uid="{D3A51026-7BF0-4CD6-AB28-295F949EB876}"/>
    <hyperlink ref="J104" r:id="rId103" tooltip="Poly Medicure Ltd." display="https://www.etmoney.com/stocks/poly-medicure-ltd/1554" xr:uid="{B0DB87BB-F719-4ED6-AC36-B2E9BFC1EF39}"/>
    <hyperlink ref="J105" r:id="rId104" tooltip="Rail Vikas Nigam Ltd." display="https://www.etmoney.com/stocks/rail-vikas-nigam-ltd/855" xr:uid="{3DEE8A2F-7D57-4D23-B345-364DFCB12ED2}"/>
    <hyperlink ref="J106" r:id="rId105" tooltip="Reliance Industries Ltd." display="https://www.etmoney.com/stocks/reliance-industries-ltd/2046" xr:uid="{BF74132F-BF5A-4DA2-A3E6-5B9012E83A7D}"/>
    <hyperlink ref="J107" r:id="rId106" tooltip="UltraTech Cement Ltd." display="https://www.etmoney.com/stocks/ultratech-cement-ltd/358" xr:uid="{6E5F1750-6686-4F19-9336-E514D9A342BF}"/>
    <hyperlink ref="J108" r:id="rId107" tooltip="Bajaj Finserv Ltd." display="https://www.etmoney.com/stocks/bajaj-finserv-ltd/2136" xr:uid="{BA4FD80E-41A7-41D5-BC0A-0EC81ACBBCF8}"/>
    <hyperlink ref="J109" r:id="rId108" tooltip="Vedanta Ltd." display="https://www.etmoney.com/stocks/vedanta-ltd/545" xr:uid="{1306C44C-E5FE-4835-889D-16D63F48DC90}"/>
    <hyperlink ref="J110" r:id="rId109" tooltip="Tata Investment Corporation Ltd." display="https://www.etmoney.com/stocks/tata-investment-corporation-ltd/1248" xr:uid="{A3618616-48C9-4319-84B1-6346F03B41B1}"/>
    <hyperlink ref="J111" r:id="rId110" tooltip="Cochin Shipyard Ltd." display="https://www.etmoney.com/stocks/cochin-shipyard-ltd/2361" xr:uid="{6324520E-0A08-49E6-B049-853FE88E8662}"/>
    <hyperlink ref="J112" r:id="rId111" tooltip="Samvardhana Motherson International Ltd." display="https://www.etmoney.com/stocks/samvardhana-motherson-international-ltd/1654" xr:uid="{A6E2B5C7-8790-49C9-A57E-D3BF8D0CE603}"/>
    <hyperlink ref="J113" r:id="rId112" tooltip="Signatureglobal (India) Ltd." display="https://www.etmoney.com/stocks/signatureglobal-india-ltd/4460" xr:uid="{6D86509F-0DC2-4A16-AA02-35500752CD52}"/>
    <hyperlink ref="J114" r:id="rId113" tooltip="Bombay Burmah Trading Corporation Ltd." display="https://www.etmoney.com/stocks/bombay-burmah-trading-corporation-ltd/2823" xr:uid="{FF162CF8-FC02-4AB2-98CF-BB7B99C8FEAB}"/>
    <hyperlink ref="J115" r:id="rId114" tooltip="MRF Ltd." display="https://www.etmoney.com/stocks/mrf-ltd/2083" xr:uid="{7E936C0D-0371-47BC-92F9-36C10AA86910}"/>
    <hyperlink ref="J116" r:id="rId115" tooltip="Supreme Industries Ltd." display="https://www.etmoney.com/stocks/supreme-industries-ltd/1299" xr:uid="{685F078B-686E-4C80-9974-16F3B024A711}"/>
    <hyperlink ref="J117" r:id="rId116" tooltip="Havells India Ltd." display="https://www.etmoney.com/stocks/havells-india-ltd/305" xr:uid="{06768C17-5532-466B-9BB7-D658EF905215}"/>
    <hyperlink ref="J118" r:id="rId117" tooltip="Chemplast Sanmar Ltd." display="https://www.etmoney.com/stocks/chemplast-sanmar-ltd/3160" xr:uid="{5B7B6AC8-7D6B-4481-9FB2-5C9E2B133240}"/>
    <hyperlink ref="J119" r:id="rId118" tooltip="Bharat Petroleum Corporation Ltd." display="https://www.etmoney.com/stocks/bharat-petroleum-corporation-ltd/2358" xr:uid="{8F9C9853-D41E-43EA-A996-4AC39EE3F296}"/>
    <hyperlink ref="J120" r:id="rId119" tooltip="Max Healthcare Institute Ltd." display="https://www.etmoney.com/stocks/max-healthcare-institute-ltd/2624" xr:uid="{B95330DB-B5F9-406A-A0F7-769D965EBC76}"/>
    <hyperlink ref="J121" r:id="rId120" tooltip="Apar Industries Ltd." display="https://www.etmoney.com/stocks/apar-industries-ltd/2386" xr:uid="{B86D6001-4495-42DC-9E64-E74D4BE9B336}"/>
    <hyperlink ref="J122" r:id="rId121" tooltip="KFIN Technologies Ltd." display="https://www.etmoney.com/stocks/kfin-technologies-ltd/4287" xr:uid="{8AFF099F-E04B-4DF6-8DD6-7223475B1B4C}"/>
    <hyperlink ref="J123" r:id="rId122" tooltip="Bajaj Holdings &amp; Investment Ltd." display="https://www.etmoney.com/stocks/bajaj-holdings-and-investment-ltd/1362" xr:uid="{DBDBB25F-BA2B-4660-820F-868A75FB30C6}"/>
    <hyperlink ref="J124" r:id="rId123" tooltip="IRB Infrastructure Developers Ltd." display="https://www.etmoney.com/stocks/irb-infrastructure-developers-ltd/766" xr:uid="{6B14094B-0D3D-430A-90E8-AFB4CD8EB04E}"/>
    <hyperlink ref="J125" r:id="rId124" tooltip="Eicher Motors Ltd." display="https://www.etmoney.com/stocks/eicher-motors-ltd/1323" xr:uid="{7497F0FB-ED20-4C8F-89A8-5B23A9DC854B}"/>
    <hyperlink ref="J126" r:id="rId125" tooltip="Britannia Industries Ltd." display="https://www.etmoney.com/stocks/britannia-industries-ltd/28" xr:uid="{F2850CD3-4D17-427D-8D16-C1E7DF2C4DE2}"/>
    <hyperlink ref="J127" r:id="rId126" tooltip="UNO Minda Ltd." display="https://www.etmoney.com/stocks/uno-minda-ltd/2169" xr:uid="{DFCDB0A0-9854-44C2-808C-238FAAC7B818}"/>
    <hyperlink ref="J128" r:id="rId127" tooltip="Indraprastha Gas Ltd." display="https://www.etmoney.com/stocks/indraprastha-gas-ltd/1481" xr:uid="{AAFEF72E-9158-4F52-AA58-AA84D11C4276}"/>
    <hyperlink ref="J129" r:id="rId128" tooltip="Mahindra &amp; Mahindra Financial Services Ltd." display="https://www.etmoney.com/stocks/mahindra-and-mahindra-financial-services-ltd/743" xr:uid="{4FC7CFDB-0DF5-4738-BAB2-08371AC6D3EF}"/>
    <hyperlink ref="J130" r:id="rId129" tooltip="Cipla Ltd." display="https://www.etmoney.com/stocks/cipla-ltd/2065" xr:uid="{384ED633-F719-464B-9DC5-0585D5E002A5}"/>
    <hyperlink ref="J131" r:id="rId130" tooltip="Ujjivan Small Finance Bank Ltd." display="https://www.etmoney.com/stocks/ujjivan-small-finance-bank-ltd/2618" xr:uid="{93E4AE2F-A9AD-499D-B3FC-ACC2EC814849}"/>
    <hyperlink ref="J132" r:id="rId131" tooltip="Adani Total Gas Ltd." display="https://www.etmoney.com/stocks/adani-total-gas-ltd/1932" xr:uid="{D6D193D2-1E59-4BEF-9CF0-52D71E2DD8D7}"/>
    <hyperlink ref="J133" r:id="rId132" tooltip="Avanti Feeds Ltd." display="https://www.etmoney.com/stocks/avanti-feeds-ltd/1996" xr:uid="{A2170B38-324D-4598-9F31-36C80B77D0F2}"/>
    <hyperlink ref="J134" r:id="rId133" tooltip="JK Tyre &amp; Industries Ltd." display="https://www.etmoney.com/stocks/jk-tyre-and-industries-ltd/1599" xr:uid="{310B953F-C0F9-43D6-94E9-72EB34F0E0B5}"/>
    <hyperlink ref="J135" r:id="rId134" tooltip="Elecon Engineering Company Ltd." display="https://www.etmoney.com/stocks/elecon-engineering-company-ltd/398" xr:uid="{3F885940-271D-440C-A2C5-550D3C043913}"/>
    <hyperlink ref="J136" r:id="rId135" tooltip="Balkrishna Industries Ltd." display="https://www.etmoney.com/stocks/balkrishna-industries-ltd/1908" xr:uid="{8D72797A-AF84-4DBD-A699-3514DF0C46D6}"/>
    <hyperlink ref="J137" r:id="rId136" tooltip="Honeywell Automation India Ltd." display="https://www.etmoney.com/stocks/honeywell-automation-india-ltd/853" xr:uid="{27D06EF3-1A71-48BF-AA10-40D2E11E7571}"/>
    <hyperlink ref="J138" r:id="rId137" tooltip="Welspun Corp Ltd." display="https://www.etmoney.com/stocks/welspun-corp-ltd/2780" xr:uid="{69523420-CE8C-432B-B40F-168E5DFF046D}"/>
    <hyperlink ref="J139" r:id="rId138" tooltip="Dabur India Ltd." display="https://www.etmoney.com/stocks/dabur-india-ltd/223" xr:uid="{FF2D11CE-024E-44D5-8B18-ACBAEBFDE547}"/>
    <hyperlink ref="J140" r:id="rId139" tooltip="Jubilant Ingrevia Ltd." display="https://www.etmoney.com/stocks/jubilant-ingrevia-ltd/1933" xr:uid="{7EBA25DF-9973-4444-BF67-11E7BB7640AD}"/>
    <hyperlink ref="J141" r:id="rId140" tooltip="Coal India Ltd." display="https://www.etmoney.com/stocks/coal-india-ltd/1527" xr:uid="{6EFF531F-403D-475A-A676-C6E2F84743F5}"/>
    <hyperlink ref="J142" r:id="rId141" tooltip="Adani Power Ltd." display="https://www.etmoney.com/stocks/adani-power-ltd/2349" xr:uid="{6769700E-E502-4133-B56C-74609449FF23}"/>
    <hyperlink ref="J143" r:id="rId142" tooltip="PCBL Chemical Ltd." display="https://www.etmoney.com/stocks/pcbl-chemical-ltd/2649" xr:uid="{FF44EC83-D313-459B-BDE1-0C914374A3F3}"/>
    <hyperlink ref="J144" r:id="rId143" tooltip="Godrej Consumer Products Ltd." display="https://www.etmoney.com/stocks/godrej-consumer-products-ltd/2575" xr:uid="{D4FA2BB0-61B1-403D-9D2E-216159DE7138}"/>
    <hyperlink ref="J145" r:id="rId144" tooltip="NCC Ltd." display="https://www.etmoney.com/stocks/ncc-ltd/955" xr:uid="{F7E2FBDB-AFAE-4449-B464-491771F8F073}"/>
    <hyperlink ref="J146" r:id="rId145" tooltip="Trent Ltd." display="https://www.etmoney.com/stocks/trent-ltd/844" xr:uid="{E7830390-B57C-48BE-A683-83C907AB7CB1}"/>
    <hyperlink ref="J147" r:id="rId146" tooltip="Indian Oil Corporation Ltd." display="https://www.etmoney.com/stocks/indian-oil-corporation-ltd/600" xr:uid="{6295CC08-2A44-4598-BF38-E6487A74BD9A}"/>
    <hyperlink ref="J148" r:id="rId147" tooltip="IIFL Finance Ltd." display="https://www.etmoney.com/stocks/iifl-finance-ltd/2297" xr:uid="{C165B1D9-76F4-43D0-ADE7-32B322079FA9}"/>
    <hyperlink ref="J149" r:id="rId148" tooltip="Godrej Industries Ltd." display="https://www.etmoney.com/stocks/godrej-industries-ltd/2191" xr:uid="{9B4BB7ED-B9FF-40B9-995D-D59FF38FC82C}"/>
    <hyperlink ref="J150" r:id="rId149" tooltip="Kalpataru Projects International Ltd." display="https://www.etmoney.com/stocks/kalpataru-projects-international-ltd/1425" xr:uid="{ABB85278-7163-4CB9-8BF6-8D345634B84A}"/>
    <hyperlink ref="J151" r:id="rId150" tooltip="CESC Ltd." display="https://www.etmoney.com/stocks/cesc-ltd/338" xr:uid="{C48665E9-BBA3-4565-862E-71FC6ED0551A}"/>
    <hyperlink ref="J152" r:id="rId151" tooltip="Chambal Fertilisers &amp; Chemicals Ltd." display="https://www.etmoney.com/stocks/chambal-fertilisers-and-chemicals-ltd/2165" xr:uid="{F4E151CB-AAA6-4AFC-A7B8-8F32460B2CE3}"/>
    <hyperlink ref="J153" r:id="rId152" tooltip="Alok Industries Ltd." display="https://www.etmoney.com/stocks/alok-industries-ltd/892" xr:uid="{144266EA-7CCB-4FE9-A452-966FDA91DC96}"/>
    <hyperlink ref="J154" r:id="rId153" tooltip="SJVN Ltd." display="https://www.etmoney.com/stocks/sjvn-ltd/2246" xr:uid="{0F2B6829-5825-4605-99E0-7E2E796F0340}"/>
    <hyperlink ref="J155" r:id="rId154" tooltip="NBCC (India) Ltd." display="https://www.etmoney.com/stocks/nbcc-india-ltd/2776" xr:uid="{31242372-78B7-40A9-AEB3-9C94A1A53260}"/>
    <hyperlink ref="J156" r:id="rId155" tooltip="Mahindra &amp; Mahindra Ltd." display="https://www.etmoney.com/stocks/mahindra-and-mahindra-ltd/819" xr:uid="{4CEF674F-034C-4DB7-AC86-5FC65DDB45B3}"/>
    <hyperlink ref="J157" r:id="rId156" tooltip="Container Corporation of India Ltd." display="https://www.etmoney.com/stocks/container-corporation-of-india-ltd/727" xr:uid="{12F8B29A-AB92-48E4-98D9-CC67569C6A31}"/>
    <hyperlink ref="J158" r:id="rId157" tooltip="Schneider Electric Infrastructure Ltd." display="https://www.etmoney.com/stocks/schneider-electric-infrastructure-ltd/2529" xr:uid="{88E80072-0E35-4877-9659-B9C18A8EA4E4}"/>
    <hyperlink ref="J159" r:id="rId158" tooltip="JSW Energy Ltd." display="https://www.etmoney.com/stocks/jsw-energy-ltd/211" xr:uid="{1475524A-E389-4968-B0A7-82B8D879DB7F}"/>
    <hyperlink ref="J160" r:id="rId159" tooltip="Data Patterns (India) Ltd." display="https://www.etmoney.com/stocks/data-patterns-india-ltd/3985" xr:uid="{BA7AF875-47CD-4597-B93C-79B088FEFBC5}"/>
    <hyperlink ref="J161" r:id="rId160" tooltip="Chennai Petroleum Corporation Ltd." display="https://www.etmoney.com/stocks/chennai-petroleum-corporation-ltd/86" xr:uid="{E0EEE981-7702-4358-A489-7ED9DFCACB84}"/>
    <hyperlink ref="J162" r:id="rId161" tooltip="Gujarat Fluorochemicals Ltd." display="https://www.etmoney.com/stocks/gujarat-fluorochemicals-ltd/1942" xr:uid="{2711C8F2-12AC-4835-A87A-D09927075D64}"/>
    <hyperlink ref="J163" r:id="rId162" tooltip="Hindustan Copper Ltd." display="https://www.etmoney.com/stocks/hindustan-copper-ltd/2306" xr:uid="{9689BE4C-20A0-4C3A-8BDD-FB42CDD836C9}"/>
    <hyperlink ref="J164" r:id="rId163" tooltip="Jaiprakash Power Ventures Ltd." display="https://www.etmoney.com/stocks/jaiprakash-power-ventures-ltd/2538" xr:uid="{505AC399-A942-45F1-89B3-71BF0E342895}"/>
    <hyperlink ref="J165" r:id="rId164" tooltip="ICICI Securities Ltd." display="https://www.etmoney.com/stocks/icici-securities-ltd/2431" xr:uid="{68FAD4BD-F19E-46E2-A43A-8F696DE2E844}"/>
    <hyperlink ref="J166" r:id="rId165" tooltip="Newgen Software Technologies Ltd." display="https://www.etmoney.com/stocks/newgen-software-technologies-ltd/1502" xr:uid="{AA51769C-D3E5-4730-B061-601C7EEB0510}"/>
    <hyperlink ref="J167" r:id="rId166" tooltip="Bajaj Auto Ltd." display="https://www.etmoney.com/stocks/bajaj-auto-ltd/2687" xr:uid="{5358FA45-C793-4109-A28F-92EBBC597A2D}"/>
    <hyperlink ref="J168" r:id="rId167" tooltip="ABB India Ltd." display="https://www.etmoney.com/stocks/abb-india-ltd/1040" xr:uid="{860D7556-1029-497D-8A60-BE9AABAE8B38}"/>
    <hyperlink ref="J169" r:id="rId168" tooltip="Piramal Pharma Ltd." display="https://www.etmoney.com/stocks/piramal-pharma-ltd/4240" xr:uid="{AFE5C104-06B0-4B57-AD7E-EEA44A53E05E}"/>
    <hyperlink ref="J170" r:id="rId169" tooltip="Cholamandalam Investment &amp; Finance Company Ltd." display="https://www.etmoney.com/stocks/cholamandalam-investment-and-finance-company-ltd/2655" xr:uid="{8040B4F4-A777-4C95-A464-5CA2A8F582EA}"/>
    <hyperlink ref="J171" r:id="rId170" tooltip="BASF India Ltd." display="https://www.etmoney.com/stocks/basf-india-ltd/106" xr:uid="{2C74720D-2EA1-4FB8-BAF9-E84C7C506EEB}"/>
    <hyperlink ref="J172" r:id="rId171" tooltip="RBL Bank Ltd." display="https://www.etmoney.com/stocks/rbl-bank-ltd/871" xr:uid="{9B4BF40A-E64E-4BE6-96DF-D513A3FD362F}"/>
    <hyperlink ref="J173" r:id="rId172" tooltip="Metropolis Healthcare Ltd." display="https://www.etmoney.com/stocks/metropolis-healthcare-ltd/2521" xr:uid="{CC829D3A-9BAB-430F-9656-0EEC087144A5}"/>
    <hyperlink ref="J174" r:id="rId173" tooltip="Suzlon Energy Ltd." display="https://www.etmoney.com/stocks/suzlon-energy-ltd/1430" xr:uid="{2DEA3945-D644-4838-A1B7-4E982201CD74}"/>
    <hyperlink ref="J175" r:id="rId174" tooltip="Fine Organic Industries Ltd." display="https://www.etmoney.com/stocks/fine-organic-industries-ltd/2722" xr:uid="{9FC5B877-CB66-4FFE-B0B4-E9FE7BF05337}"/>
    <hyperlink ref="J176" r:id="rId175" tooltip="Solar Industries India Ltd." display="https://www.etmoney.com/stocks/solar-industries-india-ltd/1314" xr:uid="{9CA8163F-0F64-4DA1-AC24-D5E75AAE3B76}"/>
    <hyperlink ref="J177" r:id="rId176" tooltip="Apollo Hospitals Enterprise Ltd." display="https://www.etmoney.com/stocks/apollo-hospitals-enterprise-ltd/465" xr:uid="{B9FBCAE4-B1AD-408A-AEA5-78B6387AFDF7}"/>
    <hyperlink ref="J178" r:id="rId177" tooltip="Ramkrishna Forgings Ltd." display="https://www.etmoney.com/stocks/ramkrishna-forgings-ltd/633" xr:uid="{E28E4856-7DB6-44E0-B5BF-55D8BEE34077}"/>
    <hyperlink ref="J179" r:id="rId178" tooltip="Whirlpool of India Ltd." display="https://www.etmoney.com/stocks/whirlpool-of-india-ltd/1649" xr:uid="{D5B1E57F-23BB-417B-B66D-6332992620E2}"/>
    <hyperlink ref="J180" r:id="rId179" tooltip="Timken India Ltd." display="https://www.etmoney.com/stocks/timken-india-ltd/936" xr:uid="{976F91EA-28F1-406B-859D-0B799FB7BFAE}"/>
    <hyperlink ref="J181" r:id="rId180" tooltip="BLS International Services Ltd." display="https://www.etmoney.com/stocks/bls-international-services-ltd/1126" xr:uid="{A5A3C705-F9F2-449E-A335-3CB54E9D94F5}"/>
    <hyperlink ref="J182" r:id="rId181" tooltip="AIA Engineering Ltd." display="https://www.etmoney.com/stocks/aia-engineering-ltd/2428" xr:uid="{85955A09-074F-43C9-9914-4C3C280C3311}"/>
    <hyperlink ref="J183" r:id="rId182" tooltip="JK Cement Ltd." display="https://www.etmoney.com/stocks/jk-cement-ltd/931" xr:uid="{1C7203AD-907A-4303-A388-6BE9580DBB8B}"/>
    <hyperlink ref="J184" r:id="rId183" tooltip="Maharashtra Seamless Ltd." display="https://www.etmoney.com/stocks/maharashtra-seamless-ltd/1486" xr:uid="{24848A07-AC2E-42D4-B17D-42ACA4385457}"/>
    <hyperlink ref="J185" r:id="rId184" tooltip="Inox India Ltd." display="https://www.etmoney.com/stocks/inox-india-ltd/4516" xr:uid="{F7FC8624-36A0-48E5-B6F1-670C7BEBDD59}"/>
    <hyperlink ref="J186" r:id="rId185" tooltip="Hindustan Zinc Ltd." display="https://www.etmoney.com/stocks/hindustan-zinc-ltd/1394" xr:uid="{A9BC3084-62EB-4381-96B5-D2B40BFAA2B9}"/>
    <hyperlink ref="J187" r:id="rId186" tooltip="Suven Pharmaceuticals Ltd." display="https://www.etmoney.com/stocks/suven-pharmaceuticals-ltd/117" xr:uid="{6870328F-5A9B-42C9-B787-B08431F50320}"/>
    <hyperlink ref="J188" r:id="rId187" tooltip="Indian Hotels Company Ltd." display="https://www.etmoney.com/stocks/indian-hotels-company-ltd/2342" xr:uid="{857C048C-E281-40A6-AC8B-ED348FFA11F4}"/>
    <hyperlink ref="J189" r:id="rId188" tooltip="CG Power and Industrial Solutions Ltd." display="https://www.etmoney.com/stocks/cg-power-and-industrial-solutions-ltd/1787" xr:uid="{CAEF258C-3963-46FC-AA3C-CD659E6CDCE5}"/>
    <hyperlink ref="J190" r:id="rId189" tooltip="Minda Corporation Ltd." display="https://www.etmoney.com/stocks/minda-corporation-ltd/865" xr:uid="{BF25E9EA-4EEE-4A2E-9CF8-BF4FD2B57620}"/>
    <hyperlink ref="J191" r:id="rId190" tooltip="KNR Constructions Ltd." display="https://www.etmoney.com/stocks/knr-constructions-ltd/1490" xr:uid="{8220AFB6-94B6-4F0E-B734-D36EFF9F05BB}"/>
    <hyperlink ref="J192" r:id="rId191" tooltip="Hitachi Energy India Ltd." display="https://www.etmoney.com/stocks/hitachi-energy-india-ltd/354" xr:uid="{27821A2E-ACFF-4E3D-8FA7-1147912E97FE}"/>
    <hyperlink ref="J193" r:id="rId192" tooltip="3M India Ltd." display="https://www.etmoney.com/stocks/3m-india-ltd/1304" xr:uid="{6927DCA3-0AB5-4F5D-BE0D-9FDBC413E261}"/>
    <hyperlink ref="J194" r:id="rId193" tooltip="Inox Wind Ltd." display="https://www.etmoney.com/stocks/inox-wind-ltd/2276" xr:uid="{0E2EC3FE-4380-490D-8180-50F1B43B2117}"/>
    <hyperlink ref="J195" r:id="rId194" tooltip="Mazagon Dock Shipbuilders Ltd." display="https://www.etmoney.com/stocks/mazagon-dock-shipbuilders-ltd/2020" xr:uid="{5FFFDED9-3599-456D-BC27-8186991EDED6}"/>
    <hyperlink ref="J196" r:id="rId195" tooltip="Crisil Ltd." display="https://www.etmoney.com/stocks/crisil-ltd/1806" xr:uid="{8CCB0CB2-E4BF-448A-A368-23407F6C5C38}"/>
    <hyperlink ref="J197" r:id="rId196" tooltip="India Cements Ltd." display="https://www.etmoney.com/stocks/india-cements-ltd/1948" xr:uid="{50D6DC63-BC55-4A88-A3CD-D3CAC1ABAE96}"/>
    <hyperlink ref="J198" r:id="rId197" tooltip="Titagarh Rail Systems Ltd." display="https://www.etmoney.com/stocks/titagarh-rail-systems-ltd/697" xr:uid="{5807F5FA-6695-4226-B5A2-B90720F8D575}"/>
    <hyperlink ref="J199" r:id="rId198" tooltip="Sumitomo Chemical India Ltd." display="https://www.etmoney.com/stocks/sumitomo-chemical-india-ltd/2263" xr:uid="{A0F5024E-95BD-4081-AA4A-B2C416015A64}"/>
    <hyperlink ref="J200" r:id="rId199" tooltip="Petronet LNG Ltd." display="https://www.etmoney.com/stocks/petronet-lng-ltd/1389" xr:uid="{277A60DE-E73D-4AEB-A0F3-69E69FDD8083}"/>
    <hyperlink ref="J201" r:id="rId200" tooltip="Gujarat State Petronet Ltd." display="https://www.etmoney.com/stocks/gujarat-state-petronet-ltd/485" xr:uid="{0761AF10-060D-4564-9F46-CAF7DF15EDB9}"/>
    <hyperlink ref="J202" r:id="rId201" tooltip="NTPC Ltd." display="https://www.etmoney.com/stocks/ntpc-ltd/82" xr:uid="{773D2E16-55ED-4243-BA46-E80C976034B6}"/>
    <hyperlink ref="J203" r:id="rId202" tooltip="Alembic Pharmaceuticals Ltd." display="https://www.etmoney.com/stocks/alembic-pharmaceuticals-ltd/2382" xr:uid="{D44C575B-887F-4458-AFE1-B7D93285A97D}"/>
    <hyperlink ref="J204" r:id="rId203" tooltip="Action Construction Equipment Ltd." display="https://www.etmoney.com/stocks/action-construction-equipment-ltd/1901" xr:uid="{7FD27B92-E8B8-40F1-8A83-5D9D0F473A0E}"/>
    <hyperlink ref="J205" r:id="rId204" tooltip="Larsen &amp; Toubro Ltd." display="https://www.etmoney.com/stocks/larsen-and-toubro-ltd/943" xr:uid="{CBDC6B09-0ED4-4B89-9529-EF9D5BA51262}"/>
    <hyperlink ref="J206" r:id="rId205" tooltip="Maruti Suzuki India Ltd." display="https://www.etmoney.com/stocks/maruti-suzuki-india-ltd/466" xr:uid="{1CB065AD-5A6D-4098-A534-17F9848D1D6C}"/>
    <hyperlink ref="J207" r:id="rId206" tooltip="Ratnamani Metals &amp; Tubes Ltd." display="https://www.etmoney.com/stocks/ratnamani-metals-and-tubes-ltd/1473" xr:uid="{5E78C1E4-D54D-4CDB-99F9-2B62988279E7}"/>
    <hyperlink ref="J208" r:id="rId207" tooltip="Cera Sanitaryware Ltd." display="https://www.etmoney.com/stocks/cera-sanitaryware-ltd/62" xr:uid="{0D18EB08-9301-4ECD-BE2D-65854AE66AE2}"/>
    <hyperlink ref="J209" r:id="rId208" tooltip="Power Grid Corporation of India Ltd." display="https://www.etmoney.com/stocks/power-grid-corporation-of-india-ltd/2172" xr:uid="{7A90E7E5-F061-4D9E-98B6-907E441874DB}"/>
    <hyperlink ref="J210" r:id="rId209" tooltip="Housing and Urban Development Corporation Ltd." display="https://www.etmoney.com/stocks/housing-and-urban-development-corporation-ltd/1487" xr:uid="{E939C871-0DC3-470C-BED6-1979E265F673}"/>
    <hyperlink ref="J211" r:id="rId210" tooltip="Indian Railway Finance Corporation Ltd." display="https://www.etmoney.com/stocks/indian-railway-finance-corporation-ltd/2850" xr:uid="{887540CA-0786-4D45-961F-975CA071DBBD}"/>
    <hyperlink ref="J212" r:id="rId211" tooltip="Bank of Baroda" display="https://www.etmoney.com/stocks/bank-of-baroda/1239" xr:uid="{4DD4D589-1095-4A4E-95DE-FB2E2BFC72B3}"/>
    <hyperlink ref="J213" r:id="rId212" tooltip="REC Ltd." display="https://www.etmoney.com/stocks/rec-ltd/952" xr:uid="{75CC0D22-B031-4130-8422-DE45C5749653}"/>
    <hyperlink ref="J214" r:id="rId213" tooltip="Shree Renuka Sugars Ltd." display="https://www.etmoney.com/stocks/shree-renuka-sugars-ltd/2495" xr:uid="{BEC66086-F82F-4EBF-8F18-9FE3C9A131C2}"/>
    <hyperlink ref="J215" r:id="rId214" tooltip="ICICI Bank Ltd." display="https://www.etmoney.com/stocks/icici-bank-ltd/399" xr:uid="{9BC3D7D3-32CD-4A9E-B9D7-C96F811E5AF2}"/>
    <hyperlink ref="J216" r:id="rId215" tooltip="IDBI Bank Ltd." display="https://www.etmoney.com/stocks/idbi-bank-ltd/1188" xr:uid="{94C65719-9967-4984-9483-E1B0CF8589CC}"/>
    <hyperlink ref="J217" r:id="rId216" tooltip="Bharat Electronics Ltd." display="https://www.etmoney.com/stocks/bharat-electronics-ltd/2621" xr:uid="{C6E8143C-5214-4266-9B22-DB975D08A49F}"/>
    <hyperlink ref="J218" r:id="rId217" tooltip="Vardhman Textiles Ltd." display="https://www.etmoney.com/stocks/vardhman-textiles-ltd/1125" xr:uid="{21BB3E78-2F15-48AD-BDEE-A9654905A74F}"/>
    <hyperlink ref="J219" r:id="rId218" tooltip="Archean Chemical Industries Ltd." display="https://www.etmoney.com/stocks/archean-chemical-industries-ltd/4248" xr:uid="{4B9DB1AB-A43F-48E2-B249-7423192E4A8B}"/>
    <hyperlink ref="J220" r:id="rId219" tooltip="Deepak Nitrite Ltd." display="https://www.etmoney.com/stocks/deepak-nitrite-ltd/1867" xr:uid="{77CABB98-142A-4334-B2DE-F3C8465F3FF3}"/>
    <hyperlink ref="J221" r:id="rId220" tooltip="Five-Star Business Finance Ltd." display="https://www.etmoney.com/stocks/five-star-business-finance-ltd/4251" xr:uid="{4AC4B707-4E36-4F44-B249-69DDAE585951}"/>
    <hyperlink ref="J222" r:id="rId221" tooltip="Cello World Ltd." display="https://www.etmoney.com/stocks/cello-world-ltd/4475" xr:uid="{88F9DA26-7DCA-431A-BDAF-9524AEC549EA}"/>
    <hyperlink ref="J223" r:id="rId222" tooltip="Shriram Finance Ltd." display="https://www.etmoney.com/stocks/shriram-finance-ltd/1141" xr:uid="{D6157814-0403-4FDE-82D6-169293E41801}"/>
    <hyperlink ref="J224" r:id="rId223" tooltip="Jindal Steel &amp; Power Ltd." display="https://www.etmoney.com/stocks/jindal-steel-and-power-ltd/496" xr:uid="{C83934FA-89E0-4225-9BBB-361D6CE4A94A}"/>
    <hyperlink ref="J225" r:id="rId224" tooltip="Dr. Lal Pathlabs Ltd." display="https://www.etmoney.com/stocks/dr-lal-pathlabs-ltd/627" xr:uid="{C78D9641-7DBC-423B-89A5-5D7797814374}"/>
    <hyperlink ref="J226" r:id="rId225" tooltip="Eris Lifesciences Ltd." display="https://www.etmoney.com/stocks/eris-lifesciences-ltd/1929" xr:uid="{4E9AB301-778E-4273-AD19-4024096C612B}"/>
    <hyperlink ref="J227" r:id="rId226" tooltip="ICICI Prudential Life Insurance Company Ltd." display="https://www.etmoney.com/stocks/icici-prudential-life-insurance-company-ltd/1058" xr:uid="{4E878D81-1462-4B19-99EE-D71375E1D825}"/>
    <hyperlink ref="J228" r:id="rId227" tooltip="Aarti Industries Ltd." display="https://www.etmoney.com/stocks/aarti-industries-ltd/1972" xr:uid="{EA776B44-7895-4149-BB16-EBBD49B54759}"/>
    <hyperlink ref="J229" r:id="rId228" tooltip="Bharat Heavy Electricals Ltd." display="https://www.etmoney.com/stocks/bharat-heavy-electricals-ltd/2141" xr:uid="{062C1BE4-BC72-4116-90DC-36B342B3EF84}"/>
    <hyperlink ref="J230" r:id="rId229" tooltip="Tata Steel Ltd." display="https://www.etmoney.com/stocks/tata-steel-ltd/868" xr:uid="{A3A3080E-5D37-4B81-85A3-C5E63770F603}"/>
    <hyperlink ref="J231" r:id="rId230" tooltip="HDFC Asset Management Company Ltd." display="https://www.etmoney.com/stocks/hdfc-asset-management-company-ltd/1215" xr:uid="{DF9560B4-B487-4891-B749-44F1D8D9A298}"/>
    <hyperlink ref="J232" r:id="rId231" tooltip="JBM Auto Ltd." display="https://www.etmoney.com/stocks/jbm-auto-ltd/1517" xr:uid="{2C93FF77-7F07-4187-AB44-9DDB11B6C484}"/>
    <hyperlink ref="J233" r:id="rId232" tooltip="Sundram Fasteners Ltd." display="https://www.etmoney.com/stocks/sundram-fasteners-ltd/1205" xr:uid="{ECF6FE06-0F6A-4428-9B14-CE49183BB9A6}"/>
    <hyperlink ref="J234" r:id="rId233" tooltip="Craftsman Automation Ltd." display="https://www.etmoney.com/stocks/craftsman-automation-ltd/2127" xr:uid="{1F39812D-A704-4183-A5CE-412B0D8AD36D}"/>
    <hyperlink ref="J235" r:id="rId234" tooltip="Jammu &amp; Kashmir Bank Ltd." display="https://www.etmoney.com/stocks/jammu-and-kashmir-bank-ltd/1690" xr:uid="{80387393-8612-4442-8DE2-5824F8C8D8C2}"/>
    <hyperlink ref="J236" r:id="rId235" tooltip="Affle (India) Ltd." display="https://www.etmoney.com/stocks/affle-india-ltd/1614" xr:uid="{40ED15E8-3F5D-4139-8726-8CDA58D6DCA1}"/>
    <hyperlink ref="J237" r:id="rId236" tooltip="Honasa Consumer Ltd." display="https://www.etmoney.com/stocks/honasa-consumer-ltd/4476" xr:uid="{14FAF599-6E5E-4016-8C36-C1B558A9FB7B}"/>
    <hyperlink ref="J238" r:id="rId237" tooltip="Gujarat State Fertilizer &amp; Chemicals Ltd." display="https://www.etmoney.com/stocks/gujarat-state-fertilizer-and-chemicals-ltd/612" xr:uid="{8382A7CA-836D-4B9B-9498-CA648BFBF121}"/>
    <hyperlink ref="J239" r:id="rId238" tooltip="Godrej Agrovet Ltd." display="https://www.etmoney.com/stocks/godrej-agrovet-ltd/2129" xr:uid="{91418564-38D3-49DB-8226-C7C0E56FD5DE}"/>
    <hyperlink ref="J240" r:id="rId239" tooltip="Poonawalla Fincorp Ltd." display="https://www.etmoney.com/stocks/poonawalla-fincorp-ltd/1046" xr:uid="{1B16B20F-0D6C-481C-9042-64043F8CC0DD}"/>
    <hyperlink ref="J241" r:id="rId240" tooltip="Navin Fluorine International Ltd." display="https://www.etmoney.com/stocks/navin-fluorine-international-ltd/1748" xr:uid="{3922312B-E7B5-47C8-B02E-24B859A43B11}"/>
    <hyperlink ref="J242" r:id="rId241" tooltip="Radico Khaitan Ltd." display="https://www.etmoney.com/stocks/radico-khaitan-ltd/2209" xr:uid="{293842E4-0351-43D8-91F0-748F4115DB4F}"/>
    <hyperlink ref="J243" r:id="rId242" tooltip="Adani Enterprises Ltd." display="https://www.etmoney.com/stocks/adani-enterprises-ltd/95" xr:uid="{C4383BB2-6B80-4EE4-AB22-40F2B5A0D216}"/>
    <hyperlink ref="J244" r:id="rId243" tooltip="SBI Cards and Payment Services Ltd." display="https://www.etmoney.com/stocks/sbi-cards-and-payment-services-ltd/1848" xr:uid="{C24B0969-446F-4766-8281-F3310B1299CD}"/>
    <hyperlink ref="J245" r:id="rId244" tooltip="Thermax Ltd." display="https://www.etmoney.com/stocks/thermax-ltd/2272" xr:uid="{FA08D205-99E6-4C84-A491-BACF0A0F6F4C}"/>
    <hyperlink ref="J246" r:id="rId245" tooltip="Himadri Speciality Chemical Ltd." display="https://www.etmoney.com/stocks/himadri-speciality-chemical-ltd/910" xr:uid="{61AACAA5-3878-4714-B2BF-DCA8B1A2C4A7}"/>
    <hyperlink ref="J247" r:id="rId246" tooltip="Pfizer Ltd." display="https://www.etmoney.com/stocks/pfizer-ltd/2623" xr:uid="{E41A5090-3FFA-473F-835C-A628B14677AB}"/>
    <hyperlink ref="J248" r:id="rId247" tooltip="Rajesh Exports Ltd." display="https://www.etmoney.com/stocks/rajesh-exports-ltd/270" xr:uid="{E09A1BE1-6530-4075-A3AF-8E4A370BA4F6}"/>
    <hyperlink ref="J249" r:id="rId248" tooltip="Marico Ltd." display="https://www.etmoney.com/stocks/marico-ltd/932" xr:uid="{29468493-3E24-44D6-9BAF-B56B04BF61CE}"/>
    <hyperlink ref="J250" r:id="rId249" tooltip="Campus Activewear Ltd." display="https://www.etmoney.com/stocks/campus-activewear-ltd/4090" xr:uid="{6DF5F338-5F4E-4C7A-BE5E-BAAC2E2D6C4D}"/>
    <hyperlink ref="J251" r:id="rId250" tooltip="Piramal Enterprises Ltd." display="https://www.etmoney.com/stocks/piramal-enterprises-ltd/1364" xr:uid="{7DF26E6B-83BB-4298-B32B-70A77F1CEC04}"/>
    <hyperlink ref="J252" r:id="rId251" tooltip="Trident Ltd." display="https://www.etmoney.com/stocks/trident-ltd/1505" xr:uid="{28B28750-335B-469D-A8B8-3C1AF47CBE93}"/>
    <hyperlink ref="J253" r:id="rId252" tooltip="Vinati Organics Ltd." display="https://www.etmoney.com/stocks/vinati-organics-ltd/2498" xr:uid="{BC486264-8E17-47C4-8E48-10059634EC8B}"/>
    <hyperlink ref="J254" r:id="rId253" tooltip="RHI Magnesita India Ltd." display="https://www.etmoney.com/stocks/rhi-magnesita-india-ltd/2707" xr:uid="{1C621077-25C2-4BC9-80FF-2894DB4833C4}"/>
    <hyperlink ref="J255" r:id="rId254" tooltip="CreditAccess Grameen Ltd." display="https://www.etmoney.com/stocks/creditaccess-grameen-ltd/740" xr:uid="{6F541A01-DFFF-46DC-B043-41BCF90913B7}"/>
    <hyperlink ref="J256" r:id="rId255" tooltip="Lupin Ltd." display="https://www.etmoney.com/stocks/lupin-ltd/909" xr:uid="{B5EAEE66-A0CF-4B50-82D6-360C16B944EF}"/>
    <hyperlink ref="J257" r:id="rId256" tooltip="Federal Bank Ltd." display="https://www.etmoney.com/stocks/federal-bank-ltd/815" xr:uid="{72860AFE-4AD5-4C8C-9E88-82BF3788D1BA}"/>
    <hyperlink ref="J258" r:id="rId257" tooltip="Indian Renewable Energy Development Agency Ltd." display="https://www.etmoney.com/stocks/indian-renewable-energy-development-agency-ltd/4514" xr:uid="{D52C6DC8-54D8-4DE9-8E60-9D23BCFFD6A0}"/>
    <hyperlink ref="J259" r:id="rId258" tooltip="Mangalore Refinery And Petrochemicals Ltd." display="https://www.etmoney.com/stocks/mangalore-refinery-and-petrochemicals-ltd/604" xr:uid="{7B4096FC-53C7-43FC-A290-695B14FACCFD}"/>
    <hyperlink ref="J260" r:id="rId259" tooltip="Finolex Cables Ltd." display="https://www.etmoney.com/stocks/finolex-cables-ltd/53" xr:uid="{F9348587-EBF9-4FB0-8B22-9AC181465DDB}"/>
    <hyperlink ref="J261" r:id="rId260" tooltip="C.E. Info Systems Ltd." display="https://www.etmoney.com/stocks/ce-info-systems-ltd/3973" xr:uid="{59CC49AE-E2FA-44E6-82F9-254CFDBAF7A3}"/>
    <hyperlink ref="J262" r:id="rId261" tooltip="L&amp;T Finance Ltd." display="https://www.etmoney.com/stocks/landt-finance-ltd/1815" xr:uid="{2EC61310-0737-496E-A192-E777BAA54D96}"/>
    <hyperlink ref="J263" r:id="rId262" tooltip="Global Health Ltd." display="https://www.etmoney.com/stocks/global-health-ltd/4246" xr:uid="{B04390EC-008C-4907-A4A9-1756A8DDCDD5}"/>
    <hyperlink ref="J264" r:id="rId263" tooltip="Aster DM Healthcare Ltd." display="https://www.etmoney.com/stocks/aster-dm-healthcare-ltd/2565" xr:uid="{B760B1C1-7B59-4722-9CC9-CDCA2A7A8FE8}"/>
    <hyperlink ref="J265" r:id="rId264" tooltip="V-Guard Industries Ltd." display="https://www.etmoney.com/stocks/v-guard-industries-ltd/1493" xr:uid="{41B04301-206F-4F62-9EEB-E8327EB4DF75}"/>
    <hyperlink ref="J266" r:id="rId265" tooltip="Natco Pharma Ltd." display="https://www.etmoney.com/stocks/natco-pharma-ltd/1576" xr:uid="{70B0869A-2CBD-43EB-B7FA-9B365DD15975}"/>
    <hyperlink ref="J267" r:id="rId266" tooltip="Patanjali Foods Ltd." display="https://www.etmoney.com/stocks/patanjali-foods-ltd/2625" xr:uid="{D77B0697-F1C0-4253-886A-65A0363A2D6C}"/>
    <hyperlink ref="J268" r:id="rId267" tooltip="Sona BLW Precision Forgings Ltd." display="https://www.etmoney.com/stocks/sona-blw-precision-forgings-ltd/3133" xr:uid="{5ED2FA0C-F72A-4AF0-9624-FD281F8C1821}"/>
    <hyperlink ref="J269" r:id="rId268" tooltip="Gujarat Narmada Valley Fertilizers &amp; Chemicals Ltd." display="https://www.etmoney.com/stocks/gujarat-narmada-valley-fertilizers-and-chemicals-ltd/791" xr:uid="{6A05D506-B631-4854-8B4C-8CE5520E7989}"/>
    <hyperlink ref="J270" r:id="rId269" tooltip="Rainbow Childrens Medicare Ltd." display="https://www.etmoney.com/stocks/rainbow-childrens-medicare-ltd/4091" xr:uid="{5E30681A-A7ED-4A97-87A0-ED48C3ABCBB3}"/>
    <hyperlink ref="J271" r:id="rId270" tooltip="Granules India Ltd." display="https://www.etmoney.com/stocks/granules-india-ltd/1863" xr:uid="{9F7C46D6-3961-4CE6-ABEE-EF3AF2189737}"/>
    <hyperlink ref="J272" r:id="rId271" tooltip="Westlife Foodworld Ltd." display="https://www.etmoney.com/stocks/westlife-foodworld-ltd/665" xr:uid="{AB83116F-D46A-4C13-AC5A-B14B0A3A944E}"/>
    <hyperlink ref="J273" r:id="rId272" tooltip="SBI Life Insurance Company Ltd." display="https://www.etmoney.com/stocks/sbi-life-insurance-company-ltd/2522" xr:uid="{65306907-ADD6-4D0B-B5DA-CEBADBBE4E80}"/>
    <hyperlink ref="J274" r:id="rId273" tooltip="Cholamandalam Financial Holdings Ltd." display="https://www.etmoney.com/stocks/cholamandalam-financial-holdings-ltd/2746" xr:uid="{544F5E4E-465F-45C0-A2B5-FD85C16DBD28}"/>
    <hyperlink ref="J275" r:id="rId274" tooltip="IndiaMART InterMESH Ltd." display="https://www.etmoney.com/stocks/indiamart-intermesh-ltd/1952" xr:uid="{023ECC32-AEEC-49FE-AC64-AF1243093FD5}"/>
    <hyperlink ref="J276" r:id="rId275" tooltip="Adani Ports &amp; Special Economic Zone Ltd." display="https://www.etmoney.com/stocks/adani-ports-and-special-economic-zone-ltd/316" xr:uid="{F035424A-8CEC-44B6-80AC-B0E2F5B8B8EB}"/>
    <hyperlink ref="J277" r:id="rId276" tooltip="Alkem Laboratories Ltd." display="https://www.etmoney.com/stocks/alkem-laboratories-ltd/728" xr:uid="{14F82696-D320-4D61-8DB6-F02EE956A33A}"/>
    <hyperlink ref="J278" r:id="rId277" tooltip="Narayana Hrudayalaya Ltd." display="https://www.etmoney.com/stocks/narayana-hrudayalaya-ltd/2551" xr:uid="{6BA01229-757E-4E74-BEF8-98B8AD819FEF}"/>
    <hyperlink ref="J279" r:id="rId278" tooltip="NMDC Ltd." display="https://www.etmoney.com/stocks/nmdc-ltd/2037" xr:uid="{74DA5D1B-256A-464E-A5CE-E662F6C6BC39}"/>
    <hyperlink ref="J280" r:id="rId279" tooltip="PI Industries Ltd." display="https://www.etmoney.com/stocks/pi-industries-ltd/1405" xr:uid="{35C8F7EB-6807-4310-992D-50A26B4883D7}"/>
    <hyperlink ref="J281" r:id="rId280" tooltip="Castrol India Ltd." display="https://www.etmoney.com/stocks/castrol-india-ltd/894" xr:uid="{C9D20C22-6529-4C05-A359-DEF7220993F3}"/>
    <hyperlink ref="J282" r:id="rId281" tooltip="Grasim Industries Ltd." display="https://www.etmoney.com/stocks/grasim-industries-ltd/2566" xr:uid="{3C6C8A29-2CE3-46E6-9633-AEB07DACACFF}"/>
    <hyperlink ref="J283" r:id="rId282" tooltip="Sobha Ltd." display="https://www.etmoney.com/stocks/sobha-ltd/2329" xr:uid="{6B450E95-7ACD-47A0-A864-8E3B9BD631C1}"/>
    <hyperlink ref="J284" r:id="rId283" tooltip="Oil India Ltd." display="https://www.etmoney.com/stocks/oil-india-ltd/866" xr:uid="{53471072-E15D-4AB7-AACA-6855C41452C3}"/>
    <hyperlink ref="J285" r:id="rId284" tooltip="Alkyl Amines Chemicals Ltd." display="https://www.etmoney.com/stocks/alkyl-amines-chemicals-ltd/1326" xr:uid="{911F4918-ACD6-442F-8305-32DD76486D60}"/>
    <hyperlink ref="J286" r:id="rId285" tooltip="Bosch Ltd." display="https://www.etmoney.com/stocks/bosch-ltd/1150" xr:uid="{27140C0D-856F-47A5-AF83-1741FD7F6ED9}"/>
    <hyperlink ref="J287" r:id="rId286" tooltip="ACC Ltd." display="https://www.etmoney.com/stocks/acc-ltd/1793" xr:uid="{83EE91FF-C610-42B4-805E-937D0F6D0FDF}"/>
    <hyperlink ref="J288" r:id="rId287" tooltip="R R Kabel Ltd." display="https://www.etmoney.com/stocks/r-r-kabel-ltd/4436" xr:uid="{35800939-2B9F-439D-B1C1-05C45E24A5A0}"/>
    <hyperlink ref="J289" r:id="rId288" tooltip="GMR Airports Ltd." display="https://www.etmoney.com/stocks/gmr-airports-ltd/2220" xr:uid="{DBE09B61-87FF-45BA-A0AD-E14102027BF7}"/>
    <hyperlink ref="J290" r:id="rId289" tooltip="Oberoi Realty Ltd." display="https://www.etmoney.com/stocks/oberoi-realty-ltd/2135" xr:uid="{B59ACC19-8A17-4C05-B667-9B0BCCBB1D47}"/>
    <hyperlink ref="J291" r:id="rId290" tooltip="Prestige Estates Projects Ltd." display="https://www.etmoney.com/stocks/prestige-estates-projects-ltd/533" xr:uid="{28CC395A-F2DB-4712-A8CA-1FAC31462848}"/>
    <hyperlink ref="J292" r:id="rId291" tooltip="Hindustan Petroleum Corporation Ltd." display="https://www.etmoney.com/stocks/hindustan-petroleum-corporation-ltd/1282" xr:uid="{3A860E5A-0366-46DA-A58D-7CC86AEEFC74}"/>
    <hyperlink ref="J293" r:id="rId292" tooltip="Metro Brands Ltd." display="https://www.etmoney.com/stocks/metro-brands-ltd/3974" xr:uid="{C40BC910-A704-455A-885A-87053223CF3E}"/>
    <hyperlink ref="J294" r:id="rId293" tooltip="Raymond Ltd." display="https://www.etmoney.com/stocks/raymond-ltd/954" xr:uid="{6CE40720-FCA9-44ED-A14D-E856CBB9F3F8}"/>
    <hyperlink ref="J295" r:id="rId294" tooltip="Siemens Ltd." display="https://www.etmoney.com/stocks/siemens-ltd/318" xr:uid="{93506BBC-50FA-47CC-9C06-DD5CC9E989D2}"/>
    <hyperlink ref="J296" r:id="rId295" tooltip="Tata Technologies Ltd." display="https://www.etmoney.com/stocks/tata-technologies-ltd/4511" xr:uid="{5F62BE18-0BC7-4BA4-BE82-0A99727222A1}"/>
    <hyperlink ref="J297" r:id="rId296" tooltip="Syngene International Ltd." display="https://www.etmoney.com/stocks/syngene-international-ltd/846" xr:uid="{9EA726B6-0F2A-485E-A65E-6E7B2508B8B0}"/>
    <hyperlink ref="J298" r:id="rId297" tooltip="HDFC Life Insurance Company Ltd." display="https://www.etmoney.com/stocks/hdfc-life-insurance-company-ltd/39" xr:uid="{08628F47-3481-4114-BD9C-27A9B4D825D5}"/>
    <hyperlink ref="J299" r:id="rId298" tooltip="Sun TV Network Ltd." display="https://www.etmoney.com/stocks/sun-tv-network-ltd/2286" xr:uid="{24313103-9441-425D-B435-D8B34D1AAA78}"/>
    <hyperlink ref="J300" r:id="rId299" tooltip="Welspun Living Ltd." display="https://www.etmoney.com/stocks/welspun-living-ltd/2595" xr:uid="{6F8E7FF8-7DAA-4693-9B58-BA3A117C374B}"/>
    <hyperlink ref="J301" r:id="rId300" tooltip="DLF Ltd." display="https://www.etmoney.com/stocks/dlf-ltd/656" xr:uid="{518C1CCC-F323-41DA-817B-7B2F8F9C9F09}"/>
    <hyperlink ref="J302" r:id="rId301" tooltip="JSW Steel Ltd." display="https://www.etmoney.com/stocks/jsw-steel-ltd/1124" xr:uid="{C666FD0F-A48C-475B-9C09-3F9C861EAA1C}"/>
    <hyperlink ref="J303" r:id="rId302" tooltip="Hindalco Industries Ltd." display="https://www.etmoney.com/stocks/hindalco-industries-ltd/666" xr:uid="{E96E40D1-AFF9-4102-9906-60E7382108D5}"/>
    <hyperlink ref="J304" r:id="rId303" tooltip="Power Finance Corporation Ltd." display="https://www.etmoney.com/stocks/power-finance-corporation-ltd/452" xr:uid="{4FB46A1C-1CD6-4763-B123-AF64C64E30FF}"/>
    <hyperlink ref="J305" r:id="rId304" tooltip="Rashtriya Chemicals &amp; Fertilizers Ltd." display="https://www.etmoney.com/stocks/rashtriya-chemicals-and-fertilizers-ltd/2681" xr:uid="{1430A3E9-2432-407A-8249-8FCD9E7B8749}"/>
    <hyperlink ref="J306" r:id="rId305" tooltip="FSN E-Commerce Ventures Ltd." display="https://www.etmoney.com/stocks/fsn-e-commerce-ventures-ltd/3915" xr:uid="{F147C1B2-F7CA-48C2-8C34-5BB14434D9E6}"/>
    <hyperlink ref="J307" r:id="rId306" tooltip="Central Bank of India" display="https://www.etmoney.com/stocks/central-bank-of-india/31" xr:uid="{B44A3BAB-F5BA-4D74-8B3A-EB552AA12E05}"/>
    <hyperlink ref="J308" r:id="rId307" tooltip="Gujarat Mineral Development Corporation Ltd." display="https://www.etmoney.com/stocks/gujarat-mineral-development-corporation-ltd/1034" xr:uid="{AB6A91E2-6B65-4BFB-AAA4-3D05BCD2E335}"/>
    <hyperlink ref="J309" r:id="rId308" tooltip="Titan Company Ltd." display="https://www.etmoney.com/stocks/titan-company-ltd/55" xr:uid="{DA180473-834B-4934-A395-79A2F5FB212D}"/>
    <hyperlink ref="J310" r:id="rId309" tooltip="State Bank of India" display="https://www.etmoney.com/stocks/state-bank-of-india/2089" xr:uid="{77CACE52-FBF3-44E5-91E1-AFC2DFCDD5F6}"/>
    <hyperlink ref="J311" r:id="rId310" tooltip="Indian Energy Exchange Ltd." display="https://www.etmoney.com/stocks/indian-energy-exchange-ltd/589" xr:uid="{5DD5F35A-C7A4-4F6D-983E-092A454B7D13}"/>
    <hyperlink ref="J312" r:id="rId311" tooltip="JSW Infrastructure Ltd." display="https://www.etmoney.com/stocks/jsw-infrastructure-ltd/4459" xr:uid="{FC347E64-2F50-4A4E-B3C8-49BFB9E77CE6}"/>
    <hyperlink ref="J313" r:id="rId312" tooltip="G R Infraprojects Ltd." display="https://www.etmoney.com/stocks/g-r-infraprojects-ltd/3077" xr:uid="{ADC8DFC0-407F-4F8B-AE0D-080F851E8EDE}"/>
    <hyperlink ref="J314" r:id="rId313" tooltip="Canara Bank" display="https://www.etmoney.com/stocks/canara-bank/255" xr:uid="{F214DC05-332D-44F1-BA02-B7F71B2877E1}"/>
    <hyperlink ref="J315" r:id="rId314" tooltip="Bank of Maharashtra" display="https://www.etmoney.com/stocks/bank-of-maharashtra/2336" xr:uid="{D4A923F0-E070-46A3-8B4A-0C2F804ABA44}"/>
    <hyperlink ref="J316" r:id="rId315" tooltip="Oil And Natural Gas Corporation Ltd." display="https://www.etmoney.com/stocks/oil-and-natural-gas-corporation-ltd/615" xr:uid="{884971D9-2EB2-41CB-B74D-D7CB3F87DE9F}"/>
    <hyperlink ref="J317" r:id="rId316" tooltip="Great Eastern Shipping Company Ltd." display="https://www.etmoney.com/stocks/great-eastern-shipping-company-ltd/1155" xr:uid="{CB709639-2EBE-4816-9818-EC5FB2A6AE35}"/>
    <hyperlink ref="J318" r:id="rId317" tooltip="Usha Martin Ltd." display="https://www.etmoney.com/stocks/usha-martin-ltd/126" xr:uid="{B24F4B30-8CE7-42C8-A36E-CE4F9357F4E3}"/>
    <hyperlink ref="J319" r:id="rId318" tooltip="Dr. Reddy's Laboratories Ltd." display="https://www.etmoney.com/stocks/dr-reddys-laboratories-ltd/1999" xr:uid="{2ECEF4AB-CF2D-48EC-8FF1-B909ED07039E}"/>
    <hyperlink ref="J320" r:id="rId319" tooltip="Valor Estate Ltd." display="https://www.etmoney.com/stocks/valor-estate-ltd/3008" xr:uid="{BF0B7512-C0DD-47DB-820D-A2DAC36ACD84}"/>
    <hyperlink ref="J321" r:id="rId320" tooltip="Persistent Systems Ltd." display="https://www.etmoney.com/stocks/persistent-systems-ltd/434" xr:uid="{FFB57A13-89D9-44E6-BE4D-86FB4712FFCB}"/>
    <hyperlink ref="J322" r:id="rId321" tooltip="SKF India Ltd." display="https://www.etmoney.com/stocks/skf-india-ltd/1703" xr:uid="{848D7FF8-343B-4295-A978-794F8D418DA4}"/>
    <hyperlink ref="J323" r:id="rId322" tooltip="Colgate-Palmolive (India) Ltd." display="https://www.etmoney.com/stocks/colgate-palmolive-india-ltd/1508" xr:uid="{B3733A97-C4AF-49FC-9D62-047139E6B478}"/>
    <hyperlink ref="J324" r:id="rId323" tooltip="Redington Ltd." display="https://www.etmoney.com/stocks/redington-ltd/1573" xr:uid="{89198618-E12E-4EE6-8E05-E1EB045227AF}"/>
    <hyperlink ref="J325" r:id="rId324" tooltip="Jupiter Wagons Ltd." display="https://www.etmoney.com/stocks/jupiter-wagons-ltd/975" xr:uid="{54B1022C-CF12-4A95-A33A-19E7864FACDA}"/>
    <hyperlink ref="J326" r:id="rId325" tooltip="Amara Raja Energy &amp; Mobility Ltd." display="https://www.etmoney.com/stocks/amara-raja-energy-and-mobility-ltd/2833" xr:uid="{32F66CD6-A767-4B66-B0BF-D824F674781D}"/>
    <hyperlink ref="J327" r:id="rId326" tooltip="Garden Reach Shipbuilders &amp; Engineers Ltd." display="https://www.etmoney.com/stocks/garden-reach-shipbuilders-and-engineers-ltd/402" xr:uid="{7910A44B-F0B7-4806-98FF-909DD3B36843}"/>
    <hyperlink ref="J328" r:id="rId327" tooltip="Hindustan Unilever Ltd." display="https://www.etmoney.com/stocks/hindustan-unilever-ltd/2771" xr:uid="{C3A0C37F-7E97-49B9-9B2D-FCB5D2D6C059}"/>
    <hyperlink ref="J329" r:id="rId328" tooltip="Bank of India" display="https://www.etmoney.com/stocks/bank-of-india/1752" xr:uid="{C6DBED15-F447-494B-9FFC-5D56D5D6FFEA}"/>
    <hyperlink ref="J330" r:id="rId329" tooltip="Union Bank of India" display="https://www.etmoney.com/stocks/union-bank-of-india/2718" xr:uid="{03FA7CA2-F5D2-4419-B5A0-81A235E5A5C2}"/>
    <hyperlink ref="J331" r:id="rId330" tooltip="Sanofi India Ltd." display="https://www.etmoney.com/stocks/sanofi-india-ltd/1767" xr:uid="{8D933A58-8AB1-4602-A84D-1144E00C3647}"/>
    <hyperlink ref="J332" r:id="rId331" tooltip="Railtel Corporation of India Ltd." display="https://www.etmoney.com/stocks/railtel-corporation-of-india-ltd/1574" xr:uid="{D3877100-0353-406B-A4EF-E601186DA457}"/>
    <hyperlink ref="J333" r:id="rId332" tooltip="Hero MotoCorp Ltd." display="https://www.etmoney.com/stocks/hero-motocorp-ltd/2223" xr:uid="{D7AE4F18-EE04-46B1-89D6-609EEFCCC1D2}"/>
    <hyperlink ref="J334" r:id="rId333" tooltip="Techno Electric &amp; Engineering Company Ltd." display="https://www.etmoney.com/stocks/techno-electric-and-engineering-company-ltd/1045" xr:uid="{8346DF9D-AAFB-40DC-AEEC-ED056335DE27}"/>
    <hyperlink ref="J335" r:id="rId334" tooltip="UPL Ltd." display="https://www.etmoney.com/stocks/upl-ltd/1419" xr:uid="{D15CCCF9-207D-4110-A518-13E7137AAFF2}"/>
    <hyperlink ref="J336" r:id="rId335" tooltip="Ircon International Ltd." display="https://www.etmoney.com/stocks/ircon-international-ltd/143" xr:uid="{16CA1412-1A5D-4069-A4AC-441A2F1C8E9E}"/>
    <hyperlink ref="J337" r:id="rId336" tooltip="Exide Industries Ltd." display="https://www.etmoney.com/stocks/exide-industries-ltd/1528" xr:uid="{C8C460FE-3D8E-4525-864B-3BF14E423A3D}"/>
    <hyperlink ref="J338" r:id="rId337" tooltip="Saregama India Ltd." display="https://www.etmoney.com/stocks/saregama-india-ltd/2436" xr:uid="{9C6B79A5-3734-4E38-98C4-6F7F435E6A54}"/>
    <hyperlink ref="J339" r:id="rId338" tooltip="Biocon Ltd." display="https://www.etmoney.com/stocks/biocon-ltd/1785" xr:uid="{3276F62B-3720-46A8-B1EC-4CFC4D0102A6}"/>
    <hyperlink ref="J340" r:id="rId339" tooltip="Vijaya Diagnostic Centre Ltd." display="https://www.etmoney.com/stocks/vijaya-diagnostic-centre-ltd/3890" xr:uid="{CFC78F95-C90C-4818-A309-2AA744713A70}"/>
    <hyperlink ref="J341" r:id="rId340" tooltip="Birla Corporation Ltd." display="https://www.etmoney.com/stocks/birla-corporation-ltd/2124" xr:uid="{48ED6FE8-4F82-409E-A0F8-9DA1A4187935}"/>
    <hyperlink ref="J342" r:id="rId341" tooltip="CCL Products India Ltd." display="https://www.etmoney.com/stocks/ccl-products-india-ltd/2486" xr:uid="{FE8F9605-BE06-4A5A-9ECE-B16F41C36DA1}"/>
    <hyperlink ref="J343" r:id="rId342" tooltip="Kirloskar Brothers Ltd." display="https://www.etmoney.com/stocks/kirloskar-brothers-ltd/1421" xr:uid="{CCB9C769-74C4-4929-8EEC-9AABC7B724E1}"/>
    <hyperlink ref="J344" r:id="rId343" tooltip="UCO Bank" display="https://www.etmoney.com/stocks/uco-bank/2186" xr:uid="{CB30B34E-199C-4D74-97CB-57F6FE5EA494}"/>
    <hyperlink ref="J345" r:id="rId344" tooltip="Gillette India Ltd." display="https://www.etmoney.com/stocks/gillette-india-ltd/456" xr:uid="{32B9E623-9478-492E-924F-7C289CA801EE}"/>
    <hyperlink ref="J346" r:id="rId345" tooltip="Indian Overseas Bank" display="https://www.etmoney.com/stocks/indian-overseas-bank/1052" xr:uid="{45860A7D-977E-4ECF-B59A-DE82B246C7B9}"/>
    <hyperlink ref="J347" r:id="rId346" tooltip="Atul Ltd." display="https://www.etmoney.com/stocks/atul-ltd/410" xr:uid="{F243656E-53E5-4C29-A071-31CE89337CE7}"/>
    <hyperlink ref="J348" r:id="rId347" tooltip="Kajaria Ceramics Ltd." display="https://www.etmoney.com/stocks/kajaria-ceramics-ltd/890" xr:uid="{1EC517CA-48B2-44D0-AACA-9423E6C76FB8}"/>
    <hyperlink ref="J349" r:id="rId348" tooltip="Bharti Airtel Ltd." display="https://www.etmoney.com/stocks/bharti-airtel-ltd/1003" xr:uid="{D47A846D-CFFF-4B7F-AAE9-1808985B79F0}"/>
    <hyperlink ref="J350" r:id="rId349" tooltip="Tata Chemicals Ltd." display="https://www.etmoney.com/stocks/tata-chemicals-ltd/1093" xr:uid="{1317E4CE-2F41-42B3-A576-C9CF7E356ABB}"/>
    <hyperlink ref="J351" r:id="rId350" tooltip="Computer Age Management Services Ltd." display="https://www.etmoney.com/stocks/computer-age-management-services-ltd/1791" xr:uid="{2E212F42-1430-4E7B-A4F7-AC487C37146A}"/>
    <hyperlink ref="J352" r:id="rId351" tooltip="Finolex Industries Ltd." display="https://www.etmoney.com/stocks/finolex-industries-ltd/447" xr:uid="{A35BC7A3-DA9F-4ADC-87DC-D80B5ECE93D1}"/>
    <hyperlink ref="J353" r:id="rId352" tooltip="Blue Dart Express Ltd." display="https://www.etmoney.com/stocks/blue-dart-express-ltd/2311" xr:uid="{FA9C6AC7-BBA9-4AA1-986D-231CFB91C83E}"/>
    <hyperlink ref="J354" r:id="rId353" tooltip="Sammaan Capital Ltd." display="https://www.etmoney.com/stocks/sammaan-capital-ltd/2249" xr:uid="{8CDC2DEA-1644-4301-A939-E97275626C56}"/>
    <hyperlink ref="J355" r:id="rId354" tooltip="Zomato Ltd." display="https://www.etmoney.com/stocks/zomato-ltd/3096" xr:uid="{EACD4D67-9A9D-4200-BA46-23A5C3111470}"/>
    <hyperlink ref="J356" r:id="rId355" tooltip="Zee Entertainment Enterprises Ltd." display="https://www.etmoney.com/stocks/zee-entertainment-enterprises-ltd/1249" xr:uid="{86FD6498-A9F4-4F54-B7A1-96A60F5179DA}"/>
    <hyperlink ref="J357" r:id="rId356" tooltip="Hindustan Aeronautics Ltd." display="https://www.etmoney.com/stocks/hindustan-aeronautics-ltd/175" xr:uid="{5D2418C9-A175-4853-B118-3A399252C2E7}"/>
    <hyperlink ref="J358" r:id="rId357" tooltip="Ambuja Cements Ltd." display="https://www.etmoney.com/stocks/ambuja-cements-ltd/1042" xr:uid="{0570C87D-D6AA-42AF-90A3-E95802F6C771}"/>
    <hyperlink ref="J359" r:id="rId358" tooltip="Go Digit General Insurance Ltd." display="https://www.etmoney.com/stocks/go-digit-general-insurance-ltd/4750" xr:uid="{A9A60A0B-EF1A-4DA2-8130-9B28FF30A120}"/>
    <hyperlink ref="J360" r:id="rId359" tooltip="Sun Pharma Advanced Research Company Ltd." display="https://www.etmoney.com/stocks/sun-pharma-advanced-research-company-ltd/925" xr:uid="{F3FDE929-D30B-4A66-A19A-A5EA2CC58B36}"/>
    <hyperlink ref="J361" r:id="rId360" tooltip="Life Insurance Corporation of India" display="https://www.etmoney.com/stocks/life-insurance-corporation-of-india/4092" xr:uid="{46B2B010-697F-4565-B007-001ADA3A0330}"/>
    <hyperlink ref="J362" r:id="rId361" tooltip="Zydus Lifesciences Ltd." display="https://www.etmoney.com/stocks/zydus-lifesciences-ltd/2455" xr:uid="{1342C6DE-2EF6-4497-9221-23EB4EC9DB8F}"/>
    <hyperlink ref="J363" r:id="rId362" tooltip="AstraZeneca Pharma India Ltd." display="https://www.etmoney.com/stocks/astrazeneca-pharma-india-ltd/1854" xr:uid="{0E1E6646-2155-447A-867B-7837D2FF7948}"/>
    <hyperlink ref="J364" r:id="rId363" tooltip="TVS Motor Company Ltd." display="https://www.etmoney.com/stocks/tvs-motor-company-ltd/2761" xr:uid="{DD7FE331-6285-4E61-8ACD-6C4C63C432C8}"/>
    <hyperlink ref="J365" r:id="rId364" tooltip="Jyothy Labs Ltd." display="https://www.etmoney.com/stocks/jyothy-labs-ltd/1044" xr:uid="{CBEAFAAA-4C3F-4510-948F-B837E21040C4}"/>
    <hyperlink ref="J366" r:id="rId365" tooltip="IDFC First Bank Ltd." display="https://www.etmoney.com/stocks/idfc-first-bank-ltd/2475" xr:uid="{03A7D38E-4A6A-44CC-9487-E057B9D587BE}"/>
    <hyperlink ref="J367" r:id="rId366" tooltip="Central Depository Services (India) Ltd." display="https://www.etmoney.com/stocks/central-depository-services-india-ltd/442" xr:uid="{28E7E331-711B-4DAF-BF45-5C442F122153}"/>
    <hyperlink ref="J368" r:id="rId367" tooltip="YES Bank Ltd." display="https://www.etmoney.com/stocks/yes-bank-ltd/2266" xr:uid="{B03D2466-E877-4795-939C-6C1B820BE810}"/>
    <hyperlink ref="J369" r:id="rId368" tooltip="Concord Biotech Ltd." display="https://www.etmoney.com/stocks/concord-biotech-ltd/4412" xr:uid="{200AD88C-310A-49AE-8C53-A991768DBEB2}"/>
    <hyperlink ref="J370" r:id="rId369" tooltip="Steel Authority of India (SAIL) Ltd." display="https://www.etmoney.com/stocks/steel-authority-of-india-sail-ltd/1380" xr:uid="{8D7920E1-32A9-4391-ADE9-CBD53F618695}"/>
    <hyperlink ref="J371" r:id="rId370" tooltip="Motilal Oswal Financial Services Ltd." display="https://www.etmoney.com/stocks/motilal-oswal-financial-services-ltd/878" xr:uid="{FAC69E9A-53AA-4405-98C4-325022758379}"/>
    <hyperlink ref="J372" r:id="rId371" tooltip="Godrej Properties Ltd." display="https://www.etmoney.com/stocks/godrej-properties-ltd/2151" xr:uid="{0E537ACD-B545-4FE9-8DDB-15D01C40ECBB}"/>
    <hyperlink ref="J373" r:id="rId372" tooltip="Torrent Power Ltd." display="https://www.etmoney.com/stocks/torrent-power-ltd/156" xr:uid="{7B4C0DBD-6FD2-41BA-97E5-4BF2040EC3F5}"/>
    <hyperlink ref="J374" r:id="rId373" tooltip="Elgi Equipments Ltd." display="https://www.etmoney.com/stocks/elgi-equipments-ltd/1252" xr:uid="{8AC3E119-07F1-4C0C-A1AD-8AE2D2C53C60}"/>
    <hyperlink ref="J375" r:id="rId374" tooltip="Axis Bank Ltd." display="https://www.etmoney.com/stocks/axis-bank-ltd/1228" xr:uid="{2576B2CA-98CB-4FDA-937B-6801382A8322}"/>
    <hyperlink ref="J376" r:id="rId375" tooltip="Varun Beverages Ltd." display="https://www.etmoney.com/stocks/varun-beverages-ltd/1171" xr:uid="{37CC3230-0C8C-4D48-9BCA-D1FD2AEFC647}"/>
    <hyperlink ref="J377" r:id="rId376" tooltip="Capri Global Capital Ltd." display="https://www.etmoney.com/stocks/capri-global-capital-ltd/445" xr:uid="{03A3F6F4-3EAA-4D9A-9F82-E97060C02467}"/>
    <hyperlink ref="J378" r:id="rId377" tooltip="HFCL Ltd." display="https://www.etmoney.com/stocks/hfcl-ltd/387" xr:uid="{5D5BBA12-15A0-4731-8C01-D59EF915A384}"/>
    <hyperlink ref="J379" r:id="rId378" tooltip="Shipping Corporation of India Ltd." display="https://www.etmoney.com/stocks/shipping-corporation-of-india-ltd/2685" xr:uid="{9DC42DD3-5D53-4A56-8CE2-BDFD18434005}"/>
    <hyperlink ref="J380" r:id="rId379" tooltip="Punjab National Bank" display="https://www.etmoney.com/stocks/punjab-national-bank/1628" xr:uid="{C9FE2935-40A5-41F6-9761-A51232EEDBE0}"/>
    <hyperlink ref="J381" r:id="rId380" tooltip="Shree Cements Ltd." display="https://www.etmoney.com/stocks/shree-cements-ltd/832" xr:uid="{36057786-521C-4F7E-BAE1-34164BA8B464}"/>
    <hyperlink ref="J382" r:id="rId381" tooltip="Jindal Saw Ltd." display="https://www.etmoney.com/stocks/jindal-saw-ltd/996" xr:uid="{93C21AFC-DACC-453D-BBFA-EA0FCB62536A}"/>
    <hyperlink ref="J383" r:id="rId382" tooltip="Syrma SGS Technology Ltd." display="https://www.etmoney.com/stocks/syrma-sgs-technology-ltd/4191" xr:uid="{E40BF5DD-725F-4C09-A83C-20D3CBA07E91}"/>
    <hyperlink ref="J384" r:id="rId383" tooltip="The New India Assurance Company Ltd." display="https://www.etmoney.com/stocks/the-new-india-assurance-company-ltd/2821" xr:uid="{39AADF82-9900-4803-8055-89B8BE5048DF}"/>
    <hyperlink ref="J385" r:id="rId384" tooltip="Tata Consumer Products Ltd." display="https://www.etmoney.com/stocks/tata-consumer-products-ltd/1179" xr:uid="{399070AC-7B01-4E1B-894D-C4C4C5C07298}"/>
    <hyperlink ref="J386" r:id="rId385" tooltip="Happiest Minds Technologies Ltd." display="https://www.etmoney.com/stocks/happiest-minds-technologies-ltd/2105" xr:uid="{ACDBB5E6-7388-48C2-BBE1-7AF3F4BEE517}"/>
    <hyperlink ref="J387" r:id="rId386" tooltip="Aadhar Housing Finance Ltd." display="https://www.etmoney.com/stocks/aadhar-housing-finance-ltd/4749" xr:uid="{98E3FC13-0C4B-423B-8A6E-DA572144C7F4}"/>
    <hyperlink ref="J388" r:id="rId387" tooltip="Asahi India Glass Ltd." display="https://www.etmoney.com/stocks/asahi-india-glass-ltd/787" xr:uid="{E0FABB08-3CFA-4CF6-9EBC-17BB73DA3A0D}"/>
    <hyperlink ref="J389" r:id="rId388" tooltip="Tejas Networks Ltd." display="https://www.etmoney.com/stocks/tejas-networks-ltd/2698" xr:uid="{FF3A07D3-4E2A-4206-BFB4-B79F272769B7}"/>
    <hyperlink ref="J390" r:id="rId389" tooltip="Asian Paints Ltd." display="https://www.etmoney.com/stocks/asian-paints-ltd/944" xr:uid="{0F518F69-439B-43D7-84C5-AD2FA83F6079}"/>
    <hyperlink ref="J391" r:id="rId390" tooltip="SBFC Finance Ltd." display="https://www.etmoney.com/stocks/sbfc-finance-ltd/4427" xr:uid="{CD5325AE-79F3-4235-9F9E-894418C1A165}"/>
    <hyperlink ref="J392" r:id="rId391" tooltip="One97 Communications Ltd." display="https://www.etmoney.com/stocks/one97-communications-ltd/3919" xr:uid="{1683E673-503D-4E0B-BCCD-BD2DF5608A0E}"/>
    <hyperlink ref="J393" r:id="rId392" tooltip="MMTC Ltd." display="https://www.etmoney.com/stocks/mmtc-ltd/2517" xr:uid="{38B9E6A1-B00A-42F4-BA2C-8E0AE875D564}"/>
    <hyperlink ref="J394" r:id="rId393" tooltip="CIE Automotive India Ltd." display="https://www.etmoney.com/stocks/cie-automotive-india-ltd/1625" xr:uid="{CDFBD5D9-4D41-468F-9717-C65CDB9B288D}"/>
    <hyperlink ref="J395" r:id="rId394" tooltip="Jubilant Foodworks Ltd." display="https://www.etmoney.com/stocks/jubilant-foodworks-ltd/905" xr:uid="{40DFA031-E6A4-4960-9C08-696965D1D27F}"/>
    <hyperlink ref="J396" r:id="rId395" tooltip="Nuvoco Vistas Corporation Ltd." display="https://www.etmoney.com/stocks/nuvoco-vistas-corporation-ltd/3167" xr:uid="{526A6F79-9E7A-496F-90F7-F6FBDE6DF8EC}"/>
    <hyperlink ref="J397" r:id="rId396" tooltip="Dixon Technologies (India) Ltd." display="https://www.etmoney.com/stocks/dixon-technologies-india-ltd/1802" xr:uid="{9749C3F4-CC89-474F-87E1-59804FC31E9D}"/>
    <hyperlink ref="J398" r:id="rId397" tooltip="Just Dial Ltd." display="https://www.etmoney.com/stocks/just-dial-ltd/961" xr:uid="{6B4A8B3B-AD1D-4F9D-8FB3-0E6E6DF37810}"/>
    <hyperlink ref="J399" r:id="rId398" tooltip="Grindwell Norton Ltd." display="https://www.etmoney.com/stocks/grindwell-norton-ltd/842" xr:uid="{9586DA70-4277-4F1A-B3B1-12165D628B44}"/>
    <hyperlink ref="J400" r:id="rId399" tooltip="Aptus Value Housing Finance India Ltd." display="https://www.etmoney.com/stocks/aptus-value-housing-finance-india-ltd/3168" xr:uid="{4AA592D2-E0F8-436A-A5BD-D30B7F328ABF}"/>
    <hyperlink ref="J401" r:id="rId400" tooltip="Can Fin Homes Ltd." display="https://www.etmoney.com/stocks/can-fin-homes-ltd/782" xr:uid="{45C39BF5-489C-4566-B829-CF9A44A72CD5}"/>
    <hyperlink ref="J402" r:id="rId401" tooltip="Astral Ltd." display="https://www.etmoney.com/stocks/astral-ltd/40" xr:uid="{C5C0808B-FB55-4DB6-93BE-2EE624E723E8}"/>
    <hyperlink ref="J403" r:id="rId402" tooltip="Rites Ltd." display="https://www.etmoney.com/stocks/rites-ltd/984" xr:uid="{BBBDB035-EEC7-49A6-A0F3-264D7DF03F99}"/>
    <hyperlink ref="J404" r:id="rId403" tooltip="Intellect Design Arena Ltd." display="https://www.etmoney.com/stocks/intellect-design-arena-ltd/1347" xr:uid="{3CFCD2F0-6147-4EF9-8B01-BA8C764277CD}"/>
    <hyperlink ref="J405" r:id="rId404" tooltip="Fortis Healthcare Ltd." display="https://www.etmoney.com/stocks/fortis-healthcare-ltd/1189" xr:uid="{B66C136A-E2BE-4166-A9F4-ACC4B05164A1}"/>
    <hyperlink ref="J406" r:id="rId405" tooltip="HCL Technologies Ltd." display="https://www.etmoney.com/stocks/hcl-technologies-ltd/1399" xr:uid="{9F1F03AE-46E7-4C02-AE9C-1BF1CF822152}"/>
    <hyperlink ref="J407" r:id="rId406" tooltip="VIP Industries Ltd." display="https://www.etmoney.com/stocks/vip-industries-ltd/1872" xr:uid="{5D2EA2B3-6542-481B-B94B-F3C989D0DC3F}"/>
    <hyperlink ref="J408" r:id="rId407" tooltip="PTC Industries Ltd." display="https://www.etmoney.com/stocks/ptc-industries-ltd/225" xr:uid="{EFD2ABDF-4055-4E80-8DF4-1192D97A55A2}"/>
    <hyperlink ref="J409" r:id="rId408" tooltip="The Fertilisers and Chemicals Travancore Ltd." display="https://www.etmoney.com/stocks/the-fertilisers-and-chemicals-travancore-ltd/23" xr:uid="{F90BDA76-1F77-4184-ACD1-AF2F084155B5}"/>
    <hyperlink ref="J410" r:id="rId409" tooltip="Angel One Ltd." display="https://www.etmoney.com/stocks/angel-one-ltd/2450" xr:uid="{19BC9CA9-5861-4522-9105-C92DE9DC9CAB}"/>
    <hyperlink ref="J411" r:id="rId410" tooltip="Vedant Fashions Ltd." display="https://www.etmoney.com/stocks/vedant-fashions-ltd/4020" xr:uid="{BC9352A0-1893-4708-AE6D-404795E9D4CB}"/>
    <hyperlink ref="J412" r:id="rId411" tooltip="Clean Science &amp; Technology Ltd." display="https://www.etmoney.com/stocks/clean-science-and-technology-ltd/3076" xr:uid="{78868233-288A-4552-9583-5F595FFA47B8}"/>
    <hyperlink ref="J413" r:id="rId412" tooltip="Adani Wilmar Ltd." display="https://www.etmoney.com/stocks/adani-wilmar-ltd/4012" xr:uid="{C5183CC9-B354-444B-AD41-4936A7F4AB1A}"/>
    <hyperlink ref="J414" r:id="rId413" tooltip="LIC Housing Finance Ltd." display="https://www.etmoney.com/stocks/lic-housing-finance-ltd/1627" xr:uid="{7CD6015F-D9FE-4A1C-A83A-56DE0D3BF3BC}"/>
    <hyperlink ref="J415" r:id="rId414" tooltip="Jindal Stainless Ltd." display="https://www.etmoney.com/stocks/jindal-stainless-ltd/1168" xr:uid="{39077A1A-E2DC-49FF-9E5C-58CFB6C8DAF6}"/>
    <hyperlink ref="J416" r:id="rId415" tooltip="Gland Pharma Ltd." display="https://www.etmoney.com/stocks/gland-pharma-ltd/538" xr:uid="{E188BB49-AE42-41F9-9DA0-70F6CA3651C2}"/>
    <hyperlink ref="J417" r:id="rId416" tooltip="Tata Consultancy Services Ltd." display="https://www.etmoney.com/stocks/tata-consultancy-services-ltd/1937" xr:uid="{2F5BC736-765B-4A3D-9EF2-BED3ACD86B3E}"/>
    <hyperlink ref="J418" r:id="rId417" tooltip="Ashok Leyland Ltd." display="https://www.etmoney.com/stocks/ashok-leyland-ltd/2231" xr:uid="{888DDB29-EB62-4D23-888E-88A9B9EDD0A0}"/>
    <hyperlink ref="J419" r:id="rId418" tooltip="Cummins India Ltd." display="https://www.etmoney.com/stocks/cummins-india-ltd/362" xr:uid="{923C9CA8-A89E-4C3B-BD89-3CFB09DB54B5}"/>
    <hyperlink ref="J420" r:id="rId419" tooltip="Swan Energy Ltd." display="https://www.etmoney.com/stocks/swan-energy-ltd/2734" xr:uid="{629A59B2-20A5-4CE1-BB5A-AD824F6A456E}"/>
    <hyperlink ref="J421" r:id="rId420" tooltip="Mankind Pharma Ltd." display="https://www.etmoney.com/stocks/mankind-pharma-ltd/4356" xr:uid="{983577D4-CAEF-4304-A7D8-C5AACBF70C2D}"/>
    <hyperlink ref="J422" r:id="rId421" tooltip="Quess Corp Ltd." display="https://www.etmoney.com/stocks/quess-corp-ltd/1302" xr:uid="{8D1AD7C7-9C44-40DA-9A85-2FC6649B8B9D}"/>
    <hyperlink ref="J423" r:id="rId422" tooltip="Kansai Nerolac Paints Ltd." display="https://www.etmoney.com/stocks/kansai-nerolac-paints-ltd/1604" xr:uid="{4213213C-FC12-4F55-9866-9CAC8DEB5A88}"/>
    <hyperlink ref="J424" r:id="rId423" tooltip="Triveni Turbine Ltd." display="https://www.etmoney.com/stocks/triveni-turbine-ltd/1693" xr:uid="{F0F13E8B-99BF-4FC5-927D-F35692B3D416}"/>
    <hyperlink ref="J425" r:id="rId424" tooltip="Nippon Life India Asset Management Ltd." display="https://www.etmoney.com/stocks/nippon-life-india-asset-management-ltd/1730" xr:uid="{F05028EF-616A-46E4-BF7A-946F23B4F826}"/>
    <hyperlink ref="J426" r:id="rId425" tooltip="Gujarat Ambuja Exports Ltd." display="https://www.etmoney.com/stocks/gujarat-ambuja-exports-ltd/161" xr:uid="{489AE51D-4683-4B2B-9CD4-EB0C0A7E977E}"/>
    <hyperlink ref="J427" r:id="rId426" tooltip="ICICI Lombard General Insurance Company Ltd." display="https://www.etmoney.com/stocks/icici-lombard-general-insurance-company-ltd/571" xr:uid="{E71007F2-A302-4CC3-8B52-385BF89A0C3D}"/>
    <hyperlink ref="J428" r:id="rId427" tooltip="NMDC Steel Ltd." display="https://www.etmoney.com/stocks/nmdc-steel-ltd/4323" xr:uid="{351C742B-BA33-4500-A4E1-6360B42347A1}"/>
    <hyperlink ref="J429" r:id="rId428" tooltip="Bharat Dynamics Ltd." display="https://www.etmoney.com/stocks/bharat-dynamics-ltd/502" xr:uid="{13D7C548-1EA4-4515-8CBF-9233F75E94F6}"/>
    <hyperlink ref="J430" r:id="rId429" tooltip="Latent View Analytics Ltd." display="https://www.etmoney.com/stocks/latent-view-analytics-ltd/3923" xr:uid="{02B3E247-B760-455B-A5B9-E9CA52131B82}"/>
    <hyperlink ref="J431" r:id="rId430" tooltip="Century Plyboards (India) Ltd." display="https://www.etmoney.com/stocks/century-plyboards-india-ltd/75" xr:uid="{57AF0031-B7F4-46F2-A68A-89774EE279CE}"/>
    <hyperlink ref="J432" r:id="rId431" tooltip="TVS Supply Chain Solutions Ltd." display="https://www.etmoney.com/stocks/tvs-supply-chain-solutions-ltd/4417" xr:uid="{0CF15C1B-E361-4BFB-8AF0-1B4F787624D7}"/>
    <hyperlink ref="J433" r:id="rId432" tooltip="Motherson Sumi Wiring India Ltd." display="https://www.etmoney.com/stocks/motherson-sumi-wiring-india-ltd/4074" xr:uid="{13D61267-B6A8-4D64-BA7C-62062450F15E}"/>
    <hyperlink ref="J434" r:id="rId433" tooltip="Emcure Pharmaceuticals Ltd." display="https://www.etmoney.com/stocks/emcure-pharmaceuticals-ltd/4798" xr:uid="{6D99A13F-AD86-408F-B865-08FF871657D2}"/>
    <hyperlink ref="J435" r:id="rId434" tooltip="Tata Elxsi Ltd." display="https://www.etmoney.com/stocks/tata-elxsi-ltd/2365" xr:uid="{8F98D025-0CE9-4D9E-B34D-BD431FB34882}"/>
    <hyperlink ref="J436" r:id="rId435" tooltip="Balaji Amines Ltd." display="https://www.etmoney.com/stocks/balaji-amines-ltd/20" xr:uid="{2E0DA162-99CD-4A4E-83BE-10FE7AEB3A75}"/>
    <hyperlink ref="J437" r:id="rId436" tooltip="360 One Wam Ltd." display="https://www.etmoney.com/stocks/360-one-wam-ltd/1384" xr:uid="{290F5E88-DFDA-483A-B326-FFEB032B6856}"/>
    <hyperlink ref="J438" r:id="rId437" tooltip="Devyani International Ltd." display="https://www.etmoney.com/stocks/devyani-international-ltd/3166" xr:uid="{384DF6DC-DEFB-45E1-97FE-C4A1A7DE44B0}"/>
    <hyperlink ref="J439" r:id="rId438" tooltip="Max Financial Services Ltd." display="https://www.etmoney.com/stocks/max-financial-services-ltd/2420" xr:uid="{64013FAE-9EE6-491C-A1BF-03A90859D7EB}"/>
    <hyperlink ref="J440" r:id="rId439" tooltip="Birlasoft Ltd." display="https://www.etmoney.com/stocks/birlasoft-ltd/2208" xr:uid="{C61FD970-2C87-47E1-9D98-907FA0A701D0}"/>
    <hyperlink ref="J441" r:id="rId440" tooltip="Zensar Technologies Ltd." display="https://www.etmoney.com/stocks/zensar-technologies-ltd/478" xr:uid="{34BC5D5E-4869-43DD-8792-94106AC42196}"/>
    <hyperlink ref="J442" r:id="rId441" tooltip="Sterling and Wilson Renewable Energy Ltd." display="https://www.etmoney.com/stocks/sterling-and-wilson-renewable-energy-ltd/1635" xr:uid="{658DD093-B3C5-45E6-AE77-B68C64253E9E}"/>
    <hyperlink ref="J443" r:id="rId442" tooltip="Bayer Cropscience Ltd." display="https://www.etmoney.com/stocks/bayer-cropscience-ltd/2567" xr:uid="{40177332-7404-498E-BCA3-D5EDC2ED9905}"/>
    <hyperlink ref="J444" r:id="rId443" tooltip="Abbott India Ltd." display="https://www.etmoney.com/stocks/abbott-india-ltd/292" xr:uid="{1CAFD907-5F56-41A2-B3BC-6377BFD5C1A7}"/>
    <hyperlink ref="J445" r:id="rId444" tooltip="MphasiS Ltd." display="https://www.etmoney.com/stocks/mphasis-ltd/1254" xr:uid="{AFC0B838-336C-47A2-BAAC-1374463FFF99}"/>
    <hyperlink ref="J446" r:id="rId445" tooltip="Tanla Platforms Ltd." display="https://www.etmoney.com/stocks/tanla-platforms-ltd/1758" xr:uid="{39C50E78-14F6-4B76-9E4F-714620C21294}"/>
    <hyperlink ref="J447" r:id="rId446" tooltip="Netweb Technologies India Ltd." display="https://www.etmoney.com/stocks/netweb-technologies-india-ltd/4406" xr:uid="{4EA1F0D9-72CF-4650-BC0A-5B503F67B25C}"/>
    <hyperlink ref="J448" r:id="rId447" tooltip="IFCI Ltd." display="https://www.etmoney.com/stocks/ifci-ltd/675" xr:uid="{B5454C51-EF47-4F8A-A256-3C110349912A}"/>
    <hyperlink ref="J449" r:id="rId448" tooltip="Network18 Media &amp; Investments Ltd." display="https://www.etmoney.com/stocks/network18-media-and-investments-ltd/1456" xr:uid="{18CB2B56-5BEB-4F0B-8AE8-687DF240AE03}"/>
    <hyperlink ref="J450" r:id="rId449" tooltip="TBO Tek Ltd." display="https://www.etmoney.com/stocks/tbo-tek-ltd/4747" xr:uid="{4978D35A-BAEE-4266-9D90-6DA54F1AC592}"/>
    <hyperlink ref="J451" r:id="rId450" tooltip="PVR INOX Ltd." display="https://www.etmoney.com/stocks/pvr-inox-ltd/350" xr:uid="{C9BDABD5-D843-4F5A-93E1-61D720F0E1F9}"/>
    <hyperlink ref="J452" r:id="rId451" tooltip="Nestle India Ltd." display="https://www.etmoney.com/stocks/nestle-india-ltd/378" xr:uid="{EEC87284-6123-4DB0-A1CC-82A9678BBDA5}"/>
    <hyperlink ref="J453" r:id="rId452" tooltip="Mastek Ltd." display="https://www.etmoney.com/stocks/mastek-ltd/809" xr:uid="{0DEA0B4E-17AD-44FE-AD62-9508E71F07D5}"/>
    <hyperlink ref="J454" r:id="rId453" tooltip="Karur Vysya Bank Ltd." display="https://www.etmoney.com/stocks/karur-vysya-bank-ltd/1537" xr:uid="{B429786E-149B-44C7-9B14-F2CDECD083A4}"/>
    <hyperlink ref="J455" r:id="rId454" tooltip="Lloyds Metals &amp; Energy Ltd." display="https://www.etmoney.com/stocks/lloyds-metals-and-energy-ltd/2327" xr:uid="{558E55BC-B6CA-4B78-BC10-E3AC6F73730C}"/>
    <hyperlink ref="J456" r:id="rId455" tooltip="Cyient Ltd." display="https://www.etmoney.com/stocks/cyient-ltd/80" xr:uid="{AFCFFDDE-7DBC-4C82-BD3C-86624E575426}"/>
    <hyperlink ref="J457" r:id="rId456" tooltip="Sapphire Foods India Ltd." display="https://www.etmoney.com/stocks/sapphire-foods-india-ltd/3921" xr:uid="{B844A707-192B-4F8C-A7B7-FD05F488636F}"/>
    <hyperlink ref="J458" r:id="rId457" tooltip="Carborundum Universal Ltd." display="https://www.etmoney.com/stocks/carborundum-universal-ltd/2548" xr:uid="{4B2131EC-545E-4165-A652-6DD1E88E97A3}"/>
    <hyperlink ref="J459" r:id="rId458" tooltip="Dalmia Bharat Ltd." display="https://www.etmoney.com/stocks/dalmia-bharat-ltd/848" xr:uid="{9F936FAE-BE67-46A7-8F09-B9458EB210DD}"/>
    <hyperlink ref="J460" r:id="rId459" tooltip="KPIT Technologies Ltd." display="https://www.etmoney.com/stocks/kpit-technologies-ltd/273" xr:uid="{6D90B700-5D56-4E46-B061-C8CCFF9143FF}"/>
    <hyperlink ref="J461" r:id="rId460" tooltip="JM Financial Ltd." display="https://www.etmoney.com/stocks/jm-financial-ltd/1458" xr:uid="{DD0049CB-5C15-4365-B9AB-C8A360717E69}"/>
    <hyperlink ref="J462" r:id="rId461" tooltip="Tech Mahindra Ltd." display="https://www.etmoney.com/stocks/tech-mahindra-ltd/828" xr:uid="{C9CD1E22-9B26-4D32-94EB-E3A313F27CEC}"/>
    <hyperlink ref="J463" r:id="rId462" tooltip="ITI Ltd." display="https://www.etmoney.com/stocks/iti-ltd/2377" xr:uid="{FF9E24DD-00E2-4FE8-96C0-F5E6752FD6AE}"/>
    <hyperlink ref="J464" r:id="rId463" tooltip="Info Edge (India) Ltd." display="https://www.etmoney.com/stocks/info-edge-india-ltd/1888" xr:uid="{2E42150A-B24E-4161-ACF0-B785EF07F0D3}"/>
    <hyperlink ref="J465" r:id="rId464" tooltip="Au Small Finance Bank Ltd." display="https://www.etmoney.com/stocks/au-small-finance-bank-ltd/295" xr:uid="{4F2D2278-A46A-41C9-88E8-144AECF716DB}"/>
    <hyperlink ref="J466" r:id="rId465" tooltip="Jubilant Pharmova Ltd." display="https://www.etmoney.com/stocks/jubilant-pharmova-ltd/1745" xr:uid="{1FF79F51-5CD4-448D-BFEE-860F89B4E62B}"/>
    <hyperlink ref="J467" r:id="rId466" tooltip="Caplin Point Laboratories Ltd." display="https://www.etmoney.com/stocks/caplin-point-laboratories-ltd/1744" xr:uid="{23ADF918-75B1-4C73-B8B8-A219F6B1451A}"/>
    <hyperlink ref="J468" r:id="rId467" tooltip="RattanIndia Enterprises Ltd." display="https://www.etmoney.com/stocks/rattanindia-enterprises-ltd/704" xr:uid="{431FDC1F-0B62-40AB-81DF-91135D4F147A}"/>
    <hyperlink ref="J469" r:id="rId468" tooltip="Anant Raj Ltd." display="https://www.etmoney.com/stocks/anant-raj-ltd/267" xr:uid="{72BB6C1C-A89B-413F-9781-030850C25DA9}"/>
    <hyperlink ref="J470" r:id="rId469" tooltip="Coforge Ltd." display="https://www.etmoney.com/stocks/coforge-ltd/2647" xr:uid="{A4666BE0-24D7-4A0A-B5F9-FD638EC99272}"/>
    <hyperlink ref="J471" r:id="rId470" tooltip="Engineers India Ltd." display="https://www.etmoney.com/stocks/engineers-india-ltd/1348" xr:uid="{B29BF95F-103B-463B-8AAB-BC2F0F68DEDB}"/>
    <hyperlink ref="J472" r:id="rId471" tooltip="Sonata Software Ltd." display="https://www.etmoney.com/stocks/sonata-software-ltd/2830" xr:uid="{25556D6B-3D5D-4546-A564-AA9AC9E98803}"/>
    <hyperlink ref="J473" r:id="rId472" tooltip="Berger Paints (India) Ltd." display="https://www.etmoney.com/stocks/berger-paints-india-ltd/44" xr:uid="{36540237-D10E-4370-9F8B-8029448BF129}"/>
    <hyperlink ref="J474" r:id="rId473" tooltip="Oracle Financial Services Software Ltd." display="https://www.etmoney.com/stocks/oracle-financial-services-software-ltd/840" xr:uid="{2CD698A3-F5B0-4FB6-80D5-A8B49340C377}"/>
    <hyperlink ref="J475" r:id="rId474" tooltip="APL Apollo Tubes Ltd." display="https://www.etmoney.com/stocks/apl-apollo-tubes-ltd/1476" xr:uid="{D0BB03C0-B10E-493C-9AF9-3A2A2A4D728C}"/>
    <hyperlink ref="J476" r:id="rId475" tooltip="Delhivery Ltd." display="https://www.etmoney.com/stocks/delhivery-ltd/4097" xr:uid="{5F37F624-CA04-45B2-BCCD-DD7322AE85B0}"/>
    <hyperlink ref="J477" r:id="rId476" tooltip="Star Health and Allied Insurance Company Ltd." display="https://www.etmoney.com/stocks/star-health-and-allied-insurance-company-ltd/3964" xr:uid="{8A991C67-CEC9-40F5-BA17-840C8ED14731}"/>
    <hyperlink ref="J478" r:id="rId477" tooltip="Wipro Ltd." display="https://www.etmoney.com/stocks/wipro-ltd/1707" xr:uid="{54A183D6-834C-4FF0-9452-5C80CAF741BC}"/>
    <hyperlink ref="J479" r:id="rId478" tooltip="Phoenix Mills Ltd." display="https://www.etmoney.com/stocks/phoenix-mills-ltd/1186" xr:uid="{D102253C-7D65-4171-839F-958576CFF1ED}"/>
    <hyperlink ref="J480" r:id="rId479" tooltip="GE Vernova T&amp;D India Ltd." display="https://www.etmoney.com/stocks/ge-vernova-tandd-india-ltd/15" xr:uid="{6EA4BD88-5627-4162-A957-CEA97AF9802C}"/>
    <hyperlink ref="J481" r:id="rId480" tooltip="HBL Engineering Ltd." display="https://www.etmoney.com/stocks/hbl-engineering-ltd/1193" xr:uid="{EDA0719D-2141-4568-B72C-0FD5462551CA}"/>
    <hyperlink ref="J482" r:id="rId481" tooltip="Olectra Greentech Ltd." display="https://www.etmoney.com/stocks/olectra-greentech-ltd/2540" xr:uid="{F00111B3-26BF-477F-A56A-897E37D12BE8}"/>
    <hyperlink ref="J483" r:id="rId482" tooltip="Indian Bank" display="https://www.etmoney.com/stocks/indian-bank/408" xr:uid="{7FFD5266-D39D-4292-BE78-92C0CA7BEE45}"/>
    <hyperlink ref="J484" r:id="rId483" tooltip="Mahindra Lifespace Developers Ltd." display="https://www.etmoney.com/stocks/mahindra-lifespace-developers-ltd/772" xr:uid="{FCCEFD84-CB07-4B9E-81BC-8224F6B3EDF8}"/>
    <hyperlink ref="J485" r:id="rId484" tooltip="LTIMindtree Ltd." display="https://www.etmoney.com/stocks/ltimindtree-ltd/2509" xr:uid="{9BCE8213-7BC5-421F-B65E-A3C51598EA90}"/>
    <hyperlink ref="J486" r:id="rId485" tooltip="Vodafone Idea Ltd." display="https://www.etmoney.com/stocks/vodafone-idea-ltd/2661" xr:uid="{43BCDC00-3A21-4400-8B4C-D90D27C1CCFD}"/>
    <hyperlink ref="J487" r:id="rId486" tooltip="Gujarat Pipavav Port Ltd." display="https://www.etmoney.com/stocks/gujarat-pipavav-port-ltd/2544" xr:uid="{77316418-FA8A-4EA3-910F-012332A762B9}"/>
    <hyperlink ref="J488" r:id="rId487" tooltip="The Ramco Cements Ltd." display="https://www.etmoney.com/stocks/the-ramco-cements-ltd/2753" xr:uid="{845C5FB6-8880-40EC-ACEC-15F4481C463A}"/>
    <hyperlink ref="J489" r:id="rId488" tooltip="Varroc Engineering Ltd." display="https://www.etmoney.com/stocks/varroc-engineering-ltd/639" xr:uid="{C628FCC6-14A2-42CA-87A8-899D60231EDC}"/>
    <hyperlink ref="J490" r:id="rId489" tooltip="J B Chemicals &amp; Pharmaceuticals Ltd." display="https://www.etmoney.com/stocks/j-b-chemicals-and-pharmaceuticals-ltd/1073" xr:uid="{CC3CDAA1-AFFF-421E-8C67-D36D67249B76}"/>
    <hyperlink ref="J491" r:id="rId490" tooltip="Godawari Power &amp; Ispat Ltd." display="https://www.etmoney.com/stocks/godawari-power-and-ispat-ltd/52" xr:uid="{F7EE577C-AADF-40DD-B559-024531A4E321}"/>
    <hyperlink ref="J492" r:id="rId491" tooltip="Infosys Ltd." display="https://www.etmoney.com/stocks/infosys-ltd/2396" xr:uid="{53D6C47F-1D21-4D04-9219-F5C291EC3B94}"/>
    <hyperlink ref="J493" r:id="rId492" tooltip="PB Fintech Ltd." display="https://www.etmoney.com/stocks/pb-fintech-ltd/3914" xr:uid="{15A9377B-46B5-4ED1-9386-69A665CE5B81}"/>
    <hyperlink ref="J494" r:id="rId493" tooltip="Macrotech Developers Ltd." display="https://www.etmoney.com/stocks/macrotech-developers-ltd/2287" xr:uid="{8F024B1C-87E8-474A-AD11-DB6174C4AAB5}"/>
    <hyperlink ref="J495" r:id="rId494" tooltip="Aditya Birla Real Estate Ltd." display="https://www.etmoney.com/stocks/aditya-birla-real-estate-ltd/1317" xr:uid="{1C73EBAD-1170-4CEC-8B26-D38F3A3F96B9}"/>
    <hyperlink ref="J496" r:id="rId495" tooltip="Indus Towers Ltd." display="https://www.etmoney.com/stocks/indus-towers-ltd/327" xr:uid="{6E617667-971A-4292-8115-A786D5ED3208}"/>
    <hyperlink ref="J497" r:id="rId496" tooltip="Anand Rathi Wealth Ltd." display="https://www.etmoney.com/stocks/anand-rathi-wealth-ltd/3970" xr:uid="{3B2D64D8-264F-467E-8CBC-8BFA989FD530}"/>
    <hyperlink ref="J498" r:id="rId497" tooltip="L&amp;T Technology Services Ltd." display="https://www.etmoney.com/stocks/landt-technology-services-ltd/180" xr:uid="{6EEB96CB-13AA-4AC4-AB50-990761168E56}"/>
    <hyperlink ref="J499" r:id="rId498" tooltip="Bharti Hexacom Ltd." display="https://www.etmoney.com/stocks/bharti-hexacom-ltd/4710" xr:uid="{5A4933C8-2098-4EC3-B2CD-BE511223A572}"/>
    <hyperlink ref="J500" r:id="rId499" tooltip="Firstsource Solutions Ltd." display="https://www.etmoney.com/stocks/firstsource-solutions-ltd/525" xr:uid="{18BE1010-5921-4697-A07D-4A9B4EAE099A}"/>
    <hyperlink ref="J501" r:id="rId500" tooltip="Indegene Ltd." display="https://www.etmoney.com/stocks/indegene-ltd/4746" xr:uid="{41A4C29F-6249-4293-B48E-BB6019813CED}"/>
  </hyperlinks>
  <pageMargins left="0.7" right="0.7" top="0.75" bottom="0.75" header="0.3" footer="0.3"/>
  <pageSetup orientation="portrait" r:id="rId5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R24"/>
  <sheetViews>
    <sheetView topLeftCell="AC10" zoomScale="98" zoomScaleNormal="98" workbookViewId="0">
      <selection activeCell="AD8" sqref="AD8"/>
    </sheetView>
  </sheetViews>
  <sheetFormatPr defaultColWidth="8" defaultRowHeight="14.4" x14ac:dyDescent="0.3"/>
  <cols>
    <col min="1" max="1" width="42.33203125" customWidth="1"/>
    <col min="2" max="2" width="10" customWidth="1"/>
    <col min="8" max="8" width="13.109375" customWidth="1"/>
    <col min="9" max="9" width="13.33203125" hidden="1" customWidth="1"/>
    <col min="10" max="14" width="10.88671875" hidden="1" customWidth="1"/>
    <col min="15" max="15" width="12" hidden="1" customWidth="1"/>
    <col min="16" max="16" width="2" customWidth="1"/>
    <col min="17" max="17" width="15.6640625" customWidth="1"/>
    <col min="18" max="18" width="13.109375" bestFit="1" customWidth="1"/>
    <col min="19" max="20" width="10.44140625" bestFit="1" customWidth="1"/>
    <col min="21" max="21" width="11.44140625" bestFit="1" customWidth="1"/>
    <col min="22" max="22" width="10.109375" customWidth="1"/>
    <col min="23" max="23" width="9.6640625" customWidth="1"/>
    <col min="24" max="24" width="13.5546875" customWidth="1"/>
    <col min="25" max="25" width="6.5546875" customWidth="1"/>
    <col min="26" max="26" width="10.33203125" customWidth="1"/>
    <col min="27" max="27" width="11.33203125" customWidth="1"/>
    <col min="28" max="28" width="9.5546875" customWidth="1"/>
    <col min="29" max="29" width="12.33203125" customWidth="1"/>
    <col min="30" max="30" width="36.5546875" customWidth="1"/>
    <col min="31" max="31" width="9.88671875" customWidth="1"/>
    <col min="32" max="32" width="12.33203125" customWidth="1"/>
    <col min="33" max="34" width="8" customWidth="1"/>
  </cols>
  <sheetData>
    <row r="1" spans="1:44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Q1" s="144" t="s">
        <v>2225</v>
      </c>
      <c r="R1" s="144"/>
      <c r="S1" s="144"/>
      <c r="T1" s="144"/>
      <c r="U1" s="144"/>
      <c r="V1" s="144"/>
      <c r="W1" s="144"/>
      <c r="Z1" s="141" t="s">
        <v>2231</v>
      </c>
      <c r="AA1" s="142"/>
      <c r="AB1" s="142"/>
      <c r="AC1" s="143"/>
      <c r="AE1" s="141" t="s">
        <v>2232</v>
      </c>
      <c r="AF1" s="142"/>
      <c r="AG1" s="142"/>
      <c r="AH1" s="143"/>
      <c r="AJ1" s="141" t="s">
        <v>2233</v>
      </c>
      <c r="AK1" s="142"/>
      <c r="AL1" s="142"/>
      <c r="AM1" s="143"/>
      <c r="AO1" s="141" t="s">
        <v>2234</v>
      </c>
      <c r="AP1" s="142"/>
      <c r="AQ1" s="142"/>
      <c r="AR1" s="143"/>
    </row>
    <row r="2" spans="1:44" ht="25.5" customHeight="1" thickBot="1" x14ac:dyDescent="0.35">
      <c r="A2" t="s">
        <v>7</v>
      </c>
      <c r="B2">
        <v>-3.88</v>
      </c>
      <c r="C2">
        <v>-8.52</v>
      </c>
      <c r="D2">
        <v>1.0900000000000001</v>
      </c>
      <c r="E2">
        <v>11.94</v>
      </c>
      <c r="F2">
        <v>17.920000000000002</v>
      </c>
      <c r="G2">
        <v>11.29</v>
      </c>
      <c r="I2" s="47" t="s">
        <v>1214</v>
      </c>
      <c r="J2" t="s">
        <v>1208</v>
      </c>
      <c r="K2" t="s">
        <v>1209</v>
      </c>
      <c r="L2" t="s">
        <v>1210</v>
      </c>
      <c r="M2" t="s">
        <v>1211</v>
      </c>
      <c r="N2" t="s">
        <v>1212</v>
      </c>
      <c r="O2" t="s">
        <v>1213</v>
      </c>
      <c r="Q2" s="104" t="s">
        <v>25</v>
      </c>
      <c r="R2" s="13" t="s">
        <v>34</v>
      </c>
      <c r="S2" s="13" t="s">
        <v>36</v>
      </c>
      <c r="T2" s="13" t="s">
        <v>42</v>
      </c>
      <c r="U2" s="13" t="s">
        <v>45</v>
      </c>
      <c r="V2" s="13" t="s">
        <v>46</v>
      </c>
      <c r="W2" s="13" t="s">
        <v>47</v>
      </c>
      <c r="X2" s="27" t="s">
        <v>2235</v>
      </c>
      <c r="Z2" s="69" t="s">
        <v>2227</v>
      </c>
      <c r="AA2" s="68" t="s">
        <v>2228</v>
      </c>
      <c r="AB2" s="68" t="s">
        <v>2229</v>
      </c>
      <c r="AC2" s="70" t="s">
        <v>2230</v>
      </c>
      <c r="AD2" s="68" t="s">
        <v>2241</v>
      </c>
      <c r="AE2" s="69" t="s">
        <v>2227</v>
      </c>
      <c r="AF2" s="68" t="s">
        <v>2228</v>
      </c>
      <c r="AG2" s="68" t="s">
        <v>2229</v>
      </c>
      <c r="AH2" s="70" t="s">
        <v>2230</v>
      </c>
      <c r="AJ2" s="69" t="s">
        <v>2227</v>
      </c>
      <c r="AK2" s="68" t="s">
        <v>2228</v>
      </c>
      <c r="AL2" s="68" t="s">
        <v>2229</v>
      </c>
      <c r="AM2" s="70" t="s">
        <v>2230</v>
      </c>
      <c r="AO2" s="69" t="s">
        <v>2227</v>
      </c>
      <c r="AP2" s="68" t="s">
        <v>2228</v>
      </c>
      <c r="AQ2" s="68" t="s">
        <v>2229</v>
      </c>
      <c r="AR2" s="70" t="s">
        <v>2230</v>
      </c>
    </row>
    <row r="3" spans="1:44" ht="15" thickBot="1" x14ac:dyDescent="0.35">
      <c r="A3" t="s">
        <v>8</v>
      </c>
      <c r="B3">
        <v>-4.1500000000000004</v>
      </c>
      <c r="C3">
        <v>-10.38</v>
      </c>
      <c r="D3">
        <v>0.49</v>
      </c>
      <c r="E3">
        <v>12.01</v>
      </c>
      <c r="F3">
        <v>17.989999999999998</v>
      </c>
      <c r="G3">
        <v>11.47</v>
      </c>
      <c r="I3" s="48" t="s">
        <v>10</v>
      </c>
      <c r="J3">
        <v>-5.1100000000000003</v>
      </c>
      <c r="K3">
        <v>-12.91</v>
      </c>
      <c r="L3">
        <v>0.14000000000000001</v>
      </c>
      <c r="M3">
        <v>13.75</v>
      </c>
      <c r="N3">
        <v>19.850000000000001</v>
      </c>
      <c r="O3">
        <v>12.24</v>
      </c>
      <c r="Q3" s="106" t="str">
        <f>HYPERLINK("#'Kotak Holdings'!A1", " Kotak returns")</f>
        <v xml:space="preserve"> Kotak returns</v>
      </c>
      <c r="R3" s="67">
        <v>-7.7399999999999997E-2</v>
      </c>
      <c r="S3" s="67">
        <v>-0.18640000000000001</v>
      </c>
      <c r="T3" s="67">
        <v>8.3000000000000004E-2</v>
      </c>
      <c r="U3" s="67">
        <v>0.64410000000000001</v>
      </c>
      <c r="V3" s="67">
        <v>1.875</v>
      </c>
      <c r="W3" s="67">
        <v>3.2846000000000002</v>
      </c>
      <c r="X3" s="31"/>
      <c r="Z3" s="80" t="str">
        <f t="shared" ref="Z3:Z19" si="0">IF($T$3&gt;D2,"good","not good")</f>
        <v>not good</v>
      </c>
      <c r="AA3" s="79" t="str">
        <f t="shared" ref="AA3:AA19" si="1">IF($U$3&gt;E2,"good","not good")</f>
        <v>not good</v>
      </c>
      <c r="AB3" s="79" t="str">
        <f>IF($W$3&gt;F2,"good","not good")</f>
        <v>not good</v>
      </c>
      <c r="AC3" s="81" t="str">
        <f t="shared" ref="AC3:AC19" si="2">IF($V$3&gt;G2,"good","not good")</f>
        <v>not good</v>
      </c>
      <c r="AD3" t="str">
        <f>IF(Z3="good",A2,"")</f>
        <v/>
      </c>
      <c r="AE3" s="71" t="b">
        <f t="shared" ref="AE3:AE19" si="3">IF($T$4&gt;D2,"good")</f>
        <v>0</v>
      </c>
      <c r="AF3" t="b">
        <f t="shared" ref="AF3:AF19" si="4">IF($U$4&gt;E2,"good")</f>
        <v>0</v>
      </c>
      <c r="AG3" t="b">
        <f t="shared" ref="AG3:AG19" si="5">IF($V$4&gt;F2,"good")</f>
        <v>0</v>
      </c>
      <c r="AH3" s="72" t="b">
        <f t="shared" ref="AH3:AH19" si="6">IF($W$4&gt;G2,"good")</f>
        <v>0</v>
      </c>
      <c r="AJ3" s="71"/>
      <c r="AK3" t="b">
        <f t="shared" ref="AK3:AK19" si="7">IF($U$5&gt;E2,"good")</f>
        <v>0</v>
      </c>
      <c r="AL3" t="b">
        <f t="shared" ref="AL3:AL19" si="8">IF($V$5&gt;F2,"good")</f>
        <v>0</v>
      </c>
      <c r="AM3" s="72" t="b">
        <f t="shared" ref="AM3:AM19" si="9">IF($W$5&gt;G2,"good")</f>
        <v>0</v>
      </c>
      <c r="AO3" s="71" t="b">
        <f t="shared" ref="AO3:AO19" si="10">IF($T$6&gt;D2,"good")</f>
        <v>0</v>
      </c>
      <c r="AP3" t="b">
        <f t="shared" ref="AP3:AP19" si="11">IF($U$6&gt;E2,"good")</f>
        <v>0</v>
      </c>
      <c r="AQ3" t="b">
        <f t="shared" ref="AQ3:AQ19" si="12">IF($V$6&gt;F2,"good")</f>
        <v>0</v>
      </c>
      <c r="AR3" s="72" t="b">
        <f t="shared" ref="AR3:AR19" si="13">IF($W$6&gt;G2,"good")</f>
        <v>0</v>
      </c>
    </row>
    <row r="4" spans="1:44" ht="15" thickBot="1" x14ac:dyDescent="0.35">
      <c r="A4" t="s">
        <v>9</v>
      </c>
      <c r="B4">
        <v>-4.72</v>
      </c>
      <c r="C4">
        <v>-11.7</v>
      </c>
      <c r="D4">
        <v>0.26</v>
      </c>
      <c r="E4">
        <v>13.2</v>
      </c>
      <c r="F4">
        <v>19.07</v>
      </c>
      <c r="G4">
        <v>11.87</v>
      </c>
      <c r="I4" s="48" t="s">
        <v>1215</v>
      </c>
      <c r="J4">
        <v>-5.1100000000000003</v>
      </c>
      <c r="K4">
        <v>-12.91</v>
      </c>
      <c r="L4">
        <v>0.14000000000000001</v>
      </c>
      <c r="M4">
        <v>13.75</v>
      </c>
      <c r="N4">
        <v>19.850000000000001</v>
      </c>
      <c r="O4">
        <v>12.24</v>
      </c>
      <c r="Q4" s="105" t="str">
        <f>HYPERLINK("#'nippon holdings'!A1", "nippon returns")</f>
        <v>nippon returns</v>
      </c>
      <c r="R4" s="67">
        <v>-7.2099999999999997E-2</v>
      </c>
      <c r="S4" s="67">
        <v>-0.21</v>
      </c>
      <c r="T4" s="67">
        <v>1.0800000000000001E-2</v>
      </c>
      <c r="U4" s="67">
        <v>0.78639999999999999</v>
      </c>
      <c r="V4" s="67">
        <v>2.9546000000000001</v>
      </c>
      <c r="W4" s="67">
        <v>4.8163</v>
      </c>
      <c r="X4" s="31"/>
      <c r="Z4" s="80" t="str">
        <f t="shared" si="0"/>
        <v>not good</v>
      </c>
      <c r="AA4" s="79" t="str">
        <f t="shared" si="1"/>
        <v>not good</v>
      </c>
      <c r="AB4" s="79" t="str">
        <f t="shared" ref="AB4:AB19" si="14">IF($V$3&gt;F3,"good","not good")</f>
        <v>not good</v>
      </c>
      <c r="AC4" s="81" t="str">
        <f t="shared" si="2"/>
        <v>not good</v>
      </c>
      <c r="AD4" t="str">
        <f t="shared" ref="AD4:AD19" si="15">IF(Z4="good",A3,"")</f>
        <v/>
      </c>
      <c r="AE4" s="71" t="b">
        <f t="shared" si="3"/>
        <v>0</v>
      </c>
      <c r="AF4" t="b">
        <f t="shared" si="4"/>
        <v>0</v>
      </c>
      <c r="AG4" t="b">
        <f t="shared" si="5"/>
        <v>0</v>
      </c>
      <c r="AH4" s="72" t="b">
        <f t="shared" si="6"/>
        <v>0</v>
      </c>
      <c r="AJ4" s="71" t="b">
        <f t="shared" ref="AJ4:AJ19" si="16">IF($T$5&gt;D3,"good")</f>
        <v>0</v>
      </c>
      <c r="AK4" t="b">
        <f t="shared" si="7"/>
        <v>0</v>
      </c>
      <c r="AL4" t="b">
        <f t="shared" si="8"/>
        <v>0</v>
      </c>
      <c r="AM4" s="72" t="b">
        <f t="shared" si="9"/>
        <v>0</v>
      </c>
      <c r="AO4" s="71" t="b">
        <f t="shared" si="10"/>
        <v>0</v>
      </c>
      <c r="AP4" t="b">
        <f t="shared" si="11"/>
        <v>0</v>
      </c>
      <c r="AQ4" t="b">
        <f t="shared" si="12"/>
        <v>0</v>
      </c>
      <c r="AR4" s="72" t="b">
        <f t="shared" si="13"/>
        <v>0</v>
      </c>
    </row>
    <row r="5" spans="1:44" ht="29.4" thickBot="1" x14ac:dyDescent="0.35">
      <c r="A5" t="s">
        <v>10</v>
      </c>
      <c r="B5">
        <v>-5.1100000000000003</v>
      </c>
      <c r="C5">
        <v>-12.91</v>
      </c>
      <c r="D5">
        <v>0.14000000000000001</v>
      </c>
      <c r="E5">
        <v>13.75</v>
      </c>
      <c r="F5">
        <v>19.850000000000001</v>
      </c>
      <c r="G5">
        <v>12.24</v>
      </c>
      <c r="Q5" s="105" t="str">
        <f>HYPERLINK("#'parag holdings'!A1","parag parik returns")</f>
        <v>parag parik returns</v>
      </c>
      <c r="R5" s="67">
        <v>-3.56E-2</v>
      </c>
      <c r="S5" s="67">
        <v>-5.9499999999999997E-2</v>
      </c>
      <c r="T5" s="67">
        <v>0.1028</v>
      </c>
      <c r="U5" s="67">
        <v>0.6472</v>
      </c>
      <c r="V5" s="67">
        <v>2.0871</v>
      </c>
      <c r="W5" s="67">
        <v>3.6718999999999999</v>
      </c>
      <c r="X5" s="31"/>
      <c r="Z5" s="80" t="str">
        <f t="shared" si="0"/>
        <v>not good</v>
      </c>
      <c r="AA5" s="79" t="str">
        <f t="shared" si="1"/>
        <v>not good</v>
      </c>
      <c r="AB5" s="79" t="str">
        <f t="shared" si="14"/>
        <v>not good</v>
      </c>
      <c r="AC5" s="81" t="str">
        <f t="shared" si="2"/>
        <v>not good</v>
      </c>
      <c r="AD5" t="str">
        <f t="shared" si="15"/>
        <v/>
      </c>
      <c r="AE5" s="71" t="b">
        <f t="shared" si="3"/>
        <v>0</v>
      </c>
      <c r="AF5" t="b">
        <f t="shared" si="4"/>
        <v>0</v>
      </c>
      <c r="AG5" t="b">
        <f t="shared" si="5"/>
        <v>0</v>
      </c>
      <c r="AH5" s="72" t="b">
        <f t="shared" si="6"/>
        <v>0</v>
      </c>
      <c r="AJ5" s="71" t="b">
        <f t="shared" si="16"/>
        <v>0</v>
      </c>
      <c r="AK5" t="b">
        <f t="shared" si="7"/>
        <v>0</v>
      </c>
      <c r="AL5" t="b">
        <f t="shared" si="8"/>
        <v>0</v>
      </c>
      <c r="AM5" s="72" t="b">
        <f t="shared" si="9"/>
        <v>0</v>
      </c>
      <c r="AO5" s="71" t="b">
        <f t="shared" si="10"/>
        <v>0</v>
      </c>
      <c r="AP5" t="b">
        <f t="shared" si="11"/>
        <v>0</v>
      </c>
      <c r="AQ5" t="b">
        <f t="shared" si="12"/>
        <v>0</v>
      </c>
      <c r="AR5" s="72" t="b">
        <f t="shared" si="13"/>
        <v>0</v>
      </c>
    </row>
    <row r="6" spans="1:44" ht="15" thickBot="1" x14ac:dyDescent="0.35">
      <c r="A6" t="s">
        <v>11</v>
      </c>
      <c r="B6">
        <v>-5.27</v>
      </c>
      <c r="C6">
        <v>-13.3</v>
      </c>
      <c r="D6">
        <v>0.22</v>
      </c>
      <c r="E6">
        <v>14.14</v>
      </c>
      <c r="F6">
        <v>20.3</v>
      </c>
      <c r="G6">
        <v>12.46</v>
      </c>
      <c r="Q6" s="105" t="str">
        <f>HYPERLINK("#'quant holdings'!A1", "quant returns")</f>
        <v>quant returns</v>
      </c>
      <c r="R6" s="67">
        <v>-5.8700000000000002E-2</v>
      </c>
      <c r="S6" s="67">
        <v>-0.15210000000000001</v>
      </c>
      <c r="T6" s="67">
        <v>-9.8799999999999999E-2</v>
      </c>
      <c r="U6" s="67">
        <v>0.68340000000000001</v>
      </c>
      <c r="V6" s="67">
        <v>2.6856</v>
      </c>
      <c r="W6" s="67">
        <v>3.3161999999999998</v>
      </c>
      <c r="X6" s="31"/>
      <c r="Z6" s="80" t="str">
        <f t="shared" si="0"/>
        <v>not good</v>
      </c>
      <c r="AA6" s="79" t="str">
        <f t="shared" si="1"/>
        <v>not good</v>
      </c>
      <c r="AB6" s="79" t="str">
        <f t="shared" si="14"/>
        <v>not good</v>
      </c>
      <c r="AC6" s="81" t="str">
        <f t="shared" si="2"/>
        <v>not good</v>
      </c>
      <c r="AD6" t="str">
        <f t="shared" si="15"/>
        <v/>
      </c>
      <c r="AE6" s="71" t="b">
        <f t="shared" si="3"/>
        <v>0</v>
      </c>
      <c r="AF6" t="b">
        <f t="shared" si="4"/>
        <v>0</v>
      </c>
      <c r="AG6" t="b">
        <f t="shared" si="5"/>
        <v>0</v>
      </c>
      <c r="AH6" s="72" t="b">
        <f t="shared" si="6"/>
        <v>0</v>
      </c>
      <c r="AJ6" s="71" t="b">
        <f t="shared" si="16"/>
        <v>0</v>
      </c>
      <c r="AK6" t="b">
        <f t="shared" si="7"/>
        <v>0</v>
      </c>
      <c r="AL6" t="b">
        <f t="shared" si="8"/>
        <v>0</v>
      </c>
      <c r="AM6" s="72" t="b">
        <f t="shared" si="9"/>
        <v>0</v>
      </c>
      <c r="AO6" s="71" t="b">
        <f t="shared" si="10"/>
        <v>0</v>
      </c>
      <c r="AP6" t="b">
        <f t="shared" si="11"/>
        <v>0</v>
      </c>
      <c r="AQ6" t="b">
        <f t="shared" si="12"/>
        <v>0</v>
      </c>
      <c r="AR6" s="72" t="b">
        <f t="shared" si="13"/>
        <v>0</v>
      </c>
    </row>
    <row r="7" spans="1:44" x14ac:dyDescent="0.3">
      <c r="A7" t="s">
        <v>12</v>
      </c>
      <c r="B7">
        <v>-5.39</v>
      </c>
      <c r="C7">
        <v>-19.149999999999999</v>
      </c>
      <c r="D7">
        <v>-1.53</v>
      </c>
      <c r="E7">
        <v>14.77</v>
      </c>
      <c r="F7">
        <v>19.53</v>
      </c>
      <c r="G7">
        <v>12.76</v>
      </c>
      <c r="Z7" s="80" t="str">
        <f t="shared" si="0"/>
        <v>not good</v>
      </c>
      <c r="AA7" s="79" t="str">
        <f t="shared" si="1"/>
        <v>not good</v>
      </c>
      <c r="AB7" s="79" t="str">
        <f t="shared" si="14"/>
        <v>not good</v>
      </c>
      <c r="AC7" s="81" t="str">
        <f t="shared" si="2"/>
        <v>not good</v>
      </c>
      <c r="AD7" t="str">
        <f t="shared" si="15"/>
        <v/>
      </c>
      <c r="AE7" s="71" t="b">
        <f t="shared" si="3"/>
        <v>0</v>
      </c>
      <c r="AF7" t="b">
        <f t="shared" si="4"/>
        <v>0</v>
      </c>
      <c r="AG7" t="b">
        <f t="shared" si="5"/>
        <v>0</v>
      </c>
      <c r="AH7" s="72" t="b">
        <f t="shared" si="6"/>
        <v>0</v>
      </c>
      <c r="AJ7" s="71" t="b">
        <f t="shared" si="16"/>
        <v>0</v>
      </c>
      <c r="AK7" t="b">
        <f t="shared" si="7"/>
        <v>0</v>
      </c>
      <c r="AL7" t="b">
        <f t="shared" si="8"/>
        <v>0</v>
      </c>
      <c r="AM7" s="72" t="b">
        <f t="shared" si="9"/>
        <v>0</v>
      </c>
      <c r="AO7" s="71" t="b">
        <f t="shared" si="10"/>
        <v>0</v>
      </c>
      <c r="AP7" t="b">
        <f t="shared" si="11"/>
        <v>0</v>
      </c>
      <c r="AQ7" t="b">
        <f t="shared" si="12"/>
        <v>0</v>
      </c>
      <c r="AR7" s="72" t="b">
        <f t="shared" si="13"/>
        <v>0</v>
      </c>
    </row>
    <row r="8" spans="1:44" ht="15" thickBot="1" x14ac:dyDescent="0.35">
      <c r="A8" t="s">
        <v>13</v>
      </c>
      <c r="B8">
        <v>-8.68</v>
      </c>
      <c r="C8">
        <v>-22.31</v>
      </c>
      <c r="D8">
        <v>-2.56</v>
      </c>
      <c r="E8">
        <v>15.63</v>
      </c>
      <c r="F8">
        <v>25.16</v>
      </c>
      <c r="G8">
        <v>11.39</v>
      </c>
      <c r="X8" s="27"/>
      <c r="Z8" s="80" t="str">
        <f t="shared" si="0"/>
        <v>good</v>
      </c>
      <c r="AA8" s="79" t="str">
        <f t="shared" si="1"/>
        <v>not good</v>
      </c>
      <c r="AB8" s="79" t="str">
        <f t="shared" si="14"/>
        <v>not good</v>
      </c>
      <c r="AC8" s="81" t="str">
        <f t="shared" si="2"/>
        <v>not good</v>
      </c>
      <c r="AD8" t="str">
        <f t="shared" si="15"/>
        <v>Nifty Next 50</v>
      </c>
      <c r="AE8" s="71" t="str">
        <f t="shared" si="3"/>
        <v>good</v>
      </c>
      <c r="AF8" t="b">
        <f t="shared" si="4"/>
        <v>0</v>
      </c>
      <c r="AG8" t="b">
        <f t="shared" si="5"/>
        <v>0</v>
      </c>
      <c r="AH8" s="72" t="b">
        <f t="shared" si="6"/>
        <v>0</v>
      </c>
      <c r="AJ8" s="71" t="str">
        <f t="shared" si="16"/>
        <v>good</v>
      </c>
      <c r="AK8" t="b">
        <f t="shared" si="7"/>
        <v>0</v>
      </c>
      <c r="AL8" t="b">
        <f t="shared" si="8"/>
        <v>0</v>
      </c>
      <c r="AM8" s="72" t="b">
        <f t="shared" si="9"/>
        <v>0</v>
      </c>
      <c r="AO8" s="71" t="str">
        <f t="shared" si="10"/>
        <v>good</v>
      </c>
      <c r="AP8" t="b">
        <f t="shared" si="11"/>
        <v>0</v>
      </c>
      <c r="AQ8" t="b">
        <f t="shared" si="12"/>
        <v>0</v>
      </c>
      <c r="AR8" s="72" t="b">
        <f t="shared" si="13"/>
        <v>0</v>
      </c>
    </row>
    <row r="9" spans="1:44" ht="15" thickBot="1" x14ac:dyDescent="0.35">
      <c r="A9" t="s">
        <v>14</v>
      </c>
      <c r="B9">
        <v>-5.93</v>
      </c>
      <c r="C9">
        <v>-15.08</v>
      </c>
      <c r="D9">
        <v>0.02</v>
      </c>
      <c r="E9">
        <v>15.65</v>
      </c>
      <c r="F9">
        <v>22.54</v>
      </c>
      <c r="G9">
        <v>13.32</v>
      </c>
      <c r="X9" s="31"/>
      <c r="Z9" s="80" t="str">
        <f t="shared" si="0"/>
        <v>good</v>
      </c>
      <c r="AA9" s="79" t="str">
        <f t="shared" si="1"/>
        <v>not good</v>
      </c>
      <c r="AB9" s="79" t="str">
        <f t="shared" si="14"/>
        <v>not good</v>
      </c>
      <c r="AC9" s="81" t="str">
        <f t="shared" si="2"/>
        <v>not good</v>
      </c>
      <c r="AD9" t="str">
        <f t="shared" si="15"/>
        <v>NIFTY Smallcap 100</v>
      </c>
      <c r="AE9" s="71" t="str">
        <f t="shared" si="3"/>
        <v>good</v>
      </c>
      <c r="AF9" t="b">
        <f t="shared" si="4"/>
        <v>0</v>
      </c>
      <c r="AG9" t="b">
        <f t="shared" si="5"/>
        <v>0</v>
      </c>
      <c r="AH9" s="72" t="b">
        <f t="shared" si="6"/>
        <v>0</v>
      </c>
      <c r="AJ9" s="71" t="str">
        <f t="shared" si="16"/>
        <v>good</v>
      </c>
      <c r="AK9" t="b">
        <f t="shared" si="7"/>
        <v>0</v>
      </c>
      <c r="AL9" t="b">
        <f t="shared" si="8"/>
        <v>0</v>
      </c>
      <c r="AM9" s="72" t="b">
        <f t="shared" si="9"/>
        <v>0</v>
      </c>
      <c r="AO9" s="71" t="str">
        <f t="shared" si="10"/>
        <v>good</v>
      </c>
      <c r="AP9" t="b">
        <f t="shared" si="11"/>
        <v>0</v>
      </c>
      <c r="AQ9" t="b">
        <f t="shared" si="12"/>
        <v>0</v>
      </c>
      <c r="AR9" s="72" t="b">
        <f t="shared" si="13"/>
        <v>0</v>
      </c>
    </row>
    <row r="10" spans="1:44" x14ac:dyDescent="0.3">
      <c r="A10" t="s">
        <v>15</v>
      </c>
      <c r="B10">
        <v>-5.55</v>
      </c>
      <c r="C10">
        <v>-13.79</v>
      </c>
      <c r="D10">
        <v>0.79</v>
      </c>
      <c r="E10">
        <v>16.27</v>
      </c>
      <c r="F10">
        <v>22.12</v>
      </c>
      <c r="G10">
        <v>13.9</v>
      </c>
      <c r="Z10" s="80" t="str">
        <f t="shared" si="0"/>
        <v>good</v>
      </c>
      <c r="AA10" s="79" t="str">
        <f t="shared" si="1"/>
        <v>not good</v>
      </c>
      <c r="AB10" s="79" t="str">
        <f t="shared" si="14"/>
        <v>not good</v>
      </c>
      <c r="AC10" s="81" t="str">
        <f t="shared" si="2"/>
        <v>not good</v>
      </c>
      <c r="AD10" t="str">
        <f t="shared" si="15"/>
        <v>NIFTY500 MULTICAP 50:25:25</v>
      </c>
      <c r="AE10" s="71" t="b">
        <f t="shared" si="3"/>
        <v>0</v>
      </c>
      <c r="AF10" t="b">
        <f t="shared" si="4"/>
        <v>0</v>
      </c>
      <c r="AG10" t="b">
        <f t="shared" si="5"/>
        <v>0</v>
      </c>
      <c r="AH10" s="72" t="b">
        <f t="shared" si="6"/>
        <v>0</v>
      </c>
      <c r="AJ10" s="71" t="str">
        <f t="shared" si="16"/>
        <v>good</v>
      </c>
      <c r="AK10" t="b">
        <f t="shared" si="7"/>
        <v>0</v>
      </c>
      <c r="AL10" t="b">
        <f t="shared" si="8"/>
        <v>0</v>
      </c>
      <c r="AM10" s="72" t="b">
        <f t="shared" si="9"/>
        <v>0</v>
      </c>
      <c r="AO10" s="71" t="b">
        <f t="shared" si="10"/>
        <v>0</v>
      </c>
      <c r="AP10" t="b">
        <f t="shared" si="11"/>
        <v>0</v>
      </c>
      <c r="AQ10" t="b">
        <f t="shared" si="12"/>
        <v>0</v>
      </c>
      <c r="AR10" s="72" t="b">
        <f t="shared" si="13"/>
        <v>0</v>
      </c>
    </row>
    <row r="11" spans="1:44" ht="15" thickBot="1" x14ac:dyDescent="0.35">
      <c r="A11" t="s">
        <v>16</v>
      </c>
      <c r="B11">
        <v>-6.56</v>
      </c>
      <c r="C11">
        <v>-16.649999999999999</v>
      </c>
      <c r="D11">
        <v>-0.24</v>
      </c>
      <c r="E11">
        <v>16.77</v>
      </c>
      <c r="F11">
        <v>23.92</v>
      </c>
      <c r="G11">
        <v>13.81</v>
      </c>
      <c r="X11" s="27"/>
      <c r="Z11" s="80" t="str">
        <f t="shared" si="0"/>
        <v>not good</v>
      </c>
      <c r="AA11" s="79" t="str">
        <f t="shared" si="1"/>
        <v>not good</v>
      </c>
      <c r="AB11" s="79" t="str">
        <f t="shared" si="14"/>
        <v>not good</v>
      </c>
      <c r="AC11" s="81" t="str">
        <f t="shared" si="2"/>
        <v>not good</v>
      </c>
      <c r="AD11" t="str">
        <f t="shared" si="15"/>
        <v/>
      </c>
      <c r="AE11" s="71" t="b">
        <f t="shared" si="3"/>
        <v>0</v>
      </c>
      <c r="AF11" t="b">
        <f t="shared" si="4"/>
        <v>0</v>
      </c>
      <c r="AG11" t="b">
        <f t="shared" si="5"/>
        <v>0</v>
      </c>
      <c r="AH11" s="72" t="b">
        <f t="shared" si="6"/>
        <v>0</v>
      </c>
      <c r="AJ11" s="71" t="b">
        <f t="shared" si="16"/>
        <v>0</v>
      </c>
      <c r="AK11" t="b">
        <f t="shared" si="7"/>
        <v>0</v>
      </c>
      <c r="AL11" t="b">
        <f t="shared" si="8"/>
        <v>0</v>
      </c>
      <c r="AM11" s="72" t="b">
        <f t="shared" si="9"/>
        <v>0</v>
      </c>
      <c r="AO11" s="71" t="b">
        <f t="shared" si="10"/>
        <v>0</v>
      </c>
      <c r="AP11" t="b">
        <f t="shared" si="11"/>
        <v>0</v>
      </c>
      <c r="AQ11" t="b">
        <f t="shared" si="12"/>
        <v>0</v>
      </c>
      <c r="AR11" s="72" t="b">
        <f t="shared" si="13"/>
        <v>0</v>
      </c>
    </row>
    <row r="12" spans="1:44" ht="15" thickBot="1" x14ac:dyDescent="0.35">
      <c r="A12" t="s">
        <v>17</v>
      </c>
      <c r="B12">
        <v>-8.67</v>
      </c>
      <c r="C12">
        <v>-22.39</v>
      </c>
      <c r="D12">
        <v>1.99</v>
      </c>
      <c r="E12">
        <v>17.14</v>
      </c>
      <c r="F12">
        <v>25.55</v>
      </c>
      <c r="G12">
        <v>9.76</v>
      </c>
      <c r="X12" s="31"/>
      <c r="Z12" s="80" t="str">
        <f t="shared" si="0"/>
        <v>good</v>
      </c>
      <c r="AA12" s="79" t="str">
        <f t="shared" si="1"/>
        <v>not good</v>
      </c>
      <c r="AB12" s="79" t="str">
        <f t="shared" si="14"/>
        <v>not good</v>
      </c>
      <c r="AC12" s="81" t="str">
        <f t="shared" si="2"/>
        <v>not good</v>
      </c>
      <c r="AD12" t="str">
        <f t="shared" si="15"/>
        <v>Nifty500 LargeMidSmall Equal-Cap Weighted</v>
      </c>
      <c r="AE12" s="71" t="str">
        <f t="shared" si="3"/>
        <v>good</v>
      </c>
      <c r="AF12" t="b">
        <f t="shared" si="4"/>
        <v>0</v>
      </c>
      <c r="AG12" t="b">
        <f t="shared" si="5"/>
        <v>0</v>
      </c>
      <c r="AH12" s="72" t="b">
        <f t="shared" si="6"/>
        <v>0</v>
      </c>
      <c r="AJ12" s="71" t="str">
        <f t="shared" si="16"/>
        <v>good</v>
      </c>
      <c r="AK12" t="b">
        <f t="shared" si="7"/>
        <v>0</v>
      </c>
      <c r="AL12" t="b">
        <f t="shared" si="8"/>
        <v>0</v>
      </c>
      <c r="AM12" s="72" t="b">
        <f t="shared" si="9"/>
        <v>0</v>
      </c>
      <c r="AO12" s="71" t="str">
        <f t="shared" si="10"/>
        <v>good</v>
      </c>
      <c r="AP12" t="b">
        <f t="shared" si="11"/>
        <v>0</v>
      </c>
      <c r="AQ12" t="b">
        <f t="shared" si="12"/>
        <v>0</v>
      </c>
      <c r="AR12" s="72" t="b">
        <f t="shared" si="13"/>
        <v>0</v>
      </c>
    </row>
    <row r="13" spans="1:44" x14ac:dyDescent="0.3">
      <c r="A13" t="s">
        <v>18</v>
      </c>
      <c r="B13">
        <v>-8.69</v>
      </c>
      <c r="C13">
        <v>-22.29</v>
      </c>
      <c r="D13">
        <v>-2.66</v>
      </c>
      <c r="E13">
        <v>17.510000000000002</v>
      </c>
      <c r="F13">
        <v>27.4</v>
      </c>
      <c r="G13">
        <v>13.52</v>
      </c>
      <c r="Z13" s="80" t="str">
        <f t="shared" si="0"/>
        <v>not good</v>
      </c>
      <c r="AA13" s="79" t="str">
        <f t="shared" si="1"/>
        <v>not good</v>
      </c>
      <c r="AB13" s="79" t="str">
        <f t="shared" si="14"/>
        <v>not good</v>
      </c>
      <c r="AC13" s="81" t="str">
        <f t="shared" si="2"/>
        <v>not good</v>
      </c>
      <c r="AD13" t="str">
        <f t="shared" si="15"/>
        <v/>
      </c>
      <c r="AE13" s="71" t="b">
        <f t="shared" si="3"/>
        <v>0</v>
      </c>
      <c r="AF13" t="b">
        <f t="shared" si="4"/>
        <v>0</v>
      </c>
      <c r="AG13" t="b">
        <f t="shared" si="5"/>
        <v>0</v>
      </c>
      <c r="AH13" s="72" t="b">
        <f t="shared" si="6"/>
        <v>0</v>
      </c>
      <c r="AJ13" s="71" t="b">
        <f t="shared" si="16"/>
        <v>0</v>
      </c>
      <c r="AK13" t="b">
        <f t="shared" si="7"/>
        <v>0</v>
      </c>
      <c r="AL13" t="b">
        <f t="shared" si="8"/>
        <v>0</v>
      </c>
      <c r="AM13" s="72" t="b">
        <f t="shared" si="9"/>
        <v>0</v>
      </c>
      <c r="AO13" s="71" t="b">
        <f t="shared" si="10"/>
        <v>0</v>
      </c>
      <c r="AP13" t="b">
        <f t="shared" si="11"/>
        <v>0</v>
      </c>
      <c r="AQ13" t="b">
        <f t="shared" si="12"/>
        <v>0</v>
      </c>
      <c r="AR13" s="72" t="b">
        <f t="shared" si="13"/>
        <v>0</v>
      </c>
    </row>
    <row r="14" spans="1:44" x14ac:dyDescent="0.3">
      <c r="A14" t="s">
        <v>19</v>
      </c>
      <c r="B14">
        <v>-7.04</v>
      </c>
      <c r="C14">
        <v>-16.2</v>
      </c>
      <c r="D14">
        <v>1.2</v>
      </c>
      <c r="E14">
        <v>17.53</v>
      </c>
      <c r="F14">
        <v>24.1</v>
      </c>
      <c r="G14">
        <v>15.29</v>
      </c>
      <c r="Z14" s="80" t="str">
        <f t="shared" si="0"/>
        <v>good</v>
      </c>
      <c r="AA14" s="79" t="str">
        <f t="shared" si="1"/>
        <v>not good</v>
      </c>
      <c r="AB14" s="79" t="str">
        <f t="shared" si="14"/>
        <v>not good</v>
      </c>
      <c r="AC14" s="81" t="str">
        <f t="shared" si="2"/>
        <v>not good</v>
      </c>
      <c r="AD14" t="str">
        <f t="shared" si="15"/>
        <v>Nifty smallcap 250</v>
      </c>
      <c r="AE14" s="71" t="str">
        <f t="shared" si="3"/>
        <v>good</v>
      </c>
      <c r="AF14" t="b">
        <f t="shared" si="4"/>
        <v>0</v>
      </c>
      <c r="AG14" t="b">
        <f t="shared" si="5"/>
        <v>0</v>
      </c>
      <c r="AH14" s="72" t="b">
        <f t="shared" si="6"/>
        <v>0</v>
      </c>
      <c r="AJ14" s="71" t="str">
        <f t="shared" si="16"/>
        <v>good</v>
      </c>
      <c r="AK14" t="b">
        <f t="shared" si="7"/>
        <v>0</v>
      </c>
      <c r="AL14" t="b">
        <f t="shared" si="8"/>
        <v>0</v>
      </c>
      <c r="AM14" s="72" t="b">
        <f t="shared" si="9"/>
        <v>0</v>
      </c>
      <c r="AO14" s="71" t="str">
        <f t="shared" si="10"/>
        <v>good</v>
      </c>
      <c r="AP14" t="b">
        <f t="shared" si="11"/>
        <v>0</v>
      </c>
      <c r="AQ14" t="b">
        <f t="shared" si="12"/>
        <v>0</v>
      </c>
      <c r="AR14" s="72" t="b">
        <f t="shared" si="13"/>
        <v>0</v>
      </c>
    </row>
    <row r="15" spans="1:44" x14ac:dyDescent="0.3">
      <c r="A15" t="s">
        <v>20</v>
      </c>
      <c r="B15">
        <v>-7.62</v>
      </c>
      <c r="C15">
        <v>-19.09</v>
      </c>
      <c r="D15">
        <v>-0.49</v>
      </c>
      <c r="E15">
        <v>19.47</v>
      </c>
      <c r="F15">
        <v>26.49</v>
      </c>
      <c r="G15">
        <v>15.28</v>
      </c>
      <c r="Z15" s="80" t="str">
        <f t="shared" si="0"/>
        <v>not good</v>
      </c>
      <c r="AA15" s="79" t="str">
        <f t="shared" si="1"/>
        <v>not good</v>
      </c>
      <c r="AB15" s="79" t="str">
        <f t="shared" si="14"/>
        <v>not good</v>
      </c>
      <c r="AC15" s="81" t="str">
        <f t="shared" si="2"/>
        <v>not good</v>
      </c>
      <c r="AD15" t="str">
        <f t="shared" si="15"/>
        <v/>
      </c>
      <c r="AE15" s="71" t="b">
        <f t="shared" si="3"/>
        <v>0</v>
      </c>
      <c r="AF15" t="b">
        <f t="shared" si="4"/>
        <v>0</v>
      </c>
      <c r="AG15" t="b">
        <f t="shared" si="5"/>
        <v>0</v>
      </c>
      <c r="AH15" s="72" t="b">
        <f t="shared" si="6"/>
        <v>0</v>
      </c>
      <c r="AJ15" s="71" t="b">
        <f t="shared" si="16"/>
        <v>0</v>
      </c>
      <c r="AK15" t="b">
        <f t="shared" si="7"/>
        <v>0</v>
      </c>
      <c r="AL15" t="b">
        <f t="shared" si="8"/>
        <v>0</v>
      </c>
      <c r="AM15" s="72" t="b">
        <f t="shared" si="9"/>
        <v>0</v>
      </c>
      <c r="AO15" s="71" t="b">
        <f t="shared" si="10"/>
        <v>0</v>
      </c>
      <c r="AP15" t="b">
        <f t="shared" si="11"/>
        <v>0</v>
      </c>
      <c r="AQ15" t="b">
        <f t="shared" si="12"/>
        <v>0</v>
      </c>
      <c r="AR15" s="72" t="b">
        <f t="shared" si="13"/>
        <v>0</v>
      </c>
    </row>
    <row r="16" spans="1:44" x14ac:dyDescent="0.3">
      <c r="A16" t="s">
        <v>21</v>
      </c>
      <c r="B16">
        <v>-7.03</v>
      </c>
      <c r="C16">
        <v>-17.239999999999998</v>
      </c>
      <c r="D16">
        <v>0.73</v>
      </c>
      <c r="E16">
        <v>20.350000000000001</v>
      </c>
      <c r="F16">
        <v>26.09</v>
      </c>
      <c r="G16">
        <v>16.13</v>
      </c>
      <c r="Z16" s="80" t="str">
        <f t="shared" si="0"/>
        <v>good</v>
      </c>
      <c r="AA16" s="79" t="str">
        <f t="shared" si="1"/>
        <v>not good</v>
      </c>
      <c r="AB16" s="79" t="str">
        <f t="shared" si="14"/>
        <v>not good</v>
      </c>
      <c r="AC16" s="81" t="str">
        <f t="shared" si="2"/>
        <v>not good</v>
      </c>
      <c r="AD16" t="str">
        <f t="shared" si="15"/>
        <v>Nifty MidSmallcap 400</v>
      </c>
      <c r="AE16" s="71" t="str">
        <f t="shared" si="3"/>
        <v>good</v>
      </c>
      <c r="AF16" t="b">
        <f t="shared" si="4"/>
        <v>0</v>
      </c>
      <c r="AG16" t="b">
        <f t="shared" si="5"/>
        <v>0</v>
      </c>
      <c r="AH16" s="72" t="b">
        <f t="shared" si="6"/>
        <v>0</v>
      </c>
      <c r="AJ16" s="71" t="str">
        <f t="shared" si="16"/>
        <v>good</v>
      </c>
      <c r="AK16" t="b">
        <f t="shared" si="7"/>
        <v>0</v>
      </c>
      <c r="AL16" t="b">
        <f t="shared" si="8"/>
        <v>0</v>
      </c>
      <c r="AM16" s="72" t="b">
        <f t="shared" si="9"/>
        <v>0</v>
      </c>
      <c r="AO16" s="71" t="str">
        <f t="shared" si="10"/>
        <v>good</v>
      </c>
      <c r="AP16" t="b">
        <f t="shared" si="11"/>
        <v>0</v>
      </c>
      <c r="AQ16" t="b">
        <f t="shared" si="12"/>
        <v>0</v>
      </c>
      <c r="AR16" s="72" t="b">
        <f t="shared" si="13"/>
        <v>0</v>
      </c>
    </row>
    <row r="17" spans="1:44" x14ac:dyDescent="0.3">
      <c r="A17" t="s">
        <v>22</v>
      </c>
      <c r="B17">
        <v>-7.62</v>
      </c>
      <c r="C17">
        <v>-18</v>
      </c>
      <c r="D17">
        <v>-0.56000000000000005</v>
      </c>
      <c r="E17">
        <v>20.81</v>
      </c>
      <c r="F17">
        <v>26.38</v>
      </c>
      <c r="G17">
        <v>15</v>
      </c>
      <c r="Z17" s="80" t="str">
        <f t="shared" si="0"/>
        <v>not good</v>
      </c>
      <c r="AA17" s="79" t="str">
        <f t="shared" si="1"/>
        <v>not good</v>
      </c>
      <c r="AB17" s="79" t="str">
        <f t="shared" si="14"/>
        <v>not good</v>
      </c>
      <c r="AC17" s="81" t="str">
        <f t="shared" si="2"/>
        <v>not good</v>
      </c>
      <c r="AD17" t="str">
        <f t="shared" si="15"/>
        <v/>
      </c>
      <c r="AE17" s="71" t="b">
        <f t="shared" si="3"/>
        <v>0</v>
      </c>
      <c r="AF17" t="b">
        <f t="shared" si="4"/>
        <v>0</v>
      </c>
      <c r="AG17" t="b">
        <f t="shared" si="5"/>
        <v>0</v>
      </c>
      <c r="AH17" s="72" t="b">
        <f t="shared" si="6"/>
        <v>0</v>
      </c>
      <c r="AJ17" s="71" t="b">
        <f t="shared" si="16"/>
        <v>0</v>
      </c>
      <c r="AK17" t="b">
        <f t="shared" si="7"/>
        <v>0</v>
      </c>
      <c r="AL17" t="b">
        <f t="shared" si="8"/>
        <v>0</v>
      </c>
      <c r="AM17" s="72" t="b">
        <f t="shared" si="9"/>
        <v>0</v>
      </c>
      <c r="AO17" s="71" t="b">
        <f t="shared" si="10"/>
        <v>0</v>
      </c>
      <c r="AP17" t="b">
        <f t="shared" si="11"/>
        <v>0</v>
      </c>
      <c r="AQ17" t="b">
        <f t="shared" si="12"/>
        <v>0</v>
      </c>
      <c r="AR17" s="72" t="b">
        <f t="shared" si="13"/>
        <v>0</v>
      </c>
    </row>
    <row r="18" spans="1:44" x14ac:dyDescent="0.3">
      <c r="A18" t="s">
        <v>23</v>
      </c>
      <c r="B18">
        <v>-6.52</v>
      </c>
      <c r="C18">
        <v>-16.77</v>
      </c>
      <c r="D18">
        <v>-1.26</v>
      </c>
      <c r="E18">
        <v>22</v>
      </c>
      <c r="F18">
        <v>28.12</v>
      </c>
      <c r="G18">
        <v>16.010000000000002</v>
      </c>
      <c r="Z18" s="80" t="str">
        <f t="shared" si="0"/>
        <v>good</v>
      </c>
      <c r="AA18" s="79" t="str">
        <f t="shared" si="1"/>
        <v>not good</v>
      </c>
      <c r="AB18" s="79" t="str">
        <f t="shared" si="14"/>
        <v>not good</v>
      </c>
      <c r="AC18" s="81" t="str">
        <f t="shared" si="2"/>
        <v>not good</v>
      </c>
      <c r="AD18" t="str">
        <f t="shared" si="15"/>
        <v>NIFTY MIDCAP 100</v>
      </c>
      <c r="AE18" s="71" t="str">
        <f t="shared" si="3"/>
        <v>good</v>
      </c>
      <c r="AF18" t="b">
        <f t="shared" si="4"/>
        <v>0</v>
      </c>
      <c r="AG18" t="b">
        <f t="shared" si="5"/>
        <v>0</v>
      </c>
      <c r="AH18" s="72" t="b">
        <f t="shared" si="6"/>
        <v>0</v>
      </c>
      <c r="AJ18" s="71" t="str">
        <f t="shared" si="16"/>
        <v>good</v>
      </c>
      <c r="AK18" t="b">
        <f t="shared" si="7"/>
        <v>0</v>
      </c>
      <c r="AL18" t="b">
        <f t="shared" si="8"/>
        <v>0</v>
      </c>
      <c r="AM18" s="72" t="b">
        <f t="shared" si="9"/>
        <v>0</v>
      </c>
      <c r="AO18" s="71" t="str">
        <f t="shared" si="10"/>
        <v>good</v>
      </c>
      <c r="AP18" t="b">
        <f t="shared" si="11"/>
        <v>0</v>
      </c>
      <c r="AQ18" t="b">
        <f t="shared" si="12"/>
        <v>0</v>
      </c>
      <c r="AR18" s="72" t="b">
        <f t="shared" si="13"/>
        <v>0</v>
      </c>
    </row>
    <row r="19" spans="1:44" x14ac:dyDescent="0.3">
      <c r="A19" t="s">
        <v>24</v>
      </c>
      <c r="B19">
        <v>-9.4</v>
      </c>
      <c r="C19">
        <v>-22.89</v>
      </c>
      <c r="D19">
        <v>3.04</v>
      </c>
      <c r="E19">
        <v>28.3</v>
      </c>
      <c r="F19">
        <v>41.9</v>
      </c>
      <c r="G19">
        <v>19.54</v>
      </c>
      <c r="Z19" s="82" t="str">
        <f t="shared" si="0"/>
        <v>good</v>
      </c>
      <c r="AA19" s="83" t="str">
        <f t="shared" si="1"/>
        <v>not good</v>
      </c>
      <c r="AB19" s="83" t="str">
        <f t="shared" si="14"/>
        <v>not good</v>
      </c>
      <c r="AC19" s="84" t="str">
        <f t="shared" si="2"/>
        <v>not good</v>
      </c>
      <c r="AD19" t="str">
        <f t="shared" si="15"/>
        <v>Nifty Midcap 50</v>
      </c>
      <c r="AE19" s="73" t="str">
        <f t="shared" si="3"/>
        <v>good</v>
      </c>
      <c r="AF19" s="74" t="b">
        <f t="shared" si="4"/>
        <v>0</v>
      </c>
      <c r="AG19" s="74" t="b">
        <f t="shared" si="5"/>
        <v>0</v>
      </c>
      <c r="AH19" s="75" t="b">
        <f t="shared" si="6"/>
        <v>0</v>
      </c>
      <c r="AJ19" s="73" t="str">
        <f t="shared" si="16"/>
        <v>good</v>
      </c>
      <c r="AK19" s="74" t="b">
        <f t="shared" si="7"/>
        <v>0</v>
      </c>
      <c r="AL19" s="74" t="b">
        <f t="shared" si="8"/>
        <v>0</v>
      </c>
      <c r="AM19" s="75" t="b">
        <f t="shared" si="9"/>
        <v>0</v>
      </c>
      <c r="AO19" s="73" t="str">
        <f t="shared" si="10"/>
        <v>good</v>
      </c>
      <c r="AP19" s="74" t="b">
        <f t="shared" si="11"/>
        <v>0</v>
      </c>
      <c r="AQ19" s="74" t="b">
        <f t="shared" si="12"/>
        <v>0</v>
      </c>
      <c r="AR19" s="75" t="b">
        <f t="shared" si="13"/>
        <v>0</v>
      </c>
    </row>
    <row r="23" spans="1:44" x14ac:dyDescent="0.3">
      <c r="AO23" t="e">
        <f>IF($T$6&gt;#REF!,"good")</f>
        <v>#REF!</v>
      </c>
    </row>
    <row r="24" spans="1:44" x14ac:dyDescent="0.3">
      <c r="AO24" t="b">
        <f t="shared" ref="AO24" si="17">IF($T$6&gt;D23,"good")</f>
        <v>0</v>
      </c>
    </row>
  </sheetData>
  <sheetProtection selectLockedCells="1"/>
  <autoFilter ref="Z2:AR19" xr:uid="{00000000-0001-0000-0100-000000000000}"/>
  <mergeCells count="5">
    <mergeCell ref="AE1:AH1"/>
    <mergeCell ref="AJ1:AM1"/>
    <mergeCell ref="AO1:AR1"/>
    <mergeCell ref="Q1:W1"/>
    <mergeCell ref="Z1:AC1"/>
  </mergeCells>
  <pageMargins left="0.7" right="0.7" top="0.75" bottom="0.75" header="0.3" footer="0.3"/>
  <pageSetup orientation="portrait" r:id="rId2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9FF7725-A69E-412F-907E-9AEF1DA07A29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'return on incides'!Q3:W3</xm:f>
              <xm:sqref>X3</xm:sqref>
            </x14:sparkline>
            <x14:sparkline>
              <xm:f>'return on incides'!Q4:W4</xm:f>
              <xm:sqref>X4</xm:sqref>
            </x14:sparkline>
            <x14:sparkline>
              <xm:f>'return on incides'!Q5:W5</xm:f>
              <xm:sqref>X5</xm:sqref>
            </x14:sparkline>
            <x14:sparkline>
              <xm:f>'return on incides'!Q6:W6</xm:f>
              <xm:sqref>X6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515"/>
  <sheetViews>
    <sheetView topLeftCell="B1" workbookViewId="0">
      <selection activeCell="J9" sqref="J9"/>
    </sheetView>
  </sheetViews>
  <sheetFormatPr defaultRowHeight="14.4" x14ac:dyDescent="0.3"/>
  <cols>
    <col min="1" max="1" width="11.44140625" customWidth="1"/>
    <col min="2" max="2" width="15.44140625" customWidth="1"/>
    <col min="4" max="4" width="13" customWidth="1"/>
    <col min="5" max="5" width="13.6640625" customWidth="1"/>
    <col min="6" max="6" width="12.88671875" customWidth="1"/>
    <col min="7" max="7" width="14.5546875" customWidth="1"/>
    <col min="13" max="13" width="11.88671875" customWidth="1"/>
  </cols>
  <sheetData>
    <row r="1" spans="1:16" ht="36.6" thickBot="1" x14ac:dyDescent="0.35">
      <c r="A1" s="7" t="s">
        <v>25</v>
      </c>
      <c r="B1" s="8" t="s">
        <v>26</v>
      </c>
      <c r="C1" s="9" t="s">
        <v>27</v>
      </c>
      <c r="D1" s="11" t="s">
        <v>2222</v>
      </c>
      <c r="E1" s="9" t="s">
        <v>29</v>
      </c>
      <c r="F1" s="9" t="s">
        <v>30</v>
      </c>
      <c r="G1" s="10" t="s">
        <v>31</v>
      </c>
      <c r="J1" s="44" t="s">
        <v>2223</v>
      </c>
      <c r="P1" s="44" t="s">
        <v>2223</v>
      </c>
    </row>
    <row r="2" spans="1:16" ht="15" thickBot="1" x14ac:dyDescent="0.35">
      <c r="A2" s="1" t="s">
        <v>32</v>
      </c>
      <c r="B2" s="2">
        <v>45719</v>
      </c>
      <c r="C2" s="3">
        <v>10182.700000000001</v>
      </c>
      <c r="D2" s="31">
        <v>1.83E-2</v>
      </c>
      <c r="E2" s="3" t="s">
        <v>33</v>
      </c>
      <c r="F2" s="4">
        <v>1.5100000000000001E-2</v>
      </c>
      <c r="G2" s="5">
        <v>11293</v>
      </c>
      <c r="J2" s="79" t="b">
        <f>IF('kotak holdings'!A2='nifty 500 co list'!J2:J501,TRUE,FALSE)</f>
        <v>0</v>
      </c>
      <c r="P2" t="b">
        <f>IF('kotak holdings'!G2='nifty 500 co list'!P2:P501,TRUE,FALSE)</f>
        <v>0</v>
      </c>
    </row>
    <row r="3" spans="1:16" ht="15" thickBot="1" x14ac:dyDescent="0.35">
      <c r="A3" s="13" t="s">
        <v>34</v>
      </c>
      <c r="B3" s="14">
        <v>45698</v>
      </c>
      <c r="C3" s="15">
        <v>9226.4</v>
      </c>
      <c r="D3" s="12">
        <v>-7.7399999999999997E-2</v>
      </c>
      <c r="E3" s="3" t="s">
        <v>33</v>
      </c>
      <c r="F3" s="4">
        <v>-6.6299999999999998E-2</v>
      </c>
      <c r="G3" s="6" t="s">
        <v>35</v>
      </c>
      <c r="J3" s="79" t="b">
        <f>IF('kotak holdings'!A3='nifty 500 co list'!J3:J502,TRUE,FALSE)</f>
        <v>0</v>
      </c>
      <c r="P3" t="b">
        <f>IF('kotak holdings'!G3='nifty 500 co list'!P3:P502,TRUE,FALSE)</f>
        <v>0</v>
      </c>
    </row>
    <row r="4" spans="1:16" ht="15" thickBot="1" x14ac:dyDescent="0.35">
      <c r="A4" s="13" t="s">
        <v>36</v>
      </c>
      <c r="B4" s="14">
        <v>45636</v>
      </c>
      <c r="C4" s="15">
        <v>8135.8</v>
      </c>
      <c r="D4" s="12">
        <v>-0.18640000000000001</v>
      </c>
      <c r="E4" s="3" t="s">
        <v>33</v>
      </c>
      <c r="F4" s="4">
        <v>-0.17610000000000001</v>
      </c>
      <c r="G4" s="6" t="s">
        <v>37</v>
      </c>
      <c r="J4" s="79" t="b">
        <f>IF('kotak holdings'!A4='nifty 500 co list'!J4:J503,TRUE,FALSE)</f>
        <v>0</v>
      </c>
      <c r="P4" t="b">
        <f>IF('kotak holdings'!G4='nifty 500 co list'!P4:P503,TRUE,FALSE)</f>
        <v>0</v>
      </c>
    </row>
    <row r="5" spans="1:16" ht="15" thickBot="1" x14ac:dyDescent="0.35">
      <c r="A5" s="1" t="s">
        <v>38</v>
      </c>
      <c r="B5" s="2">
        <v>45545</v>
      </c>
      <c r="C5" s="3">
        <v>8348.7999999999993</v>
      </c>
      <c r="D5" s="31">
        <v>-0.1651</v>
      </c>
      <c r="E5" s="3" t="s">
        <v>33</v>
      </c>
      <c r="F5" s="4">
        <v>-0.1711</v>
      </c>
      <c r="G5" s="6" t="s">
        <v>39</v>
      </c>
      <c r="J5" s="79" t="b">
        <f>IF('kotak holdings'!A5='nifty 500 co list'!J5:J504,TRUE,FALSE)</f>
        <v>0</v>
      </c>
      <c r="P5" t="b">
        <f>IF('kotak holdings'!G5='nifty 500 co list'!P5:P504,TRUE,FALSE)</f>
        <v>0</v>
      </c>
    </row>
    <row r="6" spans="1:16" ht="15" thickBot="1" x14ac:dyDescent="0.35">
      <c r="A6" s="1" t="s">
        <v>40</v>
      </c>
      <c r="B6" s="2">
        <v>45658</v>
      </c>
      <c r="C6" s="3">
        <v>8287.6</v>
      </c>
      <c r="D6" s="31">
        <v>-0.17119999999999999</v>
      </c>
      <c r="E6" s="3" t="s">
        <v>33</v>
      </c>
      <c r="F6" s="4">
        <v>-0.1532</v>
      </c>
      <c r="G6" s="6" t="s">
        <v>41</v>
      </c>
      <c r="J6" s="79" t="b">
        <f>IF('kotak holdings'!A6='nifty 500 co list'!J6:J505,TRUE,FALSE)</f>
        <v>0</v>
      </c>
      <c r="P6" t="b">
        <f>IF('kotak holdings'!G6='nifty 500 co list'!P6:P505,TRUE,FALSE)</f>
        <v>0</v>
      </c>
    </row>
    <row r="7" spans="1:16" ht="15" thickBot="1" x14ac:dyDescent="0.35">
      <c r="A7" s="13" t="s">
        <v>42</v>
      </c>
      <c r="B7" s="14">
        <v>45358</v>
      </c>
      <c r="C7" s="15">
        <v>10829.9</v>
      </c>
      <c r="D7" s="12">
        <v>8.3000000000000004E-2</v>
      </c>
      <c r="E7" s="4">
        <v>8.2299999999999998E-2</v>
      </c>
      <c r="F7" s="4">
        <v>3.6900000000000002E-2</v>
      </c>
      <c r="G7" s="5">
        <v>11079</v>
      </c>
      <c r="J7" s="79" t="b">
        <f>IF('kotak holdings'!A7='nifty 500 co list'!J7:J506,TRUE,FALSE)</f>
        <v>0</v>
      </c>
      <c r="P7" t="b">
        <f>IF('kotak holdings'!G7='nifty 500 co list'!P7:P506,TRUE,FALSE)</f>
        <v>0</v>
      </c>
    </row>
    <row r="8" spans="1:16" ht="15" thickBot="1" x14ac:dyDescent="0.35">
      <c r="A8" s="27" t="s">
        <v>43</v>
      </c>
      <c r="B8" s="28">
        <v>44995</v>
      </c>
      <c r="C8" s="29">
        <v>14729.6</v>
      </c>
      <c r="D8" s="31">
        <v>0.47299999999999998</v>
      </c>
      <c r="E8" s="4">
        <v>0.21329999999999999</v>
      </c>
      <c r="F8" s="4">
        <v>0.23619999999999999</v>
      </c>
      <c r="G8" s="6" t="s">
        <v>44</v>
      </c>
      <c r="J8" s="79" t="b">
        <f>IF('kotak holdings'!A8='nifty 500 co list'!J8:J507,TRUE,FALSE)</f>
        <v>0</v>
      </c>
      <c r="P8" t="b">
        <f>IF('kotak holdings'!G8='nifty 500 co list'!P8:P507,TRUE,FALSE)</f>
        <v>0</v>
      </c>
    </row>
    <row r="9" spans="1:16" ht="15" thickBot="1" x14ac:dyDescent="0.35">
      <c r="A9" s="13" t="s">
        <v>45</v>
      </c>
      <c r="B9" s="14">
        <v>44630</v>
      </c>
      <c r="C9" s="15">
        <v>16441.2</v>
      </c>
      <c r="D9" s="12">
        <v>0.64410000000000001</v>
      </c>
      <c r="E9" s="4">
        <v>0.18010000000000001</v>
      </c>
      <c r="F9" s="4">
        <v>0.18049999999999999</v>
      </c>
      <c r="G9" s="5">
        <v>46357</v>
      </c>
      <c r="J9" s="79" t="b">
        <f>IF('kotak holdings'!A9='nifty 500 co list'!J9:J508,TRUE,FALSE)</f>
        <v>0</v>
      </c>
      <c r="P9" t="b">
        <f>IF('kotak holdings'!G9='nifty 500 co list'!P9:P508,TRUE,FALSE)</f>
        <v>0</v>
      </c>
    </row>
    <row r="10" spans="1:16" ht="15" thickBot="1" x14ac:dyDescent="0.35">
      <c r="A10" s="13" t="s">
        <v>46</v>
      </c>
      <c r="B10" s="14">
        <v>43899</v>
      </c>
      <c r="C10" s="15">
        <v>28750.5</v>
      </c>
      <c r="D10" s="12">
        <v>1.875</v>
      </c>
      <c r="E10" s="4">
        <v>0.2349</v>
      </c>
      <c r="F10" s="4">
        <v>0.23119999999999999</v>
      </c>
      <c r="G10" s="5">
        <v>45597</v>
      </c>
      <c r="P10" t="b">
        <f>IF('kotak holdings'!G10='nifty 500 co list'!P10:P509,TRUE,FALSE)</f>
        <v>0</v>
      </c>
    </row>
    <row r="11" spans="1:16" ht="15" thickBot="1" x14ac:dyDescent="0.35">
      <c r="A11" s="13" t="s">
        <v>47</v>
      </c>
      <c r="B11" s="14">
        <v>42073</v>
      </c>
      <c r="C11" s="15">
        <v>42845.5</v>
      </c>
      <c r="D11" s="12">
        <v>3.2846000000000002</v>
      </c>
      <c r="E11" s="4">
        <v>0.1565</v>
      </c>
      <c r="F11" s="4">
        <v>0.14149999999999999</v>
      </c>
      <c r="G11" s="5">
        <v>44317</v>
      </c>
      <c r="P11" t="b">
        <f>IF('kotak holdings'!G11='nifty 500 co list'!P11:P510,TRUE,FALSE)</f>
        <v>0</v>
      </c>
    </row>
    <row r="12" spans="1:16" ht="28.2" thickBot="1" x14ac:dyDescent="0.35">
      <c r="A12" s="1" t="s">
        <v>48</v>
      </c>
      <c r="B12" s="2">
        <v>39171</v>
      </c>
      <c r="C12" s="3">
        <v>111664</v>
      </c>
      <c r="D12" s="31">
        <v>10.166399999999999</v>
      </c>
      <c r="E12" s="4">
        <v>0.14380000000000001</v>
      </c>
      <c r="F12" s="4">
        <v>0.1754</v>
      </c>
      <c r="G12" s="6" t="s">
        <v>37</v>
      </c>
      <c r="P12" t="b">
        <f>IF('kotak holdings'!G12='nifty 500 co list'!P12:P511,TRUE,FALSE)</f>
        <v>0</v>
      </c>
    </row>
    <row r="13" spans="1:16" x14ac:dyDescent="0.3">
      <c r="P13" t="b">
        <f>IF('kotak holdings'!G13='nifty 500 co list'!P13:P512,TRUE,FALSE)</f>
        <v>0</v>
      </c>
    </row>
    <row r="14" spans="1:16" x14ac:dyDescent="0.3">
      <c r="P14" t="b">
        <f>IF('kotak holdings'!G14='nifty 500 co list'!P14:P513,TRUE,FALSE)</f>
        <v>0</v>
      </c>
    </row>
    <row r="15" spans="1:16" ht="15" thickBot="1" x14ac:dyDescent="0.35">
      <c r="P15" t="b">
        <f>IF('kotak holdings'!G15='nifty 500 co list'!P15:P514,TRUE,FALSE)</f>
        <v>0</v>
      </c>
    </row>
    <row r="16" spans="1:16" ht="23.25" customHeight="1" thickBot="1" x14ac:dyDescent="0.35">
      <c r="B16" s="7" t="s">
        <v>25</v>
      </c>
      <c r="C16" s="1" t="s">
        <v>32</v>
      </c>
      <c r="D16" s="13" t="s">
        <v>34</v>
      </c>
      <c r="E16" s="13" t="s">
        <v>36</v>
      </c>
      <c r="F16" s="1" t="s">
        <v>38</v>
      </c>
      <c r="G16" s="1" t="s">
        <v>40</v>
      </c>
      <c r="H16" s="13" t="s">
        <v>42</v>
      </c>
      <c r="I16" s="27" t="s">
        <v>43</v>
      </c>
      <c r="J16" s="13" t="s">
        <v>45</v>
      </c>
      <c r="K16" s="13" t="s">
        <v>46</v>
      </c>
      <c r="L16" s="13" t="s">
        <v>47</v>
      </c>
      <c r="M16" s="1" t="s">
        <v>48</v>
      </c>
      <c r="P16" t="b">
        <f>IF('kotak holdings'!G16='nifty 500 co list'!P16:P515,TRUE,FALSE)</f>
        <v>0</v>
      </c>
    </row>
    <row r="17" spans="2:16" ht="15" thickBot="1" x14ac:dyDescent="0.35">
      <c r="B17" s="11" t="s">
        <v>2222</v>
      </c>
      <c r="C17" s="31">
        <v>1.83E-2</v>
      </c>
      <c r="D17" s="12">
        <v>-7.7399999999999997E-2</v>
      </c>
      <c r="E17" s="12">
        <v>-0.18640000000000001</v>
      </c>
      <c r="F17" s="31">
        <v>-0.1651</v>
      </c>
      <c r="G17" s="31">
        <v>-0.17119999999999999</v>
      </c>
      <c r="H17" s="12">
        <v>8.3000000000000004E-2</v>
      </c>
      <c r="I17" s="31">
        <v>0.47299999999999998</v>
      </c>
      <c r="J17" s="12">
        <v>0.64410000000000001</v>
      </c>
      <c r="K17" s="12">
        <v>1.875</v>
      </c>
      <c r="L17" s="12">
        <v>3.2846000000000002</v>
      </c>
      <c r="M17" s="31">
        <v>10.166399999999999</v>
      </c>
      <c r="P17" t="b">
        <f>IF('kotak holdings'!G17='nifty 500 co list'!P17:P516,TRUE,FALSE)</f>
        <v>0</v>
      </c>
    </row>
    <row r="18" spans="2:16" x14ac:dyDescent="0.3">
      <c r="P18" t="b">
        <f>IF('kotak holdings'!G18='nifty 500 co list'!P18:P517,TRUE,FALSE)</f>
        <v>0</v>
      </c>
    </row>
    <row r="19" spans="2:16" x14ac:dyDescent="0.3">
      <c r="F19" t="s">
        <v>2224</v>
      </c>
      <c r="P19" t="b">
        <f>IF('kotak holdings'!G19='nifty 500 co list'!P19:P518,TRUE,FALSE)</f>
        <v>0</v>
      </c>
    </row>
    <row r="20" spans="2:16" x14ac:dyDescent="0.3">
      <c r="P20" t="b">
        <f>IF('kotak holdings'!G20='nifty 500 co list'!P20:P519,TRUE,FALSE)</f>
        <v>0</v>
      </c>
    </row>
    <row r="21" spans="2:16" x14ac:dyDescent="0.3">
      <c r="P21" t="b">
        <f>IF('kotak holdings'!G21='nifty 500 co list'!P21:P520,TRUE,FALSE)</f>
        <v>0</v>
      </c>
    </row>
    <row r="22" spans="2:16" x14ac:dyDescent="0.3">
      <c r="P22" t="b">
        <f>IF('kotak holdings'!G22='nifty 500 co list'!P22:P521,TRUE,FALSE)</f>
        <v>0</v>
      </c>
    </row>
    <row r="23" spans="2:16" x14ac:dyDescent="0.3">
      <c r="P23" t="b">
        <f>IF('kotak holdings'!G23='nifty 500 co list'!P23:P522,TRUE,FALSE)</f>
        <v>0</v>
      </c>
    </row>
    <row r="24" spans="2:16" x14ac:dyDescent="0.3">
      <c r="P24" t="b">
        <f>IF('kotak holdings'!G24='nifty 500 co list'!P24:P523,TRUE,FALSE)</f>
        <v>0</v>
      </c>
    </row>
    <row r="25" spans="2:16" x14ac:dyDescent="0.3">
      <c r="P25" t="b">
        <f>IF('kotak holdings'!G25='nifty 500 co list'!P25:P524,TRUE,FALSE)</f>
        <v>0</v>
      </c>
    </row>
    <row r="26" spans="2:16" ht="15" thickBot="1" x14ac:dyDescent="0.35">
      <c r="P26" t="b">
        <f>IF('kotak holdings'!G26='nifty 500 co list'!P26:P525,TRUE,FALSE)</f>
        <v>0</v>
      </c>
    </row>
    <row r="27" spans="2:16" ht="24.6" thickBot="1" x14ac:dyDescent="0.35">
      <c r="B27" s="7" t="s">
        <v>25</v>
      </c>
      <c r="C27" s="13" t="s">
        <v>42</v>
      </c>
      <c r="D27" s="13" t="s">
        <v>45</v>
      </c>
      <c r="E27" s="13" t="s">
        <v>46</v>
      </c>
      <c r="P27" t="b">
        <f>IF('kotak holdings'!G27='nifty 500 co list'!P27:P526,TRUE,FALSE)</f>
        <v>0</v>
      </c>
    </row>
    <row r="28" spans="2:16" ht="15" thickBot="1" x14ac:dyDescent="0.35">
      <c r="B28" s="11" t="s">
        <v>2226</v>
      </c>
      <c r="C28" s="4">
        <v>8.2299999999999998E-2</v>
      </c>
      <c r="D28" s="4">
        <v>0.18010000000000001</v>
      </c>
      <c r="E28" s="4">
        <v>0.2349</v>
      </c>
      <c r="P28" t="b">
        <f>IF('kotak holdings'!G28='nifty 500 co list'!P28:P527,TRUE,FALSE)</f>
        <v>0</v>
      </c>
    </row>
    <row r="29" spans="2:16" ht="15" thickBot="1" x14ac:dyDescent="0.35">
      <c r="B29" t="s">
        <v>10</v>
      </c>
      <c r="C29" s="77" t="s">
        <v>2239</v>
      </c>
      <c r="D29" s="77">
        <v>0.43120000000000003</v>
      </c>
      <c r="E29" s="77" t="s">
        <v>2240</v>
      </c>
      <c r="P29" t="b">
        <f>IF('kotak holdings'!G29='nifty 500 co list'!P29:P528,TRUE,FALSE)</f>
        <v>0</v>
      </c>
    </row>
    <row r="30" spans="2:16" x14ac:dyDescent="0.3">
      <c r="P30" t="b">
        <f>IF('kotak holdings'!G30='nifty 500 co list'!P30:P529,TRUE,FALSE)</f>
        <v>0</v>
      </c>
    </row>
    <row r="31" spans="2:16" x14ac:dyDescent="0.3">
      <c r="P31" t="b">
        <f>IF('kotak holdings'!G31='nifty 500 co list'!P31:P530,TRUE,FALSE)</f>
        <v>0</v>
      </c>
    </row>
    <row r="32" spans="2:16" x14ac:dyDescent="0.3">
      <c r="P32" t="b">
        <f>IF('kotak holdings'!G32='nifty 500 co list'!P32:P531,TRUE,FALSE)</f>
        <v>0</v>
      </c>
    </row>
    <row r="33" spans="1:16" x14ac:dyDescent="0.3">
      <c r="P33" t="b">
        <f>IF('kotak holdings'!G33='nifty 500 co list'!P33:P532,TRUE,FALSE)</f>
        <v>0</v>
      </c>
    </row>
    <row r="34" spans="1:16" x14ac:dyDescent="0.3">
      <c r="P34" t="b">
        <f>IF('kotak holdings'!G34='nifty 500 co list'!P34:P533,TRUE,FALSE)</f>
        <v>0</v>
      </c>
    </row>
    <row r="35" spans="1:16" x14ac:dyDescent="0.3">
      <c r="P35" t="b">
        <f>IF('kotak holdings'!G35='nifty 500 co list'!P35:P534,TRUE,FALSE)</f>
        <v>0</v>
      </c>
    </row>
    <row r="36" spans="1:16" x14ac:dyDescent="0.3">
      <c r="P36" t="b">
        <f>IF('kotak holdings'!G36='nifty 500 co list'!P36:P535,TRUE,FALSE)</f>
        <v>0</v>
      </c>
    </row>
    <row r="37" spans="1:16" x14ac:dyDescent="0.3">
      <c r="P37" t="b">
        <f>IF('kotak holdings'!G37='nifty 500 co list'!P37:P536,TRUE,FALSE)</f>
        <v>0</v>
      </c>
    </row>
    <row r="38" spans="1:16" x14ac:dyDescent="0.3">
      <c r="P38" t="b">
        <f>IF('kotak holdings'!G38='nifty 500 co list'!P38:P537,TRUE,FALSE)</f>
        <v>0</v>
      </c>
    </row>
    <row r="39" spans="1:16" x14ac:dyDescent="0.3">
      <c r="P39" t="b">
        <f>IF('kotak holdings'!G39='nifty 500 co list'!P39:P538,TRUE,FALSE)</f>
        <v>0</v>
      </c>
    </row>
    <row r="40" spans="1:16" x14ac:dyDescent="0.3">
      <c r="P40" t="b">
        <f>IF('kotak holdings'!G40='nifty 500 co list'!P40:P539,TRUE,FALSE)</f>
        <v>0</v>
      </c>
    </row>
    <row r="41" spans="1:16" x14ac:dyDescent="0.3">
      <c r="P41" t="b">
        <f>IF('kotak holdings'!G41='nifty 500 co list'!P41:P540,TRUE,FALSE)</f>
        <v>0</v>
      </c>
    </row>
    <row r="42" spans="1:16" x14ac:dyDescent="0.3">
      <c r="P42" t="b">
        <f>IF('kotak holdings'!G42='nifty 500 co list'!P42:P541,TRUE,FALSE)</f>
        <v>0</v>
      </c>
    </row>
    <row r="43" spans="1:16" x14ac:dyDescent="0.3">
      <c r="P43" t="b">
        <f>IF('kotak holdings'!G43='nifty 500 co list'!P43:P542,TRUE,FALSE)</f>
        <v>0</v>
      </c>
    </row>
    <row r="44" spans="1:16" x14ac:dyDescent="0.3">
      <c r="P44" t="b">
        <f>IF('kotak holdings'!G44='nifty 500 co list'!P44:P543,TRUE,FALSE)</f>
        <v>0</v>
      </c>
    </row>
    <row r="45" spans="1:16" x14ac:dyDescent="0.3">
      <c r="P45" t="b">
        <f>IF('kotak holdings'!G45='nifty 500 co list'!P45:P544,TRUE,FALSE)</f>
        <v>0</v>
      </c>
    </row>
    <row r="46" spans="1:16" x14ac:dyDescent="0.3">
      <c r="P46" t="b">
        <f>IF('kotak holdings'!G46='nifty 500 co list'!P46:P545,TRUE,FALSE)</f>
        <v>0</v>
      </c>
    </row>
    <row r="47" spans="1:16" ht="15" thickBot="1" x14ac:dyDescent="0.35">
      <c r="A47" s="13" t="s">
        <v>47</v>
      </c>
      <c r="P47" t="b">
        <f>IF('kotak holdings'!G47='nifty 500 co list'!P47:P546,TRUE,FALSE)</f>
        <v>0</v>
      </c>
    </row>
    <row r="48" spans="1:16" ht="15" thickBot="1" x14ac:dyDescent="0.35">
      <c r="A48" s="4">
        <v>0.1565</v>
      </c>
      <c r="P48" t="b">
        <f>IF('kotak holdings'!G48='nifty 500 co list'!P48:P547,TRUE,FALSE)</f>
        <v>0</v>
      </c>
    </row>
    <row r="49" spans="1:16" ht="15" thickBot="1" x14ac:dyDescent="0.35">
      <c r="A49" s="4">
        <v>12.24</v>
      </c>
      <c r="P49" t="b">
        <f>IF('kotak holdings'!G49='nifty 500 co list'!P49:P548,TRUE,FALSE)</f>
        <v>0</v>
      </c>
    </row>
    <row r="50" spans="1:16" x14ac:dyDescent="0.3">
      <c r="P50" t="b">
        <f>IF('kotak holdings'!G50='nifty 500 co list'!P50:P549,TRUE,FALSE)</f>
        <v>0</v>
      </c>
    </row>
    <row r="51" spans="1:16" x14ac:dyDescent="0.3">
      <c r="P51" t="b">
        <f>IF('kotak holdings'!G51='nifty 500 co list'!P51:P550,TRUE,FALSE)</f>
        <v>0</v>
      </c>
    </row>
    <row r="52" spans="1:16" x14ac:dyDescent="0.3">
      <c r="P52" t="b">
        <f>IF('kotak holdings'!G52='nifty 500 co list'!P52:P551,TRUE,FALSE)</f>
        <v>0</v>
      </c>
    </row>
    <row r="53" spans="1:16" x14ac:dyDescent="0.3">
      <c r="P53" t="b">
        <f>IF('kotak holdings'!G53='nifty 500 co list'!P53:P552,TRUE,FALSE)</f>
        <v>0</v>
      </c>
    </row>
    <row r="54" spans="1:16" x14ac:dyDescent="0.3">
      <c r="P54" t="b">
        <f>IF('kotak holdings'!G54='nifty 500 co list'!P54:P553,TRUE,FALSE)</f>
        <v>0</v>
      </c>
    </row>
    <row r="55" spans="1:16" x14ac:dyDescent="0.3">
      <c r="P55" t="b">
        <f>IF('kotak holdings'!G55='nifty 500 co list'!P55:P554,TRUE,FALSE)</f>
        <v>0</v>
      </c>
    </row>
    <row r="56" spans="1:16" x14ac:dyDescent="0.3">
      <c r="P56" t="b">
        <f>IF('kotak holdings'!G56='nifty 500 co list'!P56:P555,TRUE,FALSE)</f>
        <v>0</v>
      </c>
    </row>
    <row r="57" spans="1:16" x14ac:dyDescent="0.3">
      <c r="P57" t="b">
        <f>IF('kotak holdings'!G57='nifty 500 co list'!P57:P556,TRUE,FALSE)</f>
        <v>0</v>
      </c>
    </row>
    <row r="58" spans="1:16" x14ac:dyDescent="0.3">
      <c r="P58" t="b">
        <f>IF('kotak holdings'!G58='nifty 500 co list'!P58:P557,TRUE,FALSE)</f>
        <v>0</v>
      </c>
    </row>
    <row r="59" spans="1:16" x14ac:dyDescent="0.3">
      <c r="P59" t="b">
        <f>IF('kotak holdings'!G59='nifty 500 co list'!P59:P558,TRUE,FALSE)</f>
        <v>0</v>
      </c>
    </row>
    <row r="60" spans="1:16" x14ac:dyDescent="0.3">
      <c r="P60" t="b">
        <f>IF('kotak holdings'!G60='nifty 500 co list'!P60:P559,TRUE,FALSE)</f>
        <v>0</v>
      </c>
    </row>
    <row r="61" spans="1:16" x14ac:dyDescent="0.3">
      <c r="P61" t="b">
        <f>IF('kotak holdings'!G61='nifty 500 co list'!P61:P560,TRUE,FALSE)</f>
        <v>0</v>
      </c>
    </row>
    <row r="62" spans="1:16" x14ac:dyDescent="0.3">
      <c r="P62" t="b">
        <f>IF('kotak holdings'!G62='nifty 500 co list'!P62:P561,TRUE,FALSE)</f>
        <v>0</v>
      </c>
    </row>
    <row r="63" spans="1:16" x14ac:dyDescent="0.3">
      <c r="P63" t="b">
        <f>IF('kotak holdings'!G63='nifty 500 co list'!P63:P562,TRUE,FALSE)</f>
        <v>0</v>
      </c>
    </row>
    <row r="64" spans="1:16" x14ac:dyDescent="0.3">
      <c r="P64" t="b">
        <f>IF('kotak holdings'!G64='nifty 500 co list'!P64:P563,TRUE,FALSE)</f>
        <v>0</v>
      </c>
    </row>
    <row r="65" spans="16:16" x14ac:dyDescent="0.3">
      <c r="P65" t="b">
        <f>IF('kotak holdings'!G65='nifty 500 co list'!P65:P564,TRUE,FALSE)</f>
        <v>0</v>
      </c>
    </row>
    <row r="66" spans="16:16" x14ac:dyDescent="0.3">
      <c r="P66" t="b">
        <f>IF('kotak holdings'!G66='nifty 500 co list'!P66:P565,TRUE,FALSE)</f>
        <v>0</v>
      </c>
    </row>
    <row r="67" spans="16:16" x14ac:dyDescent="0.3">
      <c r="P67" t="b">
        <f>IF('kotak holdings'!G67='nifty 500 co list'!P67:P566,TRUE,FALSE)</f>
        <v>0</v>
      </c>
    </row>
    <row r="68" spans="16:16" x14ac:dyDescent="0.3">
      <c r="P68" t="b">
        <f>IF('kotak holdings'!G68='nifty 500 co list'!P68:P567,TRUE,FALSE)</f>
        <v>1</v>
      </c>
    </row>
    <row r="69" spans="16:16" x14ac:dyDescent="0.3">
      <c r="P69" t="b">
        <f>IF('kotak holdings'!G69='nifty 500 co list'!P69:P568,TRUE,FALSE)</f>
        <v>1</v>
      </c>
    </row>
    <row r="70" spans="16:16" x14ac:dyDescent="0.3">
      <c r="P70" t="b">
        <f>IF('kotak holdings'!G70='nifty 500 co list'!P70:P569,TRUE,FALSE)</f>
        <v>1</v>
      </c>
    </row>
    <row r="71" spans="16:16" x14ac:dyDescent="0.3">
      <c r="P71" t="b">
        <f>IF('kotak holdings'!G71='nifty 500 co list'!P71:P570,TRUE,FALSE)</f>
        <v>1</v>
      </c>
    </row>
    <row r="72" spans="16:16" x14ac:dyDescent="0.3">
      <c r="P72" t="b">
        <f>IF('kotak holdings'!G72='nifty 500 co list'!P72:P571,TRUE,FALSE)</f>
        <v>1</v>
      </c>
    </row>
    <row r="73" spans="16:16" x14ac:dyDescent="0.3">
      <c r="P73" t="b">
        <f>IF('kotak holdings'!G73='nifty 500 co list'!P73:P572,TRUE,FALSE)</f>
        <v>1</v>
      </c>
    </row>
    <row r="74" spans="16:16" x14ac:dyDescent="0.3">
      <c r="P74" t="b">
        <f>IF('kotak holdings'!G74='nifty 500 co list'!P74:P573,TRUE,FALSE)</f>
        <v>1</v>
      </c>
    </row>
    <row r="75" spans="16:16" x14ac:dyDescent="0.3">
      <c r="P75" t="b">
        <f>IF('kotak holdings'!G75='nifty 500 co list'!P75:P574,TRUE,FALSE)</f>
        <v>1</v>
      </c>
    </row>
    <row r="76" spans="16:16" x14ac:dyDescent="0.3">
      <c r="P76" t="b">
        <f>IF('kotak holdings'!G76='nifty 500 co list'!P76:P575,TRUE,FALSE)</f>
        <v>1</v>
      </c>
    </row>
    <row r="77" spans="16:16" x14ac:dyDescent="0.3">
      <c r="P77" t="b">
        <f>IF('kotak holdings'!G77='nifty 500 co list'!P77:P576,TRUE,FALSE)</f>
        <v>1</v>
      </c>
    </row>
    <row r="78" spans="16:16" x14ac:dyDescent="0.3">
      <c r="P78" t="b">
        <f>IF('kotak holdings'!G78='nifty 500 co list'!P78:P577,TRUE,FALSE)</f>
        <v>1</v>
      </c>
    </row>
    <row r="79" spans="16:16" x14ac:dyDescent="0.3">
      <c r="P79" t="b">
        <f>IF('kotak holdings'!G79='nifty 500 co list'!P79:P578,TRUE,FALSE)</f>
        <v>1</v>
      </c>
    </row>
    <row r="80" spans="16:16" x14ac:dyDescent="0.3">
      <c r="P80" t="b">
        <f>IF('kotak holdings'!G80='nifty 500 co list'!P80:P579,TRUE,FALSE)</f>
        <v>1</v>
      </c>
    </row>
    <row r="81" spans="16:16" x14ac:dyDescent="0.3">
      <c r="P81" t="b">
        <f>IF('kotak holdings'!G81='nifty 500 co list'!P81:P580,TRUE,FALSE)</f>
        <v>1</v>
      </c>
    </row>
    <row r="82" spans="16:16" x14ac:dyDescent="0.3">
      <c r="P82" t="b">
        <f>IF('kotak holdings'!G82='nifty 500 co list'!P82:P581,TRUE,FALSE)</f>
        <v>1</v>
      </c>
    </row>
    <row r="83" spans="16:16" x14ac:dyDescent="0.3">
      <c r="P83" t="b">
        <f>IF('kotak holdings'!G83='nifty 500 co list'!P83:P582,TRUE,FALSE)</f>
        <v>1</v>
      </c>
    </row>
    <row r="84" spans="16:16" x14ac:dyDescent="0.3">
      <c r="P84" t="b">
        <f>IF('kotak holdings'!G84='nifty 500 co list'!P84:P583,TRUE,FALSE)</f>
        <v>1</v>
      </c>
    </row>
    <row r="85" spans="16:16" x14ac:dyDescent="0.3">
      <c r="P85" t="b">
        <f>IF('kotak holdings'!G85='nifty 500 co list'!P85:P584,TRUE,FALSE)</f>
        <v>1</v>
      </c>
    </row>
    <row r="86" spans="16:16" x14ac:dyDescent="0.3">
      <c r="P86" t="b">
        <f>IF('kotak holdings'!G86='nifty 500 co list'!P86:P585,TRUE,FALSE)</f>
        <v>1</v>
      </c>
    </row>
    <row r="87" spans="16:16" x14ac:dyDescent="0.3">
      <c r="P87" t="b">
        <f>IF('kotak holdings'!G87='nifty 500 co list'!P87:P586,TRUE,FALSE)</f>
        <v>1</v>
      </c>
    </row>
    <row r="88" spans="16:16" x14ac:dyDescent="0.3">
      <c r="P88" t="b">
        <f>IF('kotak holdings'!G88='nifty 500 co list'!P88:P587,TRUE,FALSE)</f>
        <v>1</v>
      </c>
    </row>
    <row r="89" spans="16:16" x14ac:dyDescent="0.3">
      <c r="P89" t="b">
        <f>IF('kotak holdings'!G89='nifty 500 co list'!P89:P588,TRUE,FALSE)</f>
        <v>1</v>
      </c>
    </row>
    <row r="90" spans="16:16" x14ac:dyDescent="0.3">
      <c r="P90" t="b">
        <f>IF('kotak holdings'!G90='nifty 500 co list'!P90:P589,TRUE,FALSE)</f>
        <v>1</v>
      </c>
    </row>
    <row r="91" spans="16:16" x14ac:dyDescent="0.3">
      <c r="P91" t="b">
        <f>IF('kotak holdings'!G91='nifty 500 co list'!P91:P590,TRUE,FALSE)</f>
        <v>1</v>
      </c>
    </row>
    <row r="92" spans="16:16" x14ac:dyDescent="0.3">
      <c r="P92" t="b">
        <f>IF('kotak holdings'!G92='nifty 500 co list'!P92:P591,TRUE,FALSE)</f>
        <v>1</v>
      </c>
    </row>
    <row r="93" spans="16:16" x14ac:dyDescent="0.3">
      <c r="P93" t="b">
        <f>IF('kotak holdings'!G93='nifty 500 co list'!P93:P592,TRUE,FALSE)</f>
        <v>1</v>
      </c>
    </row>
    <row r="94" spans="16:16" x14ac:dyDescent="0.3">
      <c r="P94" t="b">
        <f>IF('kotak holdings'!G94='nifty 500 co list'!P94:P593,TRUE,FALSE)</f>
        <v>1</v>
      </c>
    </row>
    <row r="95" spans="16:16" x14ac:dyDescent="0.3">
      <c r="P95" t="b">
        <f>IF('kotak holdings'!G95='nifty 500 co list'!P95:P594,TRUE,FALSE)</f>
        <v>1</v>
      </c>
    </row>
    <row r="96" spans="16:16" x14ac:dyDescent="0.3">
      <c r="P96" t="b">
        <f>IF('kotak holdings'!G96='nifty 500 co list'!P96:P595,TRUE,FALSE)</f>
        <v>1</v>
      </c>
    </row>
    <row r="97" spans="16:16" x14ac:dyDescent="0.3">
      <c r="P97" t="b">
        <f>IF('kotak holdings'!G97='nifty 500 co list'!P97:P596,TRUE,FALSE)</f>
        <v>1</v>
      </c>
    </row>
    <row r="98" spans="16:16" x14ac:dyDescent="0.3">
      <c r="P98" t="b">
        <f>IF('kotak holdings'!G98='nifty 500 co list'!P98:P597,TRUE,FALSE)</f>
        <v>1</v>
      </c>
    </row>
    <row r="99" spans="16:16" x14ac:dyDescent="0.3">
      <c r="P99" t="b">
        <f>IF('kotak holdings'!G99='nifty 500 co list'!P99:P598,TRUE,FALSE)</f>
        <v>1</v>
      </c>
    </row>
    <row r="100" spans="16:16" x14ac:dyDescent="0.3">
      <c r="P100" t="b">
        <f>IF('kotak holdings'!G100='nifty 500 co list'!P100:P599,TRUE,FALSE)</f>
        <v>1</v>
      </c>
    </row>
    <row r="101" spans="16:16" x14ac:dyDescent="0.3">
      <c r="P101" t="b">
        <f>IF('kotak holdings'!G101='nifty 500 co list'!P101:P600,TRUE,FALSE)</f>
        <v>1</v>
      </c>
    </row>
    <row r="102" spans="16:16" x14ac:dyDescent="0.3">
      <c r="P102" t="b">
        <f>IF('kotak holdings'!G102='nifty 500 co list'!P102:P601,TRUE,FALSE)</f>
        <v>1</v>
      </c>
    </row>
    <row r="103" spans="16:16" x14ac:dyDescent="0.3">
      <c r="P103" t="b">
        <f>IF('kotak holdings'!G103='nifty 500 co list'!P103:P602,TRUE,FALSE)</f>
        <v>1</v>
      </c>
    </row>
    <row r="104" spans="16:16" x14ac:dyDescent="0.3">
      <c r="P104" t="b">
        <f>IF('kotak holdings'!G104='nifty 500 co list'!P104:P603,TRUE,FALSE)</f>
        <v>1</v>
      </c>
    </row>
    <row r="105" spans="16:16" x14ac:dyDescent="0.3">
      <c r="P105" t="b">
        <f>IF('kotak holdings'!G105='nifty 500 co list'!P105:P604,TRUE,FALSE)</f>
        <v>1</v>
      </c>
    </row>
    <row r="106" spans="16:16" x14ac:dyDescent="0.3">
      <c r="P106" t="b">
        <f>IF('kotak holdings'!G106='nifty 500 co list'!P106:P605,TRUE,FALSE)</f>
        <v>1</v>
      </c>
    </row>
    <row r="107" spans="16:16" x14ac:dyDescent="0.3">
      <c r="P107" t="b">
        <f>IF('kotak holdings'!G107='nifty 500 co list'!P107:P606,TRUE,FALSE)</f>
        <v>1</v>
      </c>
    </row>
    <row r="108" spans="16:16" x14ac:dyDescent="0.3">
      <c r="P108" t="b">
        <f>IF('kotak holdings'!G108='nifty 500 co list'!P108:P607,TRUE,FALSE)</f>
        <v>1</v>
      </c>
    </row>
    <row r="109" spans="16:16" x14ac:dyDescent="0.3">
      <c r="P109" t="b">
        <f>IF('kotak holdings'!G109='nifty 500 co list'!P109:P608,TRUE,FALSE)</f>
        <v>1</v>
      </c>
    </row>
    <row r="110" spans="16:16" x14ac:dyDescent="0.3">
      <c r="P110" t="b">
        <f>IF('kotak holdings'!G110='nifty 500 co list'!P110:P609,TRUE,FALSE)</f>
        <v>1</v>
      </c>
    </row>
    <row r="111" spans="16:16" x14ac:dyDescent="0.3">
      <c r="P111" t="b">
        <f>IF('kotak holdings'!G111='nifty 500 co list'!P111:P610,TRUE,FALSE)</f>
        <v>1</v>
      </c>
    </row>
    <row r="112" spans="16:16" x14ac:dyDescent="0.3">
      <c r="P112" t="b">
        <f>IF('kotak holdings'!G112='nifty 500 co list'!P112:P611,TRUE,FALSE)</f>
        <v>1</v>
      </c>
    </row>
    <row r="113" spans="16:16" x14ac:dyDescent="0.3">
      <c r="P113" t="b">
        <f>IF('kotak holdings'!G113='nifty 500 co list'!P113:P612,TRUE,FALSE)</f>
        <v>1</v>
      </c>
    </row>
    <row r="114" spans="16:16" x14ac:dyDescent="0.3">
      <c r="P114" t="b">
        <f>IF('kotak holdings'!G114='nifty 500 co list'!P114:P613,TRUE,FALSE)</f>
        <v>1</v>
      </c>
    </row>
    <row r="115" spans="16:16" x14ac:dyDescent="0.3">
      <c r="P115" t="b">
        <f>IF('kotak holdings'!G115='nifty 500 co list'!P115:P614,TRUE,FALSE)</f>
        <v>1</v>
      </c>
    </row>
    <row r="116" spans="16:16" x14ac:dyDescent="0.3">
      <c r="P116" t="b">
        <f>IF('kotak holdings'!G116='nifty 500 co list'!P116:P615,TRUE,FALSE)</f>
        <v>1</v>
      </c>
    </row>
    <row r="117" spans="16:16" x14ac:dyDescent="0.3">
      <c r="P117" t="b">
        <f>IF('kotak holdings'!G117='nifty 500 co list'!P117:P616,TRUE,FALSE)</f>
        <v>1</v>
      </c>
    </row>
    <row r="118" spans="16:16" x14ac:dyDescent="0.3">
      <c r="P118" t="b">
        <f>IF('kotak holdings'!G118='nifty 500 co list'!P118:P617,TRUE,FALSE)</f>
        <v>1</v>
      </c>
    </row>
    <row r="119" spans="16:16" x14ac:dyDescent="0.3">
      <c r="P119" t="b">
        <f>IF('kotak holdings'!G119='nifty 500 co list'!P119:P618,TRUE,FALSE)</f>
        <v>1</v>
      </c>
    </row>
    <row r="120" spans="16:16" x14ac:dyDescent="0.3">
      <c r="P120" t="b">
        <f>IF('kotak holdings'!G120='nifty 500 co list'!P120:P619,TRUE,FALSE)</f>
        <v>1</v>
      </c>
    </row>
    <row r="121" spans="16:16" x14ac:dyDescent="0.3">
      <c r="P121" t="b">
        <f>IF('kotak holdings'!G121='nifty 500 co list'!P121:P620,TRUE,FALSE)</f>
        <v>1</v>
      </c>
    </row>
    <row r="122" spans="16:16" x14ac:dyDescent="0.3">
      <c r="P122" t="b">
        <f>IF('kotak holdings'!G122='nifty 500 co list'!P122:P621,TRUE,FALSE)</f>
        <v>1</v>
      </c>
    </row>
    <row r="123" spans="16:16" x14ac:dyDescent="0.3">
      <c r="P123" t="b">
        <f>IF('kotak holdings'!G123='nifty 500 co list'!P123:P622,TRUE,FALSE)</f>
        <v>1</v>
      </c>
    </row>
    <row r="124" spans="16:16" x14ac:dyDescent="0.3">
      <c r="P124" t="b">
        <f>IF('kotak holdings'!G124='nifty 500 co list'!P124:P623,TRUE,FALSE)</f>
        <v>1</v>
      </c>
    </row>
    <row r="125" spans="16:16" x14ac:dyDescent="0.3">
      <c r="P125" t="b">
        <f>IF('kotak holdings'!G125='nifty 500 co list'!P125:P624,TRUE,FALSE)</f>
        <v>1</v>
      </c>
    </row>
    <row r="126" spans="16:16" x14ac:dyDescent="0.3">
      <c r="P126" t="b">
        <f>IF('kotak holdings'!G126='nifty 500 co list'!P126:P625,TRUE,FALSE)</f>
        <v>1</v>
      </c>
    </row>
    <row r="127" spans="16:16" x14ac:dyDescent="0.3">
      <c r="P127" t="b">
        <f>IF('kotak holdings'!G127='nifty 500 co list'!P127:P626,TRUE,FALSE)</f>
        <v>1</v>
      </c>
    </row>
    <row r="128" spans="16:16" x14ac:dyDescent="0.3">
      <c r="P128" t="b">
        <f>IF('kotak holdings'!G128='nifty 500 co list'!P128:P627,TRUE,FALSE)</f>
        <v>1</v>
      </c>
    </row>
    <row r="129" spans="16:16" x14ac:dyDescent="0.3">
      <c r="P129" t="b">
        <f>IF('kotak holdings'!G129='nifty 500 co list'!P129:P628,TRUE,FALSE)</f>
        <v>1</v>
      </c>
    </row>
    <row r="130" spans="16:16" x14ac:dyDescent="0.3">
      <c r="P130" t="b">
        <f>IF('kotak holdings'!G130='nifty 500 co list'!P130:P629,TRUE,FALSE)</f>
        <v>1</v>
      </c>
    </row>
    <row r="131" spans="16:16" x14ac:dyDescent="0.3">
      <c r="P131" t="b">
        <f>IF('kotak holdings'!G131='nifty 500 co list'!P131:P630,TRUE,FALSE)</f>
        <v>1</v>
      </c>
    </row>
    <row r="132" spans="16:16" x14ac:dyDescent="0.3">
      <c r="P132" t="b">
        <f>IF('kotak holdings'!G132='nifty 500 co list'!P132:P631,TRUE,FALSE)</f>
        <v>1</v>
      </c>
    </row>
    <row r="133" spans="16:16" x14ac:dyDescent="0.3">
      <c r="P133" t="b">
        <f>IF('kotak holdings'!G133='nifty 500 co list'!P133:P632,TRUE,FALSE)</f>
        <v>1</v>
      </c>
    </row>
    <row r="134" spans="16:16" x14ac:dyDescent="0.3">
      <c r="P134" t="b">
        <f>IF('kotak holdings'!G134='nifty 500 co list'!P134:P633,TRUE,FALSE)</f>
        <v>1</v>
      </c>
    </row>
    <row r="135" spans="16:16" x14ac:dyDescent="0.3">
      <c r="P135" t="b">
        <f>IF('kotak holdings'!G135='nifty 500 co list'!P135:P634,TRUE,FALSE)</f>
        <v>1</v>
      </c>
    </row>
    <row r="136" spans="16:16" x14ac:dyDescent="0.3">
      <c r="P136" t="b">
        <f>IF('kotak holdings'!G136='nifty 500 co list'!P136:P635,TRUE,FALSE)</f>
        <v>1</v>
      </c>
    </row>
    <row r="137" spans="16:16" x14ac:dyDescent="0.3">
      <c r="P137" t="b">
        <f>IF('kotak holdings'!G137='nifty 500 co list'!P137:P636,TRUE,FALSE)</f>
        <v>1</v>
      </c>
    </row>
    <row r="138" spans="16:16" x14ac:dyDescent="0.3">
      <c r="P138" t="b">
        <f>IF('kotak holdings'!G138='nifty 500 co list'!P138:P637,TRUE,FALSE)</f>
        <v>1</v>
      </c>
    </row>
    <row r="139" spans="16:16" x14ac:dyDescent="0.3">
      <c r="P139" t="b">
        <f>IF('kotak holdings'!G139='nifty 500 co list'!P139:P638,TRUE,FALSE)</f>
        <v>1</v>
      </c>
    </row>
    <row r="140" spans="16:16" x14ac:dyDescent="0.3">
      <c r="P140" t="b">
        <f>IF('kotak holdings'!G140='nifty 500 co list'!P140:P639,TRUE,FALSE)</f>
        <v>1</v>
      </c>
    </row>
    <row r="141" spans="16:16" x14ac:dyDescent="0.3">
      <c r="P141" t="b">
        <f>IF('kotak holdings'!G141='nifty 500 co list'!P141:P640,TRUE,FALSE)</f>
        <v>1</v>
      </c>
    </row>
    <row r="142" spans="16:16" x14ac:dyDescent="0.3">
      <c r="P142" t="b">
        <f>IF('kotak holdings'!G142='nifty 500 co list'!P142:P641,TRUE,FALSE)</f>
        <v>1</v>
      </c>
    </row>
    <row r="143" spans="16:16" x14ac:dyDescent="0.3">
      <c r="P143" t="b">
        <f>IF('kotak holdings'!G143='nifty 500 co list'!P143:P642,TRUE,FALSE)</f>
        <v>1</v>
      </c>
    </row>
    <row r="144" spans="16:16" x14ac:dyDescent="0.3">
      <c r="P144" t="b">
        <f>IF('kotak holdings'!G144='nifty 500 co list'!P144:P643,TRUE,FALSE)</f>
        <v>1</v>
      </c>
    </row>
    <row r="145" spans="16:16" x14ac:dyDescent="0.3">
      <c r="P145" t="b">
        <f>IF('kotak holdings'!G145='nifty 500 co list'!P145:P644,TRUE,FALSE)</f>
        <v>1</v>
      </c>
    </row>
    <row r="146" spans="16:16" x14ac:dyDescent="0.3">
      <c r="P146" t="b">
        <f>IF('kotak holdings'!G146='nifty 500 co list'!P146:P645,TRUE,FALSE)</f>
        <v>1</v>
      </c>
    </row>
    <row r="147" spans="16:16" x14ac:dyDescent="0.3">
      <c r="P147" t="b">
        <f>IF('kotak holdings'!G147='nifty 500 co list'!P147:P646,TRUE,FALSE)</f>
        <v>1</v>
      </c>
    </row>
    <row r="148" spans="16:16" x14ac:dyDescent="0.3">
      <c r="P148" t="b">
        <f>IF('kotak holdings'!G148='nifty 500 co list'!P148:P647,TRUE,FALSE)</f>
        <v>1</v>
      </c>
    </row>
    <row r="149" spans="16:16" x14ac:dyDescent="0.3">
      <c r="P149" t="b">
        <f>IF('kotak holdings'!G149='nifty 500 co list'!P149:P648,TRUE,FALSE)</f>
        <v>1</v>
      </c>
    </row>
    <row r="150" spans="16:16" x14ac:dyDescent="0.3">
      <c r="P150" t="b">
        <f>IF('kotak holdings'!G150='nifty 500 co list'!P150:P649,TRUE,FALSE)</f>
        <v>1</v>
      </c>
    </row>
    <row r="151" spans="16:16" x14ac:dyDescent="0.3">
      <c r="P151" t="b">
        <f>IF('kotak holdings'!G151='nifty 500 co list'!P151:P650,TRUE,FALSE)</f>
        <v>1</v>
      </c>
    </row>
    <row r="152" spans="16:16" x14ac:dyDescent="0.3">
      <c r="P152" t="b">
        <f>IF('kotak holdings'!G152='nifty 500 co list'!P152:P651,TRUE,FALSE)</f>
        <v>1</v>
      </c>
    </row>
    <row r="153" spans="16:16" x14ac:dyDescent="0.3">
      <c r="P153" t="b">
        <f>IF('kotak holdings'!G153='nifty 500 co list'!P153:P652,TRUE,FALSE)</f>
        <v>1</v>
      </c>
    </row>
    <row r="154" spans="16:16" x14ac:dyDescent="0.3">
      <c r="P154" t="b">
        <f>IF('kotak holdings'!G154='nifty 500 co list'!P154:P653,TRUE,FALSE)</f>
        <v>1</v>
      </c>
    </row>
    <row r="155" spans="16:16" x14ac:dyDescent="0.3">
      <c r="P155" t="b">
        <f>IF('kotak holdings'!G155='nifty 500 co list'!P155:P654,TRUE,FALSE)</f>
        <v>1</v>
      </c>
    </row>
    <row r="156" spans="16:16" x14ac:dyDescent="0.3">
      <c r="P156" t="b">
        <f>IF('kotak holdings'!G156='nifty 500 co list'!P156:P655,TRUE,FALSE)</f>
        <v>1</v>
      </c>
    </row>
    <row r="157" spans="16:16" x14ac:dyDescent="0.3">
      <c r="P157" t="b">
        <f>IF('kotak holdings'!G157='nifty 500 co list'!P157:P656,TRUE,FALSE)</f>
        <v>1</v>
      </c>
    </row>
    <row r="158" spans="16:16" x14ac:dyDescent="0.3">
      <c r="P158" t="b">
        <f>IF('kotak holdings'!G158='nifty 500 co list'!P158:P657,TRUE,FALSE)</f>
        <v>1</v>
      </c>
    </row>
    <row r="159" spans="16:16" x14ac:dyDescent="0.3">
      <c r="P159" t="b">
        <f>IF('kotak holdings'!G159='nifty 500 co list'!P159:P658,TRUE,FALSE)</f>
        <v>1</v>
      </c>
    </row>
    <row r="160" spans="16:16" x14ac:dyDescent="0.3">
      <c r="P160" t="b">
        <f>IF('kotak holdings'!G160='nifty 500 co list'!P160:P659,TRUE,FALSE)</f>
        <v>1</v>
      </c>
    </row>
    <row r="161" spans="16:16" x14ac:dyDescent="0.3">
      <c r="P161" t="b">
        <f>IF('kotak holdings'!G161='nifty 500 co list'!P161:P660,TRUE,FALSE)</f>
        <v>1</v>
      </c>
    </row>
    <row r="162" spans="16:16" x14ac:dyDescent="0.3">
      <c r="P162" t="b">
        <f>IF('kotak holdings'!G162='nifty 500 co list'!P162:P661,TRUE,FALSE)</f>
        <v>1</v>
      </c>
    </row>
    <row r="163" spans="16:16" x14ac:dyDescent="0.3">
      <c r="P163" t="b">
        <f>IF('kotak holdings'!G163='nifty 500 co list'!P163:P662,TRUE,FALSE)</f>
        <v>1</v>
      </c>
    </row>
    <row r="164" spans="16:16" x14ac:dyDescent="0.3">
      <c r="P164" t="b">
        <f>IF('kotak holdings'!G164='nifty 500 co list'!P164:P663,TRUE,FALSE)</f>
        <v>1</v>
      </c>
    </row>
    <row r="165" spans="16:16" x14ac:dyDescent="0.3">
      <c r="P165" t="b">
        <f>IF('kotak holdings'!G165='nifty 500 co list'!P165:P664,TRUE,FALSE)</f>
        <v>1</v>
      </c>
    </row>
    <row r="166" spans="16:16" x14ac:dyDescent="0.3">
      <c r="P166" t="b">
        <f>IF('kotak holdings'!G166='nifty 500 co list'!P166:P665,TRUE,FALSE)</f>
        <v>1</v>
      </c>
    </row>
    <row r="167" spans="16:16" x14ac:dyDescent="0.3">
      <c r="P167" t="b">
        <f>IF('kotak holdings'!G167='nifty 500 co list'!P167:P666,TRUE,FALSE)</f>
        <v>1</v>
      </c>
    </row>
    <row r="168" spans="16:16" x14ac:dyDescent="0.3">
      <c r="P168" t="b">
        <f>IF('kotak holdings'!G168='nifty 500 co list'!P168:P667,TRUE,FALSE)</f>
        <v>1</v>
      </c>
    </row>
    <row r="169" spans="16:16" x14ac:dyDescent="0.3">
      <c r="P169" t="b">
        <f>IF('kotak holdings'!G169='nifty 500 co list'!P169:P668,TRUE,FALSE)</f>
        <v>1</v>
      </c>
    </row>
    <row r="170" spans="16:16" x14ac:dyDescent="0.3">
      <c r="P170" t="b">
        <f>IF('kotak holdings'!G170='nifty 500 co list'!P170:P669,TRUE,FALSE)</f>
        <v>1</v>
      </c>
    </row>
    <row r="171" spans="16:16" x14ac:dyDescent="0.3">
      <c r="P171" t="b">
        <f>IF('kotak holdings'!G171='nifty 500 co list'!P171:P670,TRUE,FALSE)</f>
        <v>1</v>
      </c>
    </row>
    <row r="172" spans="16:16" x14ac:dyDescent="0.3">
      <c r="P172" t="b">
        <f>IF('kotak holdings'!G172='nifty 500 co list'!P172:P671,TRUE,FALSE)</f>
        <v>1</v>
      </c>
    </row>
    <row r="173" spans="16:16" x14ac:dyDescent="0.3">
      <c r="P173" t="b">
        <f>IF('kotak holdings'!G173='nifty 500 co list'!P173:P672,TRUE,FALSE)</f>
        <v>1</v>
      </c>
    </row>
    <row r="174" spans="16:16" x14ac:dyDescent="0.3">
      <c r="P174" t="b">
        <f>IF('kotak holdings'!G174='nifty 500 co list'!P174:P673,TRUE,FALSE)</f>
        <v>1</v>
      </c>
    </row>
    <row r="175" spans="16:16" x14ac:dyDescent="0.3">
      <c r="P175" t="b">
        <f>IF('kotak holdings'!G175='nifty 500 co list'!P175:P674,TRUE,FALSE)</f>
        <v>1</v>
      </c>
    </row>
    <row r="176" spans="16:16" x14ac:dyDescent="0.3">
      <c r="P176" t="b">
        <f>IF('kotak holdings'!G176='nifty 500 co list'!P176:P675,TRUE,FALSE)</f>
        <v>1</v>
      </c>
    </row>
    <row r="177" spans="16:16" x14ac:dyDescent="0.3">
      <c r="P177" t="b">
        <f>IF('kotak holdings'!G177='nifty 500 co list'!P177:P676,TRUE,FALSE)</f>
        <v>1</v>
      </c>
    </row>
    <row r="178" spans="16:16" x14ac:dyDescent="0.3">
      <c r="P178" t="b">
        <f>IF('kotak holdings'!G178='nifty 500 co list'!P178:P677,TRUE,FALSE)</f>
        <v>1</v>
      </c>
    </row>
    <row r="179" spans="16:16" x14ac:dyDescent="0.3">
      <c r="P179" t="b">
        <f>IF('kotak holdings'!G179='nifty 500 co list'!P179:P678,TRUE,FALSE)</f>
        <v>1</v>
      </c>
    </row>
    <row r="180" spans="16:16" x14ac:dyDescent="0.3">
      <c r="P180" t="b">
        <f>IF('kotak holdings'!G180='nifty 500 co list'!P180:P679,TRUE,FALSE)</f>
        <v>1</v>
      </c>
    </row>
    <row r="181" spans="16:16" x14ac:dyDescent="0.3">
      <c r="P181" t="b">
        <f>IF('kotak holdings'!G181='nifty 500 co list'!P181:P680,TRUE,FALSE)</f>
        <v>1</v>
      </c>
    </row>
    <row r="182" spans="16:16" x14ac:dyDescent="0.3">
      <c r="P182" t="b">
        <f>IF('kotak holdings'!G182='nifty 500 co list'!P182:P681,TRUE,FALSE)</f>
        <v>1</v>
      </c>
    </row>
    <row r="183" spans="16:16" x14ac:dyDescent="0.3">
      <c r="P183" t="b">
        <f>IF('kotak holdings'!G183='nifty 500 co list'!P183:P682,TRUE,FALSE)</f>
        <v>1</v>
      </c>
    </row>
    <row r="184" spans="16:16" x14ac:dyDescent="0.3">
      <c r="P184" t="b">
        <f>IF('kotak holdings'!G184='nifty 500 co list'!P184:P683,TRUE,FALSE)</f>
        <v>1</v>
      </c>
    </row>
    <row r="185" spans="16:16" x14ac:dyDescent="0.3">
      <c r="P185" t="b">
        <f>IF('kotak holdings'!G185='nifty 500 co list'!P185:P684,TRUE,FALSE)</f>
        <v>1</v>
      </c>
    </row>
    <row r="186" spans="16:16" x14ac:dyDescent="0.3">
      <c r="P186" t="b">
        <f>IF('kotak holdings'!G186='nifty 500 co list'!P186:P685,TRUE,FALSE)</f>
        <v>1</v>
      </c>
    </row>
    <row r="187" spans="16:16" x14ac:dyDescent="0.3">
      <c r="P187" t="b">
        <f>IF('kotak holdings'!G187='nifty 500 co list'!P187:P686,TRUE,FALSE)</f>
        <v>1</v>
      </c>
    </row>
    <row r="188" spans="16:16" x14ac:dyDescent="0.3">
      <c r="P188" t="b">
        <f>IF('kotak holdings'!G188='nifty 500 co list'!P188:P687,TRUE,FALSE)</f>
        <v>1</v>
      </c>
    </row>
    <row r="189" spans="16:16" x14ac:dyDescent="0.3">
      <c r="P189" t="b">
        <f>IF('kotak holdings'!G189='nifty 500 co list'!P189:P688,TRUE,FALSE)</f>
        <v>1</v>
      </c>
    </row>
    <row r="190" spans="16:16" x14ac:dyDescent="0.3">
      <c r="P190" t="b">
        <f>IF('kotak holdings'!G190='nifty 500 co list'!P190:P689,TRUE,FALSE)</f>
        <v>1</v>
      </c>
    </row>
    <row r="191" spans="16:16" x14ac:dyDescent="0.3">
      <c r="P191" t="b">
        <f>IF('kotak holdings'!G191='nifty 500 co list'!P191:P690,TRUE,FALSE)</f>
        <v>1</v>
      </c>
    </row>
    <row r="192" spans="16:16" x14ac:dyDescent="0.3">
      <c r="P192" t="b">
        <f>IF('kotak holdings'!G192='nifty 500 co list'!P192:P691,TRUE,FALSE)</f>
        <v>1</v>
      </c>
    </row>
    <row r="193" spans="16:16" x14ac:dyDescent="0.3">
      <c r="P193" t="b">
        <f>IF('kotak holdings'!G193='nifty 500 co list'!P193:P692,TRUE,FALSE)</f>
        <v>1</v>
      </c>
    </row>
    <row r="194" spans="16:16" x14ac:dyDescent="0.3">
      <c r="P194" t="b">
        <f>IF('kotak holdings'!G194='nifty 500 co list'!P194:P693,TRUE,FALSE)</f>
        <v>1</v>
      </c>
    </row>
    <row r="195" spans="16:16" x14ac:dyDescent="0.3">
      <c r="P195" t="b">
        <f>IF('kotak holdings'!G195='nifty 500 co list'!P195:P694,TRUE,FALSE)</f>
        <v>1</v>
      </c>
    </row>
    <row r="196" spans="16:16" x14ac:dyDescent="0.3">
      <c r="P196" t="b">
        <f>IF('kotak holdings'!G196='nifty 500 co list'!P196:P695,TRUE,FALSE)</f>
        <v>1</v>
      </c>
    </row>
    <row r="197" spans="16:16" x14ac:dyDescent="0.3">
      <c r="P197" t="b">
        <f>IF('kotak holdings'!G197='nifty 500 co list'!P197:P696,TRUE,FALSE)</f>
        <v>1</v>
      </c>
    </row>
    <row r="198" spans="16:16" x14ac:dyDescent="0.3">
      <c r="P198" t="b">
        <f>IF('kotak holdings'!G198='nifty 500 co list'!P198:P697,TRUE,FALSE)</f>
        <v>1</v>
      </c>
    </row>
    <row r="199" spans="16:16" x14ac:dyDescent="0.3">
      <c r="P199" t="b">
        <f>IF('kotak holdings'!G199='nifty 500 co list'!P199:P698,TRUE,FALSE)</f>
        <v>1</v>
      </c>
    </row>
    <row r="200" spans="16:16" x14ac:dyDescent="0.3">
      <c r="P200" t="b">
        <f>IF('kotak holdings'!G200='nifty 500 co list'!P200:P699,TRUE,FALSE)</f>
        <v>1</v>
      </c>
    </row>
    <row r="201" spans="16:16" x14ac:dyDescent="0.3">
      <c r="P201" t="b">
        <f>IF('kotak holdings'!G201='nifty 500 co list'!P201:P700,TRUE,FALSE)</f>
        <v>1</v>
      </c>
    </row>
    <row r="202" spans="16:16" x14ac:dyDescent="0.3">
      <c r="P202" t="b">
        <f>IF('kotak holdings'!G202='nifty 500 co list'!P202:P701,TRUE,FALSE)</f>
        <v>1</v>
      </c>
    </row>
    <row r="203" spans="16:16" x14ac:dyDescent="0.3">
      <c r="P203" t="b">
        <f>IF('kotak holdings'!G203='nifty 500 co list'!P203:P702,TRUE,FALSE)</f>
        <v>1</v>
      </c>
    </row>
    <row r="204" spans="16:16" x14ac:dyDescent="0.3">
      <c r="P204" t="b">
        <f>IF('kotak holdings'!G204='nifty 500 co list'!P204:P703,TRUE,FALSE)</f>
        <v>1</v>
      </c>
    </row>
    <row r="205" spans="16:16" x14ac:dyDescent="0.3">
      <c r="P205" t="b">
        <f>IF('kotak holdings'!G205='nifty 500 co list'!P205:P704,TRUE,FALSE)</f>
        <v>1</v>
      </c>
    </row>
    <row r="206" spans="16:16" x14ac:dyDescent="0.3">
      <c r="P206" t="b">
        <f>IF('kotak holdings'!G206='nifty 500 co list'!P206:P705,TRUE,FALSE)</f>
        <v>1</v>
      </c>
    </row>
    <row r="207" spans="16:16" x14ac:dyDescent="0.3">
      <c r="P207" t="b">
        <f>IF('kotak holdings'!G207='nifty 500 co list'!P207:P706,TRUE,FALSE)</f>
        <v>1</v>
      </c>
    </row>
    <row r="208" spans="16:16" x14ac:dyDescent="0.3">
      <c r="P208" t="b">
        <f>IF('kotak holdings'!G208='nifty 500 co list'!P208:P707,TRUE,FALSE)</f>
        <v>1</v>
      </c>
    </row>
    <row r="209" spans="16:16" x14ac:dyDescent="0.3">
      <c r="P209" t="b">
        <f>IF('kotak holdings'!G209='nifty 500 co list'!P209:P708,TRUE,FALSE)</f>
        <v>1</v>
      </c>
    </row>
    <row r="210" spans="16:16" x14ac:dyDescent="0.3">
      <c r="P210" t="b">
        <f>IF('kotak holdings'!G210='nifty 500 co list'!P210:P709,TRUE,FALSE)</f>
        <v>1</v>
      </c>
    </row>
    <row r="211" spans="16:16" x14ac:dyDescent="0.3">
      <c r="P211" t="b">
        <f>IF('kotak holdings'!G211='nifty 500 co list'!P211:P710,TRUE,FALSE)</f>
        <v>1</v>
      </c>
    </row>
    <row r="212" spans="16:16" x14ac:dyDescent="0.3">
      <c r="P212" t="b">
        <f>IF('kotak holdings'!G212='nifty 500 co list'!P212:P711,TRUE,FALSE)</f>
        <v>1</v>
      </c>
    </row>
    <row r="213" spans="16:16" x14ac:dyDescent="0.3">
      <c r="P213" t="b">
        <f>IF('kotak holdings'!G213='nifty 500 co list'!P213:P712,TRUE,FALSE)</f>
        <v>1</v>
      </c>
    </row>
    <row r="214" spans="16:16" x14ac:dyDescent="0.3">
      <c r="P214" t="b">
        <f>IF('kotak holdings'!G214='nifty 500 co list'!P214:P713,TRUE,FALSE)</f>
        <v>1</v>
      </c>
    </row>
    <row r="215" spans="16:16" x14ac:dyDescent="0.3">
      <c r="P215" t="b">
        <f>IF('kotak holdings'!G215='nifty 500 co list'!P215:P714,TRUE,FALSE)</f>
        <v>1</v>
      </c>
    </row>
    <row r="216" spans="16:16" x14ac:dyDescent="0.3">
      <c r="P216" t="b">
        <f>IF('kotak holdings'!G216='nifty 500 co list'!P216:P715,TRUE,FALSE)</f>
        <v>1</v>
      </c>
    </row>
    <row r="217" spans="16:16" x14ac:dyDescent="0.3">
      <c r="P217" t="b">
        <f>IF('kotak holdings'!G217='nifty 500 co list'!P217:P716,TRUE,FALSE)</f>
        <v>1</v>
      </c>
    </row>
    <row r="218" spans="16:16" x14ac:dyDescent="0.3">
      <c r="P218" t="b">
        <f>IF('kotak holdings'!G218='nifty 500 co list'!P218:P717,TRUE,FALSE)</f>
        <v>1</v>
      </c>
    </row>
    <row r="219" spans="16:16" x14ac:dyDescent="0.3">
      <c r="P219" t="b">
        <f>IF('kotak holdings'!G219='nifty 500 co list'!P219:P718,TRUE,FALSE)</f>
        <v>1</v>
      </c>
    </row>
    <row r="220" spans="16:16" x14ac:dyDescent="0.3">
      <c r="P220" t="b">
        <f>IF('kotak holdings'!G220='nifty 500 co list'!P220:P719,TRUE,FALSE)</f>
        <v>1</v>
      </c>
    </row>
    <row r="221" spans="16:16" x14ac:dyDescent="0.3">
      <c r="P221" t="b">
        <f>IF('kotak holdings'!G221='nifty 500 co list'!P221:P720,TRUE,FALSE)</f>
        <v>1</v>
      </c>
    </row>
    <row r="222" spans="16:16" x14ac:dyDescent="0.3">
      <c r="P222" t="b">
        <f>IF('kotak holdings'!G222='nifty 500 co list'!P222:P721,TRUE,FALSE)</f>
        <v>1</v>
      </c>
    </row>
    <row r="223" spans="16:16" x14ac:dyDescent="0.3">
      <c r="P223" t="b">
        <f>IF('kotak holdings'!G223='nifty 500 co list'!P223:P722,TRUE,FALSE)</f>
        <v>1</v>
      </c>
    </row>
    <row r="224" spans="16:16" x14ac:dyDescent="0.3">
      <c r="P224" t="b">
        <f>IF('kotak holdings'!G224='nifty 500 co list'!P224:P723,TRUE,FALSE)</f>
        <v>1</v>
      </c>
    </row>
    <row r="225" spans="16:16" x14ac:dyDescent="0.3">
      <c r="P225" t="b">
        <f>IF('kotak holdings'!G225='nifty 500 co list'!P225:P724,TRUE,FALSE)</f>
        <v>1</v>
      </c>
    </row>
    <row r="226" spans="16:16" x14ac:dyDescent="0.3">
      <c r="P226" t="b">
        <f>IF('kotak holdings'!G226='nifty 500 co list'!P226:P725,TRUE,FALSE)</f>
        <v>1</v>
      </c>
    </row>
    <row r="227" spans="16:16" x14ac:dyDescent="0.3">
      <c r="P227" t="b">
        <f>IF('kotak holdings'!G227='nifty 500 co list'!P227:P726,TRUE,FALSE)</f>
        <v>1</v>
      </c>
    </row>
    <row r="228" spans="16:16" x14ac:dyDescent="0.3">
      <c r="P228" t="b">
        <f>IF('kotak holdings'!G228='nifty 500 co list'!P228:P727,TRUE,FALSE)</f>
        <v>1</v>
      </c>
    </row>
    <row r="229" spans="16:16" x14ac:dyDescent="0.3">
      <c r="P229" t="b">
        <f>IF('kotak holdings'!G229='nifty 500 co list'!P229:P728,TRUE,FALSE)</f>
        <v>1</v>
      </c>
    </row>
    <row r="230" spans="16:16" x14ac:dyDescent="0.3">
      <c r="P230" t="b">
        <f>IF('kotak holdings'!G230='nifty 500 co list'!P230:P729,TRUE,FALSE)</f>
        <v>1</v>
      </c>
    </row>
    <row r="231" spans="16:16" x14ac:dyDescent="0.3">
      <c r="P231" t="b">
        <f>IF('kotak holdings'!G231='nifty 500 co list'!P231:P730,TRUE,FALSE)</f>
        <v>1</v>
      </c>
    </row>
    <row r="232" spans="16:16" x14ac:dyDescent="0.3">
      <c r="P232" t="b">
        <f>IF('kotak holdings'!G232='nifty 500 co list'!P232:P731,TRUE,FALSE)</f>
        <v>1</v>
      </c>
    </row>
    <row r="233" spans="16:16" x14ac:dyDescent="0.3">
      <c r="P233" t="b">
        <f>IF('kotak holdings'!G233='nifty 500 co list'!P233:P732,TRUE,FALSE)</f>
        <v>1</v>
      </c>
    </row>
    <row r="234" spans="16:16" x14ac:dyDescent="0.3">
      <c r="P234" t="b">
        <f>IF('kotak holdings'!G234='nifty 500 co list'!P234:P733,TRUE,FALSE)</f>
        <v>1</v>
      </c>
    </row>
    <row r="235" spans="16:16" x14ac:dyDescent="0.3">
      <c r="P235" t="b">
        <f>IF('kotak holdings'!G235='nifty 500 co list'!P235:P734,TRUE,FALSE)</f>
        <v>1</v>
      </c>
    </row>
    <row r="236" spans="16:16" x14ac:dyDescent="0.3">
      <c r="P236" t="b">
        <f>IF('kotak holdings'!G236='nifty 500 co list'!P236:P735,TRUE,FALSE)</f>
        <v>1</v>
      </c>
    </row>
    <row r="237" spans="16:16" x14ac:dyDescent="0.3">
      <c r="P237" t="b">
        <f>IF('kotak holdings'!G237='nifty 500 co list'!P237:P736,TRUE,FALSE)</f>
        <v>1</v>
      </c>
    </row>
    <row r="238" spans="16:16" x14ac:dyDescent="0.3">
      <c r="P238" t="b">
        <f>IF('kotak holdings'!G238='nifty 500 co list'!P238:P737,TRUE,FALSE)</f>
        <v>1</v>
      </c>
    </row>
    <row r="239" spans="16:16" x14ac:dyDescent="0.3">
      <c r="P239" t="b">
        <f>IF('kotak holdings'!G239='nifty 500 co list'!P239:P738,TRUE,FALSE)</f>
        <v>1</v>
      </c>
    </row>
    <row r="240" spans="16:16" x14ac:dyDescent="0.3">
      <c r="P240" t="b">
        <f>IF('kotak holdings'!G240='nifty 500 co list'!P240:P739,TRUE,FALSE)</f>
        <v>1</v>
      </c>
    </row>
    <row r="241" spans="16:16" x14ac:dyDescent="0.3">
      <c r="P241" t="b">
        <f>IF('kotak holdings'!G241='nifty 500 co list'!P241:P740,TRUE,FALSE)</f>
        <v>1</v>
      </c>
    </row>
    <row r="242" spans="16:16" x14ac:dyDescent="0.3">
      <c r="P242" t="b">
        <f>IF('kotak holdings'!G242='nifty 500 co list'!P242:P741,TRUE,FALSE)</f>
        <v>1</v>
      </c>
    </row>
    <row r="243" spans="16:16" x14ac:dyDescent="0.3">
      <c r="P243" t="b">
        <f>IF('kotak holdings'!G243='nifty 500 co list'!P243:P742,TRUE,FALSE)</f>
        <v>1</v>
      </c>
    </row>
    <row r="244" spans="16:16" x14ac:dyDescent="0.3">
      <c r="P244" t="b">
        <f>IF('kotak holdings'!G244='nifty 500 co list'!P244:P743,TRUE,FALSE)</f>
        <v>1</v>
      </c>
    </row>
    <row r="245" spans="16:16" x14ac:dyDescent="0.3">
      <c r="P245" t="b">
        <f>IF('kotak holdings'!G245='nifty 500 co list'!P245:P744,TRUE,FALSE)</f>
        <v>1</v>
      </c>
    </row>
    <row r="246" spans="16:16" x14ac:dyDescent="0.3">
      <c r="P246" t="b">
        <f>IF('kotak holdings'!G246='nifty 500 co list'!P246:P745,TRUE,FALSE)</f>
        <v>1</v>
      </c>
    </row>
    <row r="247" spans="16:16" x14ac:dyDescent="0.3">
      <c r="P247" t="b">
        <f>IF('kotak holdings'!G247='nifty 500 co list'!P247:P746,TRUE,FALSE)</f>
        <v>1</v>
      </c>
    </row>
    <row r="248" spans="16:16" x14ac:dyDescent="0.3">
      <c r="P248" t="b">
        <f>IF('kotak holdings'!G248='nifty 500 co list'!P248:P747,TRUE,FALSE)</f>
        <v>1</v>
      </c>
    </row>
    <row r="249" spans="16:16" x14ac:dyDescent="0.3">
      <c r="P249" t="b">
        <f>IF('kotak holdings'!G249='nifty 500 co list'!P249:P748,TRUE,FALSE)</f>
        <v>1</v>
      </c>
    </row>
    <row r="250" spans="16:16" x14ac:dyDescent="0.3">
      <c r="P250" t="b">
        <f>IF('kotak holdings'!G250='nifty 500 co list'!P250:P749,TRUE,FALSE)</f>
        <v>1</v>
      </c>
    </row>
    <row r="251" spans="16:16" x14ac:dyDescent="0.3">
      <c r="P251" t="b">
        <f>IF('kotak holdings'!G251='nifty 500 co list'!P251:P750,TRUE,FALSE)</f>
        <v>1</v>
      </c>
    </row>
    <row r="252" spans="16:16" x14ac:dyDescent="0.3">
      <c r="P252" t="b">
        <f>IF('kotak holdings'!G252='nifty 500 co list'!P252:P751,TRUE,FALSE)</f>
        <v>1</v>
      </c>
    </row>
    <row r="253" spans="16:16" x14ac:dyDescent="0.3">
      <c r="P253" t="b">
        <f>IF('kotak holdings'!G253='nifty 500 co list'!P253:P752,TRUE,FALSE)</f>
        <v>1</v>
      </c>
    </row>
    <row r="254" spans="16:16" x14ac:dyDescent="0.3">
      <c r="P254" t="b">
        <f>IF('kotak holdings'!G254='nifty 500 co list'!P254:P753,TRUE,FALSE)</f>
        <v>1</v>
      </c>
    </row>
    <row r="255" spans="16:16" x14ac:dyDescent="0.3">
      <c r="P255" t="b">
        <f>IF('kotak holdings'!G255='nifty 500 co list'!P255:P754,TRUE,FALSE)</f>
        <v>1</v>
      </c>
    </row>
    <row r="256" spans="16:16" x14ac:dyDescent="0.3">
      <c r="P256" t="b">
        <f>IF('kotak holdings'!G256='nifty 500 co list'!P256:P755,TRUE,FALSE)</f>
        <v>1</v>
      </c>
    </row>
    <row r="257" spans="16:16" x14ac:dyDescent="0.3">
      <c r="P257" t="b">
        <f>IF('kotak holdings'!G257='nifty 500 co list'!P257:P756,TRUE,FALSE)</f>
        <v>1</v>
      </c>
    </row>
    <row r="258" spans="16:16" x14ac:dyDescent="0.3">
      <c r="P258" t="b">
        <f>IF('kotak holdings'!G258='nifty 500 co list'!P258:P757,TRUE,FALSE)</f>
        <v>1</v>
      </c>
    </row>
    <row r="259" spans="16:16" x14ac:dyDescent="0.3">
      <c r="P259" t="b">
        <f>IF('kotak holdings'!G259='nifty 500 co list'!P259:P758,TRUE,FALSE)</f>
        <v>1</v>
      </c>
    </row>
    <row r="260" spans="16:16" x14ac:dyDescent="0.3">
      <c r="P260" t="b">
        <f>IF('kotak holdings'!G260='nifty 500 co list'!P260:P759,TRUE,FALSE)</f>
        <v>1</v>
      </c>
    </row>
    <row r="261" spans="16:16" x14ac:dyDescent="0.3">
      <c r="P261" t="b">
        <f>IF('kotak holdings'!G261='nifty 500 co list'!P261:P760,TRUE,FALSE)</f>
        <v>1</v>
      </c>
    </row>
    <row r="262" spans="16:16" x14ac:dyDescent="0.3">
      <c r="P262" t="b">
        <f>IF('kotak holdings'!G262='nifty 500 co list'!P262:P761,TRUE,FALSE)</f>
        <v>1</v>
      </c>
    </row>
    <row r="263" spans="16:16" x14ac:dyDescent="0.3">
      <c r="P263" t="b">
        <f>IF('kotak holdings'!G263='nifty 500 co list'!P263:P762,TRUE,FALSE)</f>
        <v>1</v>
      </c>
    </row>
    <row r="264" spans="16:16" x14ac:dyDescent="0.3">
      <c r="P264" t="b">
        <f>IF('kotak holdings'!G264='nifty 500 co list'!P264:P763,TRUE,FALSE)</f>
        <v>1</v>
      </c>
    </row>
    <row r="265" spans="16:16" x14ac:dyDescent="0.3">
      <c r="P265" t="b">
        <f>IF('kotak holdings'!G265='nifty 500 co list'!P265:P764,TRUE,FALSE)</f>
        <v>1</v>
      </c>
    </row>
    <row r="266" spans="16:16" x14ac:dyDescent="0.3">
      <c r="P266" t="b">
        <f>IF('kotak holdings'!G266='nifty 500 co list'!P266:P765,TRUE,FALSE)</f>
        <v>1</v>
      </c>
    </row>
    <row r="267" spans="16:16" x14ac:dyDescent="0.3">
      <c r="P267" t="b">
        <f>IF('kotak holdings'!G267='nifty 500 co list'!P267:P766,TRUE,FALSE)</f>
        <v>1</v>
      </c>
    </row>
    <row r="268" spans="16:16" x14ac:dyDescent="0.3">
      <c r="P268" t="b">
        <f>IF('kotak holdings'!G268='nifty 500 co list'!P268:P767,TRUE,FALSE)</f>
        <v>1</v>
      </c>
    </row>
    <row r="269" spans="16:16" x14ac:dyDescent="0.3">
      <c r="P269" t="b">
        <f>IF('kotak holdings'!G269='nifty 500 co list'!P269:P768,TRUE,FALSE)</f>
        <v>1</v>
      </c>
    </row>
    <row r="270" spans="16:16" x14ac:dyDescent="0.3">
      <c r="P270" t="b">
        <f>IF('kotak holdings'!G270='nifty 500 co list'!P270:P769,TRUE,FALSE)</f>
        <v>1</v>
      </c>
    </row>
    <row r="271" spans="16:16" x14ac:dyDescent="0.3">
      <c r="P271" t="b">
        <f>IF('kotak holdings'!G271='nifty 500 co list'!P271:P770,TRUE,FALSE)</f>
        <v>1</v>
      </c>
    </row>
    <row r="272" spans="16:16" x14ac:dyDescent="0.3">
      <c r="P272" t="b">
        <f>IF('kotak holdings'!G272='nifty 500 co list'!P272:P771,TRUE,FALSE)</f>
        <v>1</v>
      </c>
    </row>
    <row r="273" spans="16:16" x14ac:dyDescent="0.3">
      <c r="P273" t="b">
        <f>IF('kotak holdings'!G273='nifty 500 co list'!P273:P772,TRUE,FALSE)</f>
        <v>1</v>
      </c>
    </row>
    <row r="274" spans="16:16" x14ac:dyDescent="0.3">
      <c r="P274" t="b">
        <f>IF('kotak holdings'!G274='nifty 500 co list'!P274:P773,TRUE,FALSE)</f>
        <v>1</v>
      </c>
    </row>
    <row r="275" spans="16:16" x14ac:dyDescent="0.3">
      <c r="P275" t="b">
        <f>IF('kotak holdings'!G275='nifty 500 co list'!P275:P774,TRUE,FALSE)</f>
        <v>1</v>
      </c>
    </row>
    <row r="276" spans="16:16" x14ac:dyDescent="0.3">
      <c r="P276" t="b">
        <f>IF('kotak holdings'!G276='nifty 500 co list'!P276:P775,TRUE,FALSE)</f>
        <v>1</v>
      </c>
    </row>
    <row r="277" spans="16:16" x14ac:dyDescent="0.3">
      <c r="P277" t="b">
        <f>IF('kotak holdings'!G277='nifty 500 co list'!P277:P776,TRUE,FALSE)</f>
        <v>1</v>
      </c>
    </row>
    <row r="278" spans="16:16" x14ac:dyDescent="0.3">
      <c r="P278" t="b">
        <f>IF('kotak holdings'!G278='nifty 500 co list'!P278:P777,TRUE,FALSE)</f>
        <v>1</v>
      </c>
    </row>
    <row r="279" spans="16:16" x14ac:dyDescent="0.3">
      <c r="P279" t="b">
        <f>IF('kotak holdings'!G279='nifty 500 co list'!P279:P778,TRUE,FALSE)</f>
        <v>1</v>
      </c>
    </row>
    <row r="280" spans="16:16" x14ac:dyDescent="0.3">
      <c r="P280" t="b">
        <f>IF('kotak holdings'!G280='nifty 500 co list'!P280:P779,TRUE,FALSE)</f>
        <v>1</v>
      </c>
    </row>
    <row r="281" spans="16:16" x14ac:dyDescent="0.3">
      <c r="P281" t="b">
        <f>IF('kotak holdings'!G281='nifty 500 co list'!P281:P780,TRUE,FALSE)</f>
        <v>1</v>
      </c>
    </row>
    <row r="282" spans="16:16" x14ac:dyDescent="0.3">
      <c r="P282" t="b">
        <f>IF('kotak holdings'!G282='nifty 500 co list'!P282:P781,TRUE,FALSE)</f>
        <v>1</v>
      </c>
    </row>
    <row r="283" spans="16:16" x14ac:dyDescent="0.3">
      <c r="P283" t="b">
        <f>IF('kotak holdings'!G283='nifty 500 co list'!P283:P782,TRUE,FALSE)</f>
        <v>1</v>
      </c>
    </row>
    <row r="284" spans="16:16" x14ac:dyDescent="0.3">
      <c r="P284" t="b">
        <f>IF('kotak holdings'!G284='nifty 500 co list'!P284:P783,TRUE,FALSE)</f>
        <v>1</v>
      </c>
    </row>
    <row r="285" spans="16:16" x14ac:dyDescent="0.3">
      <c r="P285" t="b">
        <f>IF('kotak holdings'!G285='nifty 500 co list'!P285:P784,TRUE,FALSE)</f>
        <v>1</v>
      </c>
    </row>
    <row r="286" spans="16:16" x14ac:dyDescent="0.3">
      <c r="P286" t="b">
        <f>IF('kotak holdings'!G286='nifty 500 co list'!P286:P785,TRUE,FALSE)</f>
        <v>1</v>
      </c>
    </row>
    <row r="287" spans="16:16" x14ac:dyDescent="0.3">
      <c r="P287" t="b">
        <f>IF('kotak holdings'!G287='nifty 500 co list'!P287:P786,TRUE,FALSE)</f>
        <v>1</v>
      </c>
    </row>
    <row r="288" spans="16:16" x14ac:dyDescent="0.3">
      <c r="P288" t="b">
        <f>IF('kotak holdings'!G288='nifty 500 co list'!P288:P787,TRUE,FALSE)</f>
        <v>1</v>
      </c>
    </row>
    <row r="289" spans="16:16" x14ac:dyDescent="0.3">
      <c r="P289" t="b">
        <f>IF('kotak holdings'!G289='nifty 500 co list'!P289:P788,TRUE,FALSE)</f>
        <v>1</v>
      </c>
    </row>
    <row r="290" spans="16:16" x14ac:dyDescent="0.3">
      <c r="P290" t="b">
        <f>IF('kotak holdings'!G290='nifty 500 co list'!P290:P789,TRUE,FALSE)</f>
        <v>1</v>
      </c>
    </row>
    <row r="291" spans="16:16" x14ac:dyDescent="0.3">
      <c r="P291" t="b">
        <f>IF('kotak holdings'!G291='nifty 500 co list'!P291:P790,TRUE,FALSE)</f>
        <v>1</v>
      </c>
    </row>
    <row r="292" spans="16:16" x14ac:dyDescent="0.3">
      <c r="P292" t="b">
        <f>IF('kotak holdings'!G292='nifty 500 co list'!P292:P791,TRUE,FALSE)</f>
        <v>1</v>
      </c>
    </row>
    <row r="293" spans="16:16" x14ac:dyDescent="0.3">
      <c r="P293" t="b">
        <f>IF('kotak holdings'!G293='nifty 500 co list'!P293:P792,TRUE,FALSE)</f>
        <v>1</v>
      </c>
    </row>
    <row r="294" spans="16:16" x14ac:dyDescent="0.3">
      <c r="P294" t="b">
        <f>IF('kotak holdings'!G294='nifty 500 co list'!P294:P793,TRUE,FALSE)</f>
        <v>1</v>
      </c>
    </row>
    <row r="295" spans="16:16" x14ac:dyDescent="0.3">
      <c r="P295" t="b">
        <f>IF('kotak holdings'!G295='nifty 500 co list'!P295:P794,TRUE,FALSE)</f>
        <v>1</v>
      </c>
    </row>
    <row r="296" spans="16:16" x14ac:dyDescent="0.3">
      <c r="P296" t="b">
        <f>IF('kotak holdings'!G296='nifty 500 co list'!P296:P795,TRUE,FALSE)</f>
        <v>1</v>
      </c>
    </row>
    <row r="297" spans="16:16" x14ac:dyDescent="0.3">
      <c r="P297" t="b">
        <f>IF('kotak holdings'!G297='nifty 500 co list'!P297:P796,TRUE,FALSE)</f>
        <v>1</v>
      </c>
    </row>
    <row r="298" spans="16:16" x14ac:dyDescent="0.3">
      <c r="P298" t="b">
        <f>IF('kotak holdings'!G298='nifty 500 co list'!P298:P797,TRUE,FALSE)</f>
        <v>1</v>
      </c>
    </row>
    <row r="299" spans="16:16" x14ac:dyDescent="0.3">
      <c r="P299" t="b">
        <f>IF('kotak holdings'!G299='nifty 500 co list'!P299:P798,TRUE,FALSE)</f>
        <v>1</v>
      </c>
    </row>
    <row r="300" spans="16:16" x14ac:dyDescent="0.3">
      <c r="P300" t="b">
        <f>IF('kotak holdings'!G300='nifty 500 co list'!P300:P799,TRUE,FALSE)</f>
        <v>1</v>
      </c>
    </row>
    <row r="301" spans="16:16" x14ac:dyDescent="0.3">
      <c r="P301" t="b">
        <f>IF('kotak holdings'!G301='nifty 500 co list'!P301:P800,TRUE,FALSE)</f>
        <v>1</v>
      </c>
    </row>
    <row r="302" spans="16:16" x14ac:dyDescent="0.3">
      <c r="P302" t="b">
        <f>IF('kotak holdings'!G302='nifty 500 co list'!P302:P801,TRUE,FALSE)</f>
        <v>1</v>
      </c>
    </row>
    <row r="303" spans="16:16" x14ac:dyDescent="0.3">
      <c r="P303" t="b">
        <f>IF('kotak holdings'!G303='nifty 500 co list'!P303:P802,TRUE,FALSE)</f>
        <v>1</v>
      </c>
    </row>
    <row r="304" spans="16:16" x14ac:dyDescent="0.3">
      <c r="P304" t="b">
        <f>IF('kotak holdings'!G304='nifty 500 co list'!P304:P803,TRUE,FALSE)</f>
        <v>1</v>
      </c>
    </row>
    <row r="305" spans="16:16" x14ac:dyDescent="0.3">
      <c r="P305" t="b">
        <f>IF('kotak holdings'!G305='nifty 500 co list'!P305:P804,TRUE,FALSE)</f>
        <v>1</v>
      </c>
    </row>
    <row r="306" spans="16:16" x14ac:dyDescent="0.3">
      <c r="P306" t="b">
        <f>IF('kotak holdings'!G306='nifty 500 co list'!P306:P805,TRUE,FALSE)</f>
        <v>1</v>
      </c>
    </row>
    <row r="307" spans="16:16" x14ac:dyDescent="0.3">
      <c r="P307" t="b">
        <f>IF('kotak holdings'!G307='nifty 500 co list'!P307:P806,TRUE,FALSE)</f>
        <v>1</v>
      </c>
    </row>
    <row r="308" spans="16:16" x14ac:dyDescent="0.3">
      <c r="P308" t="b">
        <f>IF('kotak holdings'!G308='nifty 500 co list'!P308:P807,TRUE,FALSE)</f>
        <v>1</v>
      </c>
    </row>
    <row r="309" spans="16:16" x14ac:dyDescent="0.3">
      <c r="P309" t="b">
        <f>IF('kotak holdings'!G309='nifty 500 co list'!P309:P808,TRUE,FALSE)</f>
        <v>1</v>
      </c>
    </row>
    <row r="310" spans="16:16" x14ac:dyDescent="0.3">
      <c r="P310" t="b">
        <f>IF('kotak holdings'!G310='nifty 500 co list'!P310:P809,TRUE,FALSE)</f>
        <v>1</v>
      </c>
    </row>
    <row r="311" spans="16:16" x14ac:dyDescent="0.3">
      <c r="P311" t="b">
        <f>IF('kotak holdings'!G311='nifty 500 co list'!P311:P810,TRUE,FALSE)</f>
        <v>1</v>
      </c>
    </row>
    <row r="312" spans="16:16" x14ac:dyDescent="0.3">
      <c r="P312" t="b">
        <f>IF('kotak holdings'!G312='nifty 500 co list'!P312:P811,TRUE,FALSE)</f>
        <v>1</v>
      </c>
    </row>
    <row r="313" spans="16:16" x14ac:dyDescent="0.3">
      <c r="P313" t="b">
        <f>IF('kotak holdings'!G313='nifty 500 co list'!P313:P812,TRUE,FALSE)</f>
        <v>1</v>
      </c>
    </row>
    <row r="314" spans="16:16" x14ac:dyDescent="0.3">
      <c r="P314" t="b">
        <f>IF('kotak holdings'!G314='nifty 500 co list'!P314:P813,TRUE,FALSE)</f>
        <v>1</v>
      </c>
    </row>
    <row r="315" spans="16:16" x14ac:dyDescent="0.3">
      <c r="P315" t="b">
        <f>IF('kotak holdings'!G315='nifty 500 co list'!P315:P814,TRUE,FALSE)</f>
        <v>1</v>
      </c>
    </row>
    <row r="316" spans="16:16" x14ac:dyDescent="0.3">
      <c r="P316" t="b">
        <f>IF('kotak holdings'!G316='nifty 500 co list'!P316:P815,TRUE,FALSE)</f>
        <v>1</v>
      </c>
    </row>
    <row r="317" spans="16:16" x14ac:dyDescent="0.3">
      <c r="P317" t="b">
        <f>IF('kotak holdings'!G317='nifty 500 co list'!P317:P816,TRUE,FALSE)</f>
        <v>1</v>
      </c>
    </row>
    <row r="318" spans="16:16" x14ac:dyDescent="0.3">
      <c r="P318" t="b">
        <f>IF('kotak holdings'!G318='nifty 500 co list'!P318:P817,TRUE,FALSE)</f>
        <v>1</v>
      </c>
    </row>
    <row r="319" spans="16:16" x14ac:dyDescent="0.3">
      <c r="P319" t="b">
        <f>IF('kotak holdings'!G319='nifty 500 co list'!P319:P818,TRUE,FALSE)</f>
        <v>1</v>
      </c>
    </row>
    <row r="320" spans="16:16" x14ac:dyDescent="0.3">
      <c r="P320" t="b">
        <f>IF('kotak holdings'!G320='nifty 500 co list'!P320:P819,TRUE,FALSE)</f>
        <v>1</v>
      </c>
    </row>
    <row r="321" spans="16:16" x14ac:dyDescent="0.3">
      <c r="P321" t="b">
        <f>IF('kotak holdings'!G321='nifty 500 co list'!P321:P820,TRUE,FALSE)</f>
        <v>1</v>
      </c>
    </row>
    <row r="322" spans="16:16" x14ac:dyDescent="0.3">
      <c r="P322" t="b">
        <f>IF('kotak holdings'!G322='nifty 500 co list'!P322:P821,TRUE,FALSE)</f>
        <v>1</v>
      </c>
    </row>
    <row r="323" spans="16:16" x14ac:dyDescent="0.3">
      <c r="P323" t="b">
        <f>IF('kotak holdings'!G323='nifty 500 co list'!P323:P822,TRUE,FALSE)</f>
        <v>1</v>
      </c>
    </row>
    <row r="324" spans="16:16" x14ac:dyDescent="0.3">
      <c r="P324" t="b">
        <f>IF('kotak holdings'!G324='nifty 500 co list'!P324:P823,TRUE,FALSE)</f>
        <v>1</v>
      </c>
    </row>
    <row r="325" spans="16:16" x14ac:dyDescent="0.3">
      <c r="P325" t="b">
        <f>IF('kotak holdings'!G325='nifty 500 co list'!P325:P824,TRUE,FALSE)</f>
        <v>1</v>
      </c>
    </row>
    <row r="326" spans="16:16" x14ac:dyDescent="0.3">
      <c r="P326" t="b">
        <f>IF('kotak holdings'!G326='nifty 500 co list'!P326:P825,TRUE,FALSE)</f>
        <v>1</v>
      </c>
    </row>
    <row r="327" spans="16:16" x14ac:dyDescent="0.3">
      <c r="P327" t="b">
        <f>IF('kotak holdings'!G327='nifty 500 co list'!P327:P826,TRUE,FALSE)</f>
        <v>1</v>
      </c>
    </row>
    <row r="328" spans="16:16" x14ac:dyDescent="0.3">
      <c r="P328" t="b">
        <f>IF('kotak holdings'!G328='nifty 500 co list'!P328:P827,TRUE,FALSE)</f>
        <v>1</v>
      </c>
    </row>
    <row r="329" spans="16:16" x14ac:dyDescent="0.3">
      <c r="P329" t="b">
        <f>IF('kotak holdings'!G329='nifty 500 co list'!P329:P828,TRUE,FALSE)</f>
        <v>1</v>
      </c>
    </row>
    <row r="330" spans="16:16" x14ac:dyDescent="0.3">
      <c r="P330" t="b">
        <f>IF('kotak holdings'!G330='nifty 500 co list'!P330:P829,TRUE,FALSE)</f>
        <v>1</v>
      </c>
    </row>
    <row r="331" spans="16:16" x14ac:dyDescent="0.3">
      <c r="P331" t="b">
        <f>IF('kotak holdings'!G331='nifty 500 co list'!P331:P830,TRUE,FALSE)</f>
        <v>1</v>
      </c>
    </row>
    <row r="332" spans="16:16" x14ac:dyDescent="0.3">
      <c r="P332" t="b">
        <f>IF('kotak holdings'!G332='nifty 500 co list'!P332:P831,TRUE,FALSE)</f>
        <v>1</v>
      </c>
    </row>
    <row r="333" spans="16:16" x14ac:dyDescent="0.3">
      <c r="P333" t="b">
        <f>IF('kotak holdings'!G333='nifty 500 co list'!P333:P832,TRUE,FALSE)</f>
        <v>1</v>
      </c>
    </row>
    <row r="334" spans="16:16" x14ac:dyDescent="0.3">
      <c r="P334" t="b">
        <f>IF('kotak holdings'!G334='nifty 500 co list'!P334:P833,TRUE,FALSE)</f>
        <v>1</v>
      </c>
    </row>
    <row r="335" spans="16:16" x14ac:dyDescent="0.3">
      <c r="P335" t="b">
        <f>IF('kotak holdings'!G335='nifty 500 co list'!P335:P834,TRUE,FALSE)</f>
        <v>1</v>
      </c>
    </row>
    <row r="336" spans="16:16" x14ac:dyDescent="0.3">
      <c r="P336" t="b">
        <f>IF('kotak holdings'!G336='nifty 500 co list'!P336:P835,TRUE,FALSE)</f>
        <v>1</v>
      </c>
    </row>
    <row r="337" spans="16:16" x14ac:dyDescent="0.3">
      <c r="P337" t="b">
        <f>IF('kotak holdings'!G337='nifty 500 co list'!P337:P836,TRUE,FALSE)</f>
        <v>1</v>
      </c>
    </row>
    <row r="338" spans="16:16" x14ac:dyDescent="0.3">
      <c r="P338" t="b">
        <f>IF('kotak holdings'!G338='nifty 500 co list'!P338:P837,TRUE,FALSE)</f>
        <v>1</v>
      </c>
    </row>
    <row r="339" spans="16:16" x14ac:dyDescent="0.3">
      <c r="P339" t="b">
        <f>IF('kotak holdings'!G339='nifty 500 co list'!P339:P838,TRUE,FALSE)</f>
        <v>1</v>
      </c>
    </row>
    <row r="340" spans="16:16" x14ac:dyDescent="0.3">
      <c r="P340" t="b">
        <f>IF('kotak holdings'!G340='nifty 500 co list'!P340:P839,TRUE,FALSE)</f>
        <v>1</v>
      </c>
    </row>
    <row r="341" spans="16:16" x14ac:dyDescent="0.3">
      <c r="P341" t="b">
        <f>IF('kotak holdings'!G341='nifty 500 co list'!P341:P840,TRUE,FALSE)</f>
        <v>1</v>
      </c>
    </row>
    <row r="342" spans="16:16" x14ac:dyDescent="0.3">
      <c r="P342" t="b">
        <f>IF('kotak holdings'!G342='nifty 500 co list'!P342:P841,TRUE,FALSE)</f>
        <v>1</v>
      </c>
    </row>
    <row r="343" spans="16:16" x14ac:dyDescent="0.3">
      <c r="P343" t="b">
        <f>IF('kotak holdings'!G343='nifty 500 co list'!P343:P842,TRUE,FALSE)</f>
        <v>1</v>
      </c>
    </row>
    <row r="344" spans="16:16" x14ac:dyDescent="0.3">
      <c r="P344" t="b">
        <f>IF('kotak holdings'!G344='nifty 500 co list'!P344:P843,TRUE,FALSE)</f>
        <v>1</v>
      </c>
    </row>
    <row r="345" spans="16:16" x14ac:dyDescent="0.3">
      <c r="P345" t="b">
        <f>IF('kotak holdings'!G345='nifty 500 co list'!P345:P844,TRUE,FALSE)</f>
        <v>1</v>
      </c>
    </row>
    <row r="346" spans="16:16" x14ac:dyDescent="0.3">
      <c r="P346" t="b">
        <f>IF('kotak holdings'!G346='nifty 500 co list'!P346:P845,TRUE,FALSE)</f>
        <v>1</v>
      </c>
    </row>
    <row r="347" spans="16:16" x14ac:dyDescent="0.3">
      <c r="P347" t="b">
        <f>IF('kotak holdings'!G347='nifty 500 co list'!P347:P846,TRUE,FALSE)</f>
        <v>1</v>
      </c>
    </row>
    <row r="348" spans="16:16" x14ac:dyDescent="0.3">
      <c r="P348" t="b">
        <f>IF('kotak holdings'!G348='nifty 500 co list'!P348:P847,TRUE,FALSE)</f>
        <v>1</v>
      </c>
    </row>
    <row r="349" spans="16:16" x14ac:dyDescent="0.3">
      <c r="P349" t="b">
        <f>IF('kotak holdings'!G349='nifty 500 co list'!P349:P848,TRUE,FALSE)</f>
        <v>1</v>
      </c>
    </row>
    <row r="350" spans="16:16" x14ac:dyDescent="0.3">
      <c r="P350" t="b">
        <f>IF('kotak holdings'!G350='nifty 500 co list'!P350:P849,TRUE,FALSE)</f>
        <v>1</v>
      </c>
    </row>
    <row r="351" spans="16:16" x14ac:dyDescent="0.3">
      <c r="P351" t="b">
        <f>IF('kotak holdings'!G351='nifty 500 co list'!P351:P850,TRUE,FALSE)</f>
        <v>1</v>
      </c>
    </row>
    <row r="352" spans="16:16" x14ac:dyDescent="0.3">
      <c r="P352" t="b">
        <f>IF('kotak holdings'!G352='nifty 500 co list'!P352:P851,TRUE,FALSE)</f>
        <v>1</v>
      </c>
    </row>
    <row r="353" spans="16:16" x14ac:dyDescent="0.3">
      <c r="P353" t="b">
        <f>IF('kotak holdings'!G353='nifty 500 co list'!P353:P852,TRUE,FALSE)</f>
        <v>1</v>
      </c>
    </row>
    <row r="354" spans="16:16" x14ac:dyDescent="0.3">
      <c r="P354" t="b">
        <f>IF('kotak holdings'!G354='nifty 500 co list'!P354:P853,TRUE,FALSE)</f>
        <v>1</v>
      </c>
    </row>
    <row r="355" spans="16:16" x14ac:dyDescent="0.3">
      <c r="P355" t="b">
        <f>IF('kotak holdings'!G355='nifty 500 co list'!P355:P854,TRUE,FALSE)</f>
        <v>1</v>
      </c>
    </row>
    <row r="356" spans="16:16" x14ac:dyDescent="0.3">
      <c r="P356" t="b">
        <f>IF('kotak holdings'!G356='nifty 500 co list'!P356:P855,TRUE,FALSE)</f>
        <v>1</v>
      </c>
    </row>
    <row r="357" spans="16:16" x14ac:dyDescent="0.3">
      <c r="P357" t="b">
        <f>IF('kotak holdings'!G357='nifty 500 co list'!P357:P856,TRUE,FALSE)</f>
        <v>1</v>
      </c>
    </row>
    <row r="358" spans="16:16" x14ac:dyDescent="0.3">
      <c r="P358" t="b">
        <f>IF('kotak holdings'!G358='nifty 500 co list'!P358:P857,TRUE,FALSE)</f>
        <v>1</v>
      </c>
    </row>
    <row r="359" spans="16:16" x14ac:dyDescent="0.3">
      <c r="P359" t="b">
        <f>IF('kotak holdings'!G359='nifty 500 co list'!P359:P858,TRUE,FALSE)</f>
        <v>1</v>
      </c>
    </row>
    <row r="360" spans="16:16" x14ac:dyDescent="0.3">
      <c r="P360" t="b">
        <f>IF('kotak holdings'!G360='nifty 500 co list'!P360:P859,TRUE,FALSE)</f>
        <v>1</v>
      </c>
    </row>
    <row r="361" spans="16:16" x14ac:dyDescent="0.3">
      <c r="P361" t="b">
        <f>IF('kotak holdings'!G361='nifty 500 co list'!P361:P860,TRUE,FALSE)</f>
        <v>1</v>
      </c>
    </row>
    <row r="362" spans="16:16" x14ac:dyDescent="0.3">
      <c r="P362" t="b">
        <f>IF('kotak holdings'!G362='nifty 500 co list'!P362:P861,TRUE,FALSE)</f>
        <v>1</v>
      </c>
    </row>
    <row r="363" spans="16:16" x14ac:dyDescent="0.3">
      <c r="P363" t="b">
        <f>IF('kotak holdings'!G363='nifty 500 co list'!P363:P862,TRUE,FALSE)</f>
        <v>1</v>
      </c>
    </row>
    <row r="364" spans="16:16" x14ac:dyDescent="0.3">
      <c r="P364" t="b">
        <f>IF('kotak holdings'!G364='nifty 500 co list'!P364:P863,TRUE,FALSE)</f>
        <v>1</v>
      </c>
    </row>
    <row r="365" spans="16:16" x14ac:dyDescent="0.3">
      <c r="P365" t="b">
        <f>IF('kotak holdings'!G365='nifty 500 co list'!P365:P864,TRUE,FALSE)</f>
        <v>1</v>
      </c>
    </row>
    <row r="366" spans="16:16" x14ac:dyDescent="0.3">
      <c r="P366" t="b">
        <f>IF('kotak holdings'!G366='nifty 500 co list'!P366:P865,TRUE,FALSE)</f>
        <v>1</v>
      </c>
    </row>
    <row r="367" spans="16:16" x14ac:dyDescent="0.3">
      <c r="P367" t="b">
        <f>IF('kotak holdings'!G367='nifty 500 co list'!P367:P866,TRUE,FALSE)</f>
        <v>1</v>
      </c>
    </row>
    <row r="368" spans="16:16" x14ac:dyDescent="0.3">
      <c r="P368" t="b">
        <f>IF('kotak holdings'!G368='nifty 500 co list'!P368:P867,TRUE,FALSE)</f>
        <v>1</v>
      </c>
    </row>
    <row r="369" spans="16:16" x14ac:dyDescent="0.3">
      <c r="P369" t="b">
        <f>IF('kotak holdings'!G369='nifty 500 co list'!P369:P868,TRUE,FALSE)</f>
        <v>1</v>
      </c>
    </row>
    <row r="370" spans="16:16" x14ac:dyDescent="0.3">
      <c r="P370" t="b">
        <f>IF('kotak holdings'!G370='nifty 500 co list'!P370:P869,TRUE,FALSE)</f>
        <v>1</v>
      </c>
    </row>
    <row r="371" spans="16:16" x14ac:dyDescent="0.3">
      <c r="P371" t="b">
        <f>IF('kotak holdings'!G371='nifty 500 co list'!P371:P870,TRUE,FALSE)</f>
        <v>1</v>
      </c>
    </row>
    <row r="372" spans="16:16" x14ac:dyDescent="0.3">
      <c r="P372" t="b">
        <f>IF('kotak holdings'!G372='nifty 500 co list'!P372:P871,TRUE,FALSE)</f>
        <v>1</v>
      </c>
    </row>
    <row r="373" spans="16:16" x14ac:dyDescent="0.3">
      <c r="P373" t="b">
        <f>IF('kotak holdings'!G373='nifty 500 co list'!P373:P872,TRUE,FALSE)</f>
        <v>1</v>
      </c>
    </row>
    <row r="374" spans="16:16" x14ac:dyDescent="0.3">
      <c r="P374" t="b">
        <f>IF('kotak holdings'!G374='nifty 500 co list'!P374:P873,TRUE,FALSE)</f>
        <v>1</v>
      </c>
    </row>
    <row r="375" spans="16:16" x14ac:dyDescent="0.3">
      <c r="P375" t="b">
        <f>IF('kotak holdings'!G375='nifty 500 co list'!P375:P874,TRUE,FALSE)</f>
        <v>1</v>
      </c>
    </row>
    <row r="376" spans="16:16" x14ac:dyDescent="0.3">
      <c r="P376" t="b">
        <f>IF('kotak holdings'!G376='nifty 500 co list'!P376:P875,TRUE,FALSE)</f>
        <v>1</v>
      </c>
    </row>
    <row r="377" spans="16:16" x14ac:dyDescent="0.3">
      <c r="P377" t="b">
        <f>IF('kotak holdings'!G377='nifty 500 co list'!P377:P876,TRUE,FALSE)</f>
        <v>1</v>
      </c>
    </row>
    <row r="378" spans="16:16" x14ac:dyDescent="0.3">
      <c r="P378" t="b">
        <f>IF('kotak holdings'!G378='nifty 500 co list'!P378:P877,TRUE,FALSE)</f>
        <v>1</v>
      </c>
    </row>
    <row r="379" spans="16:16" x14ac:dyDescent="0.3">
      <c r="P379" t="b">
        <f>IF('kotak holdings'!G379='nifty 500 co list'!P379:P878,TRUE,FALSE)</f>
        <v>1</v>
      </c>
    </row>
    <row r="380" spans="16:16" x14ac:dyDescent="0.3">
      <c r="P380" t="b">
        <f>IF('kotak holdings'!G380='nifty 500 co list'!P380:P879,TRUE,FALSE)</f>
        <v>1</v>
      </c>
    </row>
    <row r="381" spans="16:16" x14ac:dyDescent="0.3">
      <c r="P381" t="b">
        <f>IF('kotak holdings'!G381='nifty 500 co list'!P381:P880,TRUE,FALSE)</f>
        <v>1</v>
      </c>
    </row>
    <row r="382" spans="16:16" x14ac:dyDescent="0.3">
      <c r="P382" t="b">
        <f>IF('kotak holdings'!G382='nifty 500 co list'!P382:P881,TRUE,FALSE)</f>
        <v>1</v>
      </c>
    </row>
    <row r="383" spans="16:16" x14ac:dyDescent="0.3">
      <c r="P383" t="b">
        <f>IF('kotak holdings'!G383='nifty 500 co list'!P383:P882,TRUE,FALSE)</f>
        <v>1</v>
      </c>
    </row>
    <row r="384" spans="16:16" x14ac:dyDescent="0.3">
      <c r="P384" t="b">
        <f>IF('kotak holdings'!G384='nifty 500 co list'!P384:P883,TRUE,FALSE)</f>
        <v>1</v>
      </c>
    </row>
    <row r="385" spans="16:16" x14ac:dyDescent="0.3">
      <c r="P385" t="b">
        <f>IF('kotak holdings'!G385='nifty 500 co list'!P385:P884,TRUE,FALSE)</f>
        <v>1</v>
      </c>
    </row>
    <row r="386" spans="16:16" x14ac:dyDescent="0.3">
      <c r="P386" t="b">
        <f>IF('kotak holdings'!G386='nifty 500 co list'!P386:P885,TRUE,FALSE)</f>
        <v>1</v>
      </c>
    </row>
    <row r="387" spans="16:16" x14ac:dyDescent="0.3">
      <c r="P387" t="b">
        <f>IF('kotak holdings'!G387='nifty 500 co list'!P387:P886,TRUE,FALSE)</f>
        <v>1</v>
      </c>
    </row>
    <row r="388" spans="16:16" x14ac:dyDescent="0.3">
      <c r="P388" t="b">
        <f>IF('kotak holdings'!G388='nifty 500 co list'!P388:P887,TRUE,FALSE)</f>
        <v>1</v>
      </c>
    </row>
    <row r="389" spans="16:16" x14ac:dyDescent="0.3">
      <c r="P389" t="b">
        <f>IF('kotak holdings'!G389='nifty 500 co list'!P389:P888,TRUE,FALSE)</f>
        <v>1</v>
      </c>
    </row>
    <row r="390" spans="16:16" x14ac:dyDescent="0.3">
      <c r="P390" t="b">
        <f>IF('kotak holdings'!G390='nifty 500 co list'!P390:P889,TRUE,FALSE)</f>
        <v>1</v>
      </c>
    </row>
    <row r="391" spans="16:16" x14ac:dyDescent="0.3">
      <c r="P391" t="b">
        <f>IF('kotak holdings'!G391='nifty 500 co list'!P391:P890,TRUE,FALSE)</f>
        <v>1</v>
      </c>
    </row>
    <row r="392" spans="16:16" x14ac:dyDescent="0.3">
      <c r="P392" t="b">
        <f>IF('kotak holdings'!G392='nifty 500 co list'!P392:P891,TRUE,FALSE)</f>
        <v>1</v>
      </c>
    </row>
    <row r="393" spans="16:16" x14ac:dyDescent="0.3">
      <c r="P393" t="b">
        <f>IF('kotak holdings'!G393='nifty 500 co list'!P393:P892,TRUE,FALSE)</f>
        <v>1</v>
      </c>
    </row>
    <row r="394" spans="16:16" x14ac:dyDescent="0.3">
      <c r="P394" t="b">
        <f>IF('kotak holdings'!G394='nifty 500 co list'!P394:P893,TRUE,FALSE)</f>
        <v>1</v>
      </c>
    </row>
    <row r="395" spans="16:16" x14ac:dyDescent="0.3">
      <c r="P395" t="b">
        <f>IF('kotak holdings'!G395='nifty 500 co list'!P395:P894,TRUE,FALSE)</f>
        <v>1</v>
      </c>
    </row>
    <row r="396" spans="16:16" x14ac:dyDescent="0.3">
      <c r="P396" t="b">
        <f>IF('kotak holdings'!G396='nifty 500 co list'!P396:P895,TRUE,FALSE)</f>
        <v>1</v>
      </c>
    </row>
    <row r="397" spans="16:16" x14ac:dyDescent="0.3">
      <c r="P397" t="b">
        <f>IF('kotak holdings'!G397='nifty 500 co list'!P397:P896,TRUE,FALSE)</f>
        <v>1</v>
      </c>
    </row>
    <row r="398" spans="16:16" x14ac:dyDescent="0.3">
      <c r="P398" t="b">
        <f>IF('kotak holdings'!G398='nifty 500 co list'!P398:P897,TRUE,FALSE)</f>
        <v>1</v>
      </c>
    </row>
    <row r="399" spans="16:16" x14ac:dyDescent="0.3">
      <c r="P399" t="b">
        <f>IF('kotak holdings'!G399='nifty 500 co list'!P399:P898,TRUE,FALSE)</f>
        <v>1</v>
      </c>
    </row>
    <row r="400" spans="16:16" x14ac:dyDescent="0.3">
      <c r="P400" t="b">
        <f>IF('kotak holdings'!G400='nifty 500 co list'!P400:P899,TRUE,FALSE)</f>
        <v>1</v>
      </c>
    </row>
    <row r="401" spans="16:16" x14ac:dyDescent="0.3">
      <c r="P401" t="b">
        <f>IF('kotak holdings'!G401='nifty 500 co list'!P401:P900,TRUE,FALSE)</f>
        <v>1</v>
      </c>
    </row>
    <row r="402" spans="16:16" x14ac:dyDescent="0.3">
      <c r="P402" t="b">
        <f>IF('kotak holdings'!G402='nifty 500 co list'!P402:P901,TRUE,FALSE)</f>
        <v>1</v>
      </c>
    </row>
    <row r="403" spans="16:16" x14ac:dyDescent="0.3">
      <c r="P403" t="b">
        <f>IF('kotak holdings'!G403='nifty 500 co list'!P403:P902,TRUE,FALSE)</f>
        <v>1</v>
      </c>
    </row>
    <row r="404" spans="16:16" x14ac:dyDescent="0.3">
      <c r="P404" t="b">
        <f>IF('kotak holdings'!G404='nifty 500 co list'!P404:P903,TRUE,FALSE)</f>
        <v>1</v>
      </c>
    </row>
    <row r="405" spans="16:16" x14ac:dyDescent="0.3">
      <c r="P405" t="b">
        <f>IF('kotak holdings'!G405='nifty 500 co list'!P405:P904,TRUE,FALSE)</f>
        <v>1</v>
      </c>
    </row>
    <row r="406" spans="16:16" x14ac:dyDescent="0.3">
      <c r="P406" t="b">
        <f>IF('kotak holdings'!G406='nifty 500 co list'!P406:P905,TRUE,FALSE)</f>
        <v>1</v>
      </c>
    </row>
    <row r="407" spans="16:16" x14ac:dyDescent="0.3">
      <c r="P407" t="b">
        <f>IF('kotak holdings'!G407='nifty 500 co list'!P407:P906,TRUE,FALSE)</f>
        <v>1</v>
      </c>
    </row>
    <row r="408" spans="16:16" x14ac:dyDescent="0.3">
      <c r="P408" t="b">
        <f>IF('kotak holdings'!G408='nifty 500 co list'!P408:P907,TRUE,FALSE)</f>
        <v>1</v>
      </c>
    </row>
    <row r="409" spans="16:16" x14ac:dyDescent="0.3">
      <c r="P409" t="b">
        <f>IF('kotak holdings'!G409='nifty 500 co list'!P409:P908,TRUE,FALSE)</f>
        <v>1</v>
      </c>
    </row>
    <row r="410" spans="16:16" x14ac:dyDescent="0.3">
      <c r="P410" t="b">
        <f>IF('kotak holdings'!G410='nifty 500 co list'!P410:P909,TRUE,FALSE)</f>
        <v>1</v>
      </c>
    </row>
    <row r="411" spans="16:16" x14ac:dyDescent="0.3">
      <c r="P411" t="b">
        <f>IF('kotak holdings'!G411='nifty 500 co list'!P411:P910,TRUE,FALSE)</f>
        <v>1</v>
      </c>
    </row>
    <row r="412" spans="16:16" x14ac:dyDescent="0.3">
      <c r="P412" t="b">
        <f>IF('kotak holdings'!G412='nifty 500 co list'!P412:P911,TRUE,FALSE)</f>
        <v>1</v>
      </c>
    </row>
    <row r="413" spans="16:16" x14ac:dyDescent="0.3">
      <c r="P413" t="b">
        <f>IF('kotak holdings'!G413='nifty 500 co list'!P413:P912,TRUE,FALSE)</f>
        <v>1</v>
      </c>
    </row>
    <row r="414" spans="16:16" x14ac:dyDescent="0.3">
      <c r="P414" t="b">
        <f>IF('kotak holdings'!G414='nifty 500 co list'!P414:P913,TRUE,FALSE)</f>
        <v>1</v>
      </c>
    </row>
    <row r="415" spans="16:16" x14ac:dyDescent="0.3">
      <c r="P415" t="b">
        <f>IF('kotak holdings'!G415='nifty 500 co list'!P415:P914,TRUE,FALSE)</f>
        <v>1</v>
      </c>
    </row>
    <row r="416" spans="16:16" x14ac:dyDescent="0.3">
      <c r="P416" t="b">
        <f>IF('kotak holdings'!G416='nifty 500 co list'!P416:P915,TRUE,FALSE)</f>
        <v>1</v>
      </c>
    </row>
    <row r="417" spans="16:16" x14ac:dyDescent="0.3">
      <c r="P417" t="b">
        <f>IF('kotak holdings'!G417='nifty 500 co list'!P417:P916,TRUE,FALSE)</f>
        <v>1</v>
      </c>
    </row>
    <row r="418" spans="16:16" x14ac:dyDescent="0.3">
      <c r="P418" t="b">
        <f>IF('kotak holdings'!G418='nifty 500 co list'!P418:P917,TRUE,FALSE)</f>
        <v>1</v>
      </c>
    </row>
    <row r="419" spans="16:16" x14ac:dyDescent="0.3">
      <c r="P419" t="b">
        <f>IF('kotak holdings'!G419='nifty 500 co list'!P419:P918,TRUE,FALSE)</f>
        <v>1</v>
      </c>
    </row>
    <row r="420" spans="16:16" x14ac:dyDescent="0.3">
      <c r="P420" t="b">
        <f>IF('kotak holdings'!G420='nifty 500 co list'!P420:P919,TRUE,FALSE)</f>
        <v>1</v>
      </c>
    </row>
    <row r="421" spans="16:16" x14ac:dyDescent="0.3">
      <c r="P421" t="b">
        <f>IF('kotak holdings'!G421='nifty 500 co list'!P421:P920,TRUE,FALSE)</f>
        <v>1</v>
      </c>
    </row>
    <row r="422" spans="16:16" x14ac:dyDescent="0.3">
      <c r="P422" t="b">
        <f>IF('kotak holdings'!G422='nifty 500 co list'!P422:P921,TRUE,FALSE)</f>
        <v>1</v>
      </c>
    </row>
    <row r="423" spans="16:16" x14ac:dyDescent="0.3">
      <c r="P423" t="b">
        <f>IF('kotak holdings'!G423='nifty 500 co list'!P423:P922,TRUE,FALSE)</f>
        <v>1</v>
      </c>
    </row>
    <row r="424" spans="16:16" x14ac:dyDescent="0.3">
      <c r="P424" t="b">
        <f>IF('kotak holdings'!G424='nifty 500 co list'!P424:P923,TRUE,FALSE)</f>
        <v>1</v>
      </c>
    </row>
    <row r="425" spans="16:16" x14ac:dyDescent="0.3">
      <c r="P425" t="b">
        <f>IF('kotak holdings'!G425='nifty 500 co list'!P425:P924,TRUE,FALSE)</f>
        <v>1</v>
      </c>
    </row>
    <row r="426" spans="16:16" x14ac:dyDescent="0.3">
      <c r="P426" t="b">
        <f>IF('kotak holdings'!G426='nifty 500 co list'!P426:P925,TRUE,FALSE)</f>
        <v>1</v>
      </c>
    </row>
    <row r="427" spans="16:16" x14ac:dyDescent="0.3">
      <c r="P427" t="b">
        <f>IF('kotak holdings'!G427='nifty 500 co list'!P427:P926,TRUE,FALSE)</f>
        <v>1</v>
      </c>
    </row>
    <row r="428" spans="16:16" x14ac:dyDescent="0.3">
      <c r="P428" t="b">
        <f>IF('kotak holdings'!G428='nifty 500 co list'!P428:P927,TRUE,FALSE)</f>
        <v>1</v>
      </c>
    </row>
    <row r="429" spans="16:16" x14ac:dyDescent="0.3">
      <c r="P429" t="b">
        <f>IF('kotak holdings'!G429='nifty 500 co list'!P429:P928,TRUE,FALSE)</f>
        <v>1</v>
      </c>
    </row>
    <row r="430" spans="16:16" x14ac:dyDescent="0.3">
      <c r="P430" t="b">
        <f>IF('kotak holdings'!G430='nifty 500 co list'!P430:P929,TRUE,FALSE)</f>
        <v>1</v>
      </c>
    </row>
    <row r="431" spans="16:16" x14ac:dyDescent="0.3">
      <c r="P431" t="b">
        <f>IF('kotak holdings'!G431='nifty 500 co list'!P431:P930,TRUE,FALSE)</f>
        <v>1</v>
      </c>
    </row>
    <row r="432" spans="16:16" x14ac:dyDescent="0.3">
      <c r="P432" t="b">
        <f>IF('kotak holdings'!G432='nifty 500 co list'!P432:P931,TRUE,FALSE)</f>
        <v>1</v>
      </c>
    </row>
    <row r="433" spans="16:16" x14ac:dyDescent="0.3">
      <c r="P433" t="b">
        <f>IF('kotak holdings'!G433='nifty 500 co list'!P433:P932,TRUE,FALSE)</f>
        <v>1</v>
      </c>
    </row>
    <row r="434" spans="16:16" x14ac:dyDescent="0.3">
      <c r="P434" t="b">
        <f>IF('kotak holdings'!G434='nifty 500 co list'!P434:P933,TRUE,FALSE)</f>
        <v>1</v>
      </c>
    </row>
    <row r="435" spans="16:16" x14ac:dyDescent="0.3">
      <c r="P435" t="b">
        <f>IF('kotak holdings'!G435='nifty 500 co list'!P435:P934,TRUE,FALSE)</f>
        <v>1</v>
      </c>
    </row>
    <row r="436" spans="16:16" x14ac:dyDescent="0.3">
      <c r="P436" t="b">
        <f>IF('kotak holdings'!G436='nifty 500 co list'!P436:P935,TRUE,FALSE)</f>
        <v>1</v>
      </c>
    </row>
    <row r="437" spans="16:16" x14ac:dyDescent="0.3">
      <c r="P437" t="b">
        <f>IF('kotak holdings'!G437='nifty 500 co list'!P437:P936,TRUE,FALSE)</f>
        <v>1</v>
      </c>
    </row>
    <row r="438" spans="16:16" x14ac:dyDescent="0.3">
      <c r="P438" t="b">
        <f>IF('kotak holdings'!G438='nifty 500 co list'!P438:P937,TRUE,FALSE)</f>
        <v>1</v>
      </c>
    </row>
    <row r="439" spans="16:16" x14ac:dyDescent="0.3">
      <c r="P439" t="b">
        <f>IF('kotak holdings'!G439='nifty 500 co list'!P439:P938,TRUE,FALSE)</f>
        <v>1</v>
      </c>
    </row>
    <row r="440" spans="16:16" x14ac:dyDescent="0.3">
      <c r="P440" t="b">
        <f>IF('kotak holdings'!G440='nifty 500 co list'!P440:P939,TRUE,FALSE)</f>
        <v>1</v>
      </c>
    </row>
    <row r="441" spans="16:16" x14ac:dyDescent="0.3">
      <c r="P441" t="b">
        <f>IF('kotak holdings'!G441='nifty 500 co list'!P441:P940,TRUE,FALSE)</f>
        <v>1</v>
      </c>
    </row>
    <row r="442" spans="16:16" x14ac:dyDescent="0.3">
      <c r="P442" t="b">
        <f>IF('kotak holdings'!G442='nifty 500 co list'!P442:P941,TRUE,FALSE)</f>
        <v>1</v>
      </c>
    </row>
    <row r="443" spans="16:16" x14ac:dyDescent="0.3">
      <c r="P443" t="b">
        <f>IF('kotak holdings'!G443='nifty 500 co list'!P443:P942,TRUE,FALSE)</f>
        <v>1</v>
      </c>
    </row>
    <row r="444" spans="16:16" x14ac:dyDescent="0.3">
      <c r="P444" t="b">
        <f>IF('kotak holdings'!G444='nifty 500 co list'!P444:P943,TRUE,FALSE)</f>
        <v>1</v>
      </c>
    </row>
    <row r="445" spans="16:16" x14ac:dyDescent="0.3">
      <c r="P445" t="b">
        <f>IF('kotak holdings'!G445='nifty 500 co list'!P445:P944,TRUE,FALSE)</f>
        <v>1</v>
      </c>
    </row>
    <row r="446" spans="16:16" x14ac:dyDescent="0.3">
      <c r="P446" t="b">
        <f>IF('kotak holdings'!G446='nifty 500 co list'!P446:P945,TRUE,FALSE)</f>
        <v>1</v>
      </c>
    </row>
    <row r="447" spans="16:16" x14ac:dyDescent="0.3">
      <c r="P447" t="b">
        <f>IF('kotak holdings'!G447='nifty 500 co list'!P447:P946,TRUE,FALSE)</f>
        <v>1</v>
      </c>
    </row>
    <row r="448" spans="16:16" x14ac:dyDescent="0.3">
      <c r="P448" t="b">
        <f>IF('kotak holdings'!G448='nifty 500 co list'!P448:P947,TRUE,FALSE)</f>
        <v>1</v>
      </c>
    </row>
    <row r="449" spans="16:16" x14ac:dyDescent="0.3">
      <c r="P449" t="b">
        <f>IF('kotak holdings'!G449='nifty 500 co list'!P449:P948,TRUE,FALSE)</f>
        <v>1</v>
      </c>
    </row>
    <row r="450" spans="16:16" x14ac:dyDescent="0.3">
      <c r="P450" t="b">
        <f>IF('kotak holdings'!G450='nifty 500 co list'!P450:P949,TRUE,FALSE)</f>
        <v>1</v>
      </c>
    </row>
    <row r="451" spans="16:16" x14ac:dyDescent="0.3">
      <c r="P451" t="b">
        <f>IF('kotak holdings'!G451='nifty 500 co list'!P451:P950,TRUE,FALSE)</f>
        <v>1</v>
      </c>
    </row>
    <row r="452" spans="16:16" x14ac:dyDescent="0.3">
      <c r="P452" t="b">
        <f>IF('kotak holdings'!G452='nifty 500 co list'!P452:P951,TRUE,FALSE)</f>
        <v>1</v>
      </c>
    </row>
    <row r="453" spans="16:16" x14ac:dyDescent="0.3">
      <c r="P453" t="b">
        <f>IF('kotak holdings'!G453='nifty 500 co list'!P453:P952,TRUE,FALSE)</f>
        <v>1</v>
      </c>
    </row>
    <row r="454" spans="16:16" x14ac:dyDescent="0.3">
      <c r="P454" t="b">
        <f>IF('kotak holdings'!G454='nifty 500 co list'!P454:P953,TRUE,FALSE)</f>
        <v>1</v>
      </c>
    </row>
    <row r="455" spans="16:16" x14ac:dyDescent="0.3">
      <c r="P455" t="b">
        <f>IF('kotak holdings'!G455='nifty 500 co list'!P455:P954,TRUE,FALSE)</f>
        <v>1</v>
      </c>
    </row>
    <row r="456" spans="16:16" x14ac:dyDescent="0.3">
      <c r="P456" t="b">
        <f>IF('kotak holdings'!G456='nifty 500 co list'!P456:P955,TRUE,FALSE)</f>
        <v>1</v>
      </c>
    </row>
    <row r="457" spans="16:16" x14ac:dyDescent="0.3">
      <c r="P457" t="b">
        <f>IF('kotak holdings'!G457='nifty 500 co list'!P457:P956,TRUE,FALSE)</f>
        <v>1</v>
      </c>
    </row>
    <row r="458" spans="16:16" x14ac:dyDescent="0.3">
      <c r="P458" t="b">
        <f>IF('kotak holdings'!G458='nifty 500 co list'!P458:P957,TRUE,FALSE)</f>
        <v>1</v>
      </c>
    </row>
    <row r="459" spans="16:16" x14ac:dyDescent="0.3">
      <c r="P459" t="b">
        <f>IF('kotak holdings'!G459='nifty 500 co list'!P459:P958,TRUE,FALSE)</f>
        <v>1</v>
      </c>
    </row>
    <row r="460" spans="16:16" x14ac:dyDescent="0.3">
      <c r="P460" t="b">
        <f>IF('kotak holdings'!G460='nifty 500 co list'!P460:P959,TRUE,FALSE)</f>
        <v>1</v>
      </c>
    </row>
    <row r="461" spans="16:16" x14ac:dyDescent="0.3">
      <c r="P461" t="b">
        <f>IF('kotak holdings'!G461='nifty 500 co list'!P461:P960,TRUE,FALSE)</f>
        <v>1</v>
      </c>
    </row>
    <row r="462" spans="16:16" x14ac:dyDescent="0.3">
      <c r="P462" t="b">
        <f>IF('kotak holdings'!G462='nifty 500 co list'!P462:P961,TRUE,FALSE)</f>
        <v>1</v>
      </c>
    </row>
    <row r="463" spans="16:16" x14ac:dyDescent="0.3">
      <c r="P463" t="b">
        <f>IF('kotak holdings'!G463='nifty 500 co list'!P463:P962,TRUE,FALSE)</f>
        <v>1</v>
      </c>
    </row>
    <row r="464" spans="16:16" x14ac:dyDescent="0.3">
      <c r="P464" t="b">
        <f>IF('kotak holdings'!G464='nifty 500 co list'!P464:P963,TRUE,FALSE)</f>
        <v>1</v>
      </c>
    </row>
    <row r="465" spans="16:16" x14ac:dyDescent="0.3">
      <c r="P465" t="b">
        <f>IF('kotak holdings'!G465='nifty 500 co list'!P465:P964,TRUE,FALSE)</f>
        <v>1</v>
      </c>
    </row>
    <row r="466" spans="16:16" x14ac:dyDescent="0.3">
      <c r="P466" t="b">
        <f>IF('kotak holdings'!G466='nifty 500 co list'!P466:P965,TRUE,FALSE)</f>
        <v>1</v>
      </c>
    </row>
    <row r="467" spans="16:16" x14ac:dyDescent="0.3">
      <c r="P467" t="b">
        <f>IF('kotak holdings'!G467='nifty 500 co list'!P467:P966,TRUE,FALSE)</f>
        <v>1</v>
      </c>
    </row>
    <row r="468" spans="16:16" x14ac:dyDescent="0.3">
      <c r="P468" t="b">
        <f>IF('kotak holdings'!G468='nifty 500 co list'!P468:P967,TRUE,FALSE)</f>
        <v>1</v>
      </c>
    </row>
    <row r="469" spans="16:16" x14ac:dyDescent="0.3">
      <c r="P469" t="b">
        <f>IF('kotak holdings'!G469='nifty 500 co list'!P469:P968,TRUE,FALSE)</f>
        <v>1</v>
      </c>
    </row>
    <row r="470" spans="16:16" x14ac:dyDescent="0.3">
      <c r="P470" t="b">
        <f>IF('kotak holdings'!G470='nifty 500 co list'!P470:P969,TRUE,FALSE)</f>
        <v>1</v>
      </c>
    </row>
    <row r="471" spans="16:16" x14ac:dyDescent="0.3">
      <c r="P471" t="b">
        <f>IF('kotak holdings'!G471='nifty 500 co list'!P471:P970,TRUE,FALSE)</f>
        <v>1</v>
      </c>
    </row>
    <row r="472" spans="16:16" x14ac:dyDescent="0.3">
      <c r="P472" t="b">
        <f>IF('kotak holdings'!G472='nifty 500 co list'!P472:P971,TRUE,FALSE)</f>
        <v>1</v>
      </c>
    </row>
    <row r="473" spans="16:16" x14ac:dyDescent="0.3">
      <c r="P473" t="b">
        <f>IF('kotak holdings'!G473='nifty 500 co list'!P473:P972,TRUE,FALSE)</f>
        <v>1</v>
      </c>
    </row>
    <row r="474" spans="16:16" x14ac:dyDescent="0.3">
      <c r="P474" t="b">
        <f>IF('kotak holdings'!G474='nifty 500 co list'!P474:P973,TRUE,FALSE)</f>
        <v>1</v>
      </c>
    </row>
    <row r="475" spans="16:16" x14ac:dyDescent="0.3">
      <c r="P475" t="b">
        <f>IF('kotak holdings'!G475='nifty 500 co list'!P475:P974,TRUE,FALSE)</f>
        <v>1</v>
      </c>
    </row>
    <row r="476" spans="16:16" x14ac:dyDescent="0.3">
      <c r="P476" t="b">
        <f>IF('kotak holdings'!G476='nifty 500 co list'!P476:P975,TRUE,FALSE)</f>
        <v>1</v>
      </c>
    </row>
    <row r="477" spans="16:16" x14ac:dyDescent="0.3">
      <c r="P477" t="b">
        <f>IF('kotak holdings'!G477='nifty 500 co list'!P477:P976,TRUE,FALSE)</f>
        <v>1</v>
      </c>
    </row>
    <row r="478" spans="16:16" x14ac:dyDescent="0.3">
      <c r="P478" t="b">
        <f>IF('kotak holdings'!G478='nifty 500 co list'!P478:P977,TRUE,FALSE)</f>
        <v>1</v>
      </c>
    </row>
    <row r="479" spans="16:16" x14ac:dyDescent="0.3">
      <c r="P479" t="b">
        <f>IF('kotak holdings'!G479='nifty 500 co list'!P479:P978,TRUE,FALSE)</f>
        <v>1</v>
      </c>
    </row>
    <row r="480" spans="16:16" x14ac:dyDescent="0.3">
      <c r="P480" t="b">
        <f>IF('kotak holdings'!G480='nifty 500 co list'!P480:P979,TRUE,FALSE)</f>
        <v>1</v>
      </c>
    </row>
    <row r="481" spans="16:16" x14ac:dyDescent="0.3">
      <c r="P481" t="b">
        <f>IF('kotak holdings'!G481='nifty 500 co list'!P481:P980,TRUE,FALSE)</f>
        <v>1</v>
      </c>
    </row>
    <row r="482" spans="16:16" x14ac:dyDescent="0.3">
      <c r="P482" t="b">
        <f>IF('kotak holdings'!G482='nifty 500 co list'!P482:P981,TRUE,FALSE)</f>
        <v>1</v>
      </c>
    </row>
    <row r="483" spans="16:16" x14ac:dyDescent="0.3">
      <c r="P483" t="b">
        <f>IF('kotak holdings'!G483='nifty 500 co list'!P483:P982,TRUE,FALSE)</f>
        <v>1</v>
      </c>
    </row>
    <row r="484" spans="16:16" x14ac:dyDescent="0.3">
      <c r="P484" t="b">
        <f>IF('kotak holdings'!G484='nifty 500 co list'!P484:P983,TRUE,FALSE)</f>
        <v>1</v>
      </c>
    </row>
    <row r="485" spans="16:16" x14ac:dyDescent="0.3">
      <c r="P485" t="b">
        <f>IF('kotak holdings'!G485='nifty 500 co list'!P485:P984,TRUE,FALSE)</f>
        <v>1</v>
      </c>
    </row>
    <row r="486" spans="16:16" x14ac:dyDescent="0.3">
      <c r="P486" t="b">
        <f>IF('kotak holdings'!G486='nifty 500 co list'!P486:P985,TRUE,FALSE)</f>
        <v>1</v>
      </c>
    </row>
    <row r="487" spans="16:16" x14ac:dyDescent="0.3">
      <c r="P487" t="b">
        <f>IF('kotak holdings'!G487='nifty 500 co list'!P487:P986,TRUE,FALSE)</f>
        <v>1</v>
      </c>
    </row>
    <row r="488" spans="16:16" x14ac:dyDescent="0.3">
      <c r="P488" t="b">
        <f>IF('kotak holdings'!G488='nifty 500 co list'!P488:P987,TRUE,FALSE)</f>
        <v>1</v>
      </c>
    </row>
    <row r="489" spans="16:16" x14ac:dyDescent="0.3">
      <c r="P489" t="b">
        <f>IF('kotak holdings'!G489='nifty 500 co list'!P489:P988,TRUE,FALSE)</f>
        <v>1</v>
      </c>
    </row>
    <row r="490" spans="16:16" x14ac:dyDescent="0.3">
      <c r="P490" t="b">
        <f>IF('kotak holdings'!G490='nifty 500 co list'!P490:P989,TRUE,FALSE)</f>
        <v>1</v>
      </c>
    </row>
    <row r="491" spans="16:16" x14ac:dyDescent="0.3">
      <c r="P491" t="b">
        <f>IF('kotak holdings'!G491='nifty 500 co list'!P491:P990,TRUE,FALSE)</f>
        <v>1</v>
      </c>
    </row>
    <row r="492" spans="16:16" x14ac:dyDescent="0.3">
      <c r="P492" t="b">
        <f>IF('kotak holdings'!G492='nifty 500 co list'!P492:P991,TRUE,FALSE)</f>
        <v>1</v>
      </c>
    </row>
    <row r="493" spans="16:16" x14ac:dyDescent="0.3">
      <c r="P493" t="b">
        <f>IF('kotak holdings'!G493='nifty 500 co list'!P493:P992,TRUE,FALSE)</f>
        <v>1</v>
      </c>
    </row>
    <row r="494" spans="16:16" x14ac:dyDescent="0.3">
      <c r="P494" t="b">
        <f>IF('kotak holdings'!G494='nifty 500 co list'!P494:P993,TRUE,FALSE)</f>
        <v>1</v>
      </c>
    </row>
    <row r="495" spans="16:16" x14ac:dyDescent="0.3">
      <c r="P495" t="b">
        <f>IF('kotak holdings'!G495='nifty 500 co list'!P495:P994,TRUE,FALSE)</f>
        <v>1</v>
      </c>
    </row>
    <row r="496" spans="16:16" x14ac:dyDescent="0.3">
      <c r="P496" t="b">
        <f>IF('kotak holdings'!G496='nifty 500 co list'!P496:P995,TRUE,FALSE)</f>
        <v>1</v>
      </c>
    </row>
    <row r="497" spans="16:16" x14ac:dyDescent="0.3">
      <c r="P497" t="b">
        <f>IF('kotak holdings'!G497='nifty 500 co list'!P497:P996,TRUE,FALSE)</f>
        <v>1</v>
      </c>
    </row>
    <row r="498" spans="16:16" x14ac:dyDescent="0.3">
      <c r="P498" t="b">
        <f>IF('kotak holdings'!G498='nifty 500 co list'!P498:P997,TRUE,FALSE)</f>
        <v>1</v>
      </c>
    </row>
    <row r="499" spans="16:16" x14ac:dyDescent="0.3">
      <c r="P499" t="b">
        <f>IF('kotak holdings'!G499='nifty 500 co list'!P499:P998,TRUE,FALSE)</f>
        <v>1</v>
      </c>
    </row>
    <row r="500" spans="16:16" x14ac:dyDescent="0.3">
      <c r="P500" t="b">
        <f>IF('kotak holdings'!G500='nifty 500 co list'!P500:P999,TRUE,FALSE)</f>
        <v>1</v>
      </c>
    </row>
    <row r="501" spans="16:16" x14ac:dyDescent="0.3">
      <c r="P501" t="b">
        <f>IF('kotak holdings'!G501='nifty 500 co list'!P501:P1000,TRUE,FALSE)</f>
        <v>1</v>
      </c>
    </row>
    <row r="502" spans="16:16" x14ac:dyDescent="0.3">
      <c r="P502" t="b">
        <f>IF('kotak holdings'!G502='nifty 500 co list'!P502:P1001,TRUE,FALSE)</f>
        <v>1</v>
      </c>
    </row>
    <row r="503" spans="16:16" x14ac:dyDescent="0.3">
      <c r="P503" t="b">
        <f>IF('kotak holdings'!G503='nifty 500 co list'!P503:P1002,TRUE,FALSE)</f>
        <v>1</v>
      </c>
    </row>
    <row r="504" spans="16:16" x14ac:dyDescent="0.3">
      <c r="P504" t="b">
        <f>IF('kotak holdings'!G504='nifty 500 co list'!P504:P1003,TRUE,FALSE)</f>
        <v>1</v>
      </c>
    </row>
    <row r="505" spans="16:16" x14ac:dyDescent="0.3">
      <c r="P505" t="b">
        <f>IF('kotak holdings'!G505='nifty 500 co list'!P505:P1004,TRUE,FALSE)</f>
        <v>1</v>
      </c>
    </row>
    <row r="506" spans="16:16" x14ac:dyDescent="0.3">
      <c r="P506" t="b">
        <f>IF('kotak holdings'!G506='nifty 500 co list'!P506:P1005,TRUE,FALSE)</f>
        <v>1</v>
      </c>
    </row>
    <row r="507" spans="16:16" x14ac:dyDescent="0.3">
      <c r="P507" t="b">
        <f>IF('kotak holdings'!G507='nifty 500 co list'!P507:P1006,TRUE,FALSE)</f>
        <v>1</v>
      </c>
    </row>
    <row r="508" spans="16:16" x14ac:dyDescent="0.3">
      <c r="P508" t="b">
        <f>IF('kotak holdings'!G508='nifty 500 co list'!P508:P1007,TRUE,FALSE)</f>
        <v>1</v>
      </c>
    </row>
    <row r="509" spans="16:16" x14ac:dyDescent="0.3">
      <c r="P509" t="b">
        <f>IF('kotak holdings'!G509='nifty 500 co list'!P509:P1008,TRUE,FALSE)</f>
        <v>1</v>
      </c>
    </row>
    <row r="510" spans="16:16" x14ac:dyDescent="0.3">
      <c r="P510" t="b">
        <f>IF('kotak holdings'!G510='nifty 500 co list'!P510:P1009,TRUE,FALSE)</f>
        <v>1</v>
      </c>
    </row>
    <row r="511" spans="16:16" x14ac:dyDescent="0.3">
      <c r="P511" t="b">
        <f>IF('kotak holdings'!G511='nifty 500 co list'!P511:P1010,TRUE,FALSE)</f>
        <v>1</v>
      </c>
    </row>
    <row r="512" spans="16:16" x14ac:dyDescent="0.3">
      <c r="P512" t="b">
        <f>IF('kotak holdings'!G512='nifty 500 co list'!P512:P1011,TRUE,FALSE)</f>
        <v>1</v>
      </c>
    </row>
    <row r="513" spans="16:16" x14ac:dyDescent="0.3">
      <c r="P513" t="b">
        <f>IF('kotak holdings'!G513='nifty 500 co list'!P513:P1012,TRUE,FALSE)</f>
        <v>1</v>
      </c>
    </row>
    <row r="514" spans="16:16" x14ac:dyDescent="0.3">
      <c r="P514" t="b">
        <f>IF('kotak holdings'!G514='nifty 500 co list'!P514:P1013,TRUE,FALSE)</f>
        <v>1</v>
      </c>
    </row>
    <row r="515" spans="16:16" x14ac:dyDescent="0.3">
      <c r="P515" t="b">
        <f>IF('kotak holdings'!G515='nifty 500 co list'!P515:P1014,TRUE,FALSE)</f>
        <v>1</v>
      </c>
    </row>
  </sheetData>
  <sheetProtection sheet="1" objects="1" scenarios="1"/>
  <autoFilter ref="P1:P515" xr:uid="{00000000-0001-0000-0300-000000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BAC7-FD10-4B6A-BDA4-42E3DDCD45E8}">
  <sheetPr codeName="Sheet5"/>
  <dimension ref="A1:E100"/>
  <sheetViews>
    <sheetView zoomScale="118" zoomScaleNormal="118" workbookViewId="0">
      <selection activeCell="C7" sqref="C7"/>
    </sheetView>
  </sheetViews>
  <sheetFormatPr defaultRowHeight="14.4" x14ac:dyDescent="0.3"/>
  <cols>
    <col min="1" max="1" width="33.33203125" customWidth="1"/>
    <col min="3" max="3" width="27.6640625" bestFit="1" customWidth="1"/>
    <col min="5" max="5" width="13.44140625" bestFit="1" customWidth="1"/>
  </cols>
  <sheetData>
    <row r="1" spans="1:5" ht="24.6" thickBot="1" x14ac:dyDescent="0.35">
      <c r="A1" s="100" t="s">
        <v>54</v>
      </c>
      <c r="C1" s="102" t="s">
        <v>2430</v>
      </c>
      <c r="E1" s="104" t="s">
        <v>25</v>
      </c>
    </row>
    <row r="2" spans="1:5" ht="15" thickBot="1" x14ac:dyDescent="0.35">
      <c r="A2" s="101" t="s">
        <v>362</v>
      </c>
      <c r="C2" t="s">
        <v>534</v>
      </c>
      <c r="E2" s="106" t="str">
        <f>HYPERLINK("#'Kotak Holdings'!A1", " Kotak returns")</f>
        <v xml:space="preserve"> Kotak returns</v>
      </c>
    </row>
    <row r="3" spans="1:5" ht="15" thickBot="1" x14ac:dyDescent="0.35">
      <c r="A3" s="101" t="s">
        <v>729</v>
      </c>
      <c r="C3" s="102" t="s">
        <v>2431</v>
      </c>
      <c r="E3" s="105" t="str">
        <f>HYPERLINK("#'nippon holdings'!A1", "nippon returns")</f>
        <v>nippon returns</v>
      </c>
    </row>
    <row r="4" spans="1:5" ht="29.4" thickBot="1" x14ac:dyDescent="0.35">
      <c r="A4" s="101" t="s">
        <v>343</v>
      </c>
      <c r="C4" t="s">
        <v>2460</v>
      </c>
      <c r="E4" s="105" t="str">
        <f>HYPERLINK("#'parag holdings'!A1","parag parik returns")</f>
        <v>parag parik returns</v>
      </c>
    </row>
    <row r="5" spans="1:5" ht="15" thickBot="1" x14ac:dyDescent="0.35">
      <c r="A5" s="101" t="s">
        <v>612</v>
      </c>
      <c r="C5" s="103" t="str">
        <f>IF(MATCH(C4,E2:E5,0)="Kotak Returns", (HYPERLINK("#'Kotak Holdings'!A1", "Go to Kotak")),
 IF(MATCH(C4,E2:E5,0)="Nippon Returns", (HYPERLINK("#'Nippon Holdings'!A1", "Go to Nippon")),
 IF(MATCH(C4,E2:E5,0)="Parag Returns",( HYPERLINK("#'Parag Holdings'!A1", "Go to Parag")),
 IF(MATCH(C4,E2:E5,0)="Quant Returns",( HYPERLINK("#'Quant Holdings'!A1", "Go to Quant")),
 "nil"))))</f>
        <v>nil</v>
      </c>
      <c r="E5" s="105" t="str">
        <f>HYPERLINK("#'quant holdings'!A1", "quant returns")</f>
        <v>quant returns</v>
      </c>
    </row>
    <row r="6" spans="1:5" ht="15" thickBot="1" x14ac:dyDescent="0.35">
      <c r="A6" s="101" t="s">
        <v>733</v>
      </c>
    </row>
    <row r="7" spans="1:5" ht="15" thickBot="1" x14ac:dyDescent="0.35">
      <c r="A7" s="101" t="s">
        <v>661</v>
      </c>
    </row>
    <row r="8" spans="1:5" ht="15" thickBot="1" x14ac:dyDescent="0.35">
      <c r="A8" s="101" t="s">
        <v>592</v>
      </c>
    </row>
    <row r="9" spans="1:5" ht="15" thickBot="1" x14ac:dyDescent="0.35">
      <c r="A9" s="101" t="s">
        <v>712</v>
      </c>
    </row>
    <row r="10" spans="1:5" ht="15" thickBot="1" x14ac:dyDescent="0.35">
      <c r="A10" s="101" t="s">
        <v>62</v>
      </c>
    </row>
    <row r="11" spans="1:5" ht="15" thickBot="1" x14ac:dyDescent="0.35">
      <c r="A11" s="101" t="s">
        <v>714</v>
      </c>
    </row>
    <row r="12" spans="1:5" ht="15" thickBot="1" x14ac:dyDescent="0.35">
      <c r="A12" s="101" t="s">
        <v>437</v>
      </c>
    </row>
    <row r="13" spans="1:5" ht="42" thickBot="1" x14ac:dyDescent="0.35">
      <c r="A13" s="101" t="s">
        <v>474</v>
      </c>
    </row>
    <row r="14" spans="1:5" ht="15" thickBot="1" x14ac:dyDescent="0.35">
      <c r="A14" s="101" t="s">
        <v>608</v>
      </c>
    </row>
    <row r="15" spans="1:5" ht="15" thickBot="1" x14ac:dyDescent="0.35">
      <c r="A15" s="101" t="s">
        <v>400</v>
      </c>
    </row>
    <row r="16" spans="1:5" ht="15" thickBot="1" x14ac:dyDescent="0.35">
      <c r="A16" s="101" t="s">
        <v>204</v>
      </c>
    </row>
    <row r="17" spans="1:1" ht="15" thickBot="1" x14ac:dyDescent="0.35">
      <c r="A17" s="101" t="s">
        <v>534</v>
      </c>
    </row>
    <row r="18" spans="1:1" ht="15" thickBot="1" x14ac:dyDescent="0.35">
      <c r="A18" s="101" t="s">
        <v>679</v>
      </c>
    </row>
    <row r="19" spans="1:1" ht="28.2" thickBot="1" x14ac:dyDescent="0.35">
      <c r="A19" s="101" t="s">
        <v>249</v>
      </c>
    </row>
    <row r="20" spans="1:1" ht="15" thickBot="1" x14ac:dyDescent="0.35">
      <c r="A20" s="101" t="s">
        <v>293</v>
      </c>
    </row>
    <row r="21" spans="1:1" ht="15" thickBot="1" x14ac:dyDescent="0.35">
      <c r="A21" s="101" t="s">
        <v>744</v>
      </c>
    </row>
    <row r="22" spans="1:1" ht="15" thickBot="1" x14ac:dyDescent="0.35">
      <c r="A22" s="101" t="s">
        <v>268</v>
      </c>
    </row>
    <row r="23" spans="1:1" ht="28.2" thickBot="1" x14ac:dyDescent="0.35">
      <c r="A23" s="101" t="s">
        <v>521</v>
      </c>
    </row>
    <row r="24" spans="1:1" ht="15" thickBot="1" x14ac:dyDescent="0.35">
      <c r="A24" s="101" t="s">
        <v>726</v>
      </c>
    </row>
    <row r="25" spans="1:1" ht="15" thickBot="1" x14ac:dyDescent="0.35">
      <c r="A25" s="101" t="s">
        <v>704</v>
      </c>
    </row>
    <row r="26" spans="1:1" ht="15" thickBot="1" x14ac:dyDescent="0.35">
      <c r="A26" s="101" t="s">
        <v>577</v>
      </c>
    </row>
    <row r="27" spans="1:1" ht="15" thickBot="1" x14ac:dyDescent="0.35">
      <c r="A27" s="101" t="s">
        <v>513</v>
      </c>
    </row>
    <row r="28" spans="1:1" ht="15" thickBot="1" x14ac:dyDescent="0.35">
      <c r="A28" s="101" t="s">
        <v>596</v>
      </c>
    </row>
    <row r="29" spans="1:1" ht="15" thickBot="1" x14ac:dyDescent="0.35">
      <c r="A29" s="101" t="s">
        <v>695</v>
      </c>
    </row>
    <row r="30" spans="1:1" ht="15" thickBot="1" x14ac:dyDescent="0.35">
      <c r="A30" s="101" t="s">
        <v>452</v>
      </c>
    </row>
    <row r="31" spans="1:1" ht="15" thickBot="1" x14ac:dyDescent="0.35">
      <c r="A31" s="101" t="s">
        <v>393</v>
      </c>
    </row>
    <row r="32" spans="1:1" ht="15" thickBot="1" x14ac:dyDescent="0.35">
      <c r="A32" s="101" t="s">
        <v>628</v>
      </c>
    </row>
    <row r="33" spans="1:1" ht="15" thickBot="1" x14ac:dyDescent="0.35">
      <c r="A33" s="101" t="s">
        <v>682</v>
      </c>
    </row>
    <row r="34" spans="1:1" ht="15" thickBot="1" x14ac:dyDescent="0.35">
      <c r="A34" s="101" t="s">
        <v>331</v>
      </c>
    </row>
    <row r="35" spans="1:1" ht="15" thickBot="1" x14ac:dyDescent="0.35">
      <c r="A35" s="101" t="s">
        <v>470</v>
      </c>
    </row>
    <row r="36" spans="1:1" ht="28.2" thickBot="1" x14ac:dyDescent="0.35">
      <c r="A36" s="101" t="s">
        <v>648</v>
      </c>
    </row>
    <row r="37" spans="1:1" ht="15" thickBot="1" x14ac:dyDescent="0.35">
      <c r="A37" s="101" t="s">
        <v>737</v>
      </c>
    </row>
    <row r="38" spans="1:1" ht="15" thickBot="1" x14ac:dyDescent="0.35">
      <c r="A38" s="101" t="s">
        <v>455</v>
      </c>
    </row>
    <row r="39" spans="1:1" ht="15" thickBot="1" x14ac:dyDescent="0.35">
      <c r="A39" s="101" t="s">
        <v>749</v>
      </c>
    </row>
    <row r="40" spans="1:1" ht="15" thickBot="1" x14ac:dyDescent="0.35">
      <c r="A40" s="101" t="s">
        <v>666</v>
      </c>
    </row>
    <row r="41" spans="1:1" ht="15" thickBot="1" x14ac:dyDescent="0.35">
      <c r="A41" s="101" t="s">
        <v>379</v>
      </c>
    </row>
    <row r="42" spans="1:1" ht="15" thickBot="1" x14ac:dyDescent="0.35">
      <c r="A42" s="101" t="s">
        <v>741</v>
      </c>
    </row>
    <row r="43" spans="1:1" ht="15" thickBot="1" x14ac:dyDescent="0.35">
      <c r="A43" s="101" t="s">
        <v>697</v>
      </c>
    </row>
    <row r="44" spans="1:1" ht="15" thickBot="1" x14ac:dyDescent="0.35">
      <c r="A44" s="101" t="s">
        <v>495</v>
      </c>
    </row>
    <row r="45" spans="1:1" ht="15" thickBot="1" x14ac:dyDescent="0.35">
      <c r="A45" s="101" t="s">
        <v>186</v>
      </c>
    </row>
    <row r="46" spans="1:1" ht="15" thickBot="1" x14ac:dyDescent="0.35">
      <c r="A46" s="101" t="s">
        <v>690</v>
      </c>
    </row>
    <row r="47" spans="1:1" ht="15" thickBot="1" x14ac:dyDescent="0.35">
      <c r="A47" s="101" t="s">
        <v>335</v>
      </c>
    </row>
    <row r="48" spans="1:1" ht="15" thickBot="1" x14ac:dyDescent="0.35">
      <c r="A48" s="101" t="s">
        <v>482</v>
      </c>
    </row>
    <row r="49" spans="1:1" ht="15" thickBot="1" x14ac:dyDescent="0.35">
      <c r="A49" s="101" t="s">
        <v>231</v>
      </c>
    </row>
    <row r="50" spans="1:1" ht="15" thickBot="1" x14ac:dyDescent="0.35">
      <c r="A50" s="101" t="s">
        <v>573</v>
      </c>
    </row>
    <row r="51" spans="1:1" ht="15" thickBot="1" x14ac:dyDescent="0.35">
      <c r="A51" s="101" t="s">
        <v>422</v>
      </c>
    </row>
    <row r="52" spans="1:1" ht="15" thickBot="1" x14ac:dyDescent="0.35">
      <c r="A52" s="101" t="s">
        <v>605</v>
      </c>
    </row>
    <row r="53" spans="1:1" ht="15" thickBot="1" x14ac:dyDescent="0.35">
      <c r="A53" s="101" t="s">
        <v>312</v>
      </c>
    </row>
    <row r="54" spans="1:1" ht="15" thickBot="1" x14ac:dyDescent="0.35">
      <c r="A54" s="101" t="s">
        <v>603</v>
      </c>
    </row>
    <row r="55" spans="1:1" ht="15" thickBot="1" x14ac:dyDescent="0.35">
      <c r="A55" s="101" t="s">
        <v>634</v>
      </c>
    </row>
    <row r="56" spans="1:1" ht="15" thickBot="1" x14ac:dyDescent="0.35">
      <c r="A56" s="101" t="s">
        <v>616</v>
      </c>
    </row>
    <row r="57" spans="1:1" ht="15" thickBot="1" x14ac:dyDescent="0.35">
      <c r="A57" s="101" t="s">
        <v>675</v>
      </c>
    </row>
    <row r="58" spans="1:1" ht="15" thickBot="1" x14ac:dyDescent="0.35">
      <c r="A58" s="101" t="s">
        <v>259</v>
      </c>
    </row>
    <row r="59" spans="1:1" ht="15" thickBot="1" x14ac:dyDescent="0.35">
      <c r="A59" s="101" t="s">
        <v>556</v>
      </c>
    </row>
    <row r="60" spans="1:1" ht="15" thickBot="1" x14ac:dyDescent="0.35">
      <c r="A60" s="101" t="s">
        <v>684</v>
      </c>
    </row>
    <row r="61" spans="1:1" ht="15" thickBot="1" x14ac:dyDescent="0.35">
      <c r="A61" s="101" t="s">
        <v>651</v>
      </c>
    </row>
    <row r="62" spans="1:1" ht="15" thickBot="1" x14ac:dyDescent="0.35">
      <c r="A62" s="101" t="s">
        <v>620</v>
      </c>
    </row>
    <row r="63" spans="1:1" ht="28.2" thickBot="1" x14ac:dyDescent="0.35">
      <c r="A63" s="101" t="s">
        <v>541</v>
      </c>
    </row>
    <row r="64" spans="1:1" ht="15" thickBot="1" x14ac:dyDescent="0.35">
      <c r="A64" s="101" t="s">
        <v>692</v>
      </c>
    </row>
    <row r="65" spans="1:1" ht="15" thickBot="1" x14ac:dyDescent="0.35">
      <c r="A65" s="101" t="s">
        <v>718</v>
      </c>
    </row>
    <row r="66" spans="1:1" ht="15" thickBot="1" x14ac:dyDescent="0.35">
      <c r="A66" s="101" t="s">
        <v>278</v>
      </c>
    </row>
    <row r="67" spans="1:1" ht="15" thickBot="1" x14ac:dyDescent="0.35">
      <c r="A67" s="101" t="s">
        <v>580</v>
      </c>
    </row>
    <row r="68" spans="1:1" ht="15" thickBot="1" x14ac:dyDescent="0.35">
      <c r="A68" s="101" t="s">
        <v>414</v>
      </c>
    </row>
    <row r="69" spans="1:1" ht="15" thickBot="1" x14ac:dyDescent="0.35">
      <c r="A69" s="101" t="s">
        <v>491</v>
      </c>
    </row>
    <row r="70" spans="1:1" ht="15" thickBot="1" x14ac:dyDescent="0.35">
      <c r="A70" s="101" t="s">
        <v>707</v>
      </c>
    </row>
    <row r="71" spans="1:1" ht="15" thickBot="1" x14ac:dyDescent="0.35">
      <c r="A71" s="101" t="s">
        <v>388</v>
      </c>
    </row>
    <row r="72" spans="1:1" ht="15" thickBot="1" x14ac:dyDescent="0.35">
      <c r="A72" s="101" t="s">
        <v>502</v>
      </c>
    </row>
    <row r="73" spans="1:1" ht="15" thickBot="1" x14ac:dyDescent="0.35">
      <c r="A73" s="101" t="s">
        <v>443</v>
      </c>
    </row>
    <row r="74" spans="1:1" ht="15" thickBot="1" x14ac:dyDescent="0.35">
      <c r="A74" s="101" t="s">
        <v>515</v>
      </c>
    </row>
    <row r="75" spans="1:1" ht="15" thickBot="1" x14ac:dyDescent="0.35">
      <c r="A75" s="101" t="s">
        <v>654</v>
      </c>
    </row>
    <row r="76" spans="1:1" ht="15" thickBot="1" x14ac:dyDescent="0.35">
      <c r="A76" s="101" t="s">
        <v>108</v>
      </c>
    </row>
    <row r="77" spans="1:1" ht="15" thickBot="1" x14ac:dyDescent="0.35">
      <c r="A77" s="101" t="s">
        <v>709</v>
      </c>
    </row>
    <row r="78" spans="1:1" ht="15" thickBot="1" x14ac:dyDescent="0.35">
      <c r="A78" s="101" t="s">
        <v>566</v>
      </c>
    </row>
    <row r="79" spans="1:1" ht="15" thickBot="1" x14ac:dyDescent="0.35">
      <c r="A79" s="101" t="s">
        <v>722</v>
      </c>
    </row>
    <row r="80" spans="1:1" ht="15" thickBot="1" x14ac:dyDescent="0.35">
      <c r="A80" s="101" t="s">
        <v>430</v>
      </c>
    </row>
    <row r="81" spans="1:1" ht="15" thickBot="1" x14ac:dyDescent="0.35">
      <c r="A81" s="101" t="s">
        <v>140</v>
      </c>
    </row>
    <row r="82" spans="1:1" ht="15" thickBot="1" x14ac:dyDescent="0.35">
      <c r="A82" s="101" t="s">
        <v>372</v>
      </c>
    </row>
    <row r="83" spans="1:1" ht="15" thickBot="1" x14ac:dyDescent="0.35">
      <c r="A83" s="101" t="s">
        <v>657</v>
      </c>
    </row>
    <row r="84" spans="1:1" ht="15" thickBot="1" x14ac:dyDescent="0.35">
      <c r="A84" s="101" t="s">
        <v>506</v>
      </c>
    </row>
    <row r="85" spans="1:1" ht="15" thickBot="1" x14ac:dyDescent="0.35">
      <c r="A85" s="101" t="s">
        <v>599</v>
      </c>
    </row>
    <row r="86" spans="1:1" ht="15" thickBot="1" x14ac:dyDescent="0.35">
      <c r="A86" s="101" t="s">
        <v>586</v>
      </c>
    </row>
    <row r="87" spans="1:1" ht="28.2" thickBot="1" x14ac:dyDescent="0.35">
      <c r="A87" s="101" t="s">
        <v>756</v>
      </c>
    </row>
    <row r="88" spans="1:1" ht="15" thickBot="1" x14ac:dyDescent="0.35">
      <c r="A88" s="101" t="s">
        <v>538</v>
      </c>
    </row>
    <row r="89" spans="1:1" ht="15" thickBot="1" x14ac:dyDescent="0.35">
      <c r="A89" s="101" t="s">
        <v>157</v>
      </c>
    </row>
    <row r="90" spans="1:1" ht="15" thickBot="1" x14ac:dyDescent="0.35">
      <c r="A90" s="101" t="s">
        <v>664</v>
      </c>
    </row>
    <row r="91" spans="1:1" ht="15" thickBot="1" x14ac:dyDescent="0.35">
      <c r="A91" s="101" t="s">
        <v>638</v>
      </c>
    </row>
    <row r="92" spans="1:1" ht="15" thickBot="1" x14ac:dyDescent="0.35">
      <c r="A92" s="101" t="s">
        <v>755</v>
      </c>
    </row>
    <row r="93" spans="1:1" ht="15" thickBot="1" x14ac:dyDescent="0.35">
      <c r="A93" s="101" t="s">
        <v>462</v>
      </c>
    </row>
    <row r="94" spans="1:1" ht="15" thickBot="1" x14ac:dyDescent="0.35">
      <c r="A94" s="101" t="s">
        <v>553</v>
      </c>
    </row>
    <row r="95" spans="1:1" ht="28.2" thickBot="1" x14ac:dyDescent="0.35">
      <c r="A95" s="101" t="s">
        <v>751</v>
      </c>
    </row>
    <row r="96" spans="1:1" ht="15" thickBot="1" x14ac:dyDescent="0.35">
      <c r="A96" s="101" t="s">
        <v>530</v>
      </c>
    </row>
    <row r="97" spans="1:1" ht="15" thickBot="1" x14ac:dyDescent="0.35">
      <c r="A97" s="101" t="s">
        <v>672</v>
      </c>
    </row>
    <row r="98" spans="1:1" ht="15" thickBot="1" x14ac:dyDescent="0.35">
      <c r="A98" s="101" t="s">
        <v>700</v>
      </c>
    </row>
    <row r="99" spans="1:1" ht="15" thickBot="1" x14ac:dyDescent="0.35">
      <c r="A99" s="101" t="s">
        <v>644</v>
      </c>
    </row>
    <row r="100" spans="1:1" ht="15" thickBot="1" x14ac:dyDescent="0.35">
      <c r="A100" s="101" t="s">
        <v>720</v>
      </c>
    </row>
  </sheetData>
  <dataValidations count="2">
    <dataValidation type="list" allowBlank="1" showInputMessage="1" showErrorMessage="1" sqref="C2" xr:uid="{7DCE0517-4283-44E6-825C-0E3B9FA10545}">
      <formula1>$A$1:$A$100</formula1>
    </dataValidation>
    <dataValidation type="list" allowBlank="1" showInputMessage="1" showErrorMessage="1" sqref="C4" xr:uid="{90F67DFC-6AD9-41A9-B2BA-68FB64CC033A}">
      <formula1>$E$2:$E$5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G12"/>
  <sheetViews>
    <sheetView workbookViewId="0">
      <selection activeCell="H19" sqref="H19"/>
    </sheetView>
  </sheetViews>
  <sheetFormatPr defaultRowHeight="14.4" x14ac:dyDescent="0.3"/>
  <cols>
    <col min="2" max="2" width="16.5546875" customWidth="1"/>
    <col min="4" max="4" width="12.6640625" customWidth="1"/>
    <col min="5" max="5" width="12.88671875" customWidth="1"/>
    <col min="6" max="6" width="12" customWidth="1"/>
  </cols>
  <sheetData>
    <row r="1" spans="1:7" ht="36.6" thickBot="1" x14ac:dyDescent="0.35">
      <c r="A1" s="22" t="s">
        <v>25</v>
      </c>
      <c r="B1" s="23" t="s">
        <v>26</v>
      </c>
      <c r="C1" s="24" t="s">
        <v>27</v>
      </c>
      <c r="D1" s="26" t="s">
        <v>28</v>
      </c>
      <c r="E1" s="24" t="s">
        <v>29</v>
      </c>
      <c r="F1" s="24" t="s">
        <v>30</v>
      </c>
      <c r="G1" s="25" t="s">
        <v>31</v>
      </c>
    </row>
    <row r="2" spans="1:7" ht="15" thickBot="1" x14ac:dyDescent="0.35">
      <c r="A2" s="1" t="s">
        <v>32</v>
      </c>
      <c r="B2" s="2">
        <v>45719</v>
      </c>
      <c r="C2" s="3">
        <v>10379.700000000001</v>
      </c>
      <c r="D2" s="12">
        <v>3.7999999999999999E-2</v>
      </c>
      <c r="E2" s="3" t="s">
        <v>33</v>
      </c>
      <c r="F2" s="4">
        <v>3.6299999999999999E-2</v>
      </c>
      <c r="G2" s="6" t="s">
        <v>49</v>
      </c>
    </row>
    <row r="3" spans="1:7" ht="15" thickBot="1" x14ac:dyDescent="0.35">
      <c r="A3" s="13" t="s">
        <v>34</v>
      </c>
      <c r="B3" s="14">
        <v>45698</v>
      </c>
      <c r="C3" s="15">
        <v>9278.9</v>
      </c>
      <c r="D3" s="12">
        <v>-7.2099999999999997E-2</v>
      </c>
      <c r="E3" s="3" t="s">
        <v>33</v>
      </c>
      <c r="F3" s="4">
        <v>-7.8600000000000003E-2</v>
      </c>
      <c r="G3" s="5">
        <v>12024</v>
      </c>
    </row>
    <row r="4" spans="1:7" ht="15" thickBot="1" x14ac:dyDescent="0.35">
      <c r="A4" s="13" t="s">
        <v>36</v>
      </c>
      <c r="B4" s="14">
        <v>45636</v>
      </c>
      <c r="C4" s="15">
        <v>7899.6</v>
      </c>
      <c r="D4" s="12">
        <v>-0.21</v>
      </c>
      <c r="E4" s="3" t="s">
        <v>33</v>
      </c>
      <c r="F4" s="4">
        <v>-0.20549999999999999</v>
      </c>
      <c r="G4" s="6" t="s">
        <v>50</v>
      </c>
    </row>
    <row r="5" spans="1:7" ht="15" thickBot="1" x14ac:dyDescent="0.35">
      <c r="A5" s="27" t="s">
        <v>38</v>
      </c>
      <c r="B5" s="28">
        <v>45545</v>
      </c>
      <c r="C5" s="29">
        <v>7970.7</v>
      </c>
      <c r="D5" s="12">
        <v>-0.2029</v>
      </c>
      <c r="E5" s="3" t="s">
        <v>33</v>
      </c>
      <c r="F5" s="4">
        <v>-0.19400000000000001</v>
      </c>
      <c r="G5" s="6" t="s">
        <v>51</v>
      </c>
    </row>
    <row r="6" spans="1:7" ht="15" thickBot="1" x14ac:dyDescent="0.35">
      <c r="A6" s="1" t="s">
        <v>40</v>
      </c>
      <c r="B6" s="2">
        <v>45658</v>
      </c>
      <c r="C6" s="3">
        <v>8183.3</v>
      </c>
      <c r="D6" s="12">
        <v>-0.1817</v>
      </c>
      <c r="E6" s="3" t="s">
        <v>33</v>
      </c>
      <c r="F6" s="4">
        <v>-0.17699999999999999</v>
      </c>
      <c r="G6" s="5">
        <v>11658</v>
      </c>
    </row>
    <row r="7" spans="1:7" ht="15" thickBot="1" x14ac:dyDescent="0.35">
      <c r="A7" s="13" t="s">
        <v>42</v>
      </c>
      <c r="B7" s="14">
        <v>45358</v>
      </c>
      <c r="C7" s="15">
        <v>10108</v>
      </c>
      <c r="D7" s="12">
        <v>1.0800000000000001E-2</v>
      </c>
      <c r="E7" s="4">
        <v>1.0699999999999999E-2</v>
      </c>
      <c r="F7" s="4">
        <v>1.7000000000000001E-2</v>
      </c>
      <c r="G7" s="6" t="s">
        <v>52</v>
      </c>
    </row>
    <row r="8" spans="1:7" ht="15" thickBot="1" x14ac:dyDescent="0.35">
      <c r="A8" s="27" t="s">
        <v>43</v>
      </c>
      <c r="B8" s="28">
        <v>44995</v>
      </c>
      <c r="C8" s="29">
        <v>15506</v>
      </c>
      <c r="D8" s="12">
        <v>0.55059999999999998</v>
      </c>
      <c r="E8" s="4">
        <v>0.24490000000000001</v>
      </c>
      <c r="F8" s="4">
        <v>0.22170000000000001</v>
      </c>
      <c r="G8" s="5">
        <v>46204</v>
      </c>
    </row>
    <row r="9" spans="1:7" ht="15" thickBot="1" x14ac:dyDescent="0.35">
      <c r="A9" s="13" t="s">
        <v>45</v>
      </c>
      <c r="B9" s="14">
        <v>44630</v>
      </c>
      <c r="C9" s="15">
        <v>17864.099999999999</v>
      </c>
      <c r="D9" s="12">
        <v>0.78639999999999999</v>
      </c>
      <c r="E9" s="4">
        <v>0.2132</v>
      </c>
      <c r="F9" s="4">
        <v>0.16950000000000001</v>
      </c>
      <c r="G9" s="5">
        <v>45717</v>
      </c>
    </row>
    <row r="10" spans="1:7" ht="15" thickBot="1" x14ac:dyDescent="0.35">
      <c r="A10" s="13" t="s">
        <v>46</v>
      </c>
      <c r="B10" s="14">
        <v>43899</v>
      </c>
      <c r="C10" s="15">
        <v>39546.300000000003</v>
      </c>
      <c r="D10" s="12">
        <v>2.9546000000000001</v>
      </c>
      <c r="E10" s="4">
        <v>0.31609999999999999</v>
      </c>
      <c r="F10" s="4">
        <v>0.26800000000000002</v>
      </c>
      <c r="G10" s="5">
        <v>44986</v>
      </c>
    </row>
    <row r="11" spans="1:7" ht="15" thickBot="1" x14ac:dyDescent="0.35">
      <c r="A11" s="13" t="s">
        <v>47</v>
      </c>
      <c r="B11" s="14">
        <v>42073</v>
      </c>
      <c r="C11" s="15">
        <v>58163.199999999997</v>
      </c>
      <c r="D11" s="12">
        <v>4.8163</v>
      </c>
      <c r="E11" s="4">
        <v>0.1923</v>
      </c>
      <c r="F11" s="4">
        <v>0.14990000000000001</v>
      </c>
      <c r="G11" s="5">
        <v>42005</v>
      </c>
    </row>
    <row r="12" spans="1:7" ht="42" thickBot="1" x14ac:dyDescent="0.35">
      <c r="A12" s="16" t="s">
        <v>48</v>
      </c>
      <c r="B12" s="17">
        <v>40437</v>
      </c>
      <c r="C12" s="18">
        <v>143909.70000000001</v>
      </c>
      <c r="D12" s="12">
        <v>13.391</v>
      </c>
      <c r="E12" s="20">
        <v>0.20200000000000001</v>
      </c>
      <c r="F12" s="20">
        <v>0.1585</v>
      </c>
      <c r="G12" s="21">
        <v>11232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G12"/>
  <sheetViews>
    <sheetView workbookViewId="0">
      <selection activeCell="D1" sqref="D1:D11"/>
    </sheetView>
  </sheetViews>
  <sheetFormatPr defaultRowHeight="14.4" x14ac:dyDescent="0.3"/>
  <cols>
    <col min="2" max="2" width="17.5546875" customWidth="1"/>
  </cols>
  <sheetData>
    <row r="1" spans="1:7" ht="36.6" thickBot="1" x14ac:dyDescent="0.35">
      <c r="A1" s="22" t="s">
        <v>25</v>
      </c>
      <c r="B1" s="23" t="s">
        <v>26</v>
      </c>
      <c r="C1" s="24" t="s">
        <v>27</v>
      </c>
      <c r="D1" s="26" t="s">
        <v>28</v>
      </c>
      <c r="E1" s="24" t="s">
        <v>29</v>
      </c>
      <c r="F1" s="24" t="s">
        <v>30</v>
      </c>
      <c r="G1" s="25" t="s">
        <v>31</v>
      </c>
    </row>
    <row r="2" spans="1:7" ht="28.5" customHeight="1" thickBot="1" x14ac:dyDescent="0.35">
      <c r="A2" s="1" t="s">
        <v>32</v>
      </c>
      <c r="B2" s="2">
        <v>45719</v>
      </c>
      <c r="C2" s="3">
        <v>10110.9</v>
      </c>
      <c r="D2" s="31">
        <v>1.11E-2</v>
      </c>
      <c r="E2" s="3" t="s">
        <v>33</v>
      </c>
      <c r="F2" s="4">
        <v>1.52E-2</v>
      </c>
      <c r="G2" s="6" t="s">
        <v>951</v>
      </c>
    </row>
    <row r="3" spans="1:7" ht="15" thickBot="1" x14ac:dyDescent="0.35">
      <c r="A3" s="13" t="s">
        <v>34</v>
      </c>
      <c r="B3" s="14">
        <v>45698</v>
      </c>
      <c r="C3" s="15">
        <v>9644.1</v>
      </c>
      <c r="D3" s="12">
        <v>-3.56E-2</v>
      </c>
      <c r="E3" s="3" t="s">
        <v>33</v>
      </c>
      <c r="F3" s="4">
        <v>-5.9499999999999997E-2</v>
      </c>
      <c r="G3" s="5">
        <v>14305</v>
      </c>
    </row>
    <row r="4" spans="1:7" ht="15" thickBot="1" x14ac:dyDescent="0.35">
      <c r="A4" s="13" t="s">
        <v>36</v>
      </c>
      <c r="B4" s="14">
        <v>45636</v>
      </c>
      <c r="C4" s="15">
        <v>9404.7000000000007</v>
      </c>
      <c r="D4" s="12">
        <v>-5.9499999999999997E-2</v>
      </c>
      <c r="E4" s="3" t="s">
        <v>33</v>
      </c>
      <c r="F4" s="4">
        <v>-0.14699999999999999</v>
      </c>
      <c r="G4" s="5">
        <v>14246</v>
      </c>
    </row>
    <row r="5" spans="1:7" ht="15" thickBot="1" x14ac:dyDescent="0.35">
      <c r="A5" s="1" t="s">
        <v>38</v>
      </c>
      <c r="B5" s="2">
        <v>45545</v>
      </c>
      <c r="C5" s="3">
        <v>9752.7999999999993</v>
      </c>
      <c r="D5" s="31">
        <v>-2.47E-2</v>
      </c>
      <c r="E5" s="3" t="s">
        <v>33</v>
      </c>
      <c r="F5" s="4">
        <v>-0.14580000000000001</v>
      </c>
      <c r="G5" s="5">
        <v>14246</v>
      </c>
    </row>
    <row r="6" spans="1:7" ht="15" thickBot="1" x14ac:dyDescent="0.35">
      <c r="A6" s="1" t="s">
        <v>40</v>
      </c>
      <c r="B6" s="2">
        <v>45658</v>
      </c>
      <c r="C6" s="3">
        <v>9518.7000000000007</v>
      </c>
      <c r="D6" s="31">
        <v>-4.8099999999999997E-2</v>
      </c>
      <c r="E6" s="3" t="s">
        <v>33</v>
      </c>
      <c r="F6" s="4">
        <v>-0.1181</v>
      </c>
      <c r="G6" s="5">
        <v>14246</v>
      </c>
    </row>
    <row r="7" spans="1:7" ht="15" thickBot="1" x14ac:dyDescent="0.35">
      <c r="A7" s="13" t="s">
        <v>42</v>
      </c>
      <c r="B7" s="14">
        <v>45358</v>
      </c>
      <c r="C7" s="15">
        <v>11028.3</v>
      </c>
      <c r="D7" s="12">
        <v>0.1028</v>
      </c>
      <c r="E7" s="4">
        <v>0.1028</v>
      </c>
      <c r="F7" s="4">
        <v>1.01E-2</v>
      </c>
      <c r="G7" s="5">
        <v>13912</v>
      </c>
    </row>
    <row r="8" spans="1:7" ht="15" thickBot="1" x14ac:dyDescent="0.35">
      <c r="A8" s="1" t="s">
        <v>43</v>
      </c>
      <c r="B8" s="2">
        <v>44995</v>
      </c>
      <c r="C8" s="3">
        <v>15723.5</v>
      </c>
      <c r="D8" s="31">
        <v>0.57230000000000003</v>
      </c>
      <c r="E8" s="4">
        <v>0.25469999999999998</v>
      </c>
      <c r="F8" s="4">
        <v>0.1857</v>
      </c>
      <c r="G8" s="5">
        <v>12479</v>
      </c>
    </row>
    <row r="9" spans="1:7" ht="15" thickBot="1" x14ac:dyDescent="0.35">
      <c r="A9" s="13" t="s">
        <v>45</v>
      </c>
      <c r="B9" s="14">
        <v>44630</v>
      </c>
      <c r="C9" s="15">
        <v>16471.900000000001</v>
      </c>
      <c r="D9" s="12">
        <v>0.6472</v>
      </c>
      <c r="E9" s="4">
        <v>0.18140000000000001</v>
      </c>
      <c r="F9" s="4">
        <v>0.13350000000000001</v>
      </c>
      <c r="G9" s="5">
        <v>47209</v>
      </c>
    </row>
    <row r="10" spans="1:7" ht="15" thickBot="1" x14ac:dyDescent="0.35">
      <c r="A10" s="13" t="s">
        <v>46</v>
      </c>
      <c r="B10" s="14">
        <v>43899</v>
      </c>
      <c r="C10" s="15">
        <v>30870.6</v>
      </c>
      <c r="D10" s="12">
        <v>2.0871</v>
      </c>
      <c r="E10" s="4">
        <v>0.253</v>
      </c>
      <c r="F10" s="4">
        <v>0.18210000000000001</v>
      </c>
      <c r="G10" s="5">
        <v>44986</v>
      </c>
    </row>
    <row r="11" spans="1:7" ht="15" thickBot="1" x14ac:dyDescent="0.35">
      <c r="A11" s="13" t="s">
        <v>47</v>
      </c>
      <c r="B11" s="14">
        <v>42073</v>
      </c>
      <c r="C11" s="15">
        <v>46719.5</v>
      </c>
      <c r="D11" s="12">
        <v>3.6718999999999999</v>
      </c>
      <c r="E11" s="4">
        <v>0.16669999999999999</v>
      </c>
      <c r="F11" s="4">
        <v>0.1193</v>
      </c>
      <c r="G11" s="5">
        <v>43497</v>
      </c>
    </row>
    <row r="12" spans="1:7" ht="42" thickBot="1" x14ac:dyDescent="0.35">
      <c r="A12" s="16" t="s">
        <v>48</v>
      </c>
      <c r="B12" s="17">
        <v>41418</v>
      </c>
      <c r="C12" s="18">
        <v>77095.100000000006</v>
      </c>
      <c r="D12" s="31">
        <v>6.7095000000000002</v>
      </c>
      <c r="E12" s="20">
        <v>0.18909999999999999</v>
      </c>
      <c r="F12" s="20">
        <v>0.13869999999999999</v>
      </c>
      <c r="G12" s="21">
        <v>14336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N14"/>
  <sheetViews>
    <sheetView workbookViewId="0">
      <selection activeCell="E1" sqref="E1:E11"/>
    </sheetView>
  </sheetViews>
  <sheetFormatPr defaultRowHeight="14.4" x14ac:dyDescent="0.3"/>
  <cols>
    <col min="3" max="3" width="15" customWidth="1"/>
    <col min="5" max="5" width="12.44140625" customWidth="1"/>
    <col min="6" max="6" width="11.5546875" customWidth="1"/>
    <col min="11" max="11" width="10.44140625" customWidth="1"/>
    <col min="13" max="13" width="10" customWidth="1"/>
    <col min="14" max="14" width="12.6640625" bestFit="1" customWidth="1"/>
  </cols>
  <sheetData>
    <row r="1" spans="1:14" ht="36.6" thickBot="1" x14ac:dyDescent="0.35">
      <c r="B1" s="22" t="s">
        <v>25</v>
      </c>
      <c r="C1" s="23" t="s">
        <v>26</v>
      </c>
      <c r="D1" s="24" t="s">
        <v>27</v>
      </c>
      <c r="E1" s="26" t="s">
        <v>28</v>
      </c>
      <c r="F1" s="24" t="s">
        <v>29</v>
      </c>
      <c r="G1" s="24" t="s">
        <v>30</v>
      </c>
      <c r="H1" s="25" t="s">
        <v>31</v>
      </c>
      <c r="K1" s="44" t="s">
        <v>1205</v>
      </c>
      <c r="L1" s="45" t="s">
        <v>1204</v>
      </c>
      <c r="M1" s="45" t="s">
        <v>1206</v>
      </c>
      <c r="N1" s="46" t="s">
        <v>1207</v>
      </c>
    </row>
    <row r="2" spans="1:14" ht="15" thickBot="1" x14ac:dyDescent="0.35">
      <c r="A2">
        <v>7</v>
      </c>
      <c r="B2" s="27" t="s">
        <v>32</v>
      </c>
      <c r="C2" s="28">
        <v>45719</v>
      </c>
      <c r="D2" s="29">
        <v>10316.6</v>
      </c>
      <c r="E2" s="31">
        <v>3.1699999999999999E-2</v>
      </c>
      <c r="F2" s="29" t="s">
        <v>33</v>
      </c>
      <c r="G2" s="32">
        <v>1.5100000000000001E-2</v>
      </c>
      <c r="H2" s="43">
        <v>10959</v>
      </c>
      <c r="K2">
        <v>10000</v>
      </c>
      <c r="L2">
        <f>(1+E2/100)*10000</f>
        <v>10003.169999999998</v>
      </c>
      <c r="M2">
        <f>((L2-10000)/10000)*100</f>
        <v>3.1699999999982541E-2</v>
      </c>
      <c r="N2">
        <f>((L2/10000)^(1/A2)-1)*100</f>
        <v>4.5279563104960729E-3</v>
      </c>
    </row>
    <row r="3" spans="1:14" ht="15" thickBot="1" x14ac:dyDescent="0.35">
      <c r="A3">
        <v>30</v>
      </c>
      <c r="B3" s="13" t="s">
        <v>34</v>
      </c>
      <c r="C3" s="14">
        <v>45698</v>
      </c>
      <c r="D3" s="15">
        <v>9413.4</v>
      </c>
      <c r="E3" s="12">
        <v>-5.8700000000000002E-2</v>
      </c>
      <c r="F3" s="29" t="s">
        <v>33</v>
      </c>
      <c r="G3" s="32">
        <v>-6.6299999999999998E-2</v>
      </c>
      <c r="H3" s="43">
        <v>11049</v>
      </c>
      <c r="K3">
        <v>10000</v>
      </c>
      <c r="L3">
        <f t="shared" ref="L3:L12" si="0">(1+E3/100)*10000</f>
        <v>9994.1299999999992</v>
      </c>
      <c r="M3">
        <f t="shared" ref="M3:M12" si="1">((L3-10000)/10000)*100</f>
        <v>-5.870000000000801E-2</v>
      </c>
      <c r="N3">
        <f t="shared" ref="N3:N11" si="2">((L3/10000)^(1/A3)-1)*100</f>
        <v>-1.9572220193331269E-3</v>
      </c>
    </row>
    <row r="4" spans="1:14" ht="15" thickBot="1" x14ac:dyDescent="0.35">
      <c r="A4">
        <v>90</v>
      </c>
      <c r="B4" s="13" t="s">
        <v>36</v>
      </c>
      <c r="C4" s="14">
        <v>45636</v>
      </c>
      <c r="D4" s="15">
        <v>8479</v>
      </c>
      <c r="E4" s="12">
        <v>-0.15210000000000001</v>
      </c>
      <c r="F4" s="29" t="s">
        <v>33</v>
      </c>
      <c r="G4" s="32">
        <v>-0.17610000000000001</v>
      </c>
      <c r="H4" s="43">
        <v>11018</v>
      </c>
      <c r="K4">
        <v>10000</v>
      </c>
      <c r="L4">
        <f t="shared" si="0"/>
        <v>9984.7900000000009</v>
      </c>
      <c r="M4">
        <f t="shared" si="1"/>
        <v>-0.15209999999999127</v>
      </c>
      <c r="N4">
        <f t="shared" si="2"/>
        <v>-1.6912722475614927E-3</v>
      </c>
    </row>
    <row r="5" spans="1:14" ht="15" thickBot="1" x14ac:dyDescent="0.35">
      <c r="A5">
        <v>180</v>
      </c>
      <c r="B5" s="27" t="s">
        <v>38</v>
      </c>
      <c r="C5" s="28">
        <v>45545</v>
      </c>
      <c r="D5" s="29">
        <v>7914</v>
      </c>
      <c r="E5" s="31">
        <v>-0.20860000000000001</v>
      </c>
      <c r="F5" s="29" t="s">
        <v>33</v>
      </c>
      <c r="G5" s="32">
        <v>-0.1711</v>
      </c>
      <c r="H5" s="33" t="s">
        <v>1123</v>
      </c>
      <c r="K5">
        <v>10000</v>
      </c>
      <c r="L5">
        <f t="shared" si="0"/>
        <v>9979.14</v>
      </c>
      <c r="M5">
        <f t="shared" si="1"/>
        <v>-0.20860000000000584</v>
      </c>
      <c r="N5">
        <f t="shared" si="2"/>
        <v>-1.1600925644339455E-3</v>
      </c>
    </row>
    <row r="6" spans="1:14" ht="15" thickBot="1" x14ac:dyDescent="0.35">
      <c r="B6" s="27" t="s">
        <v>40</v>
      </c>
      <c r="C6" s="28">
        <v>45658</v>
      </c>
      <c r="D6" s="29">
        <v>8657</v>
      </c>
      <c r="E6" s="31">
        <v>-0.1343</v>
      </c>
      <c r="F6" s="29" t="s">
        <v>33</v>
      </c>
      <c r="G6" s="32">
        <v>-0.1532</v>
      </c>
      <c r="H6" s="43">
        <v>11018</v>
      </c>
      <c r="K6">
        <v>10000</v>
      </c>
      <c r="L6">
        <f t="shared" si="0"/>
        <v>9986.57</v>
      </c>
      <c r="M6">
        <f t="shared" si="1"/>
        <v>-0.13430000000000292</v>
      </c>
      <c r="N6" t="e">
        <f t="shared" si="2"/>
        <v>#DIV/0!</v>
      </c>
    </row>
    <row r="7" spans="1:14" ht="15" thickBot="1" x14ac:dyDescent="0.35">
      <c r="A7">
        <v>365</v>
      </c>
      <c r="B7" s="13" t="s">
        <v>42</v>
      </c>
      <c r="C7" s="14">
        <v>45358</v>
      </c>
      <c r="D7" s="15">
        <v>9011.5</v>
      </c>
      <c r="E7" s="12">
        <v>-9.8799999999999999E-2</v>
      </c>
      <c r="F7" s="32">
        <v>-9.8100000000000007E-2</v>
      </c>
      <c r="G7" s="32">
        <v>3.6900000000000002E-2</v>
      </c>
      <c r="H7" s="33" t="s">
        <v>1124</v>
      </c>
      <c r="K7">
        <v>10000</v>
      </c>
      <c r="L7">
        <f t="shared" si="0"/>
        <v>9990.1200000000008</v>
      </c>
      <c r="M7">
        <f t="shared" si="1"/>
        <v>-9.8799999999991991E-2</v>
      </c>
      <c r="N7">
        <f t="shared" si="2"/>
        <v>-2.7081837129516728E-4</v>
      </c>
    </row>
    <row r="8" spans="1:14" ht="15" thickBot="1" x14ac:dyDescent="0.35">
      <c r="A8">
        <v>730</v>
      </c>
      <c r="B8" s="27" t="s">
        <v>43</v>
      </c>
      <c r="C8" s="28">
        <v>44995</v>
      </c>
      <c r="D8" s="29">
        <v>14756.6</v>
      </c>
      <c r="E8" s="31">
        <v>0.47570000000000001</v>
      </c>
      <c r="F8" s="32">
        <v>0.21440000000000001</v>
      </c>
      <c r="G8" s="32">
        <v>0.23619999999999999</v>
      </c>
      <c r="H8" s="33" t="s">
        <v>51</v>
      </c>
      <c r="K8">
        <v>10000</v>
      </c>
      <c r="L8">
        <f t="shared" si="0"/>
        <v>10047.57</v>
      </c>
      <c r="M8">
        <f t="shared" si="1"/>
        <v>0.47569999999999713</v>
      </c>
      <c r="N8">
        <f t="shared" si="2"/>
        <v>6.5010091179207308E-4</v>
      </c>
    </row>
    <row r="9" spans="1:14" ht="15" thickBot="1" x14ac:dyDescent="0.35">
      <c r="A9">
        <v>1095</v>
      </c>
      <c r="B9" s="13" t="s">
        <v>45</v>
      </c>
      <c r="C9" s="14">
        <v>44630</v>
      </c>
      <c r="D9" s="15">
        <v>16833.5</v>
      </c>
      <c r="E9" s="12">
        <v>0.68340000000000001</v>
      </c>
      <c r="F9" s="32">
        <v>0.18940000000000001</v>
      </c>
      <c r="G9" s="32">
        <v>0.18049999999999999</v>
      </c>
      <c r="H9" s="43">
        <v>46327</v>
      </c>
      <c r="K9">
        <v>10000</v>
      </c>
      <c r="L9">
        <f t="shared" si="0"/>
        <v>10068.34</v>
      </c>
      <c r="M9">
        <f t="shared" si="1"/>
        <v>0.68340000000000145</v>
      </c>
      <c r="N9">
        <f t="shared" si="2"/>
        <v>6.2198860744100415E-4</v>
      </c>
    </row>
    <row r="10" spans="1:14" ht="15" thickBot="1" x14ac:dyDescent="0.35">
      <c r="A10">
        <v>1825</v>
      </c>
      <c r="B10" s="13" t="s">
        <v>46</v>
      </c>
      <c r="C10" s="14">
        <v>43899</v>
      </c>
      <c r="D10" s="15">
        <v>36856.400000000001</v>
      </c>
      <c r="E10" s="12">
        <v>2.6856</v>
      </c>
      <c r="F10" s="32">
        <v>0.29770000000000002</v>
      </c>
      <c r="G10" s="32">
        <v>0.23119999999999999</v>
      </c>
      <c r="H10" s="43">
        <v>45292</v>
      </c>
      <c r="K10">
        <v>10000</v>
      </c>
      <c r="L10">
        <f t="shared" si="0"/>
        <v>10268.56</v>
      </c>
      <c r="M10">
        <f t="shared" si="1"/>
        <v>2.6855999999999951</v>
      </c>
      <c r="N10">
        <f t="shared" si="2"/>
        <v>1.4521588669769159E-3</v>
      </c>
    </row>
    <row r="11" spans="1:14" ht="15" thickBot="1" x14ac:dyDescent="0.35">
      <c r="A11">
        <v>3650</v>
      </c>
      <c r="B11" s="13" t="s">
        <v>47</v>
      </c>
      <c r="C11" s="14">
        <v>42073</v>
      </c>
      <c r="D11" s="15">
        <v>43161.599999999999</v>
      </c>
      <c r="E11" s="12">
        <v>3.3161999999999998</v>
      </c>
      <c r="F11" s="32">
        <v>0.1573</v>
      </c>
      <c r="G11" s="32">
        <v>0.14149999999999999</v>
      </c>
      <c r="H11" s="43">
        <v>44287</v>
      </c>
      <c r="K11">
        <v>10000</v>
      </c>
      <c r="L11">
        <f t="shared" si="0"/>
        <v>10331.619999999999</v>
      </c>
      <c r="M11">
        <f t="shared" si="1"/>
        <v>3.31619999999999</v>
      </c>
      <c r="N11">
        <f t="shared" si="2"/>
        <v>8.9381228554064052E-4</v>
      </c>
    </row>
    <row r="12" spans="1:14" ht="42" thickBot="1" x14ac:dyDescent="0.35">
      <c r="B12" s="27" t="s">
        <v>48</v>
      </c>
      <c r="C12" s="28">
        <v>36971</v>
      </c>
      <c r="D12" s="29">
        <v>192516.1</v>
      </c>
      <c r="E12" s="31">
        <v>18.2516</v>
      </c>
      <c r="F12" s="32">
        <v>0.13120000000000001</v>
      </c>
      <c r="G12" s="32">
        <v>0.1754</v>
      </c>
      <c r="H12" s="33" t="s">
        <v>1125</v>
      </c>
      <c r="K12">
        <v>10000</v>
      </c>
      <c r="L12">
        <f t="shared" si="0"/>
        <v>11825.160000000002</v>
      </c>
      <c r="M12">
        <f t="shared" si="1"/>
        <v>18.251600000000018</v>
      </c>
      <c r="N12" t="e">
        <f>Q13=((L12/10000)^(1/A12)-1)*100</f>
        <v>#DIV/0!</v>
      </c>
    </row>
    <row r="14" spans="1:14" x14ac:dyDescent="0.3">
      <c r="B14" s="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10"/>
  <sheetViews>
    <sheetView zoomScale="77" zoomScaleNormal="77" workbookViewId="0">
      <pane ySplit="1" topLeftCell="A2" activePane="bottomLeft" state="frozen"/>
      <selection pane="bottomLeft" activeCell="J8" sqref="J8"/>
    </sheetView>
  </sheetViews>
  <sheetFormatPr defaultRowHeight="14.4" x14ac:dyDescent="0.3"/>
  <cols>
    <col min="1" max="1" width="34.6640625" customWidth="1"/>
    <col min="2" max="2" width="27.5546875" customWidth="1"/>
    <col min="3" max="3" width="13.44140625" customWidth="1"/>
    <col min="4" max="4" width="21.88671875" customWidth="1"/>
    <col min="5" max="5" width="13.5546875" customWidth="1"/>
    <col min="6" max="6" width="25.44140625" customWidth="1"/>
    <col min="7" max="7" width="28.88671875" customWidth="1"/>
    <col min="8" max="8" width="24.109375" customWidth="1"/>
    <col min="9" max="9" width="19.44140625" customWidth="1"/>
    <col min="10" max="10" width="27.109375" style="125" customWidth="1"/>
    <col min="13" max="13" width="11" customWidth="1"/>
  </cols>
  <sheetData>
    <row r="1" spans="1:10" ht="30.75" customHeight="1" thickBot="1" x14ac:dyDescent="0.35">
      <c r="A1" s="85" t="s">
        <v>53</v>
      </c>
      <c r="B1" s="86" t="s">
        <v>54</v>
      </c>
      <c r="C1" s="86" t="s">
        <v>55</v>
      </c>
      <c r="D1" s="87" t="s">
        <v>56</v>
      </c>
      <c r="E1" s="86" t="s">
        <v>57</v>
      </c>
      <c r="F1" s="86" t="s">
        <v>58</v>
      </c>
      <c r="G1" s="87" t="s">
        <v>59</v>
      </c>
      <c r="H1" s="86" t="s">
        <v>60</v>
      </c>
      <c r="I1" s="86" t="s">
        <v>61</v>
      </c>
      <c r="J1" s="123" t="s">
        <v>2438</v>
      </c>
    </row>
    <row r="2" spans="1:10" ht="30.75" customHeight="1" thickBot="1" x14ac:dyDescent="0.35">
      <c r="A2" s="42" t="s">
        <v>1652</v>
      </c>
      <c r="B2" s="38" t="s">
        <v>343</v>
      </c>
      <c r="C2" s="50">
        <v>9536.7999999999993</v>
      </c>
      <c r="D2" s="51">
        <v>1.9400000000000001E-2</v>
      </c>
      <c r="E2" s="52">
        <v>1.4E-3</v>
      </c>
      <c r="F2" s="38" t="s">
        <v>892</v>
      </c>
      <c r="G2" s="41" t="s">
        <v>893</v>
      </c>
      <c r="H2" s="38" t="s">
        <v>894</v>
      </c>
      <c r="I2" s="38">
        <v>0</v>
      </c>
      <c r="J2" s="124"/>
    </row>
    <row r="3" spans="1:10" ht="28.2" thickBot="1" x14ac:dyDescent="0.35">
      <c r="A3" s="42" t="s">
        <v>1290</v>
      </c>
      <c r="B3" s="38" t="s">
        <v>62</v>
      </c>
      <c r="C3" s="38">
        <v>9929.6</v>
      </c>
      <c r="D3" s="39">
        <v>2.0199999999999999E-2</v>
      </c>
      <c r="E3" s="40">
        <v>1.6000000000000001E-3</v>
      </c>
      <c r="F3" s="38" t="s">
        <v>780</v>
      </c>
      <c r="G3" s="41" t="s">
        <v>781</v>
      </c>
      <c r="H3" s="38" t="s">
        <v>782</v>
      </c>
      <c r="I3" s="38">
        <v>0</v>
      </c>
      <c r="J3" s="124"/>
    </row>
    <row r="4" spans="1:10" ht="28.2" thickBot="1" x14ac:dyDescent="0.35">
      <c r="A4" s="42" t="s">
        <v>1892</v>
      </c>
      <c r="B4" s="38" t="s">
        <v>62</v>
      </c>
      <c r="C4" s="38">
        <v>8396</v>
      </c>
      <c r="D4" s="39">
        <v>1.7100000000000001E-2</v>
      </c>
      <c r="E4" s="40">
        <v>-5.0000000000000001E-4</v>
      </c>
      <c r="F4" s="38" t="s">
        <v>783</v>
      </c>
      <c r="G4" s="41" t="s">
        <v>784</v>
      </c>
      <c r="H4" s="38" t="s">
        <v>785</v>
      </c>
      <c r="I4" s="38">
        <v>0</v>
      </c>
      <c r="J4" s="124"/>
    </row>
    <row r="5" spans="1:10" ht="28.2" thickBot="1" x14ac:dyDescent="0.35">
      <c r="A5" s="42" t="s">
        <v>2270</v>
      </c>
      <c r="B5" s="38" t="s">
        <v>62</v>
      </c>
      <c r="C5" s="38">
        <v>5961.4</v>
      </c>
      <c r="D5" s="39">
        <v>1.21E-2</v>
      </c>
      <c r="E5" s="40">
        <v>-4.0000000000000002E-4</v>
      </c>
      <c r="F5" s="38" t="s">
        <v>786</v>
      </c>
      <c r="G5" s="41" t="s">
        <v>787</v>
      </c>
      <c r="H5" s="38" t="s">
        <v>788</v>
      </c>
      <c r="I5" s="38">
        <v>0</v>
      </c>
      <c r="J5" s="124"/>
    </row>
    <row r="6" spans="1:10" ht="28.2" thickBot="1" x14ac:dyDescent="0.35">
      <c r="A6" s="42" t="s">
        <v>2271</v>
      </c>
      <c r="B6" s="38" t="s">
        <v>62</v>
      </c>
      <c r="C6" s="38">
        <v>3964.8</v>
      </c>
      <c r="D6" s="39">
        <v>8.0999999999999996E-3</v>
      </c>
      <c r="E6" s="40">
        <v>-1E-4</v>
      </c>
      <c r="F6" s="38" t="s">
        <v>789</v>
      </c>
      <c r="G6" s="41" t="s">
        <v>790</v>
      </c>
      <c r="H6" s="38" t="s">
        <v>791</v>
      </c>
      <c r="I6" s="38">
        <v>0</v>
      </c>
      <c r="J6" s="124"/>
    </row>
    <row r="7" spans="1:10" ht="28.2" thickBot="1" x14ac:dyDescent="0.35">
      <c r="A7" s="42" t="s">
        <v>1684</v>
      </c>
      <c r="B7" s="38" t="s">
        <v>62</v>
      </c>
      <c r="C7" s="38">
        <v>2881.7</v>
      </c>
      <c r="D7" s="39">
        <v>5.8999999999999999E-3</v>
      </c>
      <c r="E7" s="40">
        <v>4.0000000000000002E-4</v>
      </c>
      <c r="F7" s="38" t="s">
        <v>792</v>
      </c>
      <c r="G7" s="41" t="s">
        <v>269</v>
      </c>
      <c r="H7" s="38" t="s">
        <v>793</v>
      </c>
      <c r="I7" s="38">
        <v>0</v>
      </c>
      <c r="J7" s="124"/>
    </row>
    <row r="8" spans="1:10" ht="28.2" thickBot="1" x14ac:dyDescent="0.35">
      <c r="A8" s="42" t="s">
        <v>2272</v>
      </c>
      <c r="B8" s="38" t="s">
        <v>62</v>
      </c>
      <c r="C8" s="38">
        <v>1680.6</v>
      </c>
      <c r="D8" s="39">
        <v>3.3999999999999998E-3</v>
      </c>
      <c r="E8" s="40">
        <v>-5.7999999999999996E-3</v>
      </c>
      <c r="F8" s="38" t="s">
        <v>794</v>
      </c>
      <c r="G8" s="41" t="s">
        <v>183</v>
      </c>
      <c r="H8" s="38" t="s">
        <v>795</v>
      </c>
      <c r="I8" s="38" t="s">
        <v>796</v>
      </c>
      <c r="J8" s="124"/>
    </row>
    <row r="9" spans="1:10" ht="15" thickBot="1" x14ac:dyDescent="0.35">
      <c r="A9" s="42" t="s">
        <v>1382</v>
      </c>
      <c r="B9" s="38" t="s">
        <v>608</v>
      </c>
      <c r="C9" s="38">
        <v>6662.7</v>
      </c>
      <c r="D9" s="39">
        <v>1.3599999999999999E-2</v>
      </c>
      <c r="E9" s="40">
        <v>3.5000000000000001E-3</v>
      </c>
      <c r="F9" s="38" t="s">
        <v>865</v>
      </c>
      <c r="G9" s="41" t="s">
        <v>67</v>
      </c>
      <c r="H9" s="38" t="s">
        <v>866</v>
      </c>
      <c r="I9" s="38" t="s">
        <v>867</v>
      </c>
      <c r="J9" s="124"/>
    </row>
    <row r="10" spans="1:10" ht="15" thickBot="1" x14ac:dyDescent="0.35">
      <c r="A10" s="42" t="s">
        <v>2273</v>
      </c>
      <c r="B10" s="38" t="s">
        <v>608</v>
      </c>
      <c r="C10" s="38">
        <v>5956.3</v>
      </c>
      <c r="D10" s="39">
        <v>1.21E-2</v>
      </c>
      <c r="E10" s="40">
        <v>-1.4E-3</v>
      </c>
      <c r="F10" s="38" t="s">
        <v>868</v>
      </c>
      <c r="G10" s="41" t="s">
        <v>67</v>
      </c>
      <c r="H10" s="38" t="s">
        <v>869</v>
      </c>
      <c r="I10" s="38">
        <v>0</v>
      </c>
      <c r="J10" s="124"/>
    </row>
    <row r="11" spans="1:10" ht="15" thickBot="1" x14ac:dyDescent="0.35">
      <c r="A11" s="42" t="s">
        <v>1282</v>
      </c>
      <c r="B11" s="38" t="s">
        <v>906</v>
      </c>
      <c r="C11" s="38">
        <v>7119.4</v>
      </c>
      <c r="D11" s="39">
        <v>1.4500000000000001E-2</v>
      </c>
      <c r="E11" s="40">
        <v>2.9999999999999997E-4</v>
      </c>
      <c r="F11" s="38" t="s">
        <v>907</v>
      </c>
      <c r="G11" s="41" t="s">
        <v>908</v>
      </c>
      <c r="H11" s="38" t="s">
        <v>909</v>
      </c>
      <c r="I11" s="38">
        <v>0</v>
      </c>
      <c r="J11" s="124"/>
    </row>
    <row r="12" spans="1:10" ht="15" thickBot="1" x14ac:dyDescent="0.35">
      <c r="A12" s="42" t="s">
        <v>2274</v>
      </c>
      <c r="B12" s="38" t="s">
        <v>400</v>
      </c>
      <c r="C12" s="38">
        <v>12322.6</v>
      </c>
      <c r="D12" s="39">
        <v>2.5100000000000001E-2</v>
      </c>
      <c r="E12" s="40">
        <v>2.8999999999999998E-3</v>
      </c>
      <c r="F12" s="38" t="s">
        <v>822</v>
      </c>
      <c r="G12" s="41" t="s">
        <v>823</v>
      </c>
      <c r="H12" s="38" t="s">
        <v>824</v>
      </c>
      <c r="I12" s="38" t="s">
        <v>825</v>
      </c>
      <c r="J12" s="124"/>
    </row>
    <row r="13" spans="1:10" ht="15" thickBot="1" x14ac:dyDescent="0.35">
      <c r="A13" s="42" t="s">
        <v>2194</v>
      </c>
      <c r="B13" s="38" t="s">
        <v>400</v>
      </c>
      <c r="C13" s="38">
        <v>6344.4</v>
      </c>
      <c r="D13" s="39">
        <v>1.29E-2</v>
      </c>
      <c r="E13" s="40">
        <v>2.9999999999999997E-4</v>
      </c>
      <c r="F13" s="38" t="s">
        <v>826</v>
      </c>
      <c r="G13" s="41" t="s">
        <v>827</v>
      </c>
      <c r="H13" s="38" t="s">
        <v>828</v>
      </c>
      <c r="I13" s="38">
        <v>0</v>
      </c>
      <c r="J13" s="124"/>
    </row>
    <row r="14" spans="1:10" ht="15" thickBot="1" x14ac:dyDescent="0.35">
      <c r="A14" s="42" t="s">
        <v>1914</v>
      </c>
      <c r="B14" s="38" t="s">
        <v>922</v>
      </c>
      <c r="C14" s="38">
        <v>6397.7</v>
      </c>
      <c r="D14" s="39">
        <v>1.2999999999999999E-2</v>
      </c>
      <c r="E14" s="40">
        <v>-1.1000000000000001E-3</v>
      </c>
      <c r="F14" s="38" t="s">
        <v>923</v>
      </c>
      <c r="G14" s="41" t="s">
        <v>924</v>
      </c>
      <c r="H14" s="38" t="s">
        <v>925</v>
      </c>
      <c r="I14" s="38">
        <v>0</v>
      </c>
      <c r="J14" s="124"/>
    </row>
    <row r="15" spans="1:10" ht="15" thickBot="1" x14ac:dyDescent="0.35">
      <c r="A15" s="42" t="s">
        <v>2276</v>
      </c>
      <c r="B15" s="38" t="s">
        <v>204</v>
      </c>
      <c r="C15" s="38">
        <v>2350.5</v>
      </c>
      <c r="D15" s="39">
        <v>4.7999999999999996E-3</v>
      </c>
      <c r="E15" s="40">
        <v>-1.6999999999999999E-3</v>
      </c>
      <c r="F15" s="38" t="s">
        <v>944</v>
      </c>
      <c r="G15" s="41" t="s">
        <v>67</v>
      </c>
      <c r="H15" s="38" t="s">
        <v>945</v>
      </c>
      <c r="I15" s="38">
        <v>0</v>
      </c>
      <c r="J15" s="124"/>
    </row>
    <row r="16" spans="1:10" ht="28.2" thickBot="1" x14ac:dyDescent="0.35">
      <c r="A16" s="42" t="s">
        <v>2277</v>
      </c>
      <c r="B16" s="38" t="s">
        <v>293</v>
      </c>
      <c r="C16" s="38">
        <v>16719.2</v>
      </c>
      <c r="D16" s="39">
        <v>3.4099999999999998E-2</v>
      </c>
      <c r="E16" s="40">
        <v>2.8E-3</v>
      </c>
      <c r="F16" s="38" t="s">
        <v>764</v>
      </c>
      <c r="G16" s="41" t="s">
        <v>765</v>
      </c>
      <c r="H16" s="38" t="s">
        <v>766</v>
      </c>
      <c r="I16" s="38" t="s">
        <v>767</v>
      </c>
      <c r="J16" s="124"/>
    </row>
    <row r="17" spans="1:10" ht="28.2" thickBot="1" x14ac:dyDescent="0.35">
      <c r="A17" s="42" t="s">
        <v>1860</v>
      </c>
      <c r="B17" s="38" t="s">
        <v>293</v>
      </c>
      <c r="C17" s="38">
        <v>12939.9</v>
      </c>
      <c r="D17" s="39">
        <v>2.64E-2</v>
      </c>
      <c r="E17" s="40">
        <v>-2.8999999999999998E-3</v>
      </c>
      <c r="F17" s="38" t="s">
        <v>768</v>
      </c>
      <c r="G17" s="41" t="s">
        <v>769</v>
      </c>
      <c r="H17" s="38" t="s">
        <v>770</v>
      </c>
      <c r="I17" s="38" t="s">
        <v>771</v>
      </c>
      <c r="J17" s="124"/>
    </row>
    <row r="18" spans="1:10" ht="28.2" thickBot="1" x14ac:dyDescent="0.35">
      <c r="A18" s="42" t="s">
        <v>2174</v>
      </c>
      <c r="B18" s="38" t="s">
        <v>293</v>
      </c>
      <c r="C18" s="38">
        <v>11456.1</v>
      </c>
      <c r="D18" s="39">
        <v>2.3300000000000001E-2</v>
      </c>
      <c r="E18" s="40">
        <v>3.5000000000000001E-3</v>
      </c>
      <c r="F18" s="38" t="s">
        <v>772</v>
      </c>
      <c r="G18" s="41" t="s">
        <v>67</v>
      </c>
      <c r="H18" s="38" t="s">
        <v>773</v>
      </c>
      <c r="I18" s="38" t="s">
        <v>774</v>
      </c>
      <c r="J18" s="124"/>
    </row>
    <row r="19" spans="1:10" ht="28.2" thickBot="1" x14ac:dyDescent="0.35">
      <c r="A19" s="42" t="s">
        <v>2098</v>
      </c>
      <c r="B19" s="38" t="s">
        <v>293</v>
      </c>
      <c r="C19" s="38">
        <v>9590.7000000000007</v>
      </c>
      <c r="D19" s="39">
        <v>1.95E-2</v>
      </c>
      <c r="E19" s="40">
        <v>1.2999999999999999E-3</v>
      </c>
      <c r="F19" s="38" t="s">
        <v>775</v>
      </c>
      <c r="G19" s="41" t="s">
        <v>67</v>
      </c>
      <c r="H19" s="38" t="s">
        <v>776</v>
      </c>
      <c r="I19" s="38" t="s">
        <v>777</v>
      </c>
      <c r="J19" s="124"/>
    </row>
    <row r="20" spans="1:10" ht="28.2" thickBot="1" x14ac:dyDescent="0.35">
      <c r="A20" s="42" t="s">
        <v>2142</v>
      </c>
      <c r="B20" s="38" t="s">
        <v>293</v>
      </c>
      <c r="C20" s="38">
        <v>3634.5</v>
      </c>
      <c r="D20" s="39">
        <v>7.4000000000000003E-3</v>
      </c>
      <c r="E20" s="40">
        <v>4.0000000000000002E-4</v>
      </c>
      <c r="F20" s="38" t="s">
        <v>778</v>
      </c>
      <c r="G20" s="41" t="s">
        <v>266</v>
      </c>
      <c r="H20" s="38" t="s">
        <v>779</v>
      </c>
      <c r="I20" s="38">
        <v>0</v>
      </c>
      <c r="J20" s="124"/>
    </row>
    <row r="21" spans="1:10" ht="15" thickBot="1" x14ac:dyDescent="0.35">
      <c r="A21" s="42" t="s">
        <v>2012</v>
      </c>
      <c r="B21" s="38" t="s">
        <v>268</v>
      </c>
      <c r="C21" s="38">
        <v>11293.7</v>
      </c>
      <c r="D21" s="122">
        <v>2.3900000000000001E-2</v>
      </c>
      <c r="E21" s="40">
        <v>-2.5000000000000001E-3</v>
      </c>
      <c r="F21" s="38" t="s">
        <v>874</v>
      </c>
      <c r="G21" s="41" t="s">
        <v>875</v>
      </c>
      <c r="H21" s="38" t="s">
        <v>876</v>
      </c>
      <c r="I21" s="38">
        <v>0</v>
      </c>
      <c r="J21" s="124"/>
    </row>
    <row r="22" spans="1:10" ht="15" thickBot="1" x14ac:dyDescent="0.35">
      <c r="A22" s="42" t="s">
        <v>2278</v>
      </c>
      <c r="B22" s="38" t="s">
        <v>596</v>
      </c>
      <c r="C22" s="38">
        <v>907.7</v>
      </c>
      <c r="D22" s="39">
        <v>1.8E-3</v>
      </c>
      <c r="E22" s="40">
        <v>1E-4</v>
      </c>
      <c r="F22" s="38" t="s">
        <v>112</v>
      </c>
      <c r="G22" s="41" t="s">
        <v>67</v>
      </c>
      <c r="H22" s="38" t="s">
        <v>946</v>
      </c>
      <c r="I22" s="38">
        <v>0</v>
      </c>
      <c r="J22" s="124"/>
    </row>
    <row r="23" spans="1:10" ht="15" thickBot="1" x14ac:dyDescent="0.35">
      <c r="A23" s="42" t="s">
        <v>1928</v>
      </c>
      <c r="B23" s="38" t="s">
        <v>682</v>
      </c>
      <c r="C23" s="38">
        <v>3140.1</v>
      </c>
      <c r="D23" s="39">
        <v>6.4000000000000003E-3</v>
      </c>
      <c r="E23" s="40">
        <v>-1.1000000000000001E-3</v>
      </c>
      <c r="F23" s="38" t="s">
        <v>940</v>
      </c>
      <c r="G23" s="41" t="s">
        <v>67</v>
      </c>
      <c r="H23" s="38" t="s">
        <v>941</v>
      </c>
      <c r="I23" s="38">
        <v>0</v>
      </c>
      <c r="J23" s="124"/>
    </row>
    <row r="24" spans="1:10" ht="15" thickBot="1" x14ac:dyDescent="0.35">
      <c r="A24" s="42" t="s">
        <v>1570</v>
      </c>
      <c r="B24" s="38" t="s">
        <v>870</v>
      </c>
      <c r="C24" s="38">
        <v>11273</v>
      </c>
      <c r="D24" s="39">
        <v>2.3E-2</v>
      </c>
      <c r="E24" s="40">
        <v>2.5999999999999999E-3</v>
      </c>
      <c r="F24" s="38" t="s">
        <v>871</v>
      </c>
      <c r="G24" s="41" t="s">
        <v>872</v>
      </c>
      <c r="H24" s="38" t="s">
        <v>873</v>
      </c>
      <c r="I24" s="38">
        <v>0</v>
      </c>
      <c r="J24" s="124"/>
    </row>
    <row r="25" spans="1:10" ht="15" thickBot="1" x14ac:dyDescent="0.35">
      <c r="A25" s="42" t="s">
        <v>1300</v>
      </c>
      <c r="B25" s="38" t="s">
        <v>470</v>
      </c>
      <c r="C25" s="38">
        <v>13690.3</v>
      </c>
      <c r="D25" s="39">
        <v>2.7900000000000001E-2</v>
      </c>
      <c r="E25" s="40">
        <v>1.1000000000000001E-3</v>
      </c>
      <c r="F25" s="38" t="s">
        <v>848</v>
      </c>
      <c r="G25" s="41" t="s">
        <v>849</v>
      </c>
      <c r="H25" s="38" t="s">
        <v>850</v>
      </c>
      <c r="I25" s="38">
        <v>0</v>
      </c>
      <c r="J25" s="124"/>
    </row>
    <row r="26" spans="1:10" ht="15" thickBot="1" x14ac:dyDescent="0.35">
      <c r="A26" s="42" t="s">
        <v>1826</v>
      </c>
      <c r="B26" s="38" t="s">
        <v>762</v>
      </c>
      <c r="C26" s="38">
        <v>10013.799999999999</v>
      </c>
      <c r="D26" s="39">
        <v>2.0400000000000001E-2</v>
      </c>
      <c r="E26" s="40">
        <v>4.0000000000000002E-4</v>
      </c>
      <c r="F26" s="38" t="s">
        <v>851</v>
      </c>
      <c r="G26" s="41" t="s">
        <v>852</v>
      </c>
      <c r="H26" s="38" t="s">
        <v>853</v>
      </c>
      <c r="I26" s="38">
        <v>0</v>
      </c>
      <c r="J26" s="124"/>
    </row>
    <row r="27" spans="1:10" ht="15" thickBot="1" x14ac:dyDescent="0.35">
      <c r="A27" s="42" t="s">
        <v>2279</v>
      </c>
      <c r="B27" s="38" t="s">
        <v>762</v>
      </c>
      <c r="C27" s="38">
        <v>3230.6</v>
      </c>
      <c r="D27" s="39">
        <v>6.6E-3</v>
      </c>
      <c r="E27" s="40">
        <v>-2.0000000000000001E-4</v>
      </c>
      <c r="F27" s="38" t="s">
        <v>854</v>
      </c>
      <c r="G27" s="41" t="s">
        <v>67</v>
      </c>
      <c r="H27" s="38" t="s">
        <v>855</v>
      </c>
      <c r="I27" s="38">
        <v>0</v>
      </c>
      <c r="J27" s="124"/>
    </row>
    <row r="28" spans="1:10" ht="15" thickBot="1" x14ac:dyDescent="0.35">
      <c r="A28" s="42" t="s">
        <v>2280</v>
      </c>
      <c r="B28" s="38" t="s">
        <v>937</v>
      </c>
      <c r="C28" s="38">
        <v>3811.5</v>
      </c>
      <c r="D28" s="39">
        <v>7.7999999999999996E-3</v>
      </c>
      <c r="E28" s="40">
        <v>-1.9E-3</v>
      </c>
      <c r="F28" s="38" t="s">
        <v>938</v>
      </c>
      <c r="G28" s="41" t="s">
        <v>67</v>
      </c>
      <c r="H28" s="38" t="s">
        <v>939</v>
      </c>
      <c r="I28" s="38">
        <v>0</v>
      </c>
      <c r="J28" s="124"/>
    </row>
    <row r="29" spans="1:10" ht="15" thickBot="1" x14ac:dyDescent="0.35">
      <c r="A29" s="42" t="s">
        <v>1804</v>
      </c>
      <c r="B29" s="38" t="s">
        <v>749</v>
      </c>
      <c r="C29" s="38">
        <v>7556.7</v>
      </c>
      <c r="D29" s="39">
        <v>1.54E-2</v>
      </c>
      <c r="E29" s="40">
        <v>8.0000000000000004E-4</v>
      </c>
      <c r="F29" s="38" t="s">
        <v>903</v>
      </c>
      <c r="G29" s="41" t="s">
        <v>904</v>
      </c>
      <c r="H29" s="38" t="s">
        <v>905</v>
      </c>
      <c r="I29" s="38">
        <v>0</v>
      </c>
      <c r="J29" s="124"/>
    </row>
    <row r="30" spans="1:10" ht="15" thickBot="1" x14ac:dyDescent="0.35">
      <c r="A30" s="42" t="s">
        <v>1418</v>
      </c>
      <c r="B30" s="18" t="s">
        <v>379</v>
      </c>
      <c r="C30" s="18">
        <v>285.2</v>
      </c>
      <c r="D30" s="19">
        <v>5.9999999999999995E-4</v>
      </c>
      <c r="E30" s="20">
        <v>-5.1999999999999998E-3</v>
      </c>
      <c r="F30" s="18" t="s">
        <v>947</v>
      </c>
      <c r="G30" s="30" t="s">
        <v>464</v>
      </c>
      <c r="H30" s="18" t="s">
        <v>948</v>
      </c>
      <c r="I30" s="18" t="s">
        <v>949</v>
      </c>
      <c r="J30" s="124"/>
    </row>
    <row r="31" spans="1:10" ht="15" thickBot="1" x14ac:dyDescent="0.35">
      <c r="A31" s="42" t="s">
        <v>2281</v>
      </c>
      <c r="B31" s="38" t="s">
        <v>897</v>
      </c>
      <c r="C31" s="38">
        <v>7921.1</v>
      </c>
      <c r="D31" s="39">
        <v>1.61E-2</v>
      </c>
      <c r="E31" s="40">
        <v>1.6999999999999999E-3</v>
      </c>
      <c r="F31" s="38" t="s">
        <v>898</v>
      </c>
      <c r="G31" s="41" t="s">
        <v>67</v>
      </c>
      <c r="H31" s="38" t="s">
        <v>899</v>
      </c>
      <c r="I31" s="38">
        <v>0</v>
      </c>
      <c r="J31" s="124"/>
    </row>
    <row r="32" spans="1:10" ht="15" thickBot="1" x14ac:dyDescent="0.35">
      <c r="A32" s="42" t="s">
        <v>2282</v>
      </c>
      <c r="B32" s="38" t="s">
        <v>186</v>
      </c>
      <c r="C32" s="38">
        <v>10400.4</v>
      </c>
      <c r="D32" s="39">
        <v>2.12E-2</v>
      </c>
      <c r="E32" s="40">
        <v>4.0000000000000001E-3</v>
      </c>
      <c r="F32" s="38" t="s">
        <v>829</v>
      </c>
      <c r="G32" s="41" t="s">
        <v>67</v>
      </c>
      <c r="H32" s="38" t="s">
        <v>830</v>
      </c>
      <c r="I32" s="38" t="s">
        <v>831</v>
      </c>
      <c r="J32" s="124"/>
    </row>
    <row r="33" spans="1:10" ht="15" thickBot="1" x14ac:dyDescent="0.35">
      <c r="A33" s="42" t="s">
        <v>1708</v>
      </c>
      <c r="B33" s="38" t="s">
        <v>186</v>
      </c>
      <c r="C33" s="38">
        <v>6486</v>
      </c>
      <c r="D33" s="39">
        <v>1.32E-2</v>
      </c>
      <c r="E33" s="40">
        <v>4.0000000000000002E-4</v>
      </c>
      <c r="F33" s="38" t="s">
        <v>834</v>
      </c>
      <c r="G33" s="41" t="s">
        <v>835</v>
      </c>
      <c r="H33" s="38" t="s">
        <v>836</v>
      </c>
      <c r="I33" s="38">
        <v>0</v>
      </c>
      <c r="J33" s="124"/>
    </row>
    <row r="34" spans="1:10" ht="15" thickBot="1" x14ac:dyDescent="0.35">
      <c r="A34" s="42" t="s">
        <v>2028</v>
      </c>
      <c r="B34" s="38" t="s">
        <v>335</v>
      </c>
      <c r="C34" s="38">
        <v>15828.5</v>
      </c>
      <c r="D34" s="39">
        <v>3.2199999999999999E-2</v>
      </c>
      <c r="E34" s="40">
        <v>-1.2999999999999999E-3</v>
      </c>
      <c r="F34" s="38" t="s">
        <v>817</v>
      </c>
      <c r="G34" s="41" t="s">
        <v>67</v>
      </c>
      <c r="H34" s="38" t="s">
        <v>818</v>
      </c>
      <c r="I34" s="38">
        <v>0</v>
      </c>
      <c r="J34" s="124"/>
    </row>
    <row r="35" spans="1:10" ht="15" thickBot="1" x14ac:dyDescent="0.35">
      <c r="A35" s="42" t="s">
        <v>1744</v>
      </c>
      <c r="B35" s="38" t="s">
        <v>335</v>
      </c>
      <c r="C35" s="38">
        <v>7800.4</v>
      </c>
      <c r="D35" s="39">
        <v>1.5900000000000001E-2</v>
      </c>
      <c r="E35" s="40">
        <v>6.9999999999999999E-4</v>
      </c>
      <c r="F35" s="38" t="s">
        <v>819</v>
      </c>
      <c r="G35" s="41" t="s">
        <v>67</v>
      </c>
      <c r="H35" s="38" t="s">
        <v>820</v>
      </c>
      <c r="I35" s="38">
        <v>0</v>
      </c>
      <c r="J35" s="124"/>
    </row>
    <row r="36" spans="1:10" ht="15" thickBot="1" x14ac:dyDescent="0.35">
      <c r="A36" s="42" t="s">
        <v>1458</v>
      </c>
      <c r="B36" s="38" t="s">
        <v>335</v>
      </c>
      <c r="C36" s="38">
        <v>1157.5999999999999</v>
      </c>
      <c r="D36" s="39">
        <v>2.3999999999999998E-3</v>
      </c>
      <c r="E36" s="40">
        <v>2.3999999999999998E-3</v>
      </c>
      <c r="F36" s="38" t="s">
        <v>680</v>
      </c>
      <c r="G36" s="41" t="s">
        <v>67</v>
      </c>
      <c r="H36" s="38" t="s">
        <v>821</v>
      </c>
      <c r="I36" s="38" t="s">
        <v>821</v>
      </c>
      <c r="J36" s="124"/>
    </row>
    <row r="37" spans="1:10" ht="15" thickBot="1" x14ac:dyDescent="0.35">
      <c r="A37" s="42" t="s">
        <v>1378</v>
      </c>
      <c r="B37" s="38" t="s">
        <v>231</v>
      </c>
      <c r="C37" s="38">
        <v>9411.5</v>
      </c>
      <c r="D37" s="39">
        <v>1.9199999999999998E-2</v>
      </c>
      <c r="E37" s="40">
        <v>-1.6999999999999999E-3</v>
      </c>
      <c r="F37" s="38" t="s">
        <v>806</v>
      </c>
      <c r="G37" s="41" t="s">
        <v>807</v>
      </c>
      <c r="H37" s="38" t="s">
        <v>808</v>
      </c>
      <c r="I37" s="38">
        <v>0</v>
      </c>
      <c r="J37" s="124"/>
    </row>
    <row r="38" spans="1:10" ht="15" thickBot="1" x14ac:dyDescent="0.35">
      <c r="A38" s="42" t="s">
        <v>2283</v>
      </c>
      <c r="B38" s="38" t="s">
        <v>231</v>
      </c>
      <c r="C38" s="38">
        <v>6023</v>
      </c>
      <c r="D38" s="39">
        <v>1.23E-2</v>
      </c>
      <c r="E38" s="40">
        <v>-3.8E-3</v>
      </c>
      <c r="F38" s="38" t="s">
        <v>809</v>
      </c>
      <c r="G38" s="41" t="s">
        <v>810</v>
      </c>
      <c r="H38" s="38" t="s">
        <v>811</v>
      </c>
      <c r="I38" s="38">
        <v>0</v>
      </c>
      <c r="J38" s="124"/>
    </row>
    <row r="39" spans="1:10" ht="15" thickBot="1" x14ac:dyDescent="0.35">
      <c r="A39" s="42" t="s">
        <v>1328</v>
      </c>
      <c r="B39" s="38" t="s">
        <v>231</v>
      </c>
      <c r="C39" s="38">
        <v>5902.9</v>
      </c>
      <c r="D39" s="39">
        <v>1.2E-2</v>
      </c>
      <c r="E39" s="40">
        <v>-5.9999999999999995E-4</v>
      </c>
      <c r="F39" s="38" t="s">
        <v>812</v>
      </c>
      <c r="G39" s="41" t="s">
        <v>813</v>
      </c>
      <c r="H39" s="38" t="s">
        <v>814</v>
      </c>
      <c r="I39" s="38">
        <v>0</v>
      </c>
      <c r="J39" s="124"/>
    </row>
    <row r="40" spans="1:10" ht="15" thickBot="1" x14ac:dyDescent="0.35">
      <c r="A40" s="42" t="s">
        <v>1748</v>
      </c>
      <c r="B40" s="38" t="s">
        <v>231</v>
      </c>
      <c r="C40" s="38">
        <v>3971.6</v>
      </c>
      <c r="D40" s="39">
        <v>8.0999999999999996E-3</v>
      </c>
      <c r="E40" s="40">
        <v>-5.9999999999999995E-4</v>
      </c>
      <c r="F40" s="38" t="s">
        <v>815</v>
      </c>
      <c r="G40" s="41" t="s">
        <v>117</v>
      </c>
      <c r="H40" s="38" t="s">
        <v>816</v>
      </c>
      <c r="I40" s="38">
        <v>0</v>
      </c>
      <c r="J40" s="124"/>
    </row>
    <row r="41" spans="1:10" ht="15" thickBot="1" x14ac:dyDescent="0.35">
      <c r="A41" s="42" t="s">
        <v>2046</v>
      </c>
      <c r="B41" s="38" t="s">
        <v>422</v>
      </c>
      <c r="C41" s="38">
        <v>7584.8</v>
      </c>
      <c r="D41" s="39">
        <v>1.55E-2</v>
      </c>
      <c r="E41" s="40">
        <v>1.1999999999999999E-3</v>
      </c>
      <c r="F41" s="38" t="s">
        <v>900</v>
      </c>
      <c r="G41" s="41" t="s">
        <v>901</v>
      </c>
      <c r="H41" s="38" t="s">
        <v>902</v>
      </c>
      <c r="I41" s="38">
        <v>0</v>
      </c>
      <c r="J41" s="124"/>
    </row>
    <row r="42" spans="1:10" ht="15" thickBot="1" x14ac:dyDescent="0.35">
      <c r="A42" s="42" t="s">
        <v>1632</v>
      </c>
      <c r="B42" s="38" t="s">
        <v>675</v>
      </c>
      <c r="C42" s="38">
        <v>5417.4</v>
      </c>
      <c r="D42" s="39">
        <v>1.0999999999999999E-2</v>
      </c>
      <c r="E42" s="40">
        <v>-2.9999999999999997E-4</v>
      </c>
      <c r="F42" s="38" t="s">
        <v>857</v>
      </c>
      <c r="G42" s="41" t="s">
        <v>877</v>
      </c>
      <c r="H42" s="38" t="s">
        <v>878</v>
      </c>
      <c r="I42" s="38">
        <v>0</v>
      </c>
      <c r="J42" s="124"/>
    </row>
    <row r="43" spans="1:10" ht="15" thickBot="1" x14ac:dyDescent="0.35">
      <c r="A43" s="42" t="s">
        <v>2168</v>
      </c>
      <c r="B43" s="38" t="s">
        <v>675</v>
      </c>
      <c r="C43" s="38">
        <v>4894.3999999999996</v>
      </c>
      <c r="D43" s="39">
        <v>0.01</v>
      </c>
      <c r="E43" s="40">
        <v>-2.8999999999999998E-3</v>
      </c>
      <c r="F43" s="38" t="s">
        <v>879</v>
      </c>
      <c r="G43" s="41" t="s">
        <v>200</v>
      </c>
      <c r="H43" s="38" t="s">
        <v>880</v>
      </c>
      <c r="I43" s="38" t="s">
        <v>881</v>
      </c>
      <c r="J43" s="124"/>
    </row>
    <row r="44" spans="1:10" ht="15" thickBot="1" x14ac:dyDescent="0.35">
      <c r="A44" s="42" t="s">
        <v>2096</v>
      </c>
      <c r="B44" s="38" t="s">
        <v>556</v>
      </c>
      <c r="C44" s="38">
        <v>5555.1</v>
      </c>
      <c r="D44" s="39">
        <v>1.1299999999999999E-2</v>
      </c>
      <c r="E44" s="40">
        <v>8.9999999999999998E-4</v>
      </c>
      <c r="F44" s="38" t="s">
        <v>926</v>
      </c>
      <c r="G44" s="41" t="s">
        <v>927</v>
      </c>
      <c r="H44" s="38" t="s">
        <v>928</v>
      </c>
      <c r="I44" s="38">
        <v>0</v>
      </c>
      <c r="J44" s="124"/>
    </row>
    <row r="45" spans="1:10" ht="28.2" thickBot="1" x14ac:dyDescent="0.35">
      <c r="A45" s="42" t="s">
        <v>1476</v>
      </c>
      <c r="B45" s="38" t="s">
        <v>541</v>
      </c>
      <c r="C45" s="38">
        <v>4184.8999999999996</v>
      </c>
      <c r="D45" s="39">
        <v>8.5000000000000006E-3</v>
      </c>
      <c r="E45" s="40">
        <v>1.1999999999999999E-3</v>
      </c>
      <c r="F45" s="38" t="s">
        <v>932</v>
      </c>
      <c r="G45" s="41" t="s">
        <v>933</v>
      </c>
      <c r="H45" s="38" t="s">
        <v>934</v>
      </c>
      <c r="I45" s="38">
        <v>0</v>
      </c>
      <c r="J45" s="124"/>
    </row>
    <row r="46" spans="1:10" ht="15" thickBot="1" x14ac:dyDescent="0.35">
      <c r="A46" s="42" t="s">
        <v>1786</v>
      </c>
      <c r="B46" s="38" t="s">
        <v>918</v>
      </c>
      <c r="C46" s="38">
        <v>6404.5</v>
      </c>
      <c r="D46" s="39">
        <v>1.2999999999999999E-2</v>
      </c>
      <c r="E46" s="40">
        <v>5.9999999999999995E-4</v>
      </c>
      <c r="F46" s="38" t="s">
        <v>919</v>
      </c>
      <c r="G46" s="41" t="s">
        <v>920</v>
      </c>
      <c r="H46" s="38" t="s">
        <v>921</v>
      </c>
      <c r="I46" s="38">
        <v>0</v>
      </c>
      <c r="J46" s="124"/>
    </row>
    <row r="47" spans="1:10" ht="15" thickBot="1" x14ac:dyDescent="0.35">
      <c r="A47" s="42" t="s">
        <v>2148</v>
      </c>
      <c r="B47" s="38" t="s">
        <v>718</v>
      </c>
      <c r="C47" s="38">
        <v>2649.6</v>
      </c>
      <c r="D47" s="39">
        <v>5.4000000000000003E-3</v>
      </c>
      <c r="E47" s="40">
        <v>8.0000000000000004E-4</v>
      </c>
      <c r="F47" s="38" t="s">
        <v>942</v>
      </c>
      <c r="G47" s="41" t="s">
        <v>645</v>
      </c>
      <c r="H47" s="38" t="s">
        <v>943</v>
      </c>
      <c r="I47" s="38">
        <v>0</v>
      </c>
      <c r="J47" s="124"/>
    </row>
    <row r="48" spans="1:10" ht="15" thickBot="1" x14ac:dyDescent="0.35">
      <c r="A48" s="42" t="s">
        <v>1460</v>
      </c>
      <c r="B48" s="38" t="s">
        <v>278</v>
      </c>
      <c r="C48" s="38">
        <v>6627.8</v>
      </c>
      <c r="D48" s="39">
        <v>1.35E-2</v>
      </c>
      <c r="E48" s="40">
        <v>1.6000000000000001E-3</v>
      </c>
      <c r="F48" s="38" t="s">
        <v>913</v>
      </c>
      <c r="G48" s="41" t="s">
        <v>67</v>
      </c>
      <c r="H48" s="38" t="s">
        <v>436</v>
      </c>
      <c r="I48" s="38" t="s">
        <v>914</v>
      </c>
      <c r="J48" s="124"/>
    </row>
    <row r="49" spans="1:10" ht="15" thickBot="1" x14ac:dyDescent="0.35">
      <c r="A49" s="42" t="s">
        <v>1246</v>
      </c>
      <c r="B49" s="38" t="s">
        <v>443</v>
      </c>
      <c r="C49" s="38">
        <v>6837.3</v>
      </c>
      <c r="D49" s="39">
        <v>1.3899999999999999E-2</v>
      </c>
      <c r="E49" s="40">
        <v>8.0000000000000004E-4</v>
      </c>
      <c r="F49" s="38" t="s">
        <v>910</v>
      </c>
      <c r="G49" s="41" t="s">
        <v>911</v>
      </c>
      <c r="H49" s="38" t="s">
        <v>912</v>
      </c>
      <c r="I49" s="38">
        <v>0</v>
      </c>
      <c r="J49" s="124"/>
    </row>
    <row r="50" spans="1:10" ht="15" thickBot="1" x14ac:dyDescent="0.35">
      <c r="A50" s="42" t="s">
        <v>2284</v>
      </c>
      <c r="B50" s="38" t="s">
        <v>515</v>
      </c>
      <c r="C50" s="38">
        <v>9862.5</v>
      </c>
      <c r="D50" s="39">
        <v>2.01E-2</v>
      </c>
      <c r="E50" s="40">
        <v>4.0000000000000002E-4</v>
      </c>
      <c r="F50" s="38" t="s">
        <v>884</v>
      </c>
      <c r="G50" s="41" t="s">
        <v>885</v>
      </c>
      <c r="H50" s="38" t="s">
        <v>886</v>
      </c>
      <c r="I50" s="38">
        <v>0</v>
      </c>
      <c r="J50" s="124"/>
    </row>
    <row r="51" spans="1:10" ht="15" thickBot="1" x14ac:dyDescent="0.35">
      <c r="A51" s="42" t="s">
        <v>1326</v>
      </c>
      <c r="B51" s="38" t="s">
        <v>108</v>
      </c>
      <c r="C51" s="38">
        <v>15845.5</v>
      </c>
      <c r="D51" s="39">
        <v>3.2300000000000002E-2</v>
      </c>
      <c r="E51" s="40">
        <v>-2.2000000000000001E-3</v>
      </c>
      <c r="F51" s="38" t="s">
        <v>797</v>
      </c>
      <c r="G51" s="41" t="s">
        <v>798</v>
      </c>
      <c r="H51" s="38" t="s">
        <v>536</v>
      </c>
      <c r="I51" s="38" t="s">
        <v>799</v>
      </c>
      <c r="J51" s="124"/>
    </row>
    <row r="52" spans="1:10" ht="15" thickBot="1" x14ac:dyDescent="0.35">
      <c r="A52" s="42" t="s">
        <v>2285</v>
      </c>
      <c r="B52" s="38" t="s">
        <v>108</v>
      </c>
      <c r="C52" s="38">
        <v>6891.2</v>
      </c>
      <c r="D52" s="39">
        <v>1.4E-2</v>
      </c>
      <c r="E52" s="40">
        <v>1.6000000000000001E-3</v>
      </c>
      <c r="F52" s="38" t="s">
        <v>800</v>
      </c>
      <c r="G52" s="41" t="s">
        <v>67</v>
      </c>
      <c r="H52" s="38" t="s">
        <v>801</v>
      </c>
      <c r="I52" s="38" t="s">
        <v>802</v>
      </c>
      <c r="J52" s="124"/>
    </row>
    <row r="53" spans="1:10" ht="15" thickBot="1" x14ac:dyDescent="0.35">
      <c r="A53" s="42" t="s">
        <v>1374</v>
      </c>
      <c r="B53" s="38" t="s">
        <v>108</v>
      </c>
      <c r="C53" s="38">
        <v>5166.3999999999996</v>
      </c>
      <c r="D53" s="39">
        <v>1.0500000000000001E-2</v>
      </c>
      <c r="E53" s="40">
        <v>5.0000000000000001E-4</v>
      </c>
      <c r="F53" s="38" t="s">
        <v>803</v>
      </c>
      <c r="G53" s="41" t="s">
        <v>804</v>
      </c>
      <c r="H53" s="38" t="s">
        <v>805</v>
      </c>
      <c r="I53" s="38">
        <v>0</v>
      </c>
      <c r="J53" s="124"/>
    </row>
    <row r="54" spans="1:10" ht="15" thickBot="1" x14ac:dyDescent="0.35">
      <c r="A54" s="42" t="s">
        <v>1450</v>
      </c>
      <c r="B54" s="38" t="s">
        <v>887</v>
      </c>
      <c r="C54" s="38">
        <v>9691.1</v>
      </c>
      <c r="D54" s="39">
        <v>1.9699999999999999E-2</v>
      </c>
      <c r="E54" s="40">
        <v>-3.2000000000000002E-3</v>
      </c>
      <c r="F54" s="38" t="s">
        <v>888</v>
      </c>
      <c r="G54" s="41" t="s">
        <v>889</v>
      </c>
      <c r="H54" s="38" t="s">
        <v>890</v>
      </c>
      <c r="I54" s="38" t="s">
        <v>891</v>
      </c>
      <c r="J54" s="124"/>
    </row>
    <row r="55" spans="1:10" ht="15" thickBot="1" x14ac:dyDescent="0.35">
      <c r="A55" s="42" t="s">
        <v>2286</v>
      </c>
      <c r="B55" s="38" t="s">
        <v>430</v>
      </c>
      <c r="C55" s="38">
        <v>4009.9</v>
      </c>
      <c r="D55" s="39">
        <v>8.2000000000000007E-3</v>
      </c>
      <c r="E55" s="40">
        <v>-5.0000000000000001E-4</v>
      </c>
      <c r="F55" s="38" t="s">
        <v>935</v>
      </c>
      <c r="G55" s="41" t="s">
        <v>67</v>
      </c>
      <c r="H55" s="38" t="s">
        <v>936</v>
      </c>
      <c r="I55" s="38" t="s">
        <v>754</v>
      </c>
      <c r="J55" s="124"/>
    </row>
    <row r="56" spans="1:10" ht="15" thickBot="1" x14ac:dyDescent="0.35">
      <c r="A56" s="42" t="s">
        <v>1732</v>
      </c>
      <c r="B56" s="38" t="s">
        <v>140</v>
      </c>
      <c r="C56" s="38">
        <v>6580.3</v>
      </c>
      <c r="D56" s="39">
        <v>1.34E-2</v>
      </c>
      <c r="E56" s="40">
        <v>2.0000000000000001E-4</v>
      </c>
      <c r="F56" s="38" t="s">
        <v>915</v>
      </c>
      <c r="G56" s="41" t="s">
        <v>916</v>
      </c>
      <c r="H56" s="38" t="s">
        <v>917</v>
      </c>
      <c r="I56" s="38">
        <v>0</v>
      </c>
      <c r="J56" s="124"/>
    </row>
    <row r="57" spans="1:10" ht="15" thickBot="1" x14ac:dyDescent="0.35">
      <c r="A57" s="42" t="s">
        <v>1802</v>
      </c>
      <c r="B57" s="38" t="s">
        <v>506</v>
      </c>
      <c r="C57" s="38">
        <v>8693.1</v>
      </c>
      <c r="D57" s="39">
        <v>1.77E-2</v>
      </c>
      <c r="E57" s="40">
        <v>-1E-3</v>
      </c>
      <c r="F57" s="38" t="s">
        <v>895</v>
      </c>
      <c r="G57" s="41" t="s">
        <v>90</v>
      </c>
      <c r="H57" s="38" t="s">
        <v>896</v>
      </c>
      <c r="I57" s="38">
        <v>0</v>
      </c>
      <c r="J57" s="124"/>
    </row>
    <row r="58" spans="1:10" ht="28.2" thickBot="1" x14ac:dyDescent="0.35">
      <c r="A58" s="42" t="s">
        <v>1798</v>
      </c>
      <c r="B58" s="38" t="s">
        <v>599</v>
      </c>
      <c r="C58" s="38">
        <v>14521.1</v>
      </c>
      <c r="D58" s="39">
        <v>2.9600000000000001E-2</v>
      </c>
      <c r="E58" s="40">
        <v>-5.3E-3</v>
      </c>
      <c r="F58" s="38" t="s">
        <v>842</v>
      </c>
      <c r="G58" s="41" t="s">
        <v>843</v>
      </c>
      <c r="H58" s="38" t="s">
        <v>844</v>
      </c>
      <c r="I58" s="38">
        <v>0</v>
      </c>
      <c r="J58" s="124"/>
    </row>
    <row r="59" spans="1:10" ht="15" thickBot="1" x14ac:dyDescent="0.35">
      <c r="A59" s="42" t="s">
        <v>2287</v>
      </c>
      <c r="B59" s="38" t="s">
        <v>845</v>
      </c>
      <c r="C59" s="38">
        <v>13956.2</v>
      </c>
      <c r="D59" s="39">
        <v>2.8400000000000002E-2</v>
      </c>
      <c r="E59" s="40">
        <v>-8.5000000000000006E-3</v>
      </c>
      <c r="F59" s="38" t="s">
        <v>846</v>
      </c>
      <c r="G59" s="41" t="s">
        <v>67</v>
      </c>
      <c r="H59" s="38" t="s">
        <v>847</v>
      </c>
      <c r="I59" s="38">
        <v>0</v>
      </c>
      <c r="J59" s="124"/>
    </row>
    <row r="60" spans="1:10" ht="15" thickBot="1" x14ac:dyDescent="0.35">
      <c r="A60" s="42" t="s">
        <v>1658</v>
      </c>
      <c r="B60" s="38" t="s">
        <v>157</v>
      </c>
      <c r="C60" s="38">
        <v>9022.7999999999993</v>
      </c>
      <c r="D60" s="39">
        <v>1.84E-2</v>
      </c>
      <c r="E60" s="40">
        <v>2.0000000000000001E-4</v>
      </c>
      <c r="F60" s="38" t="s">
        <v>832</v>
      </c>
      <c r="G60" s="41" t="s">
        <v>67</v>
      </c>
      <c r="H60" s="38" t="s">
        <v>833</v>
      </c>
      <c r="I60" s="38">
        <v>0</v>
      </c>
      <c r="J60" s="124"/>
    </row>
    <row r="61" spans="1:10" ht="15" thickBot="1" x14ac:dyDescent="0.35">
      <c r="A61" s="42" t="s">
        <v>1372</v>
      </c>
      <c r="B61" s="38" t="s">
        <v>157</v>
      </c>
      <c r="C61" s="38">
        <v>6171.7</v>
      </c>
      <c r="D61" s="39">
        <v>1.26E-2</v>
      </c>
      <c r="E61" s="40">
        <v>3.3E-3</v>
      </c>
      <c r="F61" s="38" t="s">
        <v>837</v>
      </c>
      <c r="G61" s="41" t="s">
        <v>363</v>
      </c>
      <c r="H61" s="38" t="s">
        <v>838</v>
      </c>
      <c r="I61" s="38">
        <v>0</v>
      </c>
      <c r="J61" s="124"/>
    </row>
    <row r="62" spans="1:10" ht="15" thickBot="1" x14ac:dyDescent="0.35">
      <c r="A62" s="42" t="s">
        <v>1912</v>
      </c>
      <c r="B62" s="38" t="s">
        <v>157</v>
      </c>
      <c r="C62" s="38">
        <v>1662.2</v>
      </c>
      <c r="D62" s="39">
        <v>3.3999999999999998E-3</v>
      </c>
      <c r="E62" s="40">
        <v>-2.2000000000000001E-3</v>
      </c>
      <c r="F62" s="38" t="s">
        <v>839</v>
      </c>
      <c r="G62" s="41" t="s">
        <v>183</v>
      </c>
      <c r="H62" s="38" t="s">
        <v>840</v>
      </c>
      <c r="I62" s="38" t="s">
        <v>841</v>
      </c>
      <c r="J62" s="124"/>
    </row>
    <row r="63" spans="1:10" ht="15" thickBot="1" x14ac:dyDescent="0.35">
      <c r="A63" s="42" t="s">
        <v>2289</v>
      </c>
      <c r="B63" s="38" t="s">
        <v>755</v>
      </c>
      <c r="C63" s="38">
        <v>4545.3999999999996</v>
      </c>
      <c r="D63" s="39">
        <v>9.2999999999999992E-3</v>
      </c>
      <c r="E63" s="40">
        <v>1.5E-3</v>
      </c>
      <c r="F63" s="38" t="s">
        <v>929</v>
      </c>
      <c r="G63" s="41" t="s">
        <v>67</v>
      </c>
      <c r="H63" s="38" t="s">
        <v>930</v>
      </c>
      <c r="I63" s="38" t="s">
        <v>931</v>
      </c>
      <c r="J63" s="124"/>
    </row>
    <row r="64" spans="1:10" ht="28.2" thickBot="1" x14ac:dyDescent="0.35">
      <c r="A64" s="42" t="s">
        <v>2216</v>
      </c>
      <c r="B64" s="38" t="s">
        <v>530</v>
      </c>
      <c r="C64" s="38">
        <v>9873</v>
      </c>
      <c r="D64" s="39">
        <v>2.01E-2</v>
      </c>
      <c r="E64" s="40">
        <v>1E-4</v>
      </c>
      <c r="F64" s="38" t="s">
        <v>882</v>
      </c>
      <c r="G64" s="41" t="s">
        <v>67</v>
      </c>
      <c r="H64" s="38" t="s">
        <v>883</v>
      </c>
      <c r="I64" s="38">
        <v>0</v>
      </c>
      <c r="J64" s="124"/>
    </row>
    <row r="65" spans="1:10" ht="15" thickBot="1" x14ac:dyDescent="0.35">
      <c r="A65" s="42" t="s">
        <v>1448</v>
      </c>
      <c r="B65" s="38" t="s">
        <v>856</v>
      </c>
      <c r="C65" s="38">
        <v>4826.3999999999996</v>
      </c>
      <c r="D65" s="39">
        <v>9.7999999999999997E-3</v>
      </c>
      <c r="E65" s="40">
        <v>-5.9999999999999995E-4</v>
      </c>
      <c r="F65" s="38" t="s">
        <v>857</v>
      </c>
      <c r="G65" s="41" t="s">
        <v>858</v>
      </c>
      <c r="H65" s="38" t="s">
        <v>859</v>
      </c>
      <c r="I65" s="38">
        <v>109</v>
      </c>
      <c r="J65" s="124"/>
    </row>
    <row r="66" spans="1:10" ht="15" thickBot="1" x14ac:dyDescent="0.35">
      <c r="A66" s="42" t="s">
        <v>2288</v>
      </c>
      <c r="B66" s="38" t="s">
        <v>856</v>
      </c>
      <c r="C66" s="38">
        <v>4504.8999999999996</v>
      </c>
      <c r="D66" s="39">
        <v>9.1999999999999998E-3</v>
      </c>
      <c r="E66" s="40">
        <v>-5.0000000000000001E-4</v>
      </c>
      <c r="F66" s="38" t="s">
        <v>860</v>
      </c>
      <c r="G66" s="41" t="s">
        <v>67</v>
      </c>
      <c r="H66" s="38" t="s">
        <v>153</v>
      </c>
      <c r="I66" s="38" t="s">
        <v>861</v>
      </c>
      <c r="J66" s="124"/>
    </row>
    <row r="67" spans="1:10" ht="15" thickBot="1" x14ac:dyDescent="0.35">
      <c r="A67" s="42" t="s">
        <v>1490</v>
      </c>
      <c r="B67" s="38" t="s">
        <v>856</v>
      </c>
      <c r="C67" s="38">
        <v>3506.8</v>
      </c>
      <c r="D67" s="39">
        <v>7.1000000000000004E-3</v>
      </c>
      <c r="E67" s="40">
        <v>2.0000000000000001E-4</v>
      </c>
      <c r="F67" s="38" t="s">
        <v>862</v>
      </c>
      <c r="G67" s="41" t="s">
        <v>863</v>
      </c>
      <c r="H67" s="38" t="s">
        <v>864</v>
      </c>
      <c r="I67" s="38">
        <v>0</v>
      </c>
      <c r="J67" s="124"/>
    </row>
    <row r="68" spans="1:10" ht="15" thickBot="1" x14ac:dyDescent="0.35">
      <c r="A68" s="42" t="s">
        <v>950</v>
      </c>
      <c r="B68" s="18"/>
      <c r="C68" s="18">
        <v>54340.4</v>
      </c>
      <c r="D68" s="19">
        <v>0.11070000000000001</v>
      </c>
      <c r="E68" s="20">
        <v>5.1000000000000004E-3</v>
      </c>
      <c r="F68" s="18"/>
      <c r="G68" s="30"/>
      <c r="H68" s="18"/>
      <c r="I68" s="18"/>
      <c r="J68" s="124"/>
    </row>
    <row r="69" spans="1:10" ht="15" thickBot="1" x14ac:dyDescent="0.35">
      <c r="A69" s="16" t="s">
        <v>62</v>
      </c>
      <c r="B69" s="18"/>
      <c r="C69" s="18">
        <v>32814.1</v>
      </c>
      <c r="D69" s="19">
        <v>6.6799999999999998E-2</v>
      </c>
      <c r="E69" s="20">
        <v>-4.7999999999999996E-3</v>
      </c>
      <c r="F69" s="18"/>
      <c r="G69" s="30"/>
      <c r="H69" s="18"/>
      <c r="I69" s="18"/>
      <c r="J69" s="124"/>
    </row>
    <row r="70" spans="1:10" ht="15" thickBot="1" x14ac:dyDescent="0.35">
      <c r="A70" s="16" t="s">
        <v>108</v>
      </c>
      <c r="B70" s="18"/>
      <c r="C70" s="18">
        <v>27903.1</v>
      </c>
      <c r="D70" s="19">
        <v>5.6800000000000003E-2</v>
      </c>
      <c r="E70" s="20">
        <v>-1E-4</v>
      </c>
      <c r="F70" s="18"/>
      <c r="G70" s="30"/>
      <c r="H70" s="18"/>
      <c r="I70" s="18"/>
      <c r="J70" s="124"/>
    </row>
    <row r="71" spans="1:10" ht="15" thickBot="1" x14ac:dyDescent="0.35">
      <c r="A71" s="16" t="s">
        <v>231</v>
      </c>
      <c r="B71" s="18"/>
      <c r="C71" s="18">
        <v>25309</v>
      </c>
      <c r="D71" s="19">
        <v>5.16E-2</v>
      </c>
      <c r="E71" s="20">
        <v>-6.7000000000000002E-3</v>
      </c>
      <c r="F71" s="18"/>
      <c r="G71" s="30"/>
      <c r="H71" s="18"/>
      <c r="I71" s="18"/>
      <c r="J71" s="124"/>
    </row>
    <row r="72" spans="1:10" ht="15" thickBot="1" x14ac:dyDescent="0.35">
      <c r="A72" s="16" t="s">
        <v>335</v>
      </c>
      <c r="B72" s="18"/>
      <c r="C72" s="18">
        <v>24786.5</v>
      </c>
      <c r="D72" s="19">
        <v>5.0500000000000003E-2</v>
      </c>
      <c r="E72" s="20">
        <v>1.8E-3</v>
      </c>
      <c r="F72" s="18"/>
      <c r="G72" s="30"/>
      <c r="H72" s="18"/>
      <c r="I72" s="18"/>
      <c r="J72" s="124"/>
    </row>
    <row r="73" spans="1:10" ht="15" thickBot="1" x14ac:dyDescent="0.35">
      <c r="A73" s="16" t="s">
        <v>400</v>
      </c>
      <c r="B73" s="18"/>
      <c r="C73" s="18">
        <v>18667</v>
      </c>
      <c r="D73" s="19">
        <v>3.7999999999999999E-2</v>
      </c>
      <c r="E73" s="20">
        <v>3.2000000000000002E-3</v>
      </c>
      <c r="F73" s="18"/>
      <c r="G73" s="30"/>
      <c r="H73" s="18"/>
      <c r="I73" s="18"/>
      <c r="J73" s="124"/>
    </row>
    <row r="74" spans="1:10" ht="15" thickBot="1" x14ac:dyDescent="0.35">
      <c r="A74" s="16" t="s">
        <v>186</v>
      </c>
      <c r="B74" s="18"/>
      <c r="C74" s="18">
        <v>10400.4</v>
      </c>
      <c r="D74" s="19">
        <v>2.12E-2</v>
      </c>
      <c r="E74" s="20">
        <v>4.0000000000000001E-3</v>
      </c>
      <c r="F74" s="18"/>
      <c r="G74" s="30"/>
      <c r="H74" s="18"/>
      <c r="I74" s="18"/>
      <c r="J74" s="124"/>
    </row>
    <row r="75" spans="1:10" ht="15" thickBot="1" x14ac:dyDescent="0.35">
      <c r="A75" s="16" t="s">
        <v>157</v>
      </c>
      <c r="B75" s="18"/>
      <c r="C75" s="18">
        <v>9022.7999999999993</v>
      </c>
      <c r="D75" s="19">
        <v>1.84E-2</v>
      </c>
      <c r="E75" s="20">
        <v>2.0000000000000001E-4</v>
      </c>
      <c r="F75" s="18"/>
      <c r="G75" s="30"/>
      <c r="H75" s="18"/>
      <c r="I75" s="18"/>
      <c r="J75" s="124"/>
    </row>
    <row r="76" spans="1:10" ht="15" thickBot="1" x14ac:dyDescent="0.35">
      <c r="A76" s="16" t="s">
        <v>186</v>
      </c>
      <c r="B76" s="18"/>
      <c r="C76" s="18">
        <v>6486</v>
      </c>
      <c r="D76" s="19">
        <v>1.32E-2</v>
      </c>
      <c r="E76" s="20">
        <v>4.0000000000000002E-4</v>
      </c>
      <c r="F76" s="18"/>
      <c r="G76" s="30"/>
      <c r="H76" s="18"/>
      <c r="I76" s="18"/>
      <c r="J76" s="124"/>
    </row>
    <row r="77" spans="1:10" ht="15" thickBot="1" x14ac:dyDescent="0.35">
      <c r="A77" s="16" t="s">
        <v>157</v>
      </c>
      <c r="B77" s="18"/>
      <c r="C77" s="18">
        <v>7833.9</v>
      </c>
      <c r="D77" s="19">
        <v>1.6E-2</v>
      </c>
      <c r="E77" s="20">
        <v>1.1000000000000001E-3</v>
      </c>
      <c r="F77" s="18"/>
      <c r="G77" s="30"/>
      <c r="H77" s="18"/>
      <c r="I77" s="18"/>
      <c r="J77" s="124"/>
    </row>
    <row r="78" spans="1:10" ht="15" thickBot="1" x14ac:dyDescent="0.35">
      <c r="A78" s="16" t="s">
        <v>599</v>
      </c>
      <c r="B78" s="18"/>
      <c r="C78" s="18">
        <v>14521.1</v>
      </c>
      <c r="D78" s="19">
        <v>2.9600000000000001E-2</v>
      </c>
      <c r="E78" s="20">
        <v>-5.3E-3</v>
      </c>
      <c r="F78" s="18"/>
      <c r="G78" s="30"/>
      <c r="H78" s="18"/>
      <c r="I78" s="18"/>
      <c r="J78" s="124"/>
    </row>
    <row r="79" spans="1:10" ht="15" thickBot="1" x14ac:dyDescent="0.35">
      <c r="A79" s="16" t="s">
        <v>845</v>
      </c>
      <c r="B79" s="18"/>
      <c r="C79" s="18">
        <v>13956.2</v>
      </c>
      <c r="D79" s="19">
        <v>2.8400000000000002E-2</v>
      </c>
      <c r="E79" s="20">
        <v>-8.5000000000000006E-3</v>
      </c>
      <c r="F79" s="18"/>
      <c r="G79" s="30"/>
      <c r="H79" s="18"/>
      <c r="I79" s="18"/>
      <c r="J79" s="124"/>
    </row>
    <row r="80" spans="1:10" ht="15" thickBot="1" x14ac:dyDescent="0.35">
      <c r="A80" s="16" t="s">
        <v>470</v>
      </c>
      <c r="B80" s="18"/>
      <c r="C80" s="18">
        <v>13690.3</v>
      </c>
      <c r="D80" s="19">
        <v>2.7900000000000001E-2</v>
      </c>
      <c r="E80" s="20">
        <v>1.1000000000000001E-3</v>
      </c>
      <c r="F80" s="18"/>
      <c r="G80" s="30"/>
      <c r="H80" s="18"/>
      <c r="I80" s="18"/>
      <c r="J80" s="124"/>
    </row>
    <row r="81" spans="1:10" ht="15" thickBot="1" x14ac:dyDescent="0.35">
      <c r="A81" s="16" t="s">
        <v>762</v>
      </c>
      <c r="B81" s="18"/>
      <c r="C81" s="18">
        <v>13244.4</v>
      </c>
      <c r="D81" s="19">
        <v>2.7E-2</v>
      </c>
      <c r="E81" s="20">
        <v>2.0000000000000001E-4</v>
      </c>
      <c r="F81" s="18"/>
      <c r="G81" s="30"/>
      <c r="H81" s="18"/>
      <c r="I81" s="18"/>
      <c r="J81" s="124"/>
    </row>
    <row r="82" spans="1:10" ht="15" thickBot="1" x14ac:dyDescent="0.35">
      <c r="A82" s="16" t="s">
        <v>856</v>
      </c>
      <c r="B82" s="18"/>
      <c r="C82" s="18">
        <v>12838.1</v>
      </c>
      <c r="D82" s="19">
        <v>2.6100000000000002E-2</v>
      </c>
      <c r="E82" s="20">
        <v>-8.9999999999999998E-4</v>
      </c>
      <c r="F82" s="18"/>
      <c r="G82" s="30"/>
      <c r="H82" s="18"/>
      <c r="I82" s="18"/>
      <c r="J82" s="124"/>
    </row>
    <row r="83" spans="1:10" ht="15" thickBot="1" x14ac:dyDescent="0.35">
      <c r="A83" s="16" t="s">
        <v>608</v>
      </c>
      <c r="B83" s="18"/>
      <c r="C83" s="18">
        <v>12619</v>
      </c>
      <c r="D83" s="19">
        <v>2.5700000000000001E-2</v>
      </c>
      <c r="E83" s="20">
        <v>2.0999999999999999E-3</v>
      </c>
      <c r="F83" s="18"/>
      <c r="G83" s="30"/>
      <c r="H83" s="18"/>
      <c r="I83" s="18"/>
      <c r="J83" s="124"/>
    </row>
    <row r="84" spans="1:10" ht="15" thickBot="1" x14ac:dyDescent="0.35">
      <c r="A84" s="16" t="s">
        <v>870</v>
      </c>
      <c r="B84" s="18"/>
      <c r="C84" s="18">
        <v>11273</v>
      </c>
      <c r="D84" s="19">
        <v>2.3E-2</v>
      </c>
      <c r="E84" s="20">
        <v>2.5999999999999999E-3</v>
      </c>
      <c r="F84" s="18"/>
      <c r="G84" s="30"/>
      <c r="H84" s="18"/>
      <c r="I84" s="18"/>
      <c r="J84" s="124"/>
    </row>
    <row r="85" spans="1:10" ht="15" thickBot="1" x14ac:dyDescent="0.35">
      <c r="A85" s="16" t="s">
        <v>268</v>
      </c>
      <c r="B85" s="18"/>
      <c r="C85" s="18">
        <v>11293.7</v>
      </c>
      <c r="D85" s="19">
        <v>2.3E-2</v>
      </c>
      <c r="E85" s="20">
        <v>-2.5000000000000001E-3</v>
      </c>
      <c r="F85" s="18"/>
      <c r="G85" s="30"/>
      <c r="H85" s="18"/>
      <c r="I85" s="18"/>
      <c r="J85" s="124"/>
    </row>
    <row r="86" spans="1:10" ht="15" thickBot="1" x14ac:dyDescent="0.35">
      <c r="A86" s="16" t="s">
        <v>675</v>
      </c>
      <c r="B86" s="18"/>
      <c r="C86" s="18">
        <v>10311.799999999999</v>
      </c>
      <c r="D86" s="19">
        <v>2.1000000000000001E-2</v>
      </c>
      <c r="E86" s="20">
        <v>-3.2000000000000002E-3</v>
      </c>
      <c r="F86" s="18"/>
      <c r="G86" s="30"/>
      <c r="H86" s="18"/>
      <c r="I86" s="18"/>
      <c r="J86" s="124"/>
    </row>
    <row r="87" spans="1:10" ht="15" thickBot="1" x14ac:dyDescent="0.35">
      <c r="A87" s="16" t="s">
        <v>530</v>
      </c>
      <c r="B87" s="18"/>
      <c r="C87" s="18">
        <v>9873</v>
      </c>
      <c r="D87" s="19">
        <v>2.01E-2</v>
      </c>
      <c r="E87" s="20">
        <v>1E-4</v>
      </c>
      <c r="F87" s="18"/>
      <c r="G87" s="30"/>
      <c r="H87" s="18"/>
      <c r="I87" s="18"/>
      <c r="J87" s="124"/>
    </row>
    <row r="88" spans="1:10" ht="15" thickBot="1" x14ac:dyDescent="0.35">
      <c r="A88" s="16" t="s">
        <v>515</v>
      </c>
      <c r="B88" s="18"/>
      <c r="C88" s="18">
        <v>9862.5</v>
      </c>
      <c r="D88" s="19">
        <v>2.01E-2</v>
      </c>
      <c r="E88" s="20">
        <v>4.0000000000000002E-4</v>
      </c>
      <c r="F88" s="18"/>
      <c r="G88" s="30"/>
      <c r="H88" s="18"/>
      <c r="I88" s="18"/>
      <c r="J88" s="124"/>
    </row>
    <row r="89" spans="1:10" ht="15" thickBot="1" x14ac:dyDescent="0.35">
      <c r="A89" s="16" t="s">
        <v>887</v>
      </c>
      <c r="B89" s="18"/>
      <c r="C89" s="18">
        <v>9691.1</v>
      </c>
      <c r="D89" s="19">
        <v>1.9699999999999999E-2</v>
      </c>
      <c r="E89" s="20">
        <v>-3.2000000000000002E-3</v>
      </c>
      <c r="F89" s="18"/>
      <c r="G89" s="30"/>
      <c r="H89" s="18"/>
      <c r="I89" s="18"/>
      <c r="J89" s="124"/>
    </row>
    <row r="90" spans="1:10" ht="15" thickBot="1" x14ac:dyDescent="0.35">
      <c r="A90" s="16" t="s">
        <v>343</v>
      </c>
      <c r="B90" s="18"/>
      <c r="C90" s="18">
        <v>9536.7999999999993</v>
      </c>
      <c r="D90" s="19">
        <v>1.9400000000000001E-2</v>
      </c>
      <c r="E90" s="20">
        <v>1.4E-3</v>
      </c>
      <c r="F90" s="18"/>
      <c r="G90" s="30"/>
      <c r="H90" s="18"/>
      <c r="I90" s="18"/>
      <c r="J90" s="124"/>
    </row>
    <row r="91" spans="1:10" ht="15" thickBot="1" x14ac:dyDescent="0.35">
      <c r="A91" s="16" t="s">
        <v>506</v>
      </c>
      <c r="B91" s="18"/>
      <c r="C91" s="18">
        <v>8693.1</v>
      </c>
      <c r="D91" s="19">
        <v>1.77E-2</v>
      </c>
      <c r="E91" s="20">
        <v>-1E-3</v>
      </c>
      <c r="F91" s="18"/>
      <c r="G91" s="30"/>
      <c r="H91" s="18"/>
      <c r="I91" s="18"/>
      <c r="J91" s="124"/>
    </row>
    <row r="92" spans="1:10" ht="15" thickBot="1" x14ac:dyDescent="0.35">
      <c r="A92" s="16" t="s">
        <v>897</v>
      </c>
      <c r="B92" s="18"/>
      <c r="C92" s="18">
        <v>7921.1</v>
      </c>
      <c r="D92" s="19">
        <v>1.61E-2</v>
      </c>
      <c r="E92" s="20">
        <v>1.6999999999999999E-3</v>
      </c>
      <c r="F92" s="18"/>
      <c r="G92" s="30"/>
      <c r="H92" s="18"/>
      <c r="I92" s="18"/>
      <c r="J92" s="124"/>
    </row>
    <row r="93" spans="1:10" ht="15" thickBot="1" x14ac:dyDescent="0.35">
      <c r="A93" s="16" t="s">
        <v>422</v>
      </c>
      <c r="B93" s="18"/>
      <c r="C93" s="18">
        <v>7584.8</v>
      </c>
      <c r="D93" s="19">
        <v>1.55E-2</v>
      </c>
      <c r="E93" s="20">
        <v>1.1999999999999999E-3</v>
      </c>
      <c r="F93" s="18"/>
      <c r="G93" s="30"/>
      <c r="H93" s="18"/>
      <c r="I93" s="18"/>
      <c r="J93" s="124"/>
    </row>
    <row r="94" spans="1:10" ht="15" thickBot="1" x14ac:dyDescent="0.35">
      <c r="A94" s="16" t="s">
        <v>749</v>
      </c>
      <c r="B94" s="18"/>
      <c r="C94" s="18">
        <v>7556.7</v>
      </c>
      <c r="D94" s="19">
        <v>1.54E-2</v>
      </c>
      <c r="E94" s="20">
        <v>8.0000000000000004E-4</v>
      </c>
      <c r="F94" s="18"/>
      <c r="G94" s="30"/>
      <c r="H94" s="18"/>
      <c r="I94" s="18"/>
      <c r="J94" s="124"/>
    </row>
    <row r="95" spans="1:10" ht="15" thickBot="1" x14ac:dyDescent="0.35">
      <c r="A95" s="16" t="s">
        <v>906</v>
      </c>
      <c r="B95" s="18"/>
      <c r="C95" s="18">
        <v>7119.4</v>
      </c>
      <c r="D95" s="19">
        <v>1.4500000000000001E-2</v>
      </c>
      <c r="E95" s="20">
        <v>2.9999999999999997E-4</v>
      </c>
      <c r="F95" s="18"/>
      <c r="G95" s="30"/>
      <c r="H95" s="18"/>
      <c r="I95" s="18"/>
      <c r="J95" s="124"/>
    </row>
    <row r="96" spans="1:10" ht="15" thickBot="1" x14ac:dyDescent="0.35">
      <c r="A96" s="16" t="s">
        <v>443</v>
      </c>
      <c r="B96" s="18"/>
      <c r="C96" s="18">
        <v>6837.3</v>
      </c>
      <c r="D96" s="19">
        <v>1.3899999999999999E-2</v>
      </c>
      <c r="E96" s="20">
        <v>8.0000000000000004E-4</v>
      </c>
      <c r="F96" s="18"/>
      <c r="G96" s="30"/>
      <c r="H96" s="18"/>
      <c r="I96" s="18"/>
      <c r="J96" s="124"/>
    </row>
    <row r="97" spans="1:10" ht="15" thickBot="1" x14ac:dyDescent="0.35">
      <c r="A97" s="16" t="s">
        <v>278</v>
      </c>
      <c r="B97" s="18"/>
      <c r="C97" s="18">
        <v>6627.8</v>
      </c>
      <c r="D97" s="19">
        <v>1.35E-2</v>
      </c>
      <c r="E97" s="20">
        <v>1.6000000000000001E-3</v>
      </c>
      <c r="F97" s="18"/>
      <c r="G97" s="30"/>
      <c r="H97" s="18"/>
      <c r="I97" s="18"/>
      <c r="J97" s="124"/>
    </row>
    <row r="98" spans="1:10" ht="15" thickBot="1" x14ac:dyDescent="0.35">
      <c r="A98" s="16" t="s">
        <v>140</v>
      </c>
      <c r="B98" s="18"/>
      <c r="C98" s="18">
        <v>6580.3</v>
      </c>
      <c r="D98" s="19">
        <v>1.34E-2</v>
      </c>
      <c r="E98" s="20">
        <v>2.0000000000000001E-4</v>
      </c>
      <c r="F98" s="18"/>
      <c r="G98" s="30"/>
      <c r="H98" s="18"/>
      <c r="I98" s="18"/>
      <c r="J98" s="124"/>
    </row>
    <row r="99" spans="1:10" ht="15" thickBot="1" x14ac:dyDescent="0.35">
      <c r="A99" s="16" t="s">
        <v>918</v>
      </c>
      <c r="B99" s="18"/>
      <c r="C99" s="18">
        <v>6404.5</v>
      </c>
      <c r="D99" s="19">
        <v>1.2999999999999999E-2</v>
      </c>
      <c r="E99" s="20">
        <v>5.9999999999999995E-4</v>
      </c>
      <c r="F99" s="18"/>
      <c r="G99" s="30"/>
      <c r="H99" s="18"/>
      <c r="I99" s="18"/>
      <c r="J99" s="124"/>
    </row>
    <row r="100" spans="1:10" ht="15" thickBot="1" x14ac:dyDescent="0.35">
      <c r="A100" s="16" t="s">
        <v>922</v>
      </c>
      <c r="B100" s="18"/>
      <c r="C100" s="18">
        <v>6397.7</v>
      </c>
      <c r="D100" s="19">
        <v>1.2999999999999999E-2</v>
      </c>
      <c r="E100" s="20">
        <v>-1.1000000000000001E-3</v>
      </c>
      <c r="F100" s="18"/>
      <c r="G100" s="30"/>
      <c r="H100" s="18"/>
      <c r="I100" s="18"/>
      <c r="J100" s="124"/>
    </row>
    <row r="101" spans="1:10" ht="15" thickBot="1" x14ac:dyDescent="0.35">
      <c r="A101" s="16" t="s">
        <v>556</v>
      </c>
      <c r="B101" s="18"/>
      <c r="C101" s="18">
        <v>5555.1</v>
      </c>
      <c r="D101" s="19">
        <v>1.1299999999999999E-2</v>
      </c>
      <c r="E101" s="20">
        <v>8.9999999999999998E-4</v>
      </c>
      <c r="F101" s="18"/>
      <c r="G101" s="30"/>
      <c r="H101" s="18"/>
      <c r="I101" s="18"/>
      <c r="J101" s="124"/>
    </row>
    <row r="102" spans="1:10" ht="15" thickBot="1" x14ac:dyDescent="0.35">
      <c r="A102" s="16" t="s">
        <v>755</v>
      </c>
      <c r="B102" s="18"/>
      <c r="C102" s="18">
        <v>4545.3999999999996</v>
      </c>
      <c r="D102" s="19">
        <v>9.2999999999999992E-3</v>
      </c>
      <c r="E102" s="20">
        <v>1.5E-3</v>
      </c>
      <c r="F102" s="18"/>
      <c r="G102" s="30"/>
      <c r="H102" s="18"/>
      <c r="I102" s="18"/>
      <c r="J102" s="124"/>
    </row>
    <row r="103" spans="1:10" ht="28.2" thickBot="1" x14ac:dyDescent="0.35">
      <c r="A103" s="16" t="s">
        <v>541</v>
      </c>
      <c r="B103" s="18"/>
      <c r="C103" s="18">
        <v>4184.8999999999996</v>
      </c>
      <c r="D103" s="19">
        <v>8.5000000000000006E-3</v>
      </c>
      <c r="E103" s="20">
        <v>1.1999999999999999E-3</v>
      </c>
      <c r="F103" s="18"/>
      <c r="G103" s="30"/>
      <c r="H103" s="18"/>
      <c r="I103" s="18"/>
      <c r="J103" s="124"/>
    </row>
    <row r="104" spans="1:10" ht="15" thickBot="1" x14ac:dyDescent="0.35">
      <c r="A104" s="16" t="s">
        <v>430</v>
      </c>
      <c r="B104" s="18"/>
      <c r="C104" s="18">
        <v>4009.9</v>
      </c>
      <c r="D104" s="19">
        <v>8.2000000000000007E-3</v>
      </c>
      <c r="E104" s="20">
        <v>-5.0000000000000001E-4</v>
      </c>
      <c r="F104" s="18"/>
      <c r="G104" s="30"/>
      <c r="H104" s="18"/>
      <c r="I104" s="18"/>
      <c r="J104" s="124"/>
    </row>
    <row r="105" spans="1:10" ht="15" thickBot="1" x14ac:dyDescent="0.35">
      <c r="A105" s="16" t="s">
        <v>937</v>
      </c>
      <c r="B105" s="18"/>
      <c r="C105" s="18">
        <v>3811.5</v>
      </c>
      <c r="D105" s="19">
        <v>7.7999999999999996E-3</v>
      </c>
      <c r="E105" s="20">
        <v>-1.9E-3</v>
      </c>
      <c r="F105" s="18"/>
      <c r="G105" s="30"/>
      <c r="H105" s="18"/>
      <c r="I105" s="18"/>
      <c r="J105" s="124"/>
    </row>
    <row r="106" spans="1:10" ht="15" thickBot="1" x14ac:dyDescent="0.35">
      <c r="A106" s="16" t="s">
        <v>682</v>
      </c>
      <c r="B106" s="18"/>
      <c r="C106" s="18">
        <v>3140.1</v>
      </c>
      <c r="D106" s="19">
        <v>6.4000000000000003E-3</v>
      </c>
      <c r="E106" s="20">
        <v>-1.1000000000000001E-3</v>
      </c>
      <c r="F106" s="18"/>
      <c r="G106" s="30"/>
      <c r="H106" s="18"/>
      <c r="I106" s="18"/>
      <c r="J106" s="124"/>
    </row>
    <row r="107" spans="1:10" ht="15" thickBot="1" x14ac:dyDescent="0.35">
      <c r="A107" s="16" t="s">
        <v>718</v>
      </c>
      <c r="B107" s="18"/>
      <c r="C107" s="18">
        <v>2649.6</v>
      </c>
      <c r="D107" s="19">
        <v>5.4000000000000003E-3</v>
      </c>
      <c r="E107" s="20">
        <v>8.0000000000000004E-4</v>
      </c>
      <c r="F107" s="18"/>
      <c r="G107" s="30"/>
      <c r="H107" s="18"/>
      <c r="I107" s="18"/>
      <c r="J107" s="124"/>
    </row>
    <row r="108" spans="1:10" ht="15" thickBot="1" x14ac:dyDescent="0.35">
      <c r="A108" s="16" t="s">
        <v>204</v>
      </c>
      <c r="B108" s="18"/>
      <c r="C108" s="18">
        <v>2350.5</v>
      </c>
      <c r="D108" s="19">
        <v>4.7999999999999996E-3</v>
      </c>
      <c r="E108" s="20">
        <v>-1.6999999999999999E-3</v>
      </c>
      <c r="F108" s="18"/>
      <c r="G108" s="30"/>
      <c r="H108" s="18"/>
      <c r="I108" s="18"/>
      <c r="J108" s="124"/>
    </row>
    <row r="109" spans="1:10" ht="15" thickBot="1" x14ac:dyDescent="0.35">
      <c r="A109" s="16" t="s">
        <v>596</v>
      </c>
      <c r="B109" s="18"/>
      <c r="C109" s="18">
        <v>907.7</v>
      </c>
      <c r="D109" s="19">
        <v>1.8E-3</v>
      </c>
      <c r="E109" s="20">
        <v>1E-4</v>
      </c>
      <c r="F109" s="18"/>
      <c r="G109" s="30"/>
      <c r="H109" s="18"/>
      <c r="I109" s="18"/>
      <c r="J109" s="124"/>
    </row>
    <row r="110" spans="1:10" x14ac:dyDescent="0.3">
      <c r="A110" s="88" t="s">
        <v>379</v>
      </c>
      <c r="B110" s="89"/>
      <c r="C110" s="89">
        <v>285.2</v>
      </c>
      <c r="D110" s="90">
        <v>5.9999999999999995E-4</v>
      </c>
      <c r="E110" s="91">
        <v>-5.1999999999999998E-3</v>
      </c>
      <c r="F110" s="89"/>
      <c r="G110" s="92"/>
      <c r="H110" s="89"/>
      <c r="I110" s="89"/>
      <c r="J110" s="124"/>
    </row>
  </sheetData>
  <sheetProtection selectLockedCells="1"/>
  <sortState xmlns:xlrd2="http://schemas.microsoft.com/office/spreadsheetml/2017/richdata2" ref="A2:I110">
    <sortCondition ref="B2:B110"/>
  </sortState>
  <phoneticPr fontId="29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350"/>
  <sheetViews>
    <sheetView zoomScale="98" zoomScaleNormal="98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29.6640625" customWidth="1"/>
    <col min="2" max="2" width="23" customWidth="1"/>
    <col min="6" max="6" width="17.88671875" customWidth="1"/>
    <col min="7" max="7" width="21.88671875" customWidth="1"/>
    <col min="8" max="8" width="10.33203125" customWidth="1"/>
  </cols>
  <sheetData>
    <row r="1" spans="1:9" ht="36.6" thickBot="1" x14ac:dyDescent="0.35">
      <c r="A1" s="113" t="s">
        <v>53</v>
      </c>
      <c r="B1" s="9" t="s">
        <v>54</v>
      </c>
      <c r="C1" s="9" t="s">
        <v>55</v>
      </c>
      <c r="D1" s="10" t="s">
        <v>56</v>
      </c>
      <c r="E1" s="9" t="s">
        <v>57</v>
      </c>
      <c r="F1" s="9" t="s">
        <v>58</v>
      </c>
      <c r="G1" s="10" t="s">
        <v>59</v>
      </c>
      <c r="H1" s="9" t="s">
        <v>60</v>
      </c>
      <c r="I1" s="9" t="s">
        <v>61</v>
      </c>
    </row>
    <row r="2" spans="1:9" ht="27" customHeight="1" thickBot="1" x14ac:dyDescent="0.35">
      <c r="A2" s="114" t="s">
        <v>1578</v>
      </c>
      <c r="B2" s="29" t="s">
        <v>362</v>
      </c>
      <c r="C2" s="29">
        <v>2930</v>
      </c>
      <c r="D2" s="31">
        <v>5.7999999999999996E-3</v>
      </c>
      <c r="E2" s="32">
        <v>0</v>
      </c>
      <c r="F2" s="29" t="s">
        <v>363</v>
      </c>
      <c r="G2" s="33" t="s">
        <v>364</v>
      </c>
      <c r="H2" s="29" t="s">
        <v>365</v>
      </c>
      <c r="I2" s="29">
        <v>0</v>
      </c>
    </row>
    <row r="3" spans="1:9" ht="26.25" customHeight="1" thickBot="1" x14ac:dyDescent="0.35">
      <c r="A3" s="114" t="s">
        <v>2016</v>
      </c>
      <c r="B3" s="29" t="s">
        <v>362</v>
      </c>
      <c r="C3" s="29">
        <v>1917.1</v>
      </c>
      <c r="D3" s="31">
        <v>3.8E-3</v>
      </c>
      <c r="E3" s="32">
        <v>0</v>
      </c>
      <c r="F3" s="29" t="s">
        <v>366</v>
      </c>
      <c r="G3" s="33" t="s">
        <v>367</v>
      </c>
      <c r="H3" s="29" t="s">
        <v>368</v>
      </c>
      <c r="I3" s="29">
        <v>0</v>
      </c>
    </row>
    <row r="4" spans="1:9" ht="27.75" customHeight="1" thickBot="1" x14ac:dyDescent="0.35">
      <c r="A4" s="114" t="s">
        <v>2134</v>
      </c>
      <c r="B4" s="29" t="s">
        <v>362</v>
      </c>
      <c r="C4" s="29">
        <v>2715.8</v>
      </c>
      <c r="D4" s="31">
        <v>5.3E-3</v>
      </c>
      <c r="E4" s="32">
        <v>0</v>
      </c>
      <c r="F4" s="29" t="s">
        <v>369</v>
      </c>
      <c r="G4" s="33" t="s">
        <v>370</v>
      </c>
      <c r="H4" s="29" t="s">
        <v>371</v>
      </c>
      <c r="I4" s="29">
        <v>0</v>
      </c>
    </row>
    <row r="5" spans="1:9" ht="24" customHeight="1" thickBot="1" x14ac:dyDescent="0.35">
      <c r="A5" s="114" t="s">
        <v>2301</v>
      </c>
      <c r="B5" s="29" t="s">
        <v>729</v>
      </c>
      <c r="C5" s="29">
        <v>450.9</v>
      </c>
      <c r="D5" s="31">
        <v>8.9999999999999998E-4</v>
      </c>
      <c r="E5" s="32">
        <v>0</v>
      </c>
      <c r="F5" s="29" t="s">
        <v>730</v>
      </c>
      <c r="G5" s="33" t="s">
        <v>67</v>
      </c>
      <c r="H5" s="29" t="s">
        <v>731</v>
      </c>
      <c r="I5" s="29" t="s">
        <v>732</v>
      </c>
    </row>
    <row r="6" spans="1:9" ht="27" customHeight="1" thickBot="1" x14ac:dyDescent="0.35">
      <c r="A6" s="114" t="s">
        <v>2302</v>
      </c>
      <c r="B6" s="29" t="s">
        <v>343</v>
      </c>
      <c r="C6" s="29">
        <v>1192.8</v>
      </c>
      <c r="D6" s="31">
        <v>2.3E-3</v>
      </c>
      <c r="E6" s="32">
        <v>0</v>
      </c>
      <c r="F6" s="29" t="s">
        <v>344</v>
      </c>
      <c r="G6" s="33" t="s">
        <v>345</v>
      </c>
      <c r="H6" s="29" t="s">
        <v>346</v>
      </c>
      <c r="I6" s="29">
        <v>0</v>
      </c>
    </row>
    <row r="7" spans="1:9" ht="14.25" customHeight="1" thickBot="1" x14ac:dyDescent="0.35">
      <c r="A7" s="114" t="s">
        <v>2323</v>
      </c>
      <c r="B7" s="29" t="s">
        <v>343</v>
      </c>
      <c r="C7" s="29">
        <v>364.4</v>
      </c>
      <c r="D7" s="31">
        <v>6.9999999999999999E-4</v>
      </c>
      <c r="E7" s="32">
        <v>0</v>
      </c>
      <c r="F7" s="29" t="s">
        <v>347</v>
      </c>
      <c r="G7" s="33" t="s">
        <v>348</v>
      </c>
      <c r="H7" s="29" t="s">
        <v>349</v>
      </c>
      <c r="I7" s="29">
        <v>0</v>
      </c>
    </row>
    <row r="8" spans="1:9" ht="15" thickBot="1" x14ac:dyDescent="0.35">
      <c r="A8" s="114" t="s">
        <v>1932</v>
      </c>
      <c r="B8" s="29" t="s">
        <v>343</v>
      </c>
      <c r="C8" s="29">
        <v>2665</v>
      </c>
      <c r="D8" s="31">
        <v>5.1999999999999998E-3</v>
      </c>
      <c r="E8" s="32">
        <v>0</v>
      </c>
      <c r="F8" s="29" t="s">
        <v>350</v>
      </c>
      <c r="G8" s="33" t="s">
        <v>351</v>
      </c>
      <c r="H8" s="29" t="s">
        <v>352</v>
      </c>
      <c r="I8" s="29">
        <v>0</v>
      </c>
    </row>
    <row r="9" spans="1:9" ht="15" thickBot="1" x14ac:dyDescent="0.35">
      <c r="A9" s="114" t="s">
        <v>2324</v>
      </c>
      <c r="B9" s="29" t="s">
        <v>343</v>
      </c>
      <c r="C9" s="29">
        <v>731.2</v>
      </c>
      <c r="D9" s="31">
        <v>1.4E-3</v>
      </c>
      <c r="E9" s="32">
        <v>0</v>
      </c>
      <c r="F9" s="29" t="s">
        <v>353</v>
      </c>
      <c r="G9" s="33" t="s">
        <v>354</v>
      </c>
      <c r="H9" s="29" t="s">
        <v>355</v>
      </c>
      <c r="I9" s="29">
        <v>0</v>
      </c>
    </row>
    <row r="10" spans="1:9" ht="15" thickBot="1" x14ac:dyDescent="0.35">
      <c r="A10" s="114" t="s">
        <v>2076</v>
      </c>
      <c r="B10" s="29" t="s">
        <v>343</v>
      </c>
      <c r="C10" s="29">
        <v>1489</v>
      </c>
      <c r="D10" s="31">
        <v>2.8999999999999998E-3</v>
      </c>
      <c r="E10" s="32">
        <v>0</v>
      </c>
      <c r="F10" s="29" t="s">
        <v>356</v>
      </c>
      <c r="G10" s="33" t="s">
        <v>357</v>
      </c>
      <c r="H10" s="29" t="s">
        <v>358</v>
      </c>
      <c r="I10" s="29">
        <v>0</v>
      </c>
    </row>
    <row r="11" spans="1:9" ht="15" thickBot="1" x14ac:dyDescent="0.35">
      <c r="A11" s="114" t="s">
        <v>2325</v>
      </c>
      <c r="B11" s="29" t="s">
        <v>343</v>
      </c>
      <c r="C11" s="29">
        <v>1335.6</v>
      </c>
      <c r="D11" s="31">
        <v>2.5999999999999999E-3</v>
      </c>
      <c r="E11" s="32">
        <v>0</v>
      </c>
      <c r="F11" s="29" t="s">
        <v>359</v>
      </c>
      <c r="G11" s="33" t="s">
        <v>360</v>
      </c>
      <c r="H11" s="29" t="s">
        <v>361</v>
      </c>
      <c r="I11" s="29">
        <v>0</v>
      </c>
    </row>
    <row r="12" spans="1:9" ht="15" thickBot="1" x14ac:dyDescent="0.35">
      <c r="A12" s="114" t="s">
        <v>1330</v>
      </c>
      <c r="B12" s="29" t="s">
        <v>612</v>
      </c>
      <c r="C12" s="29">
        <v>2205.3000000000002</v>
      </c>
      <c r="D12" s="31">
        <v>4.3E-3</v>
      </c>
      <c r="E12" s="32">
        <v>0</v>
      </c>
      <c r="F12" s="29" t="s">
        <v>613</v>
      </c>
      <c r="G12" s="33" t="s">
        <v>67</v>
      </c>
      <c r="H12" s="29" t="s">
        <v>614</v>
      </c>
      <c r="I12" s="29" t="s">
        <v>615</v>
      </c>
    </row>
    <row r="13" spans="1:9" ht="28.2" thickBot="1" x14ac:dyDescent="0.35">
      <c r="A13" s="114" t="s">
        <v>2326</v>
      </c>
      <c r="B13" s="29" t="s">
        <v>733</v>
      </c>
      <c r="C13" s="29">
        <v>400.1</v>
      </c>
      <c r="D13" s="31">
        <v>8.0000000000000004E-4</v>
      </c>
      <c r="E13" s="32">
        <v>0</v>
      </c>
      <c r="F13" s="29" t="s">
        <v>734</v>
      </c>
      <c r="G13" s="33" t="s">
        <v>67</v>
      </c>
      <c r="H13" s="29" t="s">
        <v>735</v>
      </c>
      <c r="I13" s="29" t="s">
        <v>736</v>
      </c>
    </row>
    <row r="14" spans="1:9" ht="15" thickBot="1" x14ac:dyDescent="0.35">
      <c r="A14" s="114" t="s">
        <v>1696</v>
      </c>
      <c r="B14" s="29" t="s">
        <v>661</v>
      </c>
      <c r="C14" s="29">
        <v>1602.6</v>
      </c>
      <c r="D14" s="31">
        <v>3.2000000000000002E-3</v>
      </c>
      <c r="E14" s="32">
        <v>0</v>
      </c>
      <c r="F14" s="29" t="s">
        <v>662</v>
      </c>
      <c r="G14" s="33" t="s">
        <v>402</v>
      </c>
      <c r="H14" s="29" t="s">
        <v>663</v>
      </c>
      <c r="I14" s="29">
        <v>0</v>
      </c>
    </row>
    <row r="15" spans="1:9" ht="29.4" thickBot="1" x14ac:dyDescent="0.35">
      <c r="A15" s="114" t="s">
        <v>2327</v>
      </c>
      <c r="B15" s="29" t="s">
        <v>592</v>
      </c>
      <c r="C15" s="29">
        <v>1333.5</v>
      </c>
      <c r="D15" s="31">
        <v>2.5999999999999999E-3</v>
      </c>
      <c r="E15" s="32">
        <v>0</v>
      </c>
      <c r="F15" s="29" t="s">
        <v>593</v>
      </c>
      <c r="G15" s="33" t="s">
        <v>594</v>
      </c>
      <c r="H15" s="29" t="s">
        <v>595</v>
      </c>
      <c r="I15" s="29">
        <v>0</v>
      </c>
    </row>
    <row r="16" spans="1:9" ht="28.2" thickBot="1" x14ac:dyDescent="0.35">
      <c r="A16" s="114" t="s">
        <v>1284</v>
      </c>
      <c r="B16" s="29" t="s">
        <v>592</v>
      </c>
      <c r="C16" s="29">
        <v>1661.9</v>
      </c>
      <c r="D16" s="31">
        <v>3.3E-3</v>
      </c>
      <c r="E16" s="32">
        <v>0</v>
      </c>
      <c r="F16" s="29" t="s">
        <v>247</v>
      </c>
      <c r="G16" s="33" t="s">
        <v>67</v>
      </c>
      <c r="H16" s="29" t="s">
        <v>413</v>
      </c>
      <c r="I16" s="29">
        <v>0</v>
      </c>
    </row>
    <row r="17" spans="1:9" ht="15" thickBot="1" x14ac:dyDescent="0.35">
      <c r="A17" s="114" t="s">
        <v>2328</v>
      </c>
      <c r="B17" s="29" t="s">
        <v>712</v>
      </c>
      <c r="C17" s="29">
        <v>651.6</v>
      </c>
      <c r="D17" s="31">
        <v>1.2999999999999999E-3</v>
      </c>
      <c r="E17" s="32">
        <v>0</v>
      </c>
      <c r="F17" s="29" t="s">
        <v>713</v>
      </c>
      <c r="G17" s="33" t="s">
        <v>67</v>
      </c>
      <c r="H17" s="29" t="s">
        <v>544</v>
      </c>
      <c r="I17" s="29">
        <v>0</v>
      </c>
    </row>
    <row r="18" spans="1:9" ht="28.2" thickBot="1" x14ac:dyDescent="0.35">
      <c r="A18" s="114" t="s">
        <v>2329</v>
      </c>
      <c r="B18" s="29" t="s">
        <v>62</v>
      </c>
      <c r="C18" s="29">
        <v>6153.5</v>
      </c>
      <c r="D18" s="31">
        <v>1.21E-2</v>
      </c>
      <c r="E18" s="32">
        <v>0</v>
      </c>
      <c r="F18" s="29" t="s">
        <v>63</v>
      </c>
      <c r="G18" s="33" t="s">
        <v>64</v>
      </c>
      <c r="H18" s="29" t="s">
        <v>65</v>
      </c>
      <c r="I18" s="29">
        <v>0</v>
      </c>
    </row>
    <row r="19" spans="1:9" ht="28.2" thickBot="1" x14ac:dyDescent="0.35">
      <c r="A19" s="114" t="s">
        <v>1684</v>
      </c>
      <c r="B19" s="29" t="s">
        <v>62</v>
      </c>
      <c r="C19" s="29">
        <v>4391.8999999999996</v>
      </c>
      <c r="D19" s="31">
        <v>8.6E-3</v>
      </c>
      <c r="E19" s="32">
        <v>0</v>
      </c>
      <c r="F19" s="29" t="s">
        <v>66</v>
      </c>
      <c r="G19" s="33" t="s">
        <v>67</v>
      </c>
      <c r="H19" s="29" t="s">
        <v>68</v>
      </c>
      <c r="I19" s="29">
        <v>0</v>
      </c>
    </row>
    <row r="20" spans="1:9" ht="28.2" thickBot="1" x14ac:dyDescent="0.35">
      <c r="A20" s="114" t="s">
        <v>2330</v>
      </c>
      <c r="B20" s="29" t="s">
        <v>62</v>
      </c>
      <c r="C20" s="29">
        <v>552.6</v>
      </c>
      <c r="D20" s="31">
        <v>1.1000000000000001E-3</v>
      </c>
      <c r="E20" s="32">
        <v>0</v>
      </c>
      <c r="F20" s="29" t="s">
        <v>69</v>
      </c>
      <c r="G20" s="33" t="s">
        <v>70</v>
      </c>
      <c r="H20" s="29" t="s">
        <v>71</v>
      </c>
      <c r="I20" s="29">
        <v>0</v>
      </c>
    </row>
    <row r="21" spans="1:9" ht="28.2" thickBot="1" x14ac:dyDescent="0.35">
      <c r="A21" s="114" t="s">
        <v>1290</v>
      </c>
      <c r="B21" s="29" t="s">
        <v>62</v>
      </c>
      <c r="C21" s="29">
        <v>1481.6</v>
      </c>
      <c r="D21" s="31">
        <v>2.8999999999999998E-3</v>
      </c>
      <c r="E21" s="32">
        <v>0</v>
      </c>
      <c r="F21" s="29" t="s">
        <v>72</v>
      </c>
      <c r="G21" s="33" t="s">
        <v>67</v>
      </c>
      <c r="H21" s="29" t="s">
        <v>73</v>
      </c>
      <c r="I21" s="29">
        <v>0</v>
      </c>
    </row>
    <row r="22" spans="1:9" ht="28.2" thickBot="1" x14ac:dyDescent="0.35">
      <c r="A22" s="114" t="s">
        <v>2331</v>
      </c>
      <c r="B22" s="29" t="s">
        <v>62</v>
      </c>
      <c r="C22" s="29">
        <v>863.8</v>
      </c>
      <c r="D22" s="31">
        <v>1.6999999999999999E-3</v>
      </c>
      <c r="E22" s="32">
        <v>0</v>
      </c>
      <c r="F22" s="29" t="s">
        <v>74</v>
      </c>
      <c r="G22" s="33" t="s">
        <v>67</v>
      </c>
      <c r="H22" s="29" t="s">
        <v>75</v>
      </c>
      <c r="I22" s="29">
        <v>0</v>
      </c>
    </row>
    <row r="23" spans="1:9" ht="28.2" thickBot="1" x14ac:dyDescent="0.35">
      <c r="A23" s="114" t="s">
        <v>2332</v>
      </c>
      <c r="B23" s="29" t="s">
        <v>62</v>
      </c>
      <c r="C23" s="29">
        <v>881.3</v>
      </c>
      <c r="D23" s="31">
        <v>1.6999999999999999E-3</v>
      </c>
      <c r="E23" s="32">
        <v>0</v>
      </c>
      <c r="F23" s="29" t="s">
        <v>76</v>
      </c>
      <c r="G23" s="33" t="s">
        <v>77</v>
      </c>
      <c r="H23" s="29" t="s">
        <v>78</v>
      </c>
      <c r="I23" s="29">
        <v>0</v>
      </c>
    </row>
    <row r="24" spans="1:9" ht="28.2" thickBot="1" x14ac:dyDescent="0.35">
      <c r="A24" s="114" t="s">
        <v>2333</v>
      </c>
      <c r="B24" s="29" t="s">
        <v>62</v>
      </c>
      <c r="C24" s="29">
        <v>279.10000000000002</v>
      </c>
      <c r="D24" s="31">
        <v>5.0000000000000001E-4</v>
      </c>
      <c r="E24" s="32">
        <v>0</v>
      </c>
      <c r="F24" s="29" t="s">
        <v>79</v>
      </c>
      <c r="G24" s="33" t="s">
        <v>80</v>
      </c>
      <c r="H24" s="29" t="s">
        <v>81</v>
      </c>
      <c r="I24" s="29">
        <v>0</v>
      </c>
    </row>
    <row r="25" spans="1:9" ht="28.2" thickBot="1" x14ac:dyDescent="0.35">
      <c r="A25" s="114" t="s">
        <v>2272</v>
      </c>
      <c r="B25" s="29" t="s">
        <v>62</v>
      </c>
      <c r="C25" s="29">
        <v>2103.5</v>
      </c>
      <c r="D25" s="31">
        <v>4.1000000000000003E-3</v>
      </c>
      <c r="E25" s="32">
        <v>0</v>
      </c>
      <c r="F25" s="29" t="s">
        <v>82</v>
      </c>
      <c r="G25" s="33" t="s">
        <v>67</v>
      </c>
      <c r="H25" s="29" t="s">
        <v>83</v>
      </c>
      <c r="I25" s="29">
        <v>0</v>
      </c>
    </row>
    <row r="26" spans="1:9" ht="28.2" thickBot="1" x14ac:dyDescent="0.35">
      <c r="A26" s="114" t="s">
        <v>2275</v>
      </c>
      <c r="B26" s="29" t="s">
        <v>62</v>
      </c>
      <c r="C26" s="29">
        <v>1250.4000000000001</v>
      </c>
      <c r="D26" s="31">
        <v>2.5000000000000001E-3</v>
      </c>
      <c r="E26" s="32">
        <v>0</v>
      </c>
      <c r="F26" s="29" t="s">
        <v>84</v>
      </c>
      <c r="G26" s="33" t="s">
        <v>85</v>
      </c>
      <c r="H26" s="29" t="s">
        <v>86</v>
      </c>
      <c r="I26" s="29">
        <v>0</v>
      </c>
    </row>
    <row r="27" spans="1:9" ht="28.2" thickBot="1" x14ac:dyDescent="0.35">
      <c r="A27" s="114" t="s">
        <v>2334</v>
      </c>
      <c r="B27" s="29" t="s">
        <v>62</v>
      </c>
      <c r="C27" s="29">
        <v>1070.0999999999999</v>
      </c>
      <c r="D27" s="31">
        <v>2.0999999999999999E-3</v>
      </c>
      <c r="E27" s="32">
        <v>0</v>
      </c>
      <c r="F27" s="29" t="s">
        <v>87</v>
      </c>
      <c r="G27" s="33" t="s">
        <v>88</v>
      </c>
      <c r="H27" s="29" t="s">
        <v>89</v>
      </c>
      <c r="I27" s="29">
        <v>0</v>
      </c>
    </row>
    <row r="28" spans="1:9" ht="28.2" thickBot="1" x14ac:dyDescent="0.35">
      <c r="A28" s="114" t="s">
        <v>2335</v>
      </c>
      <c r="B28" s="29" t="s">
        <v>62</v>
      </c>
      <c r="C28" s="29">
        <v>1654.6</v>
      </c>
      <c r="D28" s="31">
        <v>3.3E-3</v>
      </c>
      <c r="E28" s="32">
        <v>0</v>
      </c>
      <c r="F28" s="29" t="s">
        <v>90</v>
      </c>
      <c r="G28" s="33" t="s">
        <v>91</v>
      </c>
      <c r="H28" s="29" t="s">
        <v>92</v>
      </c>
      <c r="I28" s="29">
        <v>0</v>
      </c>
    </row>
    <row r="29" spans="1:9" ht="28.2" thickBot="1" x14ac:dyDescent="0.35">
      <c r="A29" s="114" t="s">
        <v>2336</v>
      </c>
      <c r="B29" s="29" t="s">
        <v>62</v>
      </c>
      <c r="C29" s="29">
        <v>402.7</v>
      </c>
      <c r="D29" s="31">
        <v>8.0000000000000004E-4</v>
      </c>
      <c r="E29" s="32">
        <v>0</v>
      </c>
      <c r="F29" s="29" t="s">
        <v>93</v>
      </c>
      <c r="G29" s="33" t="s">
        <v>80</v>
      </c>
      <c r="H29" s="29" t="s">
        <v>94</v>
      </c>
      <c r="I29" s="29">
        <v>0</v>
      </c>
    </row>
    <row r="30" spans="1:9" ht="29.4" thickBot="1" x14ac:dyDescent="0.35">
      <c r="A30" s="114" t="s">
        <v>2337</v>
      </c>
      <c r="B30" s="29" t="s">
        <v>62</v>
      </c>
      <c r="C30" s="29">
        <v>567.79999999999995</v>
      </c>
      <c r="D30" s="31">
        <v>1.1000000000000001E-3</v>
      </c>
      <c r="E30" s="32">
        <v>0</v>
      </c>
      <c r="F30" s="29" t="s">
        <v>95</v>
      </c>
      <c r="G30" s="33" t="s">
        <v>96</v>
      </c>
      <c r="H30" s="29" t="s">
        <v>97</v>
      </c>
      <c r="I30" s="29">
        <v>0</v>
      </c>
    </row>
    <row r="31" spans="1:9" ht="28.2" thickBot="1" x14ac:dyDescent="0.35">
      <c r="A31" s="114" t="s">
        <v>1686</v>
      </c>
      <c r="B31" s="29" t="s">
        <v>62</v>
      </c>
      <c r="C31" s="29">
        <v>1873</v>
      </c>
      <c r="D31" s="31">
        <v>3.7000000000000002E-3</v>
      </c>
      <c r="E31" s="32">
        <v>0</v>
      </c>
      <c r="F31" s="29" t="s">
        <v>72</v>
      </c>
      <c r="G31" s="33" t="s">
        <v>67</v>
      </c>
      <c r="H31" s="29" t="s">
        <v>98</v>
      </c>
      <c r="I31" s="29" t="s">
        <v>99</v>
      </c>
    </row>
    <row r="32" spans="1:9" ht="28.2" thickBot="1" x14ac:dyDescent="0.35">
      <c r="A32" s="114" t="s">
        <v>2338</v>
      </c>
      <c r="B32" s="29" t="s">
        <v>62</v>
      </c>
      <c r="C32" s="29">
        <v>1867.8</v>
      </c>
      <c r="D32" s="31">
        <v>3.7000000000000002E-3</v>
      </c>
      <c r="E32" s="32">
        <v>0</v>
      </c>
      <c r="F32" s="29" t="s">
        <v>100</v>
      </c>
      <c r="G32" s="33" t="s">
        <v>67</v>
      </c>
      <c r="H32" s="29" t="s">
        <v>101</v>
      </c>
      <c r="I32" s="29">
        <v>0</v>
      </c>
    </row>
    <row r="33" spans="1:9" ht="28.2" thickBot="1" x14ac:dyDescent="0.35">
      <c r="A33" s="114" t="s">
        <v>2339</v>
      </c>
      <c r="B33" s="29" t="s">
        <v>62</v>
      </c>
      <c r="C33" s="29">
        <v>1245.3</v>
      </c>
      <c r="D33" s="31">
        <v>2.5000000000000001E-3</v>
      </c>
      <c r="E33" s="32">
        <v>0</v>
      </c>
      <c r="F33" s="29" t="s">
        <v>102</v>
      </c>
      <c r="G33" s="33" t="s">
        <v>103</v>
      </c>
      <c r="H33" s="29" t="s">
        <v>104</v>
      </c>
      <c r="I33" s="29">
        <v>0</v>
      </c>
    </row>
    <row r="34" spans="1:9" ht="28.2" thickBot="1" x14ac:dyDescent="0.35">
      <c r="A34" s="114" t="s">
        <v>1994</v>
      </c>
      <c r="B34" s="29" t="s">
        <v>62</v>
      </c>
      <c r="C34" s="29">
        <v>1611.3</v>
      </c>
      <c r="D34" s="31">
        <v>3.2000000000000002E-3</v>
      </c>
      <c r="E34" s="32">
        <v>0</v>
      </c>
      <c r="F34" s="29" t="s">
        <v>105</v>
      </c>
      <c r="G34" s="33" t="s">
        <v>106</v>
      </c>
      <c r="H34" s="29" t="s">
        <v>107</v>
      </c>
      <c r="I34" s="29">
        <v>0</v>
      </c>
    </row>
    <row r="35" spans="1:9" ht="15" thickBot="1" x14ac:dyDescent="0.35">
      <c r="A35" s="114" t="s">
        <v>2340</v>
      </c>
      <c r="B35" s="29" t="s">
        <v>714</v>
      </c>
      <c r="C35" s="29">
        <v>673.5</v>
      </c>
      <c r="D35" s="31">
        <v>1.2999999999999999E-3</v>
      </c>
      <c r="E35" s="32">
        <v>0</v>
      </c>
      <c r="F35" s="29" t="s">
        <v>715</v>
      </c>
      <c r="G35" s="33" t="s">
        <v>716</v>
      </c>
      <c r="H35" s="29" t="s">
        <v>717</v>
      </c>
      <c r="I35" s="29">
        <v>0</v>
      </c>
    </row>
    <row r="36" spans="1:9" ht="15" thickBot="1" x14ac:dyDescent="0.35">
      <c r="A36" s="114" t="s">
        <v>1702</v>
      </c>
      <c r="B36" s="29" t="s">
        <v>437</v>
      </c>
      <c r="C36" s="29">
        <v>4620.6000000000004</v>
      </c>
      <c r="D36" s="31">
        <v>9.1000000000000004E-3</v>
      </c>
      <c r="E36" s="32">
        <v>0</v>
      </c>
      <c r="F36" s="29" t="s">
        <v>438</v>
      </c>
      <c r="G36" s="33" t="s">
        <v>439</v>
      </c>
      <c r="H36" s="29" t="s">
        <v>440</v>
      </c>
      <c r="I36" s="29">
        <v>0</v>
      </c>
    </row>
    <row r="37" spans="1:9" ht="15" thickBot="1" x14ac:dyDescent="0.35">
      <c r="A37" s="114" t="s">
        <v>2341</v>
      </c>
      <c r="B37" s="29" t="s">
        <v>437</v>
      </c>
      <c r="C37" s="29">
        <v>1314.7</v>
      </c>
      <c r="D37" s="31">
        <v>2.5999999999999999E-3</v>
      </c>
      <c r="E37" s="32">
        <v>0</v>
      </c>
      <c r="F37" s="29" t="s">
        <v>441</v>
      </c>
      <c r="G37" s="33" t="s">
        <v>67</v>
      </c>
      <c r="H37" s="29" t="s">
        <v>442</v>
      </c>
      <c r="I37" s="29">
        <v>0</v>
      </c>
    </row>
    <row r="38" spans="1:9" ht="55.8" thickBot="1" x14ac:dyDescent="0.35">
      <c r="A38" s="114" t="s">
        <v>1424</v>
      </c>
      <c r="B38" s="29" t="s">
        <v>474</v>
      </c>
      <c r="C38" s="29">
        <v>4994.3</v>
      </c>
      <c r="D38" s="31">
        <v>9.7999999999999997E-3</v>
      </c>
      <c r="E38" s="32">
        <v>0</v>
      </c>
      <c r="F38" s="29" t="s">
        <v>475</v>
      </c>
      <c r="G38" s="33" t="s">
        <v>476</v>
      </c>
      <c r="H38" s="29" t="s">
        <v>477</v>
      </c>
      <c r="I38" s="29" t="s">
        <v>478</v>
      </c>
    </row>
    <row r="39" spans="1:9" ht="15" thickBot="1" x14ac:dyDescent="0.35">
      <c r="A39" s="114" t="s">
        <v>1738</v>
      </c>
      <c r="B39" s="29" t="s">
        <v>608</v>
      </c>
      <c r="C39" s="29">
        <v>2384</v>
      </c>
      <c r="D39" s="31">
        <v>4.7000000000000002E-3</v>
      </c>
      <c r="E39" s="32">
        <v>0</v>
      </c>
      <c r="F39" s="29" t="s">
        <v>609</v>
      </c>
      <c r="G39" s="33" t="s">
        <v>610</v>
      </c>
      <c r="H39" s="29" t="s">
        <v>611</v>
      </c>
      <c r="I39" s="29">
        <v>0</v>
      </c>
    </row>
    <row r="40" spans="1:9" ht="28.2" thickBot="1" x14ac:dyDescent="0.35">
      <c r="A40" s="114" t="s">
        <v>2342</v>
      </c>
      <c r="B40" s="29" t="s">
        <v>400</v>
      </c>
      <c r="C40" s="29">
        <v>1120.5999999999999</v>
      </c>
      <c r="D40" s="31">
        <v>2.2000000000000001E-3</v>
      </c>
      <c r="E40" s="32">
        <v>0</v>
      </c>
      <c r="F40" s="29" t="s">
        <v>401</v>
      </c>
      <c r="G40" s="33" t="s">
        <v>402</v>
      </c>
      <c r="H40" s="29" t="s">
        <v>403</v>
      </c>
      <c r="I40" s="29" t="s">
        <v>404</v>
      </c>
    </row>
    <row r="41" spans="1:9" ht="28.2" thickBot="1" x14ac:dyDescent="0.35">
      <c r="A41" s="114" t="s">
        <v>2343</v>
      </c>
      <c r="B41" s="29" t="s">
        <v>400</v>
      </c>
      <c r="C41" s="29">
        <v>714</v>
      </c>
      <c r="D41" s="31">
        <v>1.4E-3</v>
      </c>
      <c r="E41" s="32">
        <v>0</v>
      </c>
      <c r="F41" s="29" t="s">
        <v>95</v>
      </c>
      <c r="G41" s="33" t="s">
        <v>405</v>
      </c>
      <c r="H41" s="29" t="s">
        <v>406</v>
      </c>
      <c r="I41" s="29">
        <v>0</v>
      </c>
    </row>
    <row r="42" spans="1:9" ht="28.2" thickBot="1" x14ac:dyDescent="0.35">
      <c r="A42" s="114" t="s">
        <v>2136</v>
      </c>
      <c r="B42" s="29" t="s">
        <v>400</v>
      </c>
      <c r="C42" s="29">
        <v>462.8</v>
      </c>
      <c r="D42" s="31">
        <v>8.9999999999999998E-4</v>
      </c>
      <c r="E42" s="32">
        <v>8.9999999999999998E-4</v>
      </c>
      <c r="F42" s="29" t="s">
        <v>407</v>
      </c>
      <c r="G42" s="33" t="s">
        <v>407</v>
      </c>
      <c r="H42" s="29" t="s">
        <v>408</v>
      </c>
      <c r="I42" s="29" t="s">
        <v>408</v>
      </c>
    </row>
    <row r="43" spans="1:9" ht="28.2" thickBot="1" x14ac:dyDescent="0.35">
      <c r="A43" s="114" t="s">
        <v>1900</v>
      </c>
      <c r="B43" s="29" t="s">
        <v>400</v>
      </c>
      <c r="C43" s="29">
        <v>2735.4</v>
      </c>
      <c r="D43" s="31">
        <v>5.4000000000000003E-3</v>
      </c>
      <c r="E43" s="32">
        <v>0</v>
      </c>
      <c r="F43" s="29" t="s">
        <v>137</v>
      </c>
      <c r="G43" s="33" t="s">
        <v>409</v>
      </c>
      <c r="H43" s="29" t="s">
        <v>410</v>
      </c>
      <c r="I43" s="29">
        <v>0</v>
      </c>
    </row>
    <row r="44" spans="1:9" ht="28.2" thickBot="1" x14ac:dyDescent="0.35">
      <c r="A44" s="114" t="s">
        <v>1934</v>
      </c>
      <c r="B44" s="29" t="s">
        <v>400</v>
      </c>
      <c r="C44" s="29">
        <v>1255.4000000000001</v>
      </c>
      <c r="D44" s="31">
        <v>2.5000000000000001E-3</v>
      </c>
      <c r="E44" s="32">
        <v>0</v>
      </c>
      <c r="F44" s="29" t="s">
        <v>411</v>
      </c>
      <c r="G44" s="33" t="s">
        <v>412</v>
      </c>
      <c r="H44" s="29" t="s">
        <v>413</v>
      </c>
      <c r="I44" s="29">
        <v>0</v>
      </c>
    </row>
    <row r="45" spans="1:9" ht="15" thickBot="1" x14ac:dyDescent="0.35">
      <c r="A45" s="114" t="s">
        <v>2344</v>
      </c>
      <c r="B45" s="29" t="s">
        <v>204</v>
      </c>
      <c r="C45" s="29">
        <v>1881.9</v>
      </c>
      <c r="D45" s="31">
        <v>3.7000000000000002E-3</v>
      </c>
      <c r="E45" s="32">
        <v>0</v>
      </c>
      <c r="F45" s="29" t="s">
        <v>205</v>
      </c>
      <c r="G45" s="33" t="s">
        <v>206</v>
      </c>
      <c r="H45" s="29" t="s">
        <v>207</v>
      </c>
      <c r="I45" s="29">
        <v>0</v>
      </c>
    </row>
    <row r="46" spans="1:9" ht="15" thickBot="1" x14ac:dyDescent="0.35">
      <c r="A46" s="114" t="s">
        <v>1286</v>
      </c>
      <c r="B46" s="29" t="s">
        <v>204</v>
      </c>
      <c r="C46" s="29">
        <v>850</v>
      </c>
      <c r="D46" s="31">
        <v>1.6999999999999999E-3</v>
      </c>
      <c r="E46" s="32">
        <v>0</v>
      </c>
      <c r="F46" s="29" t="s">
        <v>208</v>
      </c>
      <c r="G46" s="33" t="s">
        <v>209</v>
      </c>
      <c r="H46" s="29" t="s">
        <v>210</v>
      </c>
      <c r="I46" s="29">
        <v>0</v>
      </c>
    </row>
    <row r="47" spans="1:9" ht="15" thickBot="1" x14ac:dyDescent="0.35">
      <c r="A47" s="114" t="s">
        <v>2345</v>
      </c>
      <c r="B47" s="29" t="s">
        <v>204</v>
      </c>
      <c r="C47" s="29">
        <v>3185</v>
      </c>
      <c r="D47" s="31">
        <v>6.3E-3</v>
      </c>
      <c r="E47" s="32">
        <v>0</v>
      </c>
      <c r="F47" s="29" t="s">
        <v>211</v>
      </c>
      <c r="G47" s="33" t="s">
        <v>212</v>
      </c>
      <c r="H47" s="29" t="s">
        <v>213</v>
      </c>
      <c r="I47" s="29">
        <v>0</v>
      </c>
    </row>
    <row r="48" spans="1:9" ht="15" thickBot="1" x14ac:dyDescent="0.35">
      <c r="A48" s="114" t="s">
        <v>2346</v>
      </c>
      <c r="B48" s="29" t="s">
        <v>204</v>
      </c>
      <c r="C48" s="29">
        <v>3892.8</v>
      </c>
      <c r="D48" s="31">
        <v>7.7000000000000002E-3</v>
      </c>
      <c r="E48" s="32">
        <v>0</v>
      </c>
      <c r="F48" s="29" t="s">
        <v>214</v>
      </c>
      <c r="G48" s="33" t="s">
        <v>215</v>
      </c>
      <c r="H48" s="29" t="s">
        <v>216</v>
      </c>
      <c r="I48" s="29" t="s">
        <v>217</v>
      </c>
    </row>
    <row r="49" spans="1:9" ht="15" thickBot="1" x14ac:dyDescent="0.35">
      <c r="A49" s="114" t="s">
        <v>2439</v>
      </c>
      <c r="B49" s="29" t="s">
        <v>204</v>
      </c>
      <c r="C49" s="29">
        <v>3580</v>
      </c>
      <c r="D49" s="31">
        <v>7.0000000000000001E-3</v>
      </c>
      <c r="E49" s="32">
        <v>0</v>
      </c>
      <c r="F49" s="29" t="s">
        <v>218</v>
      </c>
      <c r="G49" s="33" t="s">
        <v>219</v>
      </c>
      <c r="H49" s="29" t="s">
        <v>220</v>
      </c>
      <c r="I49" s="29">
        <v>0</v>
      </c>
    </row>
    <row r="50" spans="1:9" ht="15" thickBot="1" x14ac:dyDescent="0.35">
      <c r="A50" s="114" t="s">
        <v>2348</v>
      </c>
      <c r="B50" s="29" t="s">
        <v>204</v>
      </c>
      <c r="C50" s="29">
        <v>2136.1</v>
      </c>
      <c r="D50" s="31">
        <v>4.1999999999999997E-3</v>
      </c>
      <c r="E50" s="32">
        <v>0</v>
      </c>
      <c r="F50" s="29" t="s">
        <v>221</v>
      </c>
      <c r="G50" s="33" t="s">
        <v>222</v>
      </c>
      <c r="H50" s="29" t="s">
        <v>223</v>
      </c>
      <c r="I50" s="29">
        <v>0</v>
      </c>
    </row>
    <row r="51" spans="1:9" ht="15" thickBot="1" x14ac:dyDescent="0.35">
      <c r="A51" s="114" t="s">
        <v>1844</v>
      </c>
      <c r="B51" s="29" t="s">
        <v>204</v>
      </c>
      <c r="C51" s="29">
        <v>1197.5</v>
      </c>
      <c r="D51" s="31">
        <v>2.3999999999999998E-3</v>
      </c>
      <c r="E51" s="32">
        <v>0</v>
      </c>
      <c r="F51" s="29" t="s">
        <v>224</v>
      </c>
      <c r="G51" s="33" t="s">
        <v>225</v>
      </c>
      <c r="H51" s="29" t="s">
        <v>226</v>
      </c>
      <c r="I51" s="29">
        <v>0</v>
      </c>
    </row>
    <row r="52" spans="1:9" ht="15" thickBot="1" x14ac:dyDescent="0.35">
      <c r="A52" s="114" t="s">
        <v>2349</v>
      </c>
      <c r="B52" s="29" t="s">
        <v>204</v>
      </c>
      <c r="C52" s="29">
        <v>357.3</v>
      </c>
      <c r="D52" s="31">
        <v>6.9999999999999999E-4</v>
      </c>
      <c r="E52" s="32">
        <v>0</v>
      </c>
      <c r="F52" s="29" t="s">
        <v>227</v>
      </c>
      <c r="G52" s="33" t="s">
        <v>67</v>
      </c>
      <c r="H52" s="29" t="s">
        <v>228</v>
      </c>
      <c r="I52" s="29">
        <v>0</v>
      </c>
    </row>
    <row r="53" spans="1:9" ht="15" thickBot="1" x14ac:dyDescent="0.35">
      <c r="A53" s="114" t="s">
        <v>2350</v>
      </c>
      <c r="B53" s="29" t="s">
        <v>204</v>
      </c>
      <c r="C53" s="29">
        <v>414.6</v>
      </c>
      <c r="D53" s="31">
        <v>8.0000000000000004E-4</v>
      </c>
      <c r="E53" s="32">
        <v>0</v>
      </c>
      <c r="F53" s="29" t="s">
        <v>229</v>
      </c>
      <c r="G53" s="33" t="s">
        <v>67</v>
      </c>
      <c r="H53" s="29" t="s">
        <v>230</v>
      </c>
      <c r="I53" s="29">
        <v>0</v>
      </c>
    </row>
    <row r="54" spans="1:9" ht="15" thickBot="1" x14ac:dyDescent="0.35">
      <c r="A54" s="114" t="s">
        <v>1500</v>
      </c>
      <c r="B54" s="29" t="s">
        <v>534</v>
      </c>
      <c r="C54" s="29">
        <v>4049.9</v>
      </c>
      <c r="D54" s="31">
        <v>8.0000000000000002E-3</v>
      </c>
      <c r="E54" s="32">
        <v>0</v>
      </c>
      <c r="F54" s="29" t="s">
        <v>100</v>
      </c>
      <c r="G54" s="33" t="s">
        <v>535</v>
      </c>
      <c r="H54" s="29" t="s">
        <v>536</v>
      </c>
      <c r="I54" s="29" t="s">
        <v>537</v>
      </c>
    </row>
    <row r="55" spans="1:9" ht="15" thickBot="1" x14ac:dyDescent="0.35">
      <c r="A55" s="114" t="s">
        <v>2351</v>
      </c>
      <c r="B55" s="29" t="s">
        <v>679</v>
      </c>
      <c r="C55" s="29">
        <v>1239.3</v>
      </c>
      <c r="D55" s="31">
        <v>2.3999999999999998E-3</v>
      </c>
      <c r="E55" s="32">
        <v>0</v>
      </c>
      <c r="F55" s="29" t="s">
        <v>680</v>
      </c>
      <c r="G55" s="33" t="s">
        <v>67</v>
      </c>
      <c r="H55" s="29" t="s">
        <v>681</v>
      </c>
      <c r="I55" s="29">
        <v>0</v>
      </c>
    </row>
    <row r="56" spans="1:9" ht="28.2" thickBot="1" x14ac:dyDescent="0.35">
      <c r="A56" s="114" t="s">
        <v>2352</v>
      </c>
      <c r="B56" s="29" t="s">
        <v>249</v>
      </c>
      <c r="C56" s="29">
        <v>4100.1000000000004</v>
      </c>
      <c r="D56" s="31">
        <v>8.0999999999999996E-3</v>
      </c>
      <c r="E56" s="32">
        <v>0</v>
      </c>
      <c r="F56" s="29" t="s">
        <v>250</v>
      </c>
      <c r="G56" s="33" t="s">
        <v>251</v>
      </c>
      <c r="H56" s="29" t="s">
        <v>252</v>
      </c>
      <c r="I56" s="29">
        <v>0</v>
      </c>
    </row>
    <row r="57" spans="1:9" ht="28.2" thickBot="1" x14ac:dyDescent="0.35">
      <c r="A57" s="114" t="s">
        <v>1370</v>
      </c>
      <c r="B57" s="29" t="s">
        <v>249</v>
      </c>
      <c r="C57" s="29">
        <v>2244</v>
      </c>
      <c r="D57" s="31">
        <v>4.4000000000000003E-3</v>
      </c>
      <c r="E57" s="32">
        <v>0</v>
      </c>
      <c r="F57" s="29" t="s">
        <v>253</v>
      </c>
      <c r="G57" s="33" t="s">
        <v>254</v>
      </c>
      <c r="H57" s="29" t="s">
        <v>255</v>
      </c>
      <c r="I57" s="29">
        <v>0</v>
      </c>
    </row>
    <row r="58" spans="1:9" ht="28.2" thickBot="1" x14ac:dyDescent="0.35">
      <c r="A58" s="114" t="s">
        <v>1904</v>
      </c>
      <c r="B58" s="29" t="s">
        <v>249</v>
      </c>
      <c r="C58" s="29">
        <v>7138.6</v>
      </c>
      <c r="D58" s="31">
        <v>1.4E-2</v>
      </c>
      <c r="E58" s="32">
        <v>0</v>
      </c>
      <c r="F58" s="29" t="s">
        <v>256</v>
      </c>
      <c r="G58" s="33" t="s">
        <v>257</v>
      </c>
      <c r="H58" s="29" t="s">
        <v>258</v>
      </c>
      <c r="I58" s="29">
        <v>0</v>
      </c>
    </row>
    <row r="59" spans="1:9" ht="28.2" thickBot="1" x14ac:dyDescent="0.35">
      <c r="A59" s="114" t="s">
        <v>2100</v>
      </c>
      <c r="B59" s="29" t="s">
        <v>293</v>
      </c>
      <c r="C59" s="29">
        <v>1843.6</v>
      </c>
      <c r="D59" s="31">
        <v>3.5999999999999999E-3</v>
      </c>
      <c r="E59" s="32">
        <v>0</v>
      </c>
      <c r="F59" s="29" t="s">
        <v>294</v>
      </c>
      <c r="G59" s="33" t="s">
        <v>295</v>
      </c>
      <c r="H59" s="29" t="s">
        <v>237</v>
      </c>
      <c r="I59" s="29">
        <v>0</v>
      </c>
    </row>
    <row r="60" spans="1:9" ht="28.2" thickBot="1" x14ac:dyDescent="0.35">
      <c r="A60" s="114" t="s">
        <v>2162</v>
      </c>
      <c r="B60" s="29" t="s">
        <v>293</v>
      </c>
      <c r="C60" s="29">
        <v>985.1</v>
      </c>
      <c r="D60" s="31">
        <v>1.9E-3</v>
      </c>
      <c r="E60" s="32">
        <v>0</v>
      </c>
      <c r="F60" s="29" t="s">
        <v>296</v>
      </c>
      <c r="G60" s="33" t="s">
        <v>297</v>
      </c>
      <c r="H60" s="29" t="s">
        <v>298</v>
      </c>
      <c r="I60" s="29">
        <v>0</v>
      </c>
    </row>
    <row r="61" spans="1:9" ht="28.2" thickBot="1" x14ac:dyDescent="0.35">
      <c r="A61" s="114" t="s">
        <v>2353</v>
      </c>
      <c r="B61" s="29" t="s">
        <v>293</v>
      </c>
      <c r="C61" s="29">
        <v>2608.1999999999998</v>
      </c>
      <c r="D61" s="31">
        <v>5.1000000000000004E-3</v>
      </c>
      <c r="E61" s="32">
        <v>0</v>
      </c>
      <c r="F61" s="29" t="s">
        <v>299</v>
      </c>
      <c r="G61" s="33" t="s">
        <v>300</v>
      </c>
      <c r="H61" s="29" t="s">
        <v>301</v>
      </c>
      <c r="I61" s="29">
        <v>0</v>
      </c>
    </row>
    <row r="62" spans="1:9" ht="28.2" thickBot="1" x14ac:dyDescent="0.35">
      <c r="A62" s="114" t="s">
        <v>1860</v>
      </c>
      <c r="B62" s="29" t="s">
        <v>293</v>
      </c>
      <c r="C62" s="29">
        <v>2917.3</v>
      </c>
      <c r="D62" s="31">
        <v>5.7000000000000002E-3</v>
      </c>
      <c r="E62" s="32">
        <v>0</v>
      </c>
      <c r="F62" s="29" t="s">
        <v>302</v>
      </c>
      <c r="G62" s="33" t="s">
        <v>303</v>
      </c>
      <c r="H62" s="29" t="s">
        <v>304</v>
      </c>
      <c r="I62" s="29">
        <v>0</v>
      </c>
    </row>
    <row r="63" spans="1:9" ht="28.2" thickBot="1" x14ac:dyDescent="0.35">
      <c r="A63" s="114" t="s">
        <v>2138</v>
      </c>
      <c r="B63" s="29" t="s">
        <v>293</v>
      </c>
      <c r="C63" s="29">
        <v>890.2</v>
      </c>
      <c r="D63" s="31">
        <v>1.8E-3</v>
      </c>
      <c r="E63" s="32">
        <v>0</v>
      </c>
      <c r="F63" s="29" t="s">
        <v>305</v>
      </c>
      <c r="G63" s="33" t="s">
        <v>306</v>
      </c>
      <c r="H63" s="29" t="s">
        <v>307</v>
      </c>
      <c r="I63" s="29" t="s">
        <v>308</v>
      </c>
    </row>
    <row r="64" spans="1:9" ht="28.2" thickBot="1" x14ac:dyDescent="0.35">
      <c r="A64" s="114" t="s">
        <v>2098</v>
      </c>
      <c r="B64" s="29" t="s">
        <v>293</v>
      </c>
      <c r="C64" s="29">
        <v>1230.4000000000001</v>
      </c>
      <c r="D64" s="31">
        <v>2.3999999999999998E-3</v>
      </c>
      <c r="E64" s="32">
        <v>0</v>
      </c>
      <c r="F64" s="29" t="s">
        <v>309</v>
      </c>
      <c r="G64" s="33" t="s">
        <v>310</v>
      </c>
      <c r="H64" s="29" t="s">
        <v>311</v>
      </c>
      <c r="I64" s="29">
        <v>0</v>
      </c>
    </row>
    <row r="65" spans="1:9" ht="28.2" thickBot="1" x14ac:dyDescent="0.35">
      <c r="A65" s="114" t="s">
        <v>2112</v>
      </c>
      <c r="B65" s="29" t="s">
        <v>744</v>
      </c>
      <c r="C65" s="29">
        <v>182.9</v>
      </c>
      <c r="D65" s="31">
        <v>4.0000000000000002E-4</v>
      </c>
      <c r="E65" s="32">
        <v>0</v>
      </c>
      <c r="F65" s="29" t="s">
        <v>745</v>
      </c>
      <c r="G65" s="33" t="s">
        <v>746</v>
      </c>
      <c r="H65" s="29" t="s">
        <v>747</v>
      </c>
      <c r="I65" s="29" t="s">
        <v>748</v>
      </c>
    </row>
    <row r="66" spans="1:9" ht="15" thickBot="1" x14ac:dyDescent="0.35">
      <c r="A66" s="114" t="s">
        <v>2354</v>
      </c>
      <c r="B66" s="29" t="s">
        <v>268</v>
      </c>
      <c r="C66" s="29">
        <v>2743.2</v>
      </c>
      <c r="D66" s="31">
        <v>5.4000000000000003E-3</v>
      </c>
      <c r="E66" s="32">
        <v>0</v>
      </c>
      <c r="F66" s="29" t="s">
        <v>269</v>
      </c>
      <c r="G66" s="33" t="s">
        <v>270</v>
      </c>
      <c r="H66" s="29" t="s">
        <v>271</v>
      </c>
      <c r="I66" s="29">
        <v>0</v>
      </c>
    </row>
    <row r="67" spans="1:9" ht="15" thickBot="1" x14ac:dyDescent="0.35">
      <c r="A67" s="114" t="s">
        <v>2355</v>
      </c>
      <c r="B67" s="29" t="s">
        <v>268</v>
      </c>
      <c r="C67" s="29">
        <v>1977</v>
      </c>
      <c r="D67" s="31">
        <v>3.8999999999999998E-3</v>
      </c>
      <c r="E67" s="32">
        <v>0</v>
      </c>
      <c r="F67" s="29" t="s">
        <v>272</v>
      </c>
      <c r="G67" s="33" t="s">
        <v>273</v>
      </c>
      <c r="H67" s="29" t="s">
        <v>274</v>
      </c>
      <c r="I67" s="29">
        <v>0</v>
      </c>
    </row>
    <row r="68" spans="1:9" ht="15" thickBot="1" x14ac:dyDescent="0.35">
      <c r="A68" s="114" t="s">
        <v>2012</v>
      </c>
      <c r="B68" s="29" t="s">
        <v>268</v>
      </c>
      <c r="C68" s="29">
        <v>6551.9</v>
      </c>
      <c r="D68" s="31">
        <v>1.29E-2</v>
      </c>
      <c r="E68" s="32">
        <v>0</v>
      </c>
      <c r="F68" s="29" t="s">
        <v>275</v>
      </c>
      <c r="G68" s="33" t="s">
        <v>276</v>
      </c>
      <c r="H68" s="29" t="s">
        <v>277</v>
      </c>
      <c r="I68" s="29">
        <v>0</v>
      </c>
    </row>
    <row r="69" spans="1:9" ht="42" thickBot="1" x14ac:dyDescent="0.35">
      <c r="A69" s="114" t="s">
        <v>1952</v>
      </c>
      <c r="B69" s="29" t="s">
        <v>521</v>
      </c>
      <c r="C69" s="29">
        <v>4464.5</v>
      </c>
      <c r="D69" s="31">
        <v>8.8000000000000005E-3</v>
      </c>
      <c r="E69" s="32">
        <v>0</v>
      </c>
      <c r="F69" s="29" t="s">
        <v>522</v>
      </c>
      <c r="G69" s="33" t="s">
        <v>415</v>
      </c>
      <c r="H69" s="29" t="s">
        <v>523</v>
      </c>
      <c r="I69" s="29">
        <v>0</v>
      </c>
    </row>
    <row r="70" spans="1:9" ht="15" thickBot="1" x14ac:dyDescent="0.35">
      <c r="A70" s="114" t="s">
        <v>1604</v>
      </c>
      <c r="B70" s="29" t="s">
        <v>726</v>
      </c>
      <c r="C70" s="29">
        <v>496.9</v>
      </c>
      <c r="D70" s="31">
        <v>1E-3</v>
      </c>
      <c r="E70" s="32">
        <v>0</v>
      </c>
      <c r="F70" s="29" t="s">
        <v>727</v>
      </c>
      <c r="G70" s="33" t="s">
        <v>67</v>
      </c>
      <c r="H70" s="29" t="s">
        <v>728</v>
      </c>
      <c r="I70" s="29">
        <v>0</v>
      </c>
    </row>
    <row r="71" spans="1:9" ht="28.2" thickBot="1" x14ac:dyDescent="0.35">
      <c r="A71" s="114" t="s">
        <v>2356</v>
      </c>
      <c r="B71" s="29" t="s">
        <v>704</v>
      </c>
      <c r="C71" s="29">
        <v>747.9</v>
      </c>
      <c r="D71" s="31">
        <v>1.5E-3</v>
      </c>
      <c r="E71" s="32">
        <v>0</v>
      </c>
      <c r="F71" s="29" t="s">
        <v>705</v>
      </c>
      <c r="G71" s="33" t="s">
        <v>181</v>
      </c>
      <c r="H71" s="29" t="s">
        <v>706</v>
      </c>
      <c r="I71" s="29">
        <v>0</v>
      </c>
    </row>
    <row r="72" spans="1:9" ht="15" thickBot="1" x14ac:dyDescent="0.35">
      <c r="A72" s="114" t="s">
        <v>1874</v>
      </c>
      <c r="B72" s="29" t="s">
        <v>577</v>
      </c>
      <c r="C72" s="29">
        <v>3088.3</v>
      </c>
      <c r="D72" s="31">
        <v>6.1000000000000004E-3</v>
      </c>
      <c r="E72" s="32">
        <v>0</v>
      </c>
      <c r="F72" s="29" t="s">
        <v>578</v>
      </c>
      <c r="G72" s="33" t="s">
        <v>67</v>
      </c>
      <c r="H72" s="29" t="s">
        <v>579</v>
      </c>
      <c r="I72" s="29">
        <v>0</v>
      </c>
    </row>
    <row r="73" spans="1:9" ht="15" thickBot="1" x14ac:dyDescent="0.35">
      <c r="A73" s="114" t="s">
        <v>1436</v>
      </c>
      <c r="B73" s="29" t="s">
        <v>513</v>
      </c>
      <c r="C73" s="29">
        <v>4485.8</v>
      </c>
      <c r="D73" s="31">
        <v>8.8000000000000005E-3</v>
      </c>
      <c r="E73" s="32">
        <v>0</v>
      </c>
      <c r="F73" s="29" t="s">
        <v>514</v>
      </c>
      <c r="G73" s="33" t="s">
        <v>67</v>
      </c>
      <c r="H73" s="29" t="s">
        <v>314</v>
      </c>
      <c r="I73" s="29">
        <v>0</v>
      </c>
    </row>
    <row r="74" spans="1:9" ht="15" thickBot="1" x14ac:dyDescent="0.35">
      <c r="A74" s="114" t="s">
        <v>2278</v>
      </c>
      <c r="B74" s="29" t="s">
        <v>596</v>
      </c>
      <c r="C74" s="29">
        <v>2844.5</v>
      </c>
      <c r="D74" s="31">
        <v>5.5999999999999999E-3</v>
      </c>
      <c r="E74" s="32">
        <v>0</v>
      </c>
      <c r="F74" s="29" t="s">
        <v>284</v>
      </c>
      <c r="G74" s="33" t="s">
        <v>67</v>
      </c>
      <c r="H74" s="29" t="s">
        <v>597</v>
      </c>
      <c r="I74" s="29" t="s">
        <v>598</v>
      </c>
    </row>
    <row r="75" spans="1:9" ht="15" thickBot="1" x14ac:dyDescent="0.35">
      <c r="A75" s="114" t="s">
        <v>2357</v>
      </c>
      <c r="B75" s="29" t="s">
        <v>695</v>
      </c>
      <c r="C75" s="29">
        <v>838.6</v>
      </c>
      <c r="D75" s="31">
        <v>1.6000000000000001E-3</v>
      </c>
      <c r="E75" s="32">
        <v>0</v>
      </c>
      <c r="F75" s="29" t="s">
        <v>516</v>
      </c>
      <c r="G75" s="33" t="s">
        <v>67</v>
      </c>
      <c r="H75" s="29" t="s">
        <v>696</v>
      </c>
      <c r="I75" s="29">
        <v>0</v>
      </c>
    </row>
    <row r="76" spans="1:9" ht="15" thickBot="1" x14ac:dyDescent="0.35">
      <c r="A76" s="114" t="s">
        <v>2044</v>
      </c>
      <c r="B76" s="29" t="s">
        <v>452</v>
      </c>
      <c r="C76" s="29">
        <v>5534.3</v>
      </c>
      <c r="D76" s="31">
        <v>1.09E-2</v>
      </c>
      <c r="E76" s="32">
        <v>0</v>
      </c>
      <c r="F76" s="29" t="s">
        <v>453</v>
      </c>
      <c r="G76" s="33" t="s">
        <v>67</v>
      </c>
      <c r="H76" s="29" t="s">
        <v>454</v>
      </c>
      <c r="I76" s="29" t="s">
        <v>119</v>
      </c>
    </row>
    <row r="77" spans="1:9" ht="15" thickBot="1" x14ac:dyDescent="0.35">
      <c r="A77" s="114" t="s">
        <v>2358</v>
      </c>
      <c r="B77" s="29" t="s">
        <v>393</v>
      </c>
      <c r="C77" s="29">
        <v>1238.9000000000001</v>
      </c>
      <c r="D77" s="31">
        <v>2.3999999999999998E-3</v>
      </c>
      <c r="E77" s="32">
        <v>0</v>
      </c>
      <c r="F77" s="29" t="s">
        <v>394</v>
      </c>
      <c r="G77" s="33" t="s">
        <v>395</v>
      </c>
      <c r="H77" s="29" t="s">
        <v>396</v>
      </c>
      <c r="I77" s="29">
        <v>0</v>
      </c>
    </row>
    <row r="78" spans="1:9" ht="15" thickBot="1" x14ac:dyDescent="0.35">
      <c r="A78" s="114" t="s">
        <v>2359</v>
      </c>
      <c r="B78" s="29" t="s">
        <v>393</v>
      </c>
      <c r="C78" s="29">
        <v>5125.2</v>
      </c>
      <c r="D78" s="31">
        <v>1.01E-2</v>
      </c>
      <c r="E78" s="32">
        <v>0</v>
      </c>
      <c r="F78" s="29" t="s">
        <v>397</v>
      </c>
      <c r="G78" s="33" t="s">
        <v>398</v>
      </c>
      <c r="H78" s="29" t="s">
        <v>399</v>
      </c>
      <c r="I78" s="29">
        <v>0</v>
      </c>
    </row>
    <row r="79" spans="1:9" ht="28.2" thickBot="1" x14ac:dyDescent="0.35">
      <c r="A79" s="114" t="s">
        <v>2360</v>
      </c>
      <c r="B79" s="29" t="s">
        <v>628</v>
      </c>
      <c r="C79" s="29">
        <v>1148.5</v>
      </c>
      <c r="D79" s="31">
        <v>2.3E-3</v>
      </c>
      <c r="E79" s="32">
        <v>0</v>
      </c>
      <c r="F79" s="29" t="s">
        <v>629</v>
      </c>
      <c r="G79" s="33" t="s">
        <v>463</v>
      </c>
      <c r="H79" s="29" t="s">
        <v>630</v>
      </c>
      <c r="I79" s="29">
        <v>0</v>
      </c>
    </row>
    <row r="80" spans="1:9" ht="28.2" thickBot="1" x14ac:dyDescent="0.35">
      <c r="A80" s="114" t="s">
        <v>2361</v>
      </c>
      <c r="B80" s="29" t="s">
        <v>628</v>
      </c>
      <c r="C80" s="29">
        <v>777.2</v>
      </c>
      <c r="D80" s="31">
        <v>1.5E-3</v>
      </c>
      <c r="E80" s="32">
        <v>0</v>
      </c>
      <c r="F80" s="29" t="s">
        <v>631</v>
      </c>
      <c r="G80" s="33" t="s">
        <v>632</v>
      </c>
      <c r="H80" s="29" t="s">
        <v>633</v>
      </c>
      <c r="I80" s="29">
        <v>0</v>
      </c>
    </row>
    <row r="81" spans="1:9" ht="15" thickBot="1" x14ac:dyDescent="0.35">
      <c r="A81" s="114" t="s">
        <v>1830</v>
      </c>
      <c r="B81" s="29" t="s">
        <v>682</v>
      </c>
      <c r="C81" s="29">
        <v>1110.7</v>
      </c>
      <c r="D81" s="31">
        <v>2.2000000000000001E-3</v>
      </c>
      <c r="E81" s="32">
        <v>0</v>
      </c>
      <c r="F81" s="29" t="s">
        <v>112</v>
      </c>
      <c r="G81" s="33" t="s">
        <v>67</v>
      </c>
      <c r="H81" s="29" t="s">
        <v>683</v>
      </c>
      <c r="I81" s="29" t="s">
        <v>559</v>
      </c>
    </row>
    <row r="82" spans="1:9" ht="29.4" thickBot="1" x14ac:dyDescent="0.35">
      <c r="A82" s="114" t="s">
        <v>2316</v>
      </c>
      <c r="B82" s="29" t="s">
        <v>331</v>
      </c>
      <c r="C82" s="29">
        <v>9239.6</v>
      </c>
      <c r="D82" s="31">
        <v>1.8200000000000001E-2</v>
      </c>
      <c r="E82" s="32">
        <v>0</v>
      </c>
      <c r="F82" s="29" t="s">
        <v>332</v>
      </c>
      <c r="G82" s="33" t="s">
        <v>333</v>
      </c>
      <c r="H82" s="29" t="s">
        <v>334</v>
      </c>
      <c r="I82" s="29">
        <v>0</v>
      </c>
    </row>
    <row r="83" spans="1:9" ht="15" thickBot="1" x14ac:dyDescent="0.35">
      <c r="A83" s="114" t="s">
        <v>2362</v>
      </c>
      <c r="B83" s="29" t="s">
        <v>470</v>
      </c>
      <c r="C83" s="29">
        <v>2784</v>
      </c>
      <c r="D83" s="31">
        <v>5.4999999999999997E-3</v>
      </c>
      <c r="E83" s="32">
        <v>0</v>
      </c>
      <c r="F83" s="29" t="s">
        <v>302</v>
      </c>
      <c r="G83" s="33" t="s">
        <v>471</v>
      </c>
      <c r="H83" s="29" t="s">
        <v>472</v>
      </c>
      <c r="I83" s="29" t="s">
        <v>473</v>
      </c>
    </row>
    <row r="84" spans="1:9" ht="29.4" thickBot="1" x14ac:dyDescent="0.35">
      <c r="A84" s="114" t="s">
        <v>2363</v>
      </c>
      <c r="B84" s="29" t="s">
        <v>470</v>
      </c>
      <c r="C84" s="29">
        <v>2165.6999999999998</v>
      </c>
      <c r="D84" s="31">
        <v>4.3E-3</v>
      </c>
      <c r="E84" s="32">
        <v>0</v>
      </c>
      <c r="F84" s="29" t="s">
        <v>479</v>
      </c>
      <c r="G84" s="33" t="s">
        <v>480</v>
      </c>
      <c r="H84" s="29" t="s">
        <v>481</v>
      </c>
      <c r="I84" s="29">
        <v>0</v>
      </c>
    </row>
    <row r="85" spans="1:9" ht="28.2" thickBot="1" x14ac:dyDescent="0.35">
      <c r="A85" s="114" t="s">
        <v>2364</v>
      </c>
      <c r="B85" s="29" t="s">
        <v>648</v>
      </c>
      <c r="C85" s="29">
        <v>1776</v>
      </c>
      <c r="D85" s="31">
        <v>3.5000000000000001E-3</v>
      </c>
      <c r="E85" s="32">
        <v>0</v>
      </c>
      <c r="F85" s="29" t="s">
        <v>649</v>
      </c>
      <c r="G85" s="33" t="s">
        <v>294</v>
      </c>
      <c r="H85" s="29" t="s">
        <v>650</v>
      </c>
      <c r="I85" s="29">
        <v>0</v>
      </c>
    </row>
    <row r="86" spans="1:9" ht="15" thickBot="1" x14ac:dyDescent="0.35">
      <c r="A86" s="114" t="s">
        <v>2365</v>
      </c>
      <c r="B86" s="29" t="s">
        <v>737</v>
      </c>
      <c r="C86" s="29">
        <v>400.2</v>
      </c>
      <c r="D86" s="31">
        <v>8.0000000000000004E-4</v>
      </c>
      <c r="E86" s="32">
        <v>0</v>
      </c>
      <c r="F86" s="29" t="s">
        <v>738</v>
      </c>
      <c r="G86" s="33" t="s">
        <v>739</v>
      </c>
      <c r="H86" s="29" t="s">
        <v>740</v>
      </c>
      <c r="I86" s="29">
        <v>0</v>
      </c>
    </row>
    <row r="87" spans="1:9" ht="28.2" thickBot="1" x14ac:dyDescent="0.35">
      <c r="A87" s="114" t="s">
        <v>2366</v>
      </c>
      <c r="B87" s="29" t="s">
        <v>455</v>
      </c>
      <c r="C87" s="29">
        <v>1918.2</v>
      </c>
      <c r="D87" s="31">
        <v>3.8E-3</v>
      </c>
      <c r="E87" s="32">
        <v>0</v>
      </c>
      <c r="F87" s="29" t="s">
        <v>456</v>
      </c>
      <c r="G87" s="33" t="s">
        <v>67</v>
      </c>
      <c r="H87" s="29" t="s">
        <v>457</v>
      </c>
      <c r="I87" s="29">
        <v>0</v>
      </c>
    </row>
    <row r="88" spans="1:9" ht="28.2" thickBot="1" x14ac:dyDescent="0.35">
      <c r="A88" s="114" t="s">
        <v>1462</v>
      </c>
      <c r="B88" s="29" t="s">
        <v>455</v>
      </c>
      <c r="C88" s="29">
        <v>3341.2</v>
      </c>
      <c r="D88" s="31">
        <v>6.6E-3</v>
      </c>
      <c r="E88" s="32">
        <v>0</v>
      </c>
      <c r="F88" s="29" t="s">
        <v>458</v>
      </c>
      <c r="G88" s="33" t="s">
        <v>459</v>
      </c>
      <c r="H88" s="29" t="s">
        <v>460</v>
      </c>
      <c r="I88" s="29" t="s">
        <v>461</v>
      </c>
    </row>
    <row r="89" spans="1:9" ht="15" thickBot="1" x14ac:dyDescent="0.35">
      <c r="A89" s="114" t="s">
        <v>1718</v>
      </c>
      <c r="B89" s="29" t="s">
        <v>749</v>
      </c>
      <c r="C89" s="29">
        <v>227.7</v>
      </c>
      <c r="D89" s="31">
        <v>4.0000000000000002E-4</v>
      </c>
      <c r="E89" s="32">
        <v>4.0000000000000002E-4</v>
      </c>
      <c r="F89" s="29" t="s">
        <v>407</v>
      </c>
      <c r="G89" s="33" t="s">
        <v>407</v>
      </c>
      <c r="H89" s="29" t="s">
        <v>750</v>
      </c>
      <c r="I89" s="29" t="s">
        <v>750</v>
      </c>
    </row>
    <row r="90" spans="1:9" ht="28.2" thickBot="1" x14ac:dyDescent="0.35">
      <c r="A90" s="114" t="s">
        <v>2367</v>
      </c>
      <c r="B90" s="29" t="s">
        <v>666</v>
      </c>
      <c r="C90" s="29">
        <v>695.5</v>
      </c>
      <c r="D90" s="31">
        <v>1.4E-3</v>
      </c>
      <c r="E90" s="32">
        <v>0</v>
      </c>
      <c r="F90" s="29" t="s">
        <v>667</v>
      </c>
      <c r="G90" s="33" t="s">
        <v>67</v>
      </c>
      <c r="H90" s="29" t="s">
        <v>668</v>
      </c>
      <c r="I90" s="29">
        <v>0</v>
      </c>
    </row>
    <row r="91" spans="1:9" ht="28.2" thickBot="1" x14ac:dyDescent="0.35">
      <c r="A91" s="114" t="s">
        <v>2368</v>
      </c>
      <c r="B91" s="29" t="s">
        <v>666</v>
      </c>
      <c r="C91" s="29">
        <v>782.3</v>
      </c>
      <c r="D91" s="31">
        <v>1.5E-3</v>
      </c>
      <c r="E91" s="32">
        <v>0</v>
      </c>
      <c r="F91" s="29" t="s">
        <v>669</v>
      </c>
      <c r="G91" s="33" t="s">
        <v>562</v>
      </c>
      <c r="H91" s="29" t="s">
        <v>670</v>
      </c>
      <c r="I91" s="29" t="s">
        <v>671</v>
      </c>
    </row>
    <row r="92" spans="1:9" ht="15" thickBot="1" x14ac:dyDescent="0.35">
      <c r="A92" s="114" t="s">
        <v>1806</v>
      </c>
      <c r="B92" s="29" t="s">
        <v>379</v>
      </c>
      <c r="C92" s="29">
        <v>1601.6</v>
      </c>
      <c r="D92" s="31">
        <v>3.2000000000000002E-3</v>
      </c>
      <c r="E92" s="32">
        <v>0</v>
      </c>
      <c r="F92" s="29" t="s">
        <v>380</v>
      </c>
      <c r="G92" s="33" t="s">
        <v>381</v>
      </c>
      <c r="H92" s="29" t="s">
        <v>382</v>
      </c>
      <c r="I92" s="29">
        <v>0</v>
      </c>
    </row>
    <row r="93" spans="1:9" ht="15" thickBot="1" x14ac:dyDescent="0.35">
      <c r="A93" s="114" t="s">
        <v>2369</v>
      </c>
      <c r="B93" s="29" t="s">
        <v>379</v>
      </c>
      <c r="C93" s="29">
        <v>1076.5</v>
      </c>
      <c r="D93" s="31">
        <v>2.0999999999999999E-3</v>
      </c>
      <c r="E93" s="32">
        <v>0</v>
      </c>
      <c r="F93" s="29" t="s">
        <v>383</v>
      </c>
      <c r="G93" s="33" t="s">
        <v>67</v>
      </c>
      <c r="H93" s="29" t="s">
        <v>384</v>
      </c>
      <c r="I93" s="29">
        <v>0</v>
      </c>
    </row>
    <row r="94" spans="1:9" ht="15" thickBot="1" x14ac:dyDescent="0.35">
      <c r="A94" s="114" t="s">
        <v>2370</v>
      </c>
      <c r="B94" s="29" t="s">
        <v>379</v>
      </c>
      <c r="C94" s="29">
        <v>4388.3999999999996</v>
      </c>
      <c r="D94" s="31">
        <v>8.6E-3</v>
      </c>
      <c r="E94" s="32">
        <v>0</v>
      </c>
      <c r="F94" s="29" t="s">
        <v>385</v>
      </c>
      <c r="G94" s="33" t="s">
        <v>386</v>
      </c>
      <c r="H94" s="29" t="s">
        <v>387</v>
      </c>
      <c r="I94" s="29">
        <v>0</v>
      </c>
    </row>
    <row r="95" spans="1:9" ht="28.2" thickBot="1" x14ac:dyDescent="0.35">
      <c r="A95" s="114" t="s">
        <v>2371</v>
      </c>
      <c r="B95" s="29" t="s">
        <v>741</v>
      </c>
      <c r="C95" s="29">
        <v>236.7</v>
      </c>
      <c r="D95" s="31">
        <v>5.0000000000000001E-4</v>
      </c>
      <c r="E95" s="32">
        <v>0</v>
      </c>
      <c r="F95" s="29" t="s">
        <v>742</v>
      </c>
      <c r="G95" s="33" t="s">
        <v>67</v>
      </c>
      <c r="H95" s="29" t="s">
        <v>743</v>
      </c>
      <c r="I95" s="29">
        <v>0</v>
      </c>
    </row>
    <row r="96" spans="1:9" ht="15" thickBot="1" x14ac:dyDescent="0.35">
      <c r="A96" s="114" t="s">
        <v>2372</v>
      </c>
      <c r="B96" s="29" t="s">
        <v>697</v>
      </c>
      <c r="C96" s="29">
        <v>815.7</v>
      </c>
      <c r="D96" s="31">
        <v>1.6000000000000001E-3</v>
      </c>
      <c r="E96" s="32">
        <v>0</v>
      </c>
      <c r="F96" s="29" t="s">
        <v>516</v>
      </c>
      <c r="G96" s="33" t="s">
        <v>698</v>
      </c>
      <c r="H96" s="29" t="s">
        <v>699</v>
      </c>
      <c r="I96" s="29">
        <v>0</v>
      </c>
    </row>
    <row r="97" spans="1:9" ht="28.2" thickBot="1" x14ac:dyDescent="0.35">
      <c r="A97" s="114" t="s">
        <v>2373</v>
      </c>
      <c r="B97" s="29" t="s">
        <v>495</v>
      </c>
      <c r="C97" s="29">
        <v>1355</v>
      </c>
      <c r="D97" s="31">
        <v>2.7000000000000001E-3</v>
      </c>
      <c r="E97" s="32">
        <v>0</v>
      </c>
      <c r="F97" s="29" t="s">
        <v>496</v>
      </c>
      <c r="G97" s="33" t="s">
        <v>395</v>
      </c>
      <c r="H97" s="29" t="s">
        <v>497</v>
      </c>
      <c r="I97" s="29">
        <v>0</v>
      </c>
    </row>
    <row r="98" spans="1:9" ht="28.2" thickBot="1" x14ac:dyDescent="0.35">
      <c r="A98" s="114" t="s">
        <v>1564</v>
      </c>
      <c r="B98" s="29" t="s">
        <v>495</v>
      </c>
      <c r="C98" s="29">
        <v>1814.8</v>
      </c>
      <c r="D98" s="31">
        <v>3.5999999999999999E-3</v>
      </c>
      <c r="E98" s="32">
        <v>0</v>
      </c>
      <c r="F98" s="29" t="s">
        <v>498</v>
      </c>
      <c r="G98" s="33" t="s">
        <v>479</v>
      </c>
      <c r="H98" s="29" t="s">
        <v>499</v>
      </c>
      <c r="I98" s="29">
        <v>0</v>
      </c>
    </row>
    <row r="99" spans="1:9" ht="28.2" thickBot="1" x14ac:dyDescent="0.35">
      <c r="A99" s="114" t="s">
        <v>2374</v>
      </c>
      <c r="B99" s="29" t="s">
        <v>495</v>
      </c>
      <c r="C99" s="29">
        <v>1491.4</v>
      </c>
      <c r="D99" s="31">
        <v>2.8999999999999998E-3</v>
      </c>
      <c r="E99" s="32">
        <v>0</v>
      </c>
      <c r="F99" s="29" t="s">
        <v>500</v>
      </c>
      <c r="G99" s="33" t="s">
        <v>67</v>
      </c>
      <c r="H99" s="29" t="s">
        <v>501</v>
      </c>
      <c r="I99" s="29">
        <v>0</v>
      </c>
    </row>
    <row r="100" spans="1:9" ht="28.2" thickBot="1" x14ac:dyDescent="0.35">
      <c r="A100" s="114" t="s">
        <v>2375</v>
      </c>
      <c r="B100" s="29" t="s">
        <v>186</v>
      </c>
      <c r="C100" s="29">
        <v>4033.5</v>
      </c>
      <c r="D100" s="31">
        <v>7.9000000000000008E-3</v>
      </c>
      <c r="E100" s="32">
        <v>0</v>
      </c>
      <c r="F100" s="29" t="s">
        <v>187</v>
      </c>
      <c r="G100" s="33" t="s">
        <v>188</v>
      </c>
      <c r="H100" s="29" t="s">
        <v>189</v>
      </c>
      <c r="I100" s="29">
        <v>0</v>
      </c>
    </row>
    <row r="101" spans="1:9" ht="28.2" thickBot="1" x14ac:dyDescent="0.35">
      <c r="A101" s="114" t="s">
        <v>2376</v>
      </c>
      <c r="B101" s="29" t="s">
        <v>186</v>
      </c>
      <c r="C101" s="29">
        <v>3869.7</v>
      </c>
      <c r="D101" s="31">
        <v>7.6E-3</v>
      </c>
      <c r="E101" s="32">
        <v>0</v>
      </c>
      <c r="F101" s="29" t="s">
        <v>190</v>
      </c>
      <c r="G101" s="33" t="s">
        <v>113</v>
      </c>
      <c r="H101" s="29" t="s">
        <v>191</v>
      </c>
      <c r="I101" s="29" t="s">
        <v>192</v>
      </c>
    </row>
    <row r="102" spans="1:9" ht="28.2" thickBot="1" x14ac:dyDescent="0.35">
      <c r="A102" s="114" t="s">
        <v>1224</v>
      </c>
      <c r="B102" s="29" t="s">
        <v>186</v>
      </c>
      <c r="C102" s="29">
        <v>1188.2</v>
      </c>
      <c r="D102" s="31">
        <v>2.3E-3</v>
      </c>
      <c r="E102" s="32">
        <v>0</v>
      </c>
      <c r="F102" s="29" t="s">
        <v>193</v>
      </c>
      <c r="G102" s="33" t="s">
        <v>194</v>
      </c>
      <c r="H102" s="29" t="s">
        <v>195</v>
      </c>
      <c r="I102" s="29">
        <v>0</v>
      </c>
    </row>
    <row r="103" spans="1:9" ht="28.2" thickBot="1" x14ac:dyDescent="0.35">
      <c r="A103" s="114" t="s">
        <v>1606</v>
      </c>
      <c r="B103" s="29" t="s">
        <v>186</v>
      </c>
      <c r="C103" s="29">
        <v>3721</v>
      </c>
      <c r="D103" s="31">
        <v>7.3000000000000001E-3</v>
      </c>
      <c r="E103" s="32">
        <v>0</v>
      </c>
      <c r="F103" s="29" t="s">
        <v>196</v>
      </c>
      <c r="G103" s="33" t="s">
        <v>197</v>
      </c>
      <c r="H103" s="29" t="s">
        <v>198</v>
      </c>
      <c r="I103" s="29">
        <v>0</v>
      </c>
    </row>
    <row r="104" spans="1:9" ht="28.2" thickBot="1" x14ac:dyDescent="0.35">
      <c r="A104" s="114" t="s">
        <v>1676</v>
      </c>
      <c r="B104" s="29" t="s">
        <v>186</v>
      </c>
      <c r="C104" s="29">
        <v>4927.2</v>
      </c>
      <c r="D104" s="31">
        <v>9.7000000000000003E-3</v>
      </c>
      <c r="E104" s="32">
        <v>0</v>
      </c>
      <c r="F104" s="29" t="s">
        <v>199</v>
      </c>
      <c r="G104" s="33" t="s">
        <v>200</v>
      </c>
      <c r="H104" s="29" t="s">
        <v>201</v>
      </c>
      <c r="I104" s="29">
        <v>0</v>
      </c>
    </row>
    <row r="105" spans="1:9" ht="29.4" thickBot="1" x14ac:dyDescent="0.35">
      <c r="A105" s="114" t="s">
        <v>2377</v>
      </c>
      <c r="B105" s="29" t="s">
        <v>186</v>
      </c>
      <c r="C105" s="29">
        <v>1793.6</v>
      </c>
      <c r="D105" s="31">
        <v>3.5000000000000001E-3</v>
      </c>
      <c r="E105" s="32">
        <v>0</v>
      </c>
      <c r="F105" s="29" t="s">
        <v>202</v>
      </c>
      <c r="G105" s="33" t="s">
        <v>180</v>
      </c>
      <c r="H105" s="29" t="s">
        <v>203</v>
      </c>
      <c r="I105" s="29">
        <v>0</v>
      </c>
    </row>
    <row r="106" spans="1:9" ht="15" thickBot="1" x14ac:dyDescent="0.35">
      <c r="A106" s="114" t="s">
        <v>2378</v>
      </c>
      <c r="B106" s="29" t="s">
        <v>690</v>
      </c>
      <c r="C106" s="29">
        <v>914.5</v>
      </c>
      <c r="D106" s="31">
        <v>1.8E-3</v>
      </c>
      <c r="E106" s="32">
        <v>0</v>
      </c>
      <c r="F106" s="29" t="s">
        <v>85</v>
      </c>
      <c r="G106" s="33" t="s">
        <v>67</v>
      </c>
      <c r="H106" s="29" t="s">
        <v>691</v>
      </c>
      <c r="I106" s="29">
        <v>0</v>
      </c>
    </row>
    <row r="107" spans="1:9" ht="15" thickBot="1" x14ac:dyDescent="0.35">
      <c r="A107" s="114" t="s">
        <v>1758</v>
      </c>
      <c r="B107" s="29" t="s">
        <v>335</v>
      </c>
      <c r="C107" s="29">
        <v>973.2</v>
      </c>
      <c r="D107" s="31">
        <v>1.9E-3</v>
      </c>
      <c r="E107" s="32">
        <v>0</v>
      </c>
      <c r="F107" s="29" t="s">
        <v>180</v>
      </c>
      <c r="G107" s="33" t="s">
        <v>336</v>
      </c>
      <c r="H107" s="29" t="s">
        <v>172</v>
      </c>
      <c r="I107" s="29">
        <v>0</v>
      </c>
    </row>
    <row r="108" spans="1:9" ht="15" thickBot="1" x14ac:dyDescent="0.35">
      <c r="A108" s="114" t="s">
        <v>1774</v>
      </c>
      <c r="B108" s="29" t="s">
        <v>335</v>
      </c>
      <c r="C108" s="29">
        <v>1363.9</v>
      </c>
      <c r="D108" s="31">
        <v>2.7000000000000001E-3</v>
      </c>
      <c r="E108" s="32">
        <v>0</v>
      </c>
      <c r="F108" s="29" t="s">
        <v>337</v>
      </c>
      <c r="G108" s="33" t="s">
        <v>67</v>
      </c>
      <c r="H108" s="29" t="s">
        <v>338</v>
      </c>
      <c r="I108" s="29">
        <v>0</v>
      </c>
    </row>
    <row r="109" spans="1:9" ht="29.4" thickBot="1" x14ac:dyDescent="0.35">
      <c r="A109" s="114" t="s">
        <v>1232</v>
      </c>
      <c r="B109" s="29" t="s">
        <v>335</v>
      </c>
      <c r="C109" s="29">
        <v>2670.4</v>
      </c>
      <c r="D109" s="31">
        <v>5.3E-3</v>
      </c>
      <c r="E109" s="32">
        <v>0</v>
      </c>
      <c r="F109" s="29" t="s">
        <v>284</v>
      </c>
      <c r="G109" s="33" t="s">
        <v>339</v>
      </c>
      <c r="H109" s="29" t="s">
        <v>340</v>
      </c>
      <c r="I109" s="29">
        <v>0</v>
      </c>
    </row>
    <row r="110" spans="1:9" ht="15" thickBot="1" x14ac:dyDescent="0.35">
      <c r="A110" s="114" t="s">
        <v>1746</v>
      </c>
      <c r="B110" s="29" t="s">
        <v>335</v>
      </c>
      <c r="C110" s="29">
        <v>3887.8</v>
      </c>
      <c r="D110" s="31">
        <v>7.6E-3</v>
      </c>
      <c r="E110" s="32">
        <v>0</v>
      </c>
      <c r="F110" s="29" t="s">
        <v>341</v>
      </c>
      <c r="G110" s="33" t="s">
        <v>67</v>
      </c>
      <c r="H110" s="29" t="s">
        <v>342</v>
      </c>
      <c r="I110" s="29">
        <v>0</v>
      </c>
    </row>
    <row r="111" spans="1:9" ht="15" thickBot="1" x14ac:dyDescent="0.35">
      <c r="A111" s="114" t="s">
        <v>1390</v>
      </c>
      <c r="B111" s="29" t="s">
        <v>482</v>
      </c>
      <c r="C111" s="29">
        <v>1586.2</v>
      </c>
      <c r="D111" s="31">
        <v>3.0999999999999999E-3</v>
      </c>
      <c r="E111" s="32">
        <v>0</v>
      </c>
      <c r="F111" s="29" t="s">
        <v>483</v>
      </c>
      <c r="G111" s="33" t="s">
        <v>345</v>
      </c>
      <c r="H111" s="29" t="s">
        <v>484</v>
      </c>
      <c r="I111" s="29">
        <v>0</v>
      </c>
    </row>
    <row r="112" spans="1:9" ht="15" thickBot="1" x14ac:dyDescent="0.35">
      <c r="A112" s="114" t="s">
        <v>2322</v>
      </c>
      <c r="B112" s="29" t="s">
        <v>482</v>
      </c>
      <c r="C112" s="29">
        <v>2559.5</v>
      </c>
      <c r="D112" s="31">
        <v>5.0000000000000001E-3</v>
      </c>
      <c r="E112" s="32">
        <v>0</v>
      </c>
      <c r="F112" s="29" t="s">
        <v>485</v>
      </c>
      <c r="G112" s="33" t="s">
        <v>486</v>
      </c>
      <c r="H112" s="29" t="s">
        <v>487</v>
      </c>
      <c r="I112" s="29">
        <v>0</v>
      </c>
    </row>
    <row r="113" spans="1:9" ht="15" thickBot="1" x14ac:dyDescent="0.35">
      <c r="A113" s="114" t="s">
        <v>2379</v>
      </c>
      <c r="B113" s="29" t="s">
        <v>482</v>
      </c>
      <c r="C113" s="29">
        <v>693.6</v>
      </c>
      <c r="D113" s="31">
        <v>1.4E-3</v>
      </c>
      <c r="E113" s="32">
        <v>0</v>
      </c>
      <c r="F113" s="29" t="s">
        <v>488</v>
      </c>
      <c r="G113" s="33" t="s">
        <v>489</v>
      </c>
      <c r="H113" s="29" t="s">
        <v>490</v>
      </c>
      <c r="I113" s="29">
        <v>0</v>
      </c>
    </row>
    <row r="114" spans="1:9" ht="15" thickBot="1" x14ac:dyDescent="0.35">
      <c r="A114" s="114" t="s">
        <v>2380</v>
      </c>
      <c r="B114" s="29" t="s">
        <v>231</v>
      </c>
      <c r="C114" s="29">
        <v>2924.1</v>
      </c>
      <c r="D114" s="31">
        <v>5.7999999999999996E-3</v>
      </c>
      <c r="E114" s="32">
        <v>0</v>
      </c>
      <c r="F114" s="29" t="s">
        <v>232</v>
      </c>
      <c r="G114" s="33" t="s">
        <v>67</v>
      </c>
      <c r="H114" s="29" t="s">
        <v>233</v>
      </c>
      <c r="I114" s="29" t="s">
        <v>234</v>
      </c>
    </row>
    <row r="115" spans="1:9" ht="15" thickBot="1" x14ac:dyDescent="0.35">
      <c r="A115" s="114" t="s">
        <v>2283</v>
      </c>
      <c r="B115" s="29" t="s">
        <v>231</v>
      </c>
      <c r="C115" s="29">
        <v>3296.3</v>
      </c>
      <c r="D115" s="31">
        <v>6.4999999999999997E-3</v>
      </c>
      <c r="E115" s="32">
        <v>0</v>
      </c>
      <c r="F115" s="29" t="s">
        <v>235</v>
      </c>
      <c r="G115" s="33" t="s">
        <v>236</v>
      </c>
      <c r="H115" s="29" t="s">
        <v>237</v>
      </c>
      <c r="I115" s="29">
        <v>0</v>
      </c>
    </row>
    <row r="116" spans="1:9" ht="15" thickBot="1" x14ac:dyDescent="0.35">
      <c r="A116" s="114" t="s">
        <v>2381</v>
      </c>
      <c r="B116" s="29" t="s">
        <v>231</v>
      </c>
      <c r="C116" s="29">
        <v>1174.9000000000001</v>
      </c>
      <c r="D116" s="31">
        <v>2.3E-3</v>
      </c>
      <c r="E116" s="32">
        <v>0</v>
      </c>
      <c r="F116" s="29" t="s">
        <v>238</v>
      </c>
      <c r="G116" s="33" t="s">
        <v>239</v>
      </c>
      <c r="H116" s="29" t="s">
        <v>240</v>
      </c>
      <c r="I116" s="29" t="s">
        <v>241</v>
      </c>
    </row>
    <row r="117" spans="1:9" ht="29.4" thickBot="1" x14ac:dyDescent="0.35">
      <c r="A117" s="114" t="s">
        <v>1242</v>
      </c>
      <c r="B117" s="29" t="s">
        <v>231</v>
      </c>
      <c r="C117" s="29">
        <v>2866.1</v>
      </c>
      <c r="D117" s="31">
        <v>5.5999999999999999E-3</v>
      </c>
      <c r="E117" s="32">
        <v>0</v>
      </c>
      <c r="F117" s="29" t="s">
        <v>242</v>
      </c>
      <c r="G117" s="33" t="s">
        <v>67</v>
      </c>
      <c r="H117" s="29" t="s">
        <v>243</v>
      </c>
      <c r="I117" s="29">
        <v>0</v>
      </c>
    </row>
    <row r="118" spans="1:9" ht="15" thickBot="1" x14ac:dyDescent="0.35">
      <c r="A118" s="114" t="s">
        <v>1378</v>
      </c>
      <c r="B118" s="29" t="s">
        <v>231</v>
      </c>
      <c r="C118" s="29">
        <v>3840</v>
      </c>
      <c r="D118" s="31">
        <v>7.6E-3</v>
      </c>
      <c r="E118" s="32">
        <v>0</v>
      </c>
      <c r="F118" s="29" t="s">
        <v>244</v>
      </c>
      <c r="G118" s="33" t="s">
        <v>215</v>
      </c>
      <c r="H118" s="29" t="s">
        <v>245</v>
      </c>
      <c r="I118" s="29">
        <v>0</v>
      </c>
    </row>
    <row r="119" spans="1:9" ht="15" thickBot="1" x14ac:dyDescent="0.35">
      <c r="A119" s="114" t="s">
        <v>2382</v>
      </c>
      <c r="B119" s="29" t="s">
        <v>231</v>
      </c>
      <c r="C119" s="29">
        <v>1847.5</v>
      </c>
      <c r="D119" s="31">
        <v>3.5999999999999999E-3</v>
      </c>
      <c r="E119" s="32">
        <v>0</v>
      </c>
      <c r="F119" s="29" t="s">
        <v>246</v>
      </c>
      <c r="G119" s="33" t="s">
        <v>247</v>
      </c>
      <c r="H119" s="29" t="s">
        <v>248</v>
      </c>
      <c r="I119" s="29">
        <v>0</v>
      </c>
    </row>
    <row r="120" spans="1:9" ht="15" thickBot="1" x14ac:dyDescent="0.35">
      <c r="A120" s="114" t="s">
        <v>2383</v>
      </c>
      <c r="B120" s="29" t="s">
        <v>573</v>
      </c>
      <c r="C120" s="29">
        <v>3230.9</v>
      </c>
      <c r="D120" s="31">
        <v>6.4000000000000003E-3</v>
      </c>
      <c r="E120" s="32">
        <v>0</v>
      </c>
      <c r="F120" s="29" t="s">
        <v>574</v>
      </c>
      <c r="G120" s="33" t="s">
        <v>575</v>
      </c>
      <c r="H120" s="29" t="s">
        <v>576</v>
      </c>
      <c r="I120" s="29">
        <v>0</v>
      </c>
    </row>
    <row r="121" spans="1:9" ht="28.2" thickBot="1" x14ac:dyDescent="0.35">
      <c r="A121" s="114" t="s">
        <v>1386</v>
      </c>
      <c r="B121" s="29" t="s">
        <v>422</v>
      </c>
      <c r="C121" s="29">
        <v>3350.6</v>
      </c>
      <c r="D121" s="31">
        <v>6.6E-3</v>
      </c>
      <c r="E121" s="32">
        <v>0</v>
      </c>
      <c r="F121" s="29" t="s">
        <v>423</v>
      </c>
      <c r="G121" s="33" t="s">
        <v>424</v>
      </c>
      <c r="H121" s="29" t="s">
        <v>425</v>
      </c>
      <c r="I121" s="29">
        <v>0</v>
      </c>
    </row>
    <row r="122" spans="1:9" ht="28.2" thickBot="1" x14ac:dyDescent="0.35">
      <c r="A122" s="114" t="s">
        <v>2020</v>
      </c>
      <c r="B122" s="29" t="s">
        <v>422</v>
      </c>
      <c r="C122" s="29">
        <v>935.8</v>
      </c>
      <c r="D122" s="31">
        <v>1.8E-3</v>
      </c>
      <c r="E122" s="32">
        <v>0</v>
      </c>
      <c r="F122" s="29" t="s">
        <v>426</v>
      </c>
      <c r="G122" s="33" t="s">
        <v>427</v>
      </c>
      <c r="H122" s="29" t="s">
        <v>428</v>
      </c>
      <c r="I122" s="29">
        <v>0</v>
      </c>
    </row>
    <row r="123" spans="1:9" ht="28.2" thickBot="1" x14ac:dyDescent="0.35">
      <c r="A123" s="114" t="s">
        <v>1268</v>
      </c>
      <c r="B123" s="29" t="s">
        <v>422</v>
      </c>
      <c r="C123" s="29">
        <v>1877.6</v>
      </c>
      <c r="D123" s="31">
        <v>3.7000000000000002E-3</v>
      </c>
      <c r="E123" s="32">
        <v>0</v>
      </c>
      <c r="F123" s="29" t="s">
        <v>224</v>
      </c>
      <c r="G123" s="33" t="s">
        <v>67</v>
      </c>
      <c r="H123" s="29" t="s">
        <v>429</v>
      </c>
      <c r="I123" s="29">
        <v>0</v>
      </c>
    </row>
    <row r="124" spans="1:9" ht="15" thickBot="1" x14ac:dyDescent="0.35">
      <c r="A124" s="114" t="s">
        <v>1256</v>
      </c>
      <c r="B124" s="29" t="s">
        <v>605</v>
      </c>
      <c r="C124" s="29">
        <v>2370.8000000000002</v>
      </c>
      <c r="D124" s="31">
        <v>4.7000000000000002E-3</v>
      </c>
      <c r="E124" s="32">
        <v>0</v>
      </c>
      <c r="F124" s="29" t="s">
        <v>606</v>
      </c>
      <c r="G124" s="33" t="s">
        <v>607</v>
      </c>
      <c r="H124" s="29" t="s">
        <v>241</v>
      </c>
      <c r="I124" s="29">
        <v>0</v>
      </c>
    </row>
    <row r="125" spans="1:9" ht="15" thickBot="1" x14ac:dyDescent="0.35">
      <c r="A125" s="114" t="s">
        <v>2384</v>
      </c>
      <c r="B125" s="29" t="s">
        <v>312</v>
      </c>
      <c r="C125" s="29">
        <v>1477.8</v>
      </c>
      <c r="D125" s="31">
        <v>2.8999999999999998E-3</v>
      </c>
      <c r="E125" s="32">
        <v>0</v>
      </c>
      <c r="F125" s="29" t="s">
        <v>176</v>
      </c>
      <c r="G125" s="33" t="s">
        <v>313</v>
      </c>
      <c r="H125" s="29" t="s">
        <v>314</v>
      </c>
      <c r="I125" s="29">
        <v>0</v>
      </c>
    </row>
    <row r="126" spans="1:9" ht="15" thickBot="1" x14ac:dyDescent="0.35">
      <c r="A126" s="114" t="s">
        <v>1308</v>
      </c>
      <c r="B126" s="29" t="s">
        <v>312</v>
      </c>
      <c r="C126" s="29">
        <v>2344.6</v>
      </c>
      <c r="D126" s="31">
        <v>4.5999999999999999E-3</v>
      </c>
      <c r="E126" s="32">
        <v>0</v>
      </c>
      <c r="F126" s="29" t="s">
        <v>315</v>
      </c>
      <c r="G126" s="33" t="s">
        <v>316</v>
      </c>
      <c r="H126" s="29" t="s">
        <v>317</v>
      </c>
      <c r="I126" s="29">
        <v>0</v>
      </c>
    </row>
    <row r="127" spans="1:9" ht="15" thickBot="1" x14ac:dyDescent="0.35">
      <c r="A127" s="114" t="s">
        <v>2385</v>
      </c>
      <c r="B127" s="29" t="s">
        <v>312</v>
      </c>
      <c r="C127" s="29">
        <v>629</v>
      </c>
      <c r="D127" s="31">
        <v>1.1999999999999999E-3</v>
      </c>
      <c r="E127" s="32">
        <v>0</v>
      </c>
      <c r="F127" s="29" t="s">
        <v>318</v>
      </c>
      <c r="G127" s="33" t="s">
        <v>112</v>
      </c>
      <c r="H127" s="29" t="s">
        <v>319</v>
      </c>
      <c r="I127" s="29" t="s">
        <v>320</v>
      </c>
    </row>
    <row r="128" spans="1:9" ht="29.4" thickBot="1" x14ac:dyDescent="0.35">
      <c r="A128" s="114" t="s">
        <v>2386</v>
      </c>
      <c r="B128" s="29" t="s">
        <v>312</v>
      </c>
      <c r="C128" s="29">
        <v>1816.5</v>
      </c>
      <c r="D128" s="31">
        <v>3.5999999999999999E-3</v>
      </c>
      <c r="E128" s="32">
        <v>0</v>
      </c>
      <c r="F128" s="29" t="s">
        <v>171</v>
      </c>
      <c r="G128" s="33" t="s">
        <v>180</v>
      </c>
      <c r="H128" s="29" t="s">
        <v>321</v>
      </c>
      <c r="I128" s="29">
        <v>0</v>
      </c>
    </row>
    <row r="129" spans="1:9" ht="15" thickBot="1" x14ac:dyDescent="0.35">
      <c r="A129" s="114" t="s">
        <v>2387</v>
      </c>
      <c r="B129" s="29" t="s">
        <v>312</v>
      </c>
      <c r="C129" s="29">
        <v>172.2</v>
      </c>
      <c r="D129" s="31">
        <v>2.9999999999999997E-4</v>
      </c>
      <c r="E129" s="32">
        <v>0</v>
      </c>
      <c r="F129" s="29" t="s">
        <v>79</v>
      </c>
      <c r="G129" s="33" t="s">
        <v>67</v>
      </c>
      <c r="H129" s="29" t="s">
        <v>322</v>
      </c>
      <c r="I129" s="29">
        <v>0</v>
      </c>
    </row>
    <row r="130" spans="1:9" ht="15" thickBot="1" x14ac:dyDescent="0.35">
      <c r="A130" s="114" t="s">
        <v>1492</v>
      </c>
      <c r="B130" s="29" t="s">
        <v>312</v>
      </c>
      <c r="C130" s="29">
        <v>894.9</v>
      </c>
      <c r="D130" s="31">
        <v>1.8E-3</v>
      </c>
      <c r="E130" s="32">
        <v>0</v>
      </c>
      <c r="F130" s="29" t="s">
        <v>323</v>
      </c>
      <c r="G130" s="33" t="s">
        <v>324</v>
      </c>
      <c r="H130" s="29" t="s">
        <v>325</v>
      </c>
      <c r="I130" s="29">
        <v>0</v>
      </c>
    </row>
    <row r="131" spans="1:9" ht="15" thickBot="1" x14ac:dyDescent="0.35">
      <c r="A131" s="114" t="s">
        <v>2388</v>
      </c>
      <c r="B131" s="29" t="s">
        <v>312</v>
      </c>
      <c r="C131" s="29">
        <v>1740</v>
      </c>
      <c r="D131" s="31">
        <v>3.3999999999999998E-3</v>
      </c>
      <c r="E131" s="32">
        <v>0</v>
      </c>
      <c r="F131" s="29" t="s">
        <v>326</v>
      </c>
      <c r="G131" s="33" t="s">
        <v>327</v>
      </c>
      <c r="H131" s="29" t="s">
        <v>328</v>
      </c>
      <c r="I131" s="29">
        <v>0</v>
      </c>
    </row>
    <row r="132" spans="1:9" ht="15" thickBot="1" x14ac:dyDescent="0.35">
      <c r="A132" s="114" t="s">
        <v>2389</v>
      </c>
      <c r="B132" s="29" t="s">
        <v>312</v>
      </c>
      <c r="C132" s="29">
        <v>506</v>
      </c>
      <c r="D132" s="31">
        <v>1E-3</v>
      </c>
      <c r="E132" s="32">
        <v>0</v>
      </c>
      <c r="F132" s="29" t="s">
        <v>329</v>
      </c>
      <c r="G132" s="33" t="s">
        <v>123</v>
      </c>
      <c r="H132" s="29" t="s">
        <v>330</v>
      </c>
      <c r="I132" s="29">
        <v>0</v>
      </c>
    </row>
    <row r="133" spans="1:9" ht="15" thickBot="1" x14ac:dyDescent="0.35">
      <c r="A133" s="114" t="s">
        <v>2259</v>
      </c>
      <c r="B133" s="29" t="s">
        <v>603</v>
      </c>
      <c r="C133" s="29">
        <v>2614.3000000000002</v>
      </c>
      <c r="D133" s="31">
        <v>5.1000000000000004E-3</v>
      </c>
      <c r="E133" s="32">
        <v>0</v>
      </c>
      <c r="F133" s="29" t="s">
        <v>82</v>
      </c>
      <c r="G133" s="33" t="s">
        <v>67</v>
      </c>
      <c r="H133" s="29" t="s">
        <v>604</v>
      </c>
      <c r="I133" s="29">
        <v>0</v>
      </c>
    </row>
    <row r="134" spans="1:9" ht="28.2" thickBot="1" x14ac:dyDescent="0.35">
      <c r="A134" s="114" t="s">
        <v>2014</v>
      </c>
      <c r="B134" s="29" t="s">
        <v>634</v>
      </c>
      <c r="C134" s="29">
        <v>1367.2</v>
      </c>
      <c r="D134" s="31">
        <v>2.7000000000000001E-3</v>
      </c>
      <c r="E134" s="32">
        <v>0</v>
      </c>
      <c r="F134" s="29" t="s">
        <v>635</v>
      </c>
      <c r="G134" s="33" t="s">
        <v>636</v>
      </c>
      <c r="H134" s="29" t="s">
        <v>637</v>
      </c>
      <c r="I134" s="29">
        <v>0</v>
      </c>
    </row>
    <row r="135" spans="1:9" ht="28.2" thickBot="1" x14ac:dyDescent="0.35">
      <c r="A135" s="114" t="s">
        <v>2390</v>
      </c>
      <c r="B135" s="29" t="s">
        <v>634</v>
      </c>
      <c r="C135" s="29">
        <v>508.8</v>
      </c>
      <c r="D135" s="31">
        <v>1E-3</v>
      </c>
      <c r="E135" s="32">
        <v>0</v>
      </c>
      <c r="F135" s="29" t="s">
        <v>642</v>
      </c>
      <c r="G135" s="33" t="s">
        <v>67</v>
      </c>
      <c r="H135" s="29" t="s">
        <v>643</v>
      </c>
      <c r="I135" s="29">
        <v>0</v>
      </c>
    </row>
    <row r="136" spans="1:9" ht="15" thickBot="1" x14ac:dyDescent="0.35">
      <c r="A136" s="114" t="s">
        <v>2391</v>
      </c>
      <c r="B136" s="29" t="s">
        <v>616</v>
      </c>
      <c r="C136" s="29">
        <v>2149.9</v>
      </c>
      <c r="D136" s="31">
        <v>4.1999999999999997E-3</v>
      </c>
      <c r="E136" s="32">
        <v>0</v>
      </c>
      <c r="F136" s="29" t="s">
        <v>617</v>
      </c>
      <c r="G136" s="33" t="s">
        <v>618</v>
      </c>
      <c r="H136" s="29" t="s">
        <v>619</v>
      </c>
      <c r="I136" s="29">
        <v>0</v>
      </c>
    </row>
    <row r="137" spans="1:9" ht="15" thickBot="1" x14ac:dyDescent="0.35">
      <c r="A137" s="114" t="s">
        <v>2392</v>
      </c>
      <c r="B137" s="29" t="s">
        <v>675</v>
      </c>
      <c r="C137" s="29">
        <v>775</v>
      </c>
      <c r="D137" s="31">
        <v>1.5E-3</v>
      </c>
      <c r="E137" s="32">
        <v>0</v>
      </c>
      <c r="F137" s="29" t="s">
        <v>87</v>
      </c>
      <c r="G137" s="33" t="s">
        <v>181</v>
      </c>
      <c r="H137" s="29" t="s">
        <v>676</v>
      </c>
      <c r="I137" s="29">
        <v>0</v>
      </c>
    </row>
    <row r="138" spans="1:9" ht="15" thickBot="1" x14ac:dyDescent="0.35">
      <c r="A138" s="114" t="s">
        <v>2393</v>
      </c>
      <c r="B138" s="29" t="s">
        <v>675</v>
      </c>
      <c r="C138" s="29">
        <v>503.5</v>
      </c>
      <c r="D138" s="31">
        <v>1E-3</v>
      </c>
      <c r="E138" s="32">
        <v>0</v>
      </c>
      <c r="F138" s="29" t="s">
        <v>519</v>
      </c>
      <c r="G138" s="33" t="s">
        <v>677</v>
      </c>
      <c r="H138" s="29" t="s">
        <v>678</v>
      </c>
      <c r="I138" s="29">
        <v>0</v>
      </c>
    </row>
    <row r="139" spans="1:9" ht="15" thickBot="1" x14ac:dyDescent="0.35">
      <c r="A139" s="114" t="s">
        <v>2394</v>
      </c>
      <c r="B139" s="29" t="s">
        <v>259</v>
      </c>
      <c r="C139" s="29">
        <v>4317.7</v>
      </c>
      <c r="D139" s="31">
        <v>8.5000000000000006E-3</v>
      </c>
      <c r="E139" s="32">
        <v>0</v>
      </c>
      <c r="F139" s="29" t="s">
        <v>260</v>
      </c>
      <c r="G139" s="33" t="s">
        <v>254</v>
      </c>
      <c r="H139" s="29" t="s">
        <v>261</v>
      </c>
      <c r="I139" s="29">
        <v>0</v>
      </c>
    </row>
    <row r="140" spans="1:9" ht="15" thickBot="1" x14ac:dyDescent="0.35">
      <c r="A140" s="114" t="s">
        <v>2130</v>
      </c>
      <c r="B140" s="29" t="s">
        <v>259</v>
      </c>
      <c r="C140" s="29">
        <v>3612.6</v>
      </c>
      <c r="D140" s="31">
        <v>7.1000000000000004E-3</v>
      </c>
      <c r="E140" s="32">
        <v>0</v>
      </c>
      <c r="F140" s="29" t="s">
        <v>262</v>
      </c>
      <c r="G140" s="33" t="s">
        <v>263</v>
      </c>
      <c r="H140" s="29" t="s">
        <v>264</v>
      </c>
      <c r="I140" s="29">
        <v>0</v>
      </c>
    </row>
    <row r="141" spans="1:9" ht="15" thickBot="1" x14ac:dyDescent="0.35">
      <c r="A141" s="114" t="s">
        <v>2395</v>
      </c>
      <c r="B141" s="29" t="s">
        <v>259</v>
      </c>
      <c r="C141" s="29">
        <v>3623.3</v>
      </c>
      <c r="D141" s="31">
        <v>7.1000000000000004E-3</v>
      </c>
      <c r="E141" s="32">
        <v>0</v>
      </c>
      <c r="F141" s="29" t="s">
        <v>265</v>
      </c>
      <c r="G141" s="33" t="s">
        <v>266</v>
      </c>
      <c r="H141" s="29" t="s">
        <v>267</v>
      </c>
      <c r="I141" s="29">
        <v>0</v>
      </c>
    </row>
    <row r="142" spans="1:9" ht="29.4" thickBot="1" x14ac:dyDescent="0.35">
      <c r="A142" s="114" t="s">
        <v>2396</v>
      </c>
      <c r="B142" s="29" t="s">
        <v>556</v>
      </c>
      <c r="C142" s="29">
        <v>551.6</v>
      </c>
      <c r="D142" s="31">
        <v>1.1000000000000001E-3</v>
      </c>
      <c r="E142" s="32">
        <v>0</v>
      </c>
      <c r="F142" s="29" t="s">
        <v>557</v>
      </c>
      <c r="G142" s="33" t="s">
        <v>558</v>
      </c>
      <c r="H142" s="29" t="s">
        <v>559</v>
      </c>
      <c r="I142" s="29">
        <v>0</v>
      </c>
    </row>
    <row r="143" spans="1:9" ht="15" thickBot="1" x14ac:dyDescent="0.35">
      <c r="A143" s="114" t="s">
        <v>1814</v>
      </c>
      <c r="B143" s="29" t="s">
        <v>556</v>
      </c>
      <c r="C143" s="29">
        <v>3151.9</v>
      </c>
      <c r="D143" s="31">
        <v>6.1999999999999998E-3</v>
      </c>
      <c r="E143" s="32">
        <v>0</v>
      </c>
      <c r="F143" s="29" t="s">
        <v>302</v>
      </c>
      <c r="G143" s="33" t="s">
        <v>560</v>
      </c>
      <c r="H143" s="29" t="s">
        <v>561</v>
      </c>
      <c r="I143" s="29">
        <v>0</v>
      </c>
    </row>
    <row r="144" spans="1:9" ht="28.2" thickBot="1" x14ac:dyDescent="0.35">
      <c r="A144" s="114" t="s">
        <v>2397</v>
      </c>
      <c r="B144" s="29" t="s">
        <v>684</v>
      </c>
      <c r="C144" s="29">
        <v>118.8</v>
      </c>
      <c r="D144" s="31">
        <v>2.0000000000000001E-4</v>
      </c>
      <c r="E144" s="32">
        <v>0</v>
      </c>
      <c r="F144" s="29" t="s">
        <v>685</v>
      </c>
      <c r="G144" s="33" t="s">
        <v>67</v>
      </c>
      <c r="H144" s="29" t="s">
        <v>686</v>
      </c>
      <c r="I144" s="29" t="s">
        <v>687</v>
      </c>
    </row>
    <row r="145" spans="1:9" ht="28.2" thickBot="1" x14ac:dyDescent="0.35">
      <c r="A145" s="114" t="s">
        <v>1924</v>
      </c>
      <c r="B145" s="29" t="s">
        <v>684</v>
      </c>
      <c r="C145" s="29">
        <v>980.1</v>
      </c>
      <c r="D145" s="31">
        <v>1.9E-3</v>
      </c>
      <c r="E145" s="32">
        <v>0</v>
      </c>
      <c r="F145" s="29" t="s">
        <v>688</v>
      </c>
      <c r="G145" s="33" t="s">
        <v>88</v>
      </c>
      <c r="H145" s="29" t="s">
        <v>689</v>
      </c>
      <c r="I145" s="29">
        <v>0</v>
      </c>
    </row>
    <row r="146" spans="1:9" ht="15" thickBot="1" x14ac:dyDescent="0.35">
      <c r="A146" s="114" t="s">
        <v>2440</v>
      </c>
      <c r="B146" s="29" t="s">
        <v>651</v>
      </c>
      <c r="C146" s="29">
        <v>1779.5</v>
      </c>
      <c r="D146" s="31">
        <v>3.5000000000000001E-3</v>
      </c>
      <c r="E146" s="32">
        <v>0</v>
      </c>
      <c r="F146" s="29" t="s">
        <v>411</v>
      </c>
      <c r="G146" s="33" t="s">
        <v>636</v>
      </c>
      <c r="H146" s="29" t="s">
        <v>652</v>
      </c>
      <c r="I146" s="29" t="s">
        <v>653</v>
      </c>
    </row>
    <row r="147" spans="1:9" ht="15" thickBot="1" x14ac:dyDescent="0.35">
      <c r="A147" s="114" t="s">
        <v>2399</v>
      </c>
      <c r="B147" s="29" t="s">
        <v>620</v>
      </c>
      <c r="C147" s="29">
        <v>763.8</v>
      </c>
      <c r="D147" s="31">
        <v>1.5E-3</v>
      </c>
      <c r="E147" s="32">
        <v>0</v>
      </c>
      <c r="F147" s="29" t="s">
        <v>621</v>
      </c>
      <c r="G147" s="33" t="s">
        <v>622</v>
      </c>
      <c r="H147" s="29" t="s">
        <v>623</v>
      </c>
      <c r="I147" s="29">
        <v>0</v>
      </c>
    </row>
    <row r="148" spans="1:9" ht="15" thickBot="1" x14ac:dyDescent="0.35">
      <c r="A148" s="114" t="s">
        <v>1728</v>
      </c>
      <c r="B148" s="29" t="s">
        <v>620</v>
      </c>
      <c r="C148" s="29">
        <v>1384.4</v>
      </c>
      <c r="D148" s="31">
        <v>2.7000000000000001E-3</v>
      </c>
      <c r="E148" s="32">
        <v>0</v>
      </c>
      <c r="F148" s="29" t="s">
        <v>624</v>
      </c>
      <c r="G148" s="33" t="s">
        <v>625</v>
      </c>
      <c r="H148" s="29" t="s">
        <v>626</v>
      </c>
      <c r="I148" s="29" t="s">
        <v>627</v>
      </c>
    </row>
    <row r="149" spans="1:9" ht="28.2" thickBot="1" x14ac:dyDescent="0.35">
      <c r="A149" s="114" t="s">
        <v>2400</v>
      </c>
      <c r="B149" s="29" t="s">
        <v>541</v>
      </c>
      <c r="C149" s="29">
        <v>2231.3000000000002</v>
      </c>
      <c r="D149" s="31">
        <v>4.4000000000000003E-3</v>
      </c>
      <c r="E149" s="32">
        <v>0</v>
      </c>
      <c r="F149" s="29" t="s">
        <v>542</v>
      </c>
      <c r="G149" s="33" t="s">
        <v>67</v>
      </c>
      <c r="H149" s="29" t="s">
        <v>543</v>
      </c>
      <c r="I149" s="29" t="s">
        <v>544</v>
      </c>
    </row>
    <row r="150" spans="1:9" ht="28.2" thickBot="1" x14ac:dyDescent="0.35">
      <c r="A150" s="114" t="s">
        <v>1238</v>
      </c>
      <c r="B150" s="29" t="s">
        <v>541</v>
      </c>
      <c r="C150" s="29">
        <v>1531.9</v>
      </c>
      <c r="D150" s="31">
        <v>3.0000000000000001E-3</v>
      </c>
      <c r="E150" s="32">
        <v>3.0000000000000001E-3</v>
      </c>
      <c r="F150" s="29" t="s">
        <v>545</v>
      </c>
      <c r="G150" s="33" t="s">
        <v>67</v>
      </c>
      <c r="H150" s="29" t="s">
        <v>546</v>
      </c>
      <c r="I150" s="29" t="s">
        <v>546</v>
      </c>
    </row>
    <row r="151" spans="1:9" ht="28.2" thickBot="1" x14ac:dyDescent="0.35">
      <c r="A151" s="114" t="s">
        <v>2401</v>
      </c>
      <c r="B151" s="29" t="s">
        <v>692</v>
      </c>
      <c r="C151" s="29">
        <v>852.5</v>
      </c>
      <c r="D151" s="31">
        <v>1.6999999999999999E-3</v>
      </c>
      <c r="E151" s="32">
        <v>0</v>
      </c>
      <c r="F151" s="29" t="s">
        <v>693</v>
      </c>
      <c r="G151" s="33" t="s">
        <v>516</v>
      </c>
      <c r="H151" s="29" t="s">
        <v>694</v>
      </c>
      <c r="I151" s="29">
        <v>0</v>
      </c>
    </row>
    <row r="152" spans="1:9" ht="15" thickBot="1" x14ac:dyDescent="0.35">
      <c r="A152" s="114" t="s">
        <v>1296</v>
      </c>
      <c r="B152" s="29" t="s">
        <v>718</v>
      </c>
      <c r="C152" s="29">
        <v>631.20000000000005</v>
      </c>
      <c r="D152" s="31">
        <v>1.1999999999999999E-3</v>
      </c>
      <c r="E152" s="32">
        <v>0</v>
      </c>
      <c r="F152" s="29" t="s">
        <v>719</v>
      </c>
      <c r="G152" s="33" t="s">
        <v>558</v>
      </c>
      <c r="H152" s="29" t="s">
        <v>396</v>
      </c>
      <c r="I152" s="29">
        <v>0</v>
      </c>
    </row>
    <row r="153" spans="1:9" ht="28.2" thickBot="1" x14ac:dyDescent="0.35">
      <c r="A153" s="114" t="s">
        <v>2441</v>
      </c>
      <c r="B153" s="29" t="s">
        <v>278</v>
      </c>
      <c r="C153" s="29">
        <v>282.8</v>
      </c>
      <c r="D153" s="31">
        <v>5.9999999999999995E-4</v>
      </c>
      <c r="E153" s="32">
        <v>0</v>
      </c>
      <c r="F153" s="29" t="s">
        <v>279</v>
      </c>
      <c r="G153" s="33" t="s">
        <v>280</v>
      </c>
      <c r="H153" s="29" t="s">
        <v>281</v>
      </c>
      <c r="I153" s="29">
        <v>0</v>
      </c>
    </row>
    <row r="154" spans="1:9" ht="28.2" thickBot="1" x14ac:dyDescent="0.35">
      <c r="A154" s="114" t="s">
        <v>2403</v>
      </c>
      <c r="B154" s="29" t="s">
        <v>278</v>
      </c>
      <c r="C154" s="29">
        <v>720.2</v>
      </c>
      <c r="D154" s="31">
        <v>1.4E-3</v>
      </c>
      <c r="E154" s="32">
        <v>0</v>
      </c>
      <c r="F154" s="29" t="s">
        <v>88</v>
      </c>
      <c r="G154" s="33" t="s">
        <v>67</v>
      </c>
      <c r="H154" s="29" t="s">
        <v>282</v>
      </c>
      <c r="I154" s="29">
        <v>0</v>
      </c>
    </row>
    <row r="155" spans="1:9" ht="28.2" thickBot="1" x14ac:dyDescent="0.35">
      <c r="A155" s="114" t="s">
        <v>2404</v>
      </c>
      <c r="B155" s="29" t="s">
        <v>278</v>
      </c>
      <c r="C155" s="29">
        <v>2450.1999999999998</v>
      </c>
      <c r="D155" s="31">
        <v>4.7999999999999996E-3</v>
      </c>
      <c r="E155" s="32">
        <v>0</v>
      </c>
      <c r="F155" s="29" t="s">
        <v>283</v>
      </c>
      <c r="G155" s="33" t="s">
        <v>284</v>
      </c>
      <c r="H155" s="29" t="s">
        <v>285</v>
      </c>
      <c r="I155" s="29">
        <v>0</v>
      </c>
    </row>
    <row r="156" spans="1:9" ht="28.2" thickBot="1" x14ac:dyDescent="0.35">
      <c r="A156" s="114" t="s">
        <v>2405</v>
      </c>
      <c r="B156" s="29" t="s">
        <v>278</v>
      </c>
      <c r="C156" s="29">
        <v>2517.6999999999998</v>
      </c>
      <c r="D156" s="31">
        <v>5.0000000000000001E-3</v>
      </c>
      <c r="E156" s="32">
        <v>0</v>
      </c>
      <c r="F156" s="29" t="s">
        <v>286</v>
      </c>
      <c r="G156" s="33" t="s">
        <v>287</v>
      </c>
      <c r="H156" s="29" t="s">
        <v>288</v>
      </c>
      <c r="I156" s="29" t="s">
        <v>289</v>
      </c>
    </row>
    <row r="157" spans="1:9" ht="28.2" thickBot="1" x14ac:dyDescent="0.35">
      <c r="A157" s="114" t="s">
        <v>1460</v>
      </c>
      <c r="B157" s="29" t="s">
        <v>278</v>
      </c>
      <c r="C157" s="29">
        <v>5213.3999999999996</v>
      </c>
      <c r="D157" s="31">
        <v>1.03E-2</v>
      </c>
      <c r="E157" s="32">
        <v>0</v>
      </c>
      <c r="F157" s="29" t="s">
        <v>290</v>
      </c>
      <c r="G157" s="33" t="s">
        <v>291</v>
      </c>
      <c r="H157" s="29" t="s">
        <v>292</v>
      </c>
      <c r="I157" s="29">
        <v>0</v>
      </c>
    </row>
    <row r="158" spans="1:9" ht="29.4" thickBot="1" x14ac:dyDescent="0.35">
      <c r="A158" s="114" t="s">
        <v>2406</v>
      </c>
      <c r="B158" s="29" t="s">
        <v>580</v>
      </c>
      <c r="C158" s="29">
        <v>1635.1</v>
      </c>
      <c r="D158" s="31">
        <v>3.2000000000000002E-3</v>
      </c>
      <c r="E158" s="32">
        <v>0</v>
      </c>
      <c r="F158" s="29" t="s">
        <v>581</v>
      </c>
      <c r="G158" s="33" t="s">
        <v>582</v>
      </c>
      <c r="H158" s="29" t="s">
        <v>583</v>
      </c>
      <c r="I158" s="29">
        <v>0</v>
      </c>
    </row>
    <row r="159" spans="1:9" ht="28.2" thickBot="1" x14ac:dyDescent="0.35">
      <c r="A159" s="114" t="s">
        <v>2407</v>
      </c>
      <c r="B159" s="29" t="s">
        <v>580</v>
      </c>
      <c r="C159" s="29">
        <v>1478.9</v>
      </c>
      <c r="D159" s="31">
        <v>2.8999999999999998E-3</v>
      </c>
      <c r="E159" s="32">
        <v>0</v>
      </c>
      <c r="F159" s="29" t="s">
        <v>584</v>
      </c>
      <c r="G159" s="33" t="s">
        <v>72</v>
      </c>
      <c r="H159" s="29" t="s">
        <v>585</v>
      </c>
      <c r="I159" s="29">
        <v>0</v>
      </c>
    </row>
    <row r="160" spans="1:9" ht="15" thickBot="1" x14ac:dyDescent="0.35">
      <c r="A160" s="114" t="s">
        <v>1654</v>
      </c>
      <c r="B160" s="29" t="s">
        <v>414</v>
      </c>
      <c r="C160" s="29">
        <v>3126.2</v>
      </c>
      <c r="D160" s="31">
        <v>6.1999999999999998E-3</v>
      </c>
      <c r="E160" s="32">
        <v>0</v>
      </c>
      <c r="F160" s="29" t="s">
        <v>415</v>
      </c>
      <c r="G160" s="33" t="s">
        <v>82</v>
      </c>
      <c r="H160" s="29" t="s">
        <v>416</v>
      </c>
      <c r="I160" s="29">
        <v>0</v>
      </c>
    </row>
    <row r="161" spans="1:9" ht="15" thickBot="1" x14ac:dyDescent="0.35">
      <c r="A161" s="114" t="s">
        <v>2408</v>
      </c>
      <c r="B161" s="29" t="s">
        <v>414</v>
      </c>
      <c r="C161" s="29">
        <v>314.10000000000002</v>
      </c>
      <c r="D161" s="31">
        <v>5.9999999999999995E-4</v>
      </c>
      <c r="E161" s="32">
        <v>0</v>
      </c>
      <c r="F161" s="29" t="s">
        <v>417</v>
      </c>
      <c r="G161" s="33" t="s">
        <v>67</v>
      </c>
      <c r="H161" s="29" t="s">
        <v>418</v>
      </c>
      <c r="I161" s="29">
        <v>0</v>
      </c>
    </row>
    <row r="162" spans="1:9" ht="15" thickBot="1" x14ac:dyDescent="0.35">
      <c r="A162" s="114" t="s">
        <v>2409</v>
      </c>
      <c r="B162" s="29" t="s">
        <v>414</v>
      </c>
      <c r="C162" s="29">
        <v>2757.4</v>
      </c>
      <c r="D162" s="31">
        <v>5.4000000000000003E-3</v>
      </c>
      <c r="E162" s="32">
        <v>0</v>
      </c>
      <c r="F162" s="29" t="s">
        <v>419</v>
      </c>
      <c r="G162" s="33" t="s">
        <v>420</v>
      </c>
      <c r="H162" s="29" t="s">
        <v>421</v>
      </c>
      <c r="I162" s="29">
        <v>0</v>
      </c>
    </row>
    <row r="163" spans="1:9" ht="15" thickBot="1" x14ac:dyDescent="0.35">
      <c r="A163" s="114" t="s">
        <v>2410</v>
      </c>
      <c r="B163" s="29" t="s">
        <v>491</v>
      </c>
      <c r="C163" s="29">
        <v>4677.6000000000004</v>
      </c>
      <c r="D163" s="31">
        <v>9.1999999999999998E-3</v>
      </c>
      <c r="E163" s="32">
        <v>0</v>
      </c>
      <c r="F163" s="29" t="s">
        <v>475</v>
      </c>
      <c r="G163" s="33" t="s">
        <v>492</v>
      </c>
      <c r="H163" s="29" t="s">
        <v>493</v>
      </c>
      <c r="I163" s="29" t="s">
        <v>494</v>
      </c>
    </row>
    <row r="164" spans="1:9" ht="15" thickBot="1" x14ac:dyDescent="0.35">
      <c r="A164" s="114" t="s">
        <v>2411</v>
      </c>
      <c r="B164" s="29" t="s">
        <v>707</v>
      </c>
      <c r="C164" s="29">
        <v>713.2</v>
      </c>
      <c r="D164" s="31">
        <v>1.4E-3</v>
      </c>
      <c r="E164" s="32">
        <v>0</v>
      </c>
      <c r="F164" s="29" t="s">
        <v>622</v>
      </c>
      <c r="G164" s="33" t="s">
        <v>708</v>
      </c>
      <c r="H164" s="29" t="s">
        <v>136</v>
      </c>
      <c r="I164" s="29">
        <v>0</v>
      </c>
    </row>
    <row r="165" spans="1:9" ht="15" thickBot="1" x14ac:dyDescent="0.35">
      <c r="A165" s="114" t="s">
        <v>2412</v>
      </c>
      <c r="B165" s="29" t="s">
        <v>388</v>
      </c>
      <c r="C165" s="29">
        <v>2651.6</v>
      </c>
      <c r="D165" s="31">
        <v>5.1999999999999998E-3</v>
      </c>
      <c r="E165" s="32">
        <v>0</v>
      </c>
      <c r="F165" s="29" t="s">
        <v>389</v>
      </c>
      <c r="G165" s="33" t="s">
        <v>67</v>
      </c>
      <c r="H165" s="29" t="s">
        <v>390</v>
      </c>
      <c r="I165" s="29">
        <v>0</v>
      </c>
    </row>
    <row r="166" spans="1:9" ht="15" thickBot="1" x14ac:dyDescent="0.35">
      <c r="A166" s="114" t="s">
        <v>2442</v>
      </c>
      <c r="B166" s="29" t="s">
        <v>388</v>
      </c>
      <c r="C166" s="29">
        <v>4250.5</v>
      </c>
      <c r="D166" s="31">
        <v>8.3999999999999995E-3</v>
      </c>
      <c r="E166" s="32">
        <v>0</v>
      </c>
      <c r="F166" s="29" t="s">
        <v>391</v>
      </c>
      <c r="G166" s="33" t="s">
        <v>67</v>
      </c>
      <c r="H166" s="29" t="s">
        <v>392</v>
      </c>
      <c r="I166" s="29">
        <v>0</v>
      </c>
    </row>
    <row r="167" spans="1:9" ht="15" thickBot="1" x14ac:dyDescent="0.35">
      <c r="A167" s="114" t="s">
        <v>2414</v>
      </c>
      <c r="B167" s="29" t="s">
        <v>502</v>
      </c>
      <c r="C167" s="29">
        <v>1315.4</v>
      </c>
      <c r="D167" s="31">
        <v>2.5999999999999999E-3</v>
      </c>
      <c r="E167" s="32">
        <v>0</v>
      </c>
      <c r="F167" s="29" t="s">
        <v>503</v>
      </c>
      <c r="G167" s="33" t="s">
        <v>504</v>
      </c>
      <c r="H167" s="29" t="s">
        <v>505</v>
      </c>
      <c r="I167" s="29">
        <v>0</v>
      </c>
    </row>
    <row r="168" spans="1:9" ht="15" thickBot="1" x14ac:dyDescent="0.35">
      <c r="A168" s="114" t="s">
        <v>2208</v>
      </c>
      <c r="B168" s="29" t="s">
        <v>502</v>
      </c>
      <c r="C168" s="29">
        <v>3207.6</v>
      </c>
      <c r="D168" s="31">
        <v>6.3E-3</v>
      </c>
      <c r="E168" s="32">
        <v>0</v>
      </c>
      <c r="F168" s="29" t="s">
        <v>510</v>
      </c>
      <c r="G168" s="33" t="s">
        <v>511</v>
      </c>
      <c r="H168" s="29" t="s">
        <v>512</v>
      </c>
      <c r="I168" s="29">
        <v>0</v>
      </c>
    </row>
    <row r="169" spans="1:9" ht="15" thickBot="1" x14ac:dyDescent="0.35">
      <c r="A169" s="114" t="s">
        <v>1246</v>
      </c>
      <c r="B169" s="29" t="s">
        <v>443</v>
      </c>
      <c r="C169" s="29">
        <v>4357.8999999999996</v>
      </c>
      <c r="D169" s="31">
        <v>8.6E-3</v>
      </c>
      <c r="E169" s="32">
        <v>0</v>
      </c>
      <c r="F169" s="29" t="s">
        <v>444</v>
      </c>
      <c r="G169" s="33" t="s">
        <v>445</v>
      </c>
      <c r="H169" s="29" t="s">
        <v>446</v>
      </c>
      <c r="I169" s="29" t="s">
        <v>447</v>
      </c>
    </row>
    <row r="170" spans="1:9" ht="15" thickBot="1" x14ac:dyDescent="0.35">
      <c r="A170" s="114" t="s">
        <v>2415</v>
      </c>
      <c r="B170" s="29" t="s">
        <v>443</v>
      </c>
      <c r="C170" s="29">
        <v>1533</v>
      </c>
      <c r="D170" s="31">
        <v>3.0000000000000001E-3</v>
      </c>
      <c r="E170" s="32">
        <v>0</v>
      </c>
      <c r="F170" s="29" t="s">
        <v>448</v>
      </c>
      <c r="G170" s="33" t="s">
        <v>449</v>
      </c>
      <c r="H170" s="29" t="s">
        <v>450</v>
      </c>
      <c r="I170" s="29" t="s">
        <v>451</v>
      </c>
    </row>
    <row r="171" spans="1:9" ht="29.4" thickBot="1" x14ac:dyDescent="0.35">
      <c r="A171" s="114" t="s">
        <v>2416</v>
      </c>
      <c r="B171" s="29" t="s">
        <v>515</v>
      </c>
      <c r="C171" s="29">
        <v>874.5</v>
      </c>
      <c r="D171" s="31">
        <v>1.6999999999999999E-3</v>
      </c>
      <c r="E171" s="32">
        <v>0</v>
      </c>
      <c r="F171" s="29" t="s">
        <v>516</v>
      </c>
      <c r="G171" s="33" t="s">
        <v>67</v>
      </c>
      <c r="H171" s="29" t="s">
        <v>517</v>
      </c>
      <c r="I171" s="29">
        <v>0</v>
      </c>
    </row>
    <row r="172" spans="1:9" ht="28.2" thickBot="1" x14ac:dyDescent="0.35">
      <c r="A172" s="114" t="s">
        <v>2417</v>
      </c>
      <c r="B172" s="29" t="s">
        <v>515</v>
      </c>
      <c r="C172" s="29">
        <v>620</v>
      </c>
      <c r="D172" s="31">
        <v>1.1999999999999999E-3</v>
      </c>
      <c r="E172" s="32">
        <v>0</v>
      </c>
      <c r="F172" s="29" t="s">
        <v>518</v>
      </c>
      <c r="G172" s="33" t="s">
        <v>519</v>
      </c>
      <c r="H172" s="29" t="s">
        <v>520</v>
      </c>
      <c r="I172" s="29">
        <v>0</v>
      </c>
    </row>
    <row r="173" spans="1:9" ht="28.2" thickBot="1" x14ac:dyDescent="0.35">
      <c r="A173" s="114" t="s">
        <v>2104</v>
      </c>
      <c r="B173" s="29" t="s">
        <v>515</v>
      </c>
      <c r="C173" s="29">
        <v>2647.8</v>
      </c>
      <c r="D173" s="31">
        <v>5.1999999999999998E-3</v>
      </c>
      <c r="E173" s="32">
        <v>0</v>
      </c>
      <c r="F173" s="29" t="s">
        <v>524</v>
      </c>
      <c r="G173" s="33" t="s">
        <v>525</v>
      </c>
      <c r="H173" s="29" t="s">
        <v>526</v>
      </c>
      <c r="I173" s="29">
        <v>0</v>
      </c>
    </row>
    <row r="174" spans="1:9" ht="28.2" thickBot="1" x14ac:dyDescent="0.35">
      <c r="A174" s="114" t="s">
        <v>2418</v>
      </c>
      <c r="B174" s="29" t="s">
        <v>515</v>
      </c>
      <c r="C174" s="29">
        <v>334.9</v>
      </c>
      <c r="D174" s="31">
        <v>6.9999999999999999E-4</v>
      </c>
      <c r="E174" s="32">
        <v>0</v>
      </c>
      <c r="F174" s="29" t="s">
        <v>527</v>
      </c>
      <c r="G174" s="33" t="s">
        <v>528</v>
      </c>
      <c r="H174" s="29" t="s">
        <v>529</v>
      </c>
      <c r="I174" s="29">
        <v>0</v>
      </c>
    </row>
    <row r="175" spans="1:9" ht="15" thickBot="1" x14ac:dyDescent="0.35">
      <c r="A175" s="114" t="s">
        <v>2419</v>
      </c>
      <c r="B175" s="29" t="s">
        <v>654</v>
      </c>
      <c r="C175" s="29">
        <v>1746.3</v>
      </c>
      <c r="D175" s="31">
        <v>3.3999999999999998E-3</v>
      </c>
      <c r="E175" s="32">
        <v>0</v>
      </c>
      <c r="F175" s="29" t="s">
        <v>655</v>
      </c>
      <c r="G175" s="33" t="s">
        <v>67</v>
      </c>
      <c r="H175" s="29" t="s">
        <v>656</v>
      </c>
      <c r="I175" s="29">
        <v>0</v>
      </c>
    </row>
    <row r="176" spans="1:9" ht="15" thickBot="1" x14ac:dyDescent="0.35">
      <c r="A176" s="114" t="s">
        <v>1880</v>
      </c>
      <c r="B176" s="29" t="s">
        <v>108</v>
      </c>
      <c r="C176" s="29">
        <v>1072.4000000000001</v>
      </c>
      <c r="D176" s="31">
        <v>2.0999999999999999E-3</v>
      </c>
      <c r="E176" s="32">
        <v>0</v>
      </c>
      <c r="F176" s="29" t="s">
        <v>109</v>
      </c>
      <c r="G176" s="33" t="s">
        <v>110</v>
      </c>
      <c r="H176" s="29" t="s">
        <v>111</v>
      </c>
      <c r="I176" s="29">
        <v>0</v>
      </c>
    </row>
    <row r="177" spans="1:9" ht="29.4" thickBot="1" x14ac:dyDescent="0.35">
      <c r="A177" s="114" t="s">
        <v>2420</v>
      </c>
      <c r="B177" s="29" t="s">
        <v>108</v>
      </c>
      <c r="C177" s="29">
        <v>974.2</v>
      </c>
      <c r="D177" s="31">
        <v>1.9E-3</v>
      </c>
      <c r="E177" s="32">
        <v>0</v>
      </c>
      <c r="F177" s="29" t="s">
        <v>112</v>
      </c>
      <c r="G177" s="33" t="s">
        <v>67</v>
      </c>
      <c r="H177" s="29" t="s">
        <v>111</v>
      </c>
      <c r="I177" s="29">
        <v>0</v>
      </c>
    </row>
    <row r="178" spans="1:9" ht="15" thickBot="1" x14ac:dyDescent="0.35">
      <c r="A178" s="114" t="s">
        <v>2421</v>
      </c>
      <c r="B178" s="29" t="s">
        <v>108</v>
      </c>
      <c r="C178" s="29">
        <v>3427.9</v>
      </c>
      <c r="D178" s="31">
        <v>6.7000000000000002E-3</v>
      </c>
      <c r="E178" s="32">
        <v>0</v>
      </c>
      <c r="F178" s="29" t="s">
        <v>113</v>
      </c>
      <c r="G178" s="33" t="s">
        <v>114</v>
      </c>
      <c r="H178" s="29" t="s">
        <v>115</v>
      </c>
      <c r="I178" s="29">
        <v>0</v>
      </c>
    </row>
    <row r="179" spans="1:9" ht="15" thickBot="1" x14ac:dyDescent="0.35">
      <c r="A179" s="114" t="s">
        <v>1712</v>
      </c>
      <c r="B179" s="29" t="s">
        <v>108</v>
      </c>
      <c r="C179" s="29">
        <v>4885.2</v>
      </c>
      <c r="D179" s="31">
        <v>9.5999999999999992E-3</v>
      </c>
      <c r="E179" s="32">
        <v>0</v>
      </c>
      <c r="F179" s="29" t="s">
        <v>116</v>
      </c>
      <c r="G179" s="33" t="s">
        <v>117</v>
      </c>
      <c r="H179" s="29" t="s">
        <v>118</v>
      </c>
      <c r="I179" s="29" t="s">
        <v>119</v>
      </c>
    </row>
    <row r="180" spans="1:9" ht="29.4" thickBot="1" x14ac:dyDescent="0.35">
      <c r="A180" s="114" t="s">
        <v>2443</v>
      </c>
      <c r="B180" s="29" t="s">
        <v>108</v>
      </c>
      <c r="C180" s="29">
        <v>1542.2</v>
      </c>
      <c r="D180" s="31">
        <v>3.0000000000000001E-3</v>
      </c>
      <c r="E180" s="32">
        <v>0</v>
      </c>
      <c r="F180" s="29" t="s">
        <v>120</v>
      </c>
      <c r="G180" s="33" t="s">
        <v>121</v>
      </c>
      <c r="H180" s="29" t="s">
        <v>122</v>
      </c>
      <c r="I180" s="29">
        <v>0</v>
      </c>
    </row>
    <row r="181" spans="1:9" ht="15" thickBot="1" x14ac:dyDescent="0.35">
      <c r="A181" s="114" t="s">
        <v>2422</v>
      </c>
      <c r="B181" s="29" t="s">
        <v>108</v>
      </c>
      <c r="C181" s="29">
        <v>509.8</v>
      </c>
      <c r="D181" s="31">
        <v>1E-3</v>
      </c>
      <c r="E181" s="32">
        <v>0</v>
      </c>
      <c r="F181" s="29" t="s">
        <v>95</v>
      </c>
      <c r="G181" s="33" t="s">
        <v>123</v>
      </c>
      <c r="H181" s="29" t="s">
        <v>124</v>
      </c>
      <c r="I181" s="29">
        <v>0</v>
      </c>
    </row>
    <row r="182" spans="1:9" ht="15" thickBot="1" x14ac:dyDescent="0.35">
      <c r="A182" s="114" t="s">
        <v>2050</v>
      </c>
      <c r="B182" s="29" t="s">
        <v>108</v>
      </c>
      <c r="C182" s="29">
        <v>2764.6</v>
      </c>
      <c r="D182" s="31">
        <v>5.4000000000000003E-3</v>
      </c>
      <c r="E182" s="32">
        <v>0</v>
      </c>
      <c r="F182" s="29" t="s">
        <v>125</v>
      </c>
      <c r="G182" s="33" t="s">
        <v>126</v>
      </c>
      <c r="H182" s="29" t="s">
        <v>127</v>
      </c>
      <c r="I182" s="29">
        <v>0</v>
      </c>
    </row>
    <row r="183" spans="1:9" ht="15" thickBot="1" x14ac:dyDescent="0.35">
      <c r="A183" s="114" t="s">
        <v>2423</v>
      </c>
      <c r="B183" s="29" t="s">
        <v>108</v>
      </c>
      <c r="C183" s="29">
        <v>1625.9</v>
      </c>
      <c r="D183" s="31">
        <v>3.2000000000000002E-3</v>
      </c>
      <c r="E183" s="32">
        <v>0</v>
      </c>
      <c r="F183" s="29" t="s">
        <v>128</v>
      </c>
      <c r="G183" s="33" t="s">
        <v>129</v>
      </c>
      <c r="H183" s="29" t="s">
        <v>130</v>
      </c>
      <c r="I183" s="29">
        <v>0</v>
      </c>
    </row>
    <row r="184" spans="1:9" ht="15" thickBot="1" x14ac:dyDescent="0.35">
      <c r="A184" s="114" t="s">
        <v>1856</v>
      </c>
      <c r="B184" s="29" t="s">
        <v>108</v>
      </c>
      <c r="C184" s="29">
        <v>784.9</v>
      </c>
      <c r="D184" s="31">
        <v>1.5E-3</v>
      </c>
      <c r="E184" s="32">
        <v>0</v>
      </c>
      <c r="F184" s="29" t="s">
        <v>131</v>
      </c>
      <c r="G184" s="33" t="s">
        <v>67</v>
      </c>
      <c r="H184" s="29" t="s">
        <v>132</v>
      </c>
      <c r="I184" s="29" t="s">
        <v>133</v>
      </c>
    </row>
    <row r="185" spans="1:9" ht="15" thickBot="1" x14ac:dyDescent="0.35">
      <c r="A185" s="114" t="s">
        <v>1944</v>
      </c>
      <c r="B185" s="29" t="s">
        <v>108</v>
      </c>
      <c r="C185" s="29">
        <v>4408.2</v>
      </c>
      <c r="D185" s="31">
        <v>8.6999999999999994E-3</v>
      </c>
      <c r="E185" s="32">
        <v>0</v>
      </c>
      <c r="F185" s="29" t="s">
        <v>134</v>
      </c>
      <c r="G185" s="33" t="s">
        <v>135</v>
      </c>
      <c r="H185" s="29" t="s">
        <v>136</v>
      </c>
      <c r="I185" s="29">
        <v>0</v>
      </c>
    </row>
    <row r="186" spans="1:9" ht="15" thickBot="1" x14ac:dyDescent="0.35">
      <c r="A186" s="114" t="s">
        <v>2424</v>
      </c>
      <c r="B186" s="29" t="s">
        <v>108</v>
      </c>
      <c r="C186" s="29">
        <v>4162.7</v>
      </c>
      <c r="D186" s="31">
        <v>8.2000000000000007E-3</v>
      </c>
      <c r="E186" s="32">
        <v>0</v>
      </c>
      <c r="F186" s="29" t="s">
        <v>137</v>
      </c>
      <c r="G186" s="33" t="s">
        <v>138</v>
      </c>
      <c r="H186" s="29" t="s">
        <v>139</v>
      </c>
      <c r="I186" s="29">
        <v>0</v>
      </c>
    </row>
    <row r="187" spans="1:9" ht="15" thickBot="1" x14ac:dyDescent="0.35">
      <c r="A187" s="114" t="s">
        <v>2425</v>
      </c>
      <c r="B187" s="29" t="s">
        <v>709</v>
      </c>
      <c r="C187" s="29">
        <v>697.5</v>
      </c>
      <c r="D187" s="31">
        <v>1.4E-3</v>
      </c>
      <c r="E187" s="32">
        <v>0</v>
      </c>
      <c r="F187" s="29" t="s">
        <v>710</v>
      </c>
      <c r="G187" s="33" t="s">
        <v>562</v>
      </c>
      <c r="H187" s="29" t="s">
        <v>711</v>
      </c>
      <c r="I187" s="29">
        <v>0</v>
      </c>
    </row>
    <row r="188" spans="1:9" ht="28.2" thickBot="1" x14ac:dyDescent="0.35">
      <c r="A188" s="114" t="s">
        <v>2426</v>
      </c>
      <c r="B188" s="29" t="s">
        <v>566</v>
      </c>
      <c r="C188" s="29">
        <v>996.1</v>
      </c>
      <c r="D188" s="31">
        <v>2E-3</v>
      </c>
      <c r="E188" s="32">
        <v>0</v>
      </c>
      <c r="F188" s="29" t="s">
        <v>318</v>
      </c>
      <c r="G188" s="33" t="s">
        <v>567</v>
      </c>
      <c r="H188" s="29" t="s">
        <v>568</v>
      </c>
      <c r="I188" s="29">
        <v>0</v>
      </c>
    </row>
    <row r="189" spans="1:9" ht="28.2" thickBot="1" x14ac:dyDescent="0.35">
      <c r="A189" s="114" t="s">
        <v>2427</v>
      </c>
      <c r="B189" s="29" t="s">
        <v>566</v>
      </c>
      <c r="C189" s="29">
        <v>2362.4</v>
      </c>
      <c r="D189" s="31">
        <v>4.5999999999999999E-3</v>
      </c>
      <c r="E189" s="32">
        <v>0</v>
      </c>
      <c r="F189" s="29" t="s">
        <v>569</v>
      </c>
      <c r="G189" s="33" t="s">
        <v>570</v>
      </c>
      <c r="H189" s="29" t="s">
        <v>571</v>
      </c>
      <c r="I189" s="29" t="s">
        <v>572</v>
      </c>
    </row>
    <row r="190" spans="1:9" ht="15" thickBot="1" x14ac:dyDescent="0.35">
      <c r="A190" s="114" t="s">
        <v>2428</v>
      </c>
      <c r="B190" s="29" t="s">
        <v>722</v>
      </c>
      <c r="C190" s="29">
        <v>503.9</v>
      </c>
      <c r="D190" s="31">
        <v>1E-3</v>
      </c>
      <c r="E190" s="32">
        <v>0</v>
      </c>
      <c r="F190" s="29" t="s">
        <v>723</v>
      </c>
      <c r="G190" s="33" t="s">
        <v>724</v>
      </c>
      <c r="H190" s="29" t="s">
        <v>725</v>
      </c>
      <c r="I190" s="29">
        <v>0</v>
      </c>
    </row>
    <row r="191" spans="1:9" ht="15" thickBot="1" x14ac:dyDescent="0.35">
      <c r="A191" s="114" t="s">
        <v>2286</v>
      </c>
      <c r="B191" s="29" t="s">
        <v>430</v>
      </c>
      <c r="C191" s="29">
        <v>123.4</v>
      </c>
      <c r="D191" s="31">
        <v>2.0000000000000001E-4</v>
      </c>
      <c r="E191" s="32">
        <v>0</v>
      </c>
      <c r="F191" s="29" t="s">
        <v>417</v>
      </c>
      <c r="G191" s="33" t="s">
        <v>67</v>
      </c>
      <c r="H191" s="29" t="s">
        <v>431</v>
      </c>
      <c r="I191" s="29">
        <v>0</v>
      </c>
    </row>
    <row r="192" spans="1:9" ht="15" thickBot="1" x14ac:dyDescent="0.35">
      <c r="A192" s="114" t="s">
        <v>1228</v>
      </c>
      <c r="B192" s="29" t="s">
        <v>430</v>
      </c>
      <c r="C192" s="29">
        <v>5629.6</v>
      </c>
      <c r="D192" s="31">
        <v>1.11E-2</v>
      </c>
      <c r="E192" s="32">
        <v>0</v>
      </c>
      <c r="F192" s="29" t="s">
        <v>432</v>
      </c>
      <c r="G192" s="33" t="s">
        <v>433</v>
      </c>
      <c r="H192" s="29" t="s">
        <v>434</v>
      </c>
      <c r="I192" s="29">
        <v>0</v>
      </c>
    </row>
    <row r="193" spans="1:9" ht="29.4" thickBot="1" x14ac:dyDescent="0.35">
      <c r="A193" s="114" t="s">
        <v>2319</v>
      </c>
      <c r="B193" s="29" t="s">
        <v>430</v>
      </c>
      <c r="C193" s="29">
        <v>275.60000000000002</v>
      </c>
      <c r="D193" s="31">
        <v>5.0000000000000001E-4</v>
      </c>
      <c r="E193" s="32">
        <v>0</v>
      </c>
      <c r="F193" s="29" t="s">
        <v>435</v>
      </c>
      <c r="G193" s="33" t="s">
        <v>67</v>
      </c>
      <c r="H193" s="29" t="s">
        <v>436</v>
      </c>
      <c r="I193" s="29">
        <v>0</v>
      </c>
    </row>
    <row r="194" spans="1:9" ht="15" thickBot="1" x14ac:dyDescent="0.35">
      <c r="A194" s="114" t="s">
        <v>1562</v>
      </c>
      <c r="B194" s="29" t="s">
        <v>140</v>
      </c>
      <c r="C194" s="29">
        <v>2188.1</v>
      </c>
      <c r="D194" s="31">
        <v>4.3E-3</v>
      </c>
      <c r="E194" s="32">
        <v>0</v>
      </c>
      <c r="F194" s="29" t="s">
        <v>141</v>
      </c>
      <c r="G194" s="33" t="s">
        <v>142</v>
      </c>
      <c r="H194" s="29" t="s">
        <v>143</v>
      </c>
      <c r="I194" s="29">
        <v>0</v>
      </c>
    </row>
    <row r="195" spans="1:9" ht="15" thickBot="1" x14ac:dyDescent="0.35">
      <c r="A195" s="114" t="s">
        <v>2126</v>
      </c>
      <c r="B195" s="29" t="s">
        <v>140</v>
      </c>
      <c r="C195" s="29">
        <v>6392.1</v>
      </c>
      <c r="D195" s="31">
        <v>1.26E-2</v>
      </c>
      <c r="E195" s="32">
        <v>0</v>
      </c>
      <c r="F195" s="29" t="s">
        <v>144</v>
      </c>
      <c r="G195" s="33" t="s">
        <v>145</v>
      </c>
      <c r="H195" s="29" t="s">
        <v>146</v>
      </c>
      <c r="I195" s="29">
        <v>0</v>
      </c>
    </row>
    <row r="196" spans="1:9" ht="15" thickBot="1" x14ac:dyDescent="0.35">
      <c r="A196" s="114" t="s">
        <v>2315</v>
      </c>
      <c r="B196" s="29" t="s">
        <v>140</v>
      </c>
      <c r="C196" s="29">
        <v>348.9</v>
      </c>
      <c r="D196" s="31">
        <v>6.9999999999999999E-4</v>
      </c>
      <c r="E196" s="32">
        <v>0</v>
      </c>
      <c r="F196" s="29" t="s">
        <v>147</v>
      </c>
      <c r="G196" s="33" t="s">
        <v>67</v>
      </c>
      <c r="H196" s="29" t="s">
        <v>148</v>
      </c>
      <c r="I196" s="29">
        <v>0</v>
      </c>
    </row>
    <row r="197" spans="1:9" ht="15" thickBot="1" x14ac:dyDescent="0.35">
      <c r="A197" s="114" t="s">
        <v>1342</v>
      </c>
      <c r="B197" s="29" t="s">
        <v>140</v>
      </c>
      <c r="C197" s="29">
        <v>11520.5</v>
      </c>
      <c r="D197" s="31">
        <v>2.2700000000000001E-2</v>
      </c>
      <c r="E197" s="32">
        <v>0</v>
      </c>
      <c r="F197" s="29" t="s">
        <v>149</v>
      </c>
      <c r="G197" s="33" t="s">
        <v>150</v>
      </c>
      <c r="H197" s="29" t="s">
        <v>151</v>
      </c>
      <c r="I197" s="29">
        <v>0</v>
      </c>
    </row>
    <row r="198" spans="1:9" ht="15" thickBot="1" x14ac:dyDescent="0.35">
      <c r="A198" s="114" t="s">
        <v>1344</v>
      </c>
      <c r="B198" s="29" t="s">
        <v>140</v>
      </c>
      <c r="C198" s="29">
        <v>1515.1</v>
      </c>
      <c r="D198" s="31">
        <v>3.0000000000000001E-3</v>
      </c>
      <c r="E198" s="32">
        <v>0</v>
      </c>
      <c r="F198" s="29" t="s">
        <v>152</v>
      </c>
      <c r="G198" s="33" t="s">
        <v>67</v>
      </c>
      <c r="H198" s="29" t="s">
        <v>153</v>
      </c>
      <c r="I198" s="29">
        <v>0</v>
      </c>
    </row>
    <row r="199" spans="1:9" ht="15" thickBot="1" x14ac:dyDescent="0.35">
      <c r="A199" s="114" t="s">
        <v>1968</v>
      </c>
      <c r="B199" s="29" t="s">
        <v>140</v>
      </c>
      <c r="C199" s="29">
        <v>2111</v>
      </c>
      <c r="D199" s="31">
        <v>4.1999999999999997E-3</v>
      </c>
      <c r="E199" s="32">
        <v>0</v>
      </c>
      <c r="F199" s="29" t="s">
        <v>154</v>
      </c>
      <c r="G199" s="33" t="s">
        <v>67</v>
      </c>
      <c r="H199" s="29" t="s">
        <v>155</v>
      </c>
      <c r="I199" s="29" t="s">
        <v>156</v>
      </c>
    </row>
    <row r="200" spans="1:9" ht="15" thickBot="1" x14ac:dyDescent="0.35">
      <c r="A200" s="114" t="s">
        <v>2310</v>
      </c>
      <c r="B200" s="29" t="s">
        <v>372</v>
      </c>
      <c r="C200" s="29">
        <v>1105.5</v>
      </c>
      <c r="D200" s="31">
        <v>2.2000000000000001E-3</v>
      </c>
      <c r="E200" s="32">
        <v>0</v>
      </c>
      <c r="F200" s="29" t="s">
        <v>373</v>
      </c>
      <c r="G200" s="33" t="s">
        <v>374</v>
      </c>
      <c r="H200" s="29" t="s">
        <v>375</v>
      </c>
      <c r="I200" s="29">
        <v>0</v>
      </c>
    </row>
    <row r="201" spans="1:9" ht="15" thickBot="1" x14ac:dyDescent="0.35">
      <c r="A201" s="114" t="s">
        <v>2309</v>
      </c>
      <c r="B201" s="29" t="s">
        <v>372</v>
      </c>
      <c r="C201" s="29">
        <v>6268.1</v>
      </c>
      <c r="D201" s="31">
        <v>1.23E-2</v>
      </c>
      <c r="E201" s="32">
        <v>0</v>
      </c>
      <c r="F201" s="29" t="s">
        <v>376</v>
      </c>
      <c r="G201" s="33" t="s">
        <v>377</v>
      </c>
      <c r="H201" s="29" t="s">
        <v>378</v>
      </c>
      <c r="I201" s="29">
        <v>0</v>
      </c>
    </row>
    <row r="202" spans="1:9" ht="15" thickBot="1" x14ac:dyDescent="0.35">
      <c r="A202" s="114" t="s">
        <v>2308</v>
      </c>
      <c r="B202" s="29" t="s">
        <v>657</v>
      </c>
      <c r="C202" s="29">
        <v>1656.7</v>
      </c>
      <c r="D202" s="31">
        <v>3.3E-3</v>
      </c>
      <c r="E202" s="32">
        <v>0</v>
      </c>
      <c r="F202" s="29" t="s">
        <v>658</v>
      </c>
      <c r="G202" s="33" t="s">
        <v>659</v>
      </c>
      <c r="H202" s="29" t="s">
        <v>660</v>
      </c>
      <c r="I202" s="29">
        <v>0</v>
      </c>
    </row>
    <row r="203" spans="1:9" ht="15" thickBot="1" x14ac:dyDescent="0.35">
      <c r="A203" s="114" t="s">
        <v>1430</v>
      </c>
      <c r="B203" s="29" t="s">
        <v>506</v>
      </c>
      <c r="C203" s="29">
        <v>4511.6000000000004</v>
      </c>
      <c r="D203" s="31">
        <v>8.8999999999999999E-3</v>
      </c>
      <c r="E203" s="32">
        <v>0</v>
      </c>
      <c r="F203" s="29" t="s">
        <v>507</v>
      </c>
      <c r="G203" s="33" t="s">
        <v>67</v>
      </c>
      <c r="H203" s="29" t="s">
        <v>508</v>
      </c>
      <c r="I203" s="29" t="s">
        <v>509</v>
      </c>
    </row>
    <row r="204" spans="1:9" ht="28.2" thickBot="1" x14ac:dyDescent="0.35">
      <c r="A204" s="114" t="s">
        <v>2307</v>
      </c>
      <c r="B204" s="29" t="s">
        <v>599</v>
      </c>
      <c r="C204" s="29">
        <v>1018.5</v>
      </c>
      <c r="D204" s="31">
        <v>2E-3</v>
      </c>
      <c r="E204" s="32">
        <v>0</v>
      </c>
      <c r="F204" s="29" t="s">
        <v>232</v>
      </c>
      <c r="G204" s="33" t="s">
        <v>67</v>
      </c>
      <c r="H204" s="29" t="s">
        <v>600</v>
      </c>
      <c r="I204" s="29">
        <v>0</v>
      </c>
    </row>
    <row r="205" spans="1:9" ht="28.2" thickBot="1" x14ac:dyDescent="0.35">
      <c r="A205" s="114" t="s">
        <v>1276</v>
      </c>
      <c r="B205" s="29" t="s">
        <v>599</v>
      </c>
      <c r="C205" s="29">
        <v>1735.8</v>
      </c>
      <c r="D205" s="31">
        <v>3.3999999999999998E-3</v>
      </c>
      <c r="E205" s="32">
        <v>0</v>
      </c>
      <c r="F205" s="29" t="s">
        <v>202</v>
      </c>
      <c r="G205" s="33" t="s">
        <v>601</v>
      </c>
      <c r="H205" s="29" t="s">
        <v>602</v>
      </c>
      <c r="I205" s="29">
        <v>0</v>
      </c>
    </row>
    <row r="206" spans="1:9" ht="15" thickBot="1" x14ac:dyDescent="0.35">
      <c r="A206" s="114" t="s">
        <v>2306</v>
      </c>
      <c r="B206" s="29" t="s">
        <v>586</v>
      </c>
      <c r="C206" s="29">
        <v>140.9</v>
      </c>
      <c r="D206" s="31">
        <v>2.9999999999999997E-4</v>
      </c>
      <c r="E206" s="32">
        <v>0</v>
      </c>
      <c r="F206" s="29" t="s">
        <v>587</v>
      </c>
      <c r="G206" s="33" t="s">
        <v>588</v>
      </c>
      <c r="H206" s="29" t="s">
        <v>589</v>
      </c>
      <c r="I206" s="29">
        <v>0</v>
      </c>
    </row>
    <row r="207" spans="1:9" ht="15" thickBot="1" x14ac:dyDescent="0.35">
      <c r="A207" s="114" t="s">
        <v>2132</v>
      </c>
      <c r="B207" s="29" t="s">
        <v>586</v>
      </c>
      <c r="C207" s="29">
        <v>2879.8</v>
      </c>
      <c r="D207" s="31">
        <v>5.7000000000000002E-3</v>
      </c>
      <c r="E207" s="32">
        <v>0</v>
      </c>
      <c r="F207" s="29" t="s">
        <v>386</v>
      </c>
      <c r="G207" s="33" t="s">
        <v>590</v>
      </c>
      <c r="H207" s="29" t="s">
        <v>591</v>
      </c>
      <c r="I207" s="29">
        <v>0</v>
      </c>
    </row>
    <row r="208" spans="1:9" ht="29.4" thickBot="1" x14ac:dyDescent="0.35">
      <c r="A208" s="114" t="s">
        <v>2305</v>
      </c>
      <c r="B208" s="29" t="s">
        <v>756</v>
      </c>
      <c r="C208" s="29">
        <v>74.900000000000006</v>
      </c>
      <c r="D208" s="31">
        <v>1E-4</v>
      </c>
      <c r="E208" s="32">
        <v>0</v>
      </c>
      <c r="F208" s="29" t="s">
        <v>757</v>
      </c>
      <c r="G208" s="33" t="s">
        <v>67</v>
      </c>
      <c r="H208" s="29" t="s">
        <v>758</v>
      </c>
      <c r="I208" s="29" t="s">
        <v>759</v>
      </c>
    </row>
    <row r="209" spans="1:9" ht="15" thickBot="1" x14ac:dyDescent="0.35">
      <c r="A209" s="114" t="s">
        <v>2040</v>
      </c>
      <c r="B209" s="29" t="s">
        <v>538</v>
      </c>
      <c r="C209" s="29">
        <v>1257.5999999999999</v>
      </c>
      <c r="D209" s="31">
        <v>2.5000000000000001E-3</v>
      </c>
      <c r="E209" s="32">
        <v>0</v>
      </c>
      <c r="F209" s="29" t="s">
        <v>412</v>
      </c>
      <c r="G209" s="33" t="s">
        <v>67</v>
      </c>
      <c r="H209" s="29" t="s">
        <v>539</v>
      </c>
      <c r="I209" s="29" t="s">
        <v>540</v>
      </c>
    </row>
    <row r="210" spans="1:9" ht="15" thickBot="1" x14ac:dyDescent="0.35">
      <c r="A210" s="114" t="s">
        <v>2304</v>
      </c>
      <c r="B210" s="29" t="s">
        <v>538</v>
      </c>
      <c r="C210" s="29">
        <v>421.5</v>
      </c>
      <c r="D210" s="31">
        <v>8.0000000000000004E-4</v>
      </c>
      <c r="E210" s="32">
        <v>8.0000000000000004E-4</v>
      </c>
      <c r="F210" s="29" t="s">
        <v>407</v>
      </c>
      <c r="G210" s="33" t="s">
        <v>407</v>
      </c>
      <c r="H210" s="29" t="s">
        <v>547</v>
      </c>
      <c r="I210" s="29" t="s">
        <v>547</v>
      </c>
    </row>
    <row r="211" spans="1:9" ht="15" thickBot="1" x14ac:dyDescent="0.35">
      <c r="A211" s="114" t="s">
        <v>2303</v>
      </c>
      <c r="B211" s="29" t="s">
        <v>538</v>
      </c>
      <c r="C211" s="29">
        <v>206</v>
      </c>
      <c r="D211" s="31">
        <v>4.0000000000000002E-4</v>
      </c>
      <c r="E211" s="32">
        <v>0</v>
      </c>
      <c r="F211" s="29" t="s">
        <v>548</v>
      </c>
      <c r="G211" s="33" t="s">
        <v>549</v>
      </c>
      <c r="H211" s="29" t="s">
        <v>550</v>
      </c>
      <c r="I211" s="29">
        <v>0</v>
      </c>
    </row>
    <row r="212" spans="1:9" ht="15" thickBot="1" x14ac:dyDescent="0.35">
      <c r="A212" s="114" t="s">
        <v>1362</v>
      </c>
      <c r="B212" s="29" t="s">
        <v>538</v>
      </c>
      <c r="C212" s="29">
        <v>1877.9</v>
      </c>
      <c r="D212" s="31">
        <v>3.7000000000000002E-3</v>
      </c>
      <c r="E212" s="32">
        <v>0</v>
      </c>
      <c r="F212" s="29" t="s">
        <v>551</v>
      </c>
      <c r="G212" s="33" t="s">
        <v>142</v>
      </c>
      <c r="H212" s="29" t="s">
        <v>552</v>
      </c>
      <c r="I212" s="29">
        <v>0</v>
      </c>
    </row>
    <row r="213" spans="1:9" ht="15" thickBot="1" x14ac:dyDescent="0.35">
      <c r="A213" s="114" t="s">
        <v>2300</v>
      </c>
      <c r="B213" s="29" t="s">
        <v>157</v>
      </c>
      <c r="C213" s="29">
        <v>2316</v>
      </c>
      <c r="D213" s="31">
        <v>4.5999999999999999E-3</v>
      </c>
      <c r="E213" s="32">
        <v>0</v>
      </c>
      <c r="F213" s="29" t="s">
        <v>158</v>
      </c>
      <c r="G213" s="33" t="s">
        <v>159</v>
      </c>
      <c r="H213" s="29" t="s">
        <v>160</v>
      </c>
      <c r="I213" s="29">
        <v>0</v>
      </c>
    </row>
    <row r="214" spans="1:9" ht="15" thickBot="1" x14ac:dyDescent="0.35">
      <c r="A214" s="114" t="s">
        <v>1542</v>
      </c>
      <c r="B214" s="29" t="s">
        <v>157</v>
      </c>
      <c r="C214" s="29">
        <v>2644.5</v>
      </c>
      <c r="D214" s="31">
        <v>5.1999999999999998E-3</v>
      </c>
      <c r="E214" s="32">
        <v>0</v>
      </c>
      <c r="F214" s="29" t="s">
        <v>161</v>
      </c>
      <c r="G214" s="33" t="s">
        <v>162</v>
      </c>
      <c r="H214" s="29" t="s">
        <v>163</v>
      </c>
      <c r="I214" s="29">
        <v>0</v>
      </c>
    </row>
    <row r="215" spans="1:9" ht="15" thickBot="1" x14ac:dyDescent="0.35">
      <c r="A215" s="114" t="s">
        <v>2299</v>
      </c>
      <c r="B215" s="29" t="s">
        <v>157</v>
      </c>
      <c r="C215" s="29">
        <v>1748.2</v>
      </c>
      <c r="D215" s="31">
        <v>3.3999999999999998E-3</v>
      </c>
      <c r="E215" s="32">
        <v>0</v>
      </c>
      <c r="F215" s="29" t="s">
        <v>164</v>
      </c>
      <c r="G215" s="33" t="s">
        <v>165</v>
      </c>
      <c r="H215" s="29" t="s">
        <v>166</v>
      </c>
      <c r="I215" s="29">
        <v>0</v>
      </c>
    </row>
    <row r="216" spans="1:9" ht="15" thickBot="1" x14ac:dyDescent="0.35">
      <c r="A216" s="114" t="s">
        <v>2298</v>
      </c>
      <c r="B216" s="29" t="s">
        <v>157</v>
      </c>
      <c r="C216" s="29">
        <v>923.4</v>
      </c>
      <c r="D216" s="31">
        <v>1.8E-3</v>
      </c>
      <c r="E216" s="32">
        <v>0</v>
      </c>
      <c r="F216" s="29" t="s">
        <v>167</v>
      </c>
      <c r="G216" s="33" t="s">
        <v>168</v>
      </c>
      <c r="H216" s="29" t="s">
        <v>169</v>
      </c>
      <c r="I216" s="29">
        <v>0</v>
      </c>
    </row>
    <row r="217" spans="1:9" ht="15" thickBot="1" x14ac:dyDescent="0.35">
      <c r="A217" s="114" t="s">
        <v>1568</v>
      </c>
      <c r="B217" s="29" t="s">
        <v>157</v>
      </c>
      <c r="C217" s="29">
        <v>2750.1</v>
      </c>
      <c r="D217" s="31">
        <v>5.4000000000000003E-3</v>
      </c>
      <c r="E217" s="32">
        <v>0</v>
      </c>
      <c r="F217" s="29" t="s">
        <v>170</v>
      </c>
      <c r="G217" s="33" t="s">
        <v>171</v>
      </c>
      <c r="H217" s="29" t="s">
        <v>172</v>
      </c>
      <c r="I217" s="29">
        <v>0</v>
      </c>
    </row>
    <row r="218" spans="1:9" ht="15" thickBot="1" x14ac:dyDescent="0.35">
      <c r="A218" s="114" t="s">
        <v>2297</v>
      </c>
      <c r="B218" s="29" t="s">
        <v>157</v>
      </c>
      <c r="C218" s="29">
        <v>5168</v>
      </c>
      <c r="D218" s="31">
        <v>1.0200000000000001E-2</v>
      </c>
      <c r="E218" s="32">
        <v>0</v>
      </c>
      <c r="F218" s="29" t="s">
        <v>173</v>
      </c>
      <c r="G218" s="33" t="s">
        <v>174</v>
      </c>
      <c r="H218" s="29" t="s">
        <v>175</v>
      </c>
      <c r="I218" s="29">
        <v>100</v>
      </c>
    </row>
    <row r="219" spans="1:9" ht="15" thickBot="1" x14ac:dyDescent="0.35">
      <c r="A219" s="114" t="s">
        <v>1658</v>
      </c>
      <c r="B219" s="29" t="s">
        <v>157</v>
      </c>
      <c r="C219" s="29">
        <v>2013.4</v>
      </c>
      <c r="D219" s="31">
        <v>4.0000000000000001E-3</v>
      </c>
      <c r="E219" s="32">
        <v>0</v>
      </c>
      <c r="F219" s="29" t="s">
        <v>176</v>
      </c>
      <c r="G219" s="33" t="s">
        <v>177</v>
      </c>
      <c r="H219" s="29" t="s">
        <v>178</v>
      </c>
      <c r="I219" s="29" t="s">
        <v>179</v>
      </c>
    </row>
    <row r="220" spans="1:9" ht="15" thickBot="1" x14ac:dyDescent="0.35">
      <c r="A220" s="114" t="s">
        <v>1656</v>
      </c>
      <c r="B220" s="29" t="s">
        <v>157</v>
      </c>
      <c r="C220" s="29">
        <v>691.2</v>
      </c>
      <c r="D220" s="31">
        <v>1.4E-3</v>
      </c>
      <c r="E220" s="32">
        <v>0</v>
      </c>
      <c r="F220" s="29" t="s">
        <v>180</v>
      </c>
      <c r="G220" s="33" t="s">
        <v>181</v>
      </c>
      <c r="H220" s="29" t="s">
        <v>182</v>
      </c>
      <c r="I220" s="29">
        <v>0</v>
      </c>
    </row>
    <row r="221" spans="1:9" ht="15" thickBot="1" x14ac:dyDescent="0.35">
      <c r="A221" s="114" t="s">
        <v>1674</v>
      </c>
      <c r="B221" s="29" t="s">
        <v>157</v>
      </c>
      <c r="C221" s="29">
        <v>1638.5</v>
      </c>
      <c r="D221" s="31">
        <v>3.2000000000000002E-3</v>
      </c>
      <c r="E221" s="32">
        <v>0</v>
      </c>
      <c r="F221" s="29" t="s">
        <v>183</v>
      </c>
      <c r="G221" s="33" t="s">
        <v>184</v>
      </c>
      <c r="H221" s="29" t="s">
        <v>185</v>
      </c>
      <c r="I221" s="29">
        <v>0</v>
      </c>
    </row>
    <row r="222" spans="1:9" ht="15" thickBot="1" x14ac:dyDescent="0.35">
      <c r="A222" s="114" t="s">
        <v>2296</v>
      </c>
      <c r="B222" s="29" t="s">
        <v>664</v>
      </c>
      <c r="C222" s="29">
        <v>1566.5</v>
      </c>
      <c r="D222" s="31">
        <v>3.0999999999999999E-3</v>
      </c>
      <c r="E222" s="32">
        <v>0</v>
      </c>
      <c r="F222" s="29" t="s">
        <v>496</v>
      </c>
      <c r="G222" s="33" t="s">
        <v>95</v>
      </c>
      <c r="H222" s="29" t="s">
        <v>665</v>
      </c>
      <c r="I222" s="29">
        <v>0</v>
      </c>
    </row>
    <row r="223" spans="1:9" ht="15" thickBot="1" x14ac:dyDescent="0.35">
      <c r="A223" s="114" t="s">
        <v>1982</v>
      </c>
      <c r="B223" s="29" t="s">
        <v>638</v>
      </c>
      <c r="C223" s="29">
        <v>1865</v>
      </c>
      <c r="D223" s="31">
        <v>3.7000000000000002E-3</v>
      </c>
      <c r="E223" s="32">
        <v>0</v>
      </c>
      <c r="F223" s="29" t="s">
        <v>639</v>
      </c>
      <c r="G223" s="33" t="s">
        <v>640</v>
      </c>
      <c r="H223" s="29" t="s">
        <v>641</v>
      </c>
      <c r="I223" s="29">
        <v>0</v>
      </c>
    </row>
    <row r="224" spans="1:9" ht="15" thickBot="1" x14ac:dyDescent="0.35">
      <c r="A224" s="114" t="s">
        <v>2295</v>
      </c>
      <c r="B224" s="29" t="s">
        <v>755</v>
      </c>
      <c r="C224" s="29">
        <v>64.3</v>
      </c>
      <c r="D224" s="31">
        <v>1E-4</v>
      </c>
      <c r="E224" s="32">
        <v>0</v>
      </c>
      <c r="F224" s="29" t="s">
        <v>760</v>
      </c>
      <c r="G224" s="33" t="s">
        <v>67</v>
      </c>
      <c r="H224" s="29" t="s">
        <v>761</v>
      </c>
      <c r="I224" s="29">
        <v>0</v>
      </c>
    </row>
    <row r="225" spans="1:9" ht="29.4" thickBot="1" x14ac:dyDescent="0.35">
      <c r="A225" s="114" t="s">
        <v>1364</v>
      </c>
      <c r="B225" s="29" t="s">
        <v>462</v>
      </c>
      <c r="C225" s="29">
        <v>314.60000000000002</v>
      </c>
      <c r="D225" s="31">
        <v>5.9999999999999995E-4</v>
      </c>
      <c r="E225" s="32">
        <v>0</v>
      </c>
      <c r="F225" s="29" t="s">
        <v>463</v>
      </c>
      <c r="G225" s="33" t="s">
        <v>464</v>
      </c>
      <c r="H225" s="29" t="s">
        <v>465</v>
      </c>
      <c r="I225" s="29">
        <v>0</v>
      </c>
    </row>
    <row r="226" spans="1:9" ht="15" thickBot="1" x14ac:dyDescent="0.35">
      <c r="A226" s="114" t="s">
        <v>1222</v>
      </c>
      <c r="B226" s="29" t="s">
        <v>462</v>
      </c>
      <c r="C226" s="29">
        <v>4819.6000000000004</v>
      </c>
      <c r="D226" s="31">
        <v>9.4999999999999998E-3</v>
      </c>
      <c r="E226" s="32">
        <v>0</v>
      </c>
      <c r="F226" s="29" t="s">
        <v>466</v>
      </c>
      <c r="G226" s="33" t="s">
        <v>467</v>
      </c>
      <c r="H226" s="29" t="s">
        <v>468</v>
      </c>
      <c r="I226" s="29" t="s">
        <v>469</v>
      </c>
    </row>
    <row r="227" spans="1:9" ht="15" thickBot="1" x14ac:dyDescent="0.35">
      <c r="A227" s="114" t="s">
        <v>1988</v>
      </c>
      <c r="B227" s="29" t="s">
        <v>553</v>
      </c>
      <c r="C227" s="29">
        <v>3573.6</v>
      </c>
      <c r="D227" s="31">
        <v>7.0000000000000001E-3</v>
      </c>
      <c r="E227" s="32">
        <v>0</v>
      </c>
      <c r="F227" s="29" t="s">
        <v>554</v>
      </c>
      <c r="G227" s="33" t="s">
        <v>269</v>
      </c>
      <c r="H227" s="29" t="s">
        <v>555</v>
      </c>
      <c r="I227" s="29">
        <v>0</v>
      </c>
    </row>
    <row r="228" spans="1:9" ht="15" thickBot="1" x14ac:dyDescent="0.35">
      <c r="A228" s="114" t="s">
        <v>2294</v>
      </c>
      <c r="B228" s="29" t="s">
        <v>553</v>
      </c>
      <c r="C228" s="29">
        <v>131.30000000000001</v>
      </c>
      <c r="D228" s="31">
        <v>2.9999999999999997E-4</v>
      </c>
      <c r="E228" s="32">
        <v>0</v>
      </c>
      <c r="F228" s="29" t="s">
        <v>562</v>
      </c>
      <c r="G228" s="33" t="s">
        <v>563</v>
      </c>
      <c r="H228" s="29" t="s">
        <v>564</v>
      </c>
      <c r="I228" s="29" t="s">
        <v>565</v>
      </c>
    </row>
    <row r="229" spans="1:9" ht="28.2" thickBot="1" x14ac:dyDescent="0.35">
      <c r="A229" s="114" t="s">
        <v>1916</v>
      </c>
      <c r="B229" s="29" t="s">
        <v>751</v>
      </c>
      <c r="C229" s="29">
        <v>89.8</v>
      </c>
      <c r="D229" s="31">
        <v>2.0000000000000001E-4</v>
      </c>
      <c r="E229" s="32">
        <v>0</v>
      </c>
      <c r="F229" s="29" t="s">
        <v>752</v>
      </c>
      <c r="G229" s="33" t="s">
        <v>67</v>
      </c>
      <c r="H229" s="29" t="s">
        <v>753</v>
      </c>
      <c r="I229" s="29" t="s">
        <v>754</v>
      </c>
    </row>
    <row r="230" spans="1:9" ht="28.2" thickBot="1" x14ac:dyDescent="0.35">
      <c r="A230" s="114" t="s">
        <v>1996</v>
      </c>
      <c r="B230" s="29" t="s">
        <v>530</v>
      </c>
      <c r="C230" s="29">
        <v>4096.3</v>
      </c>
      <c r="D230" s="31">
        <v>8.0999999999999996E-3</v>
      </c>
      <c r="E230" s="32">
        <v>0</v>
      </c>
      <c r="F230" s="29" t="s">
        <v>531</v>
      </c>
      <c r="G230" s="33" t="s">
        <v>532</v>
      </c>
      <c r="H230" s="29" t="s">
        <v>533</v>
      </c>
      <c r="I230" s="29">
        <v>0</v>
      </c>
    </row>
    <row r="231" spans="1:9" ht="15" thickBot="1" x14ac:dyDescent="0.35">
      <c r="A231" s="114" t="s">
        <v>2293</v>
      </c>
      <c r="B231" s="29" t="s">
        <v>672</v>
      </c>
      <c r="C231" s="29">
        <v>1317.4</v>
      </c>
      <c r="D231" s="31">
        <v>2.5999999999999999E-3</v>
      </c>
      <c r="E231" s="32">
        <v>0</v>
      </c>
      <c r="F231" s="29" t="s">
        <v>673</v>
      </c>
      <c r="G231" s="33" t="s">
        <v>72</v>
      </c>
      <c r="H231" s="29" t="s">
        <v>674</v>
      </c>
      <c r="I231" s="29">
        <v>0</v>
      </c>
    </row>
    <row r="232" spans="1:9" ht="28.2" thickBot="1" x14ac:dyDescent="0.35">
      <c r="A232" s="114" t="s">
        <v>2292</v>
      </c>
      <c r="B232" s="29" t="s">
        <v>700</v>
      </c>
      <c r="C232" s="29">
        <v>739.6</v>
      </c>
      <c r="D232" s="31">
        <v>1.5E-3</v>
      </c>
      <c r="E232" s="32">
        <v>0</v>
      </c>
      <c r="F232" s="29" t="s">
        <v>701</v>
      </c>
      <c r="G232" s="33" t="s">
        <v>67</v>
      </c>
      <c r="H232" s="29" t="s">
        <v>702</v>
      </c>
      <c r="I232" s="29" t="s">
        <v>703</v>
      </c>
    </row>
    <row r="233" spans="1:9" ht="15" thickBot="1" x14ac:dyDescent="0.35">
      <c r="A233" s="114" t="s">
        <v>2291</v>
      </c>
      <c r="B233" s="29" t="s">
        <v>644</v>
      </c>
      <c r="C233" s="29">
        <v>1848.1</v>
      </c>
      <c r="D233" s="31">
        <v>3.5999999999999999E-3</v>
      </c>
      <c r="E233" s="32">
        <v>0</v>
      </c>
      <c r="F233" s="29" t="s">
        <v>645</v>
      </c>
      <c r="G233" s="33" t="s">
        <v>646</v>
      </c>
      <c r="H233" s="29" t="s">
        <v>647</v>
      </c>
      <c r="I233" s="29">
        <v>0</v>
      </c>
    </row>
    <row r="234" spans="1:9" ht="15" thickBot="1" x14ac:dyDescent="0.35">
      <c r="A234" s="114" t="s">
        <v>2290</v>
      </c>
      <c r="B234" s="29" t="s">
        <v>720</v>
      </c>
      <c r="C234" s="29">
        <v>548.9</v>
      </c>
      <c r="D234" s="31">
        <v>1.1000000000000001E-3</v>
      </c>
      <c r="E234" s="32">
        <v>0</v>
      </c>
      <c r="F234" s="29" t="s">
        <v>180</v>
      </c>
      <c r="G234" s="33" t="s">
        <v>519</v>
      </c>
      <c r="H234" s="29" t="s">
        <v>721</v>
      </c>
      <c r="I234" s="29">
        <v>0</v>
      </c>
    </row>
    <row r="235" spans="1:9" ht="15" thickBot="1" x14ac:dyDescent="0.35">
      <c r="A235" s="16" t="s">
        <v>62</v>
      </c>
      <c r="B235" s="18"/>
      <c r="C235" s="18">
        <v>28250.3</v>
      </c>
      <c r="D235" s="19">
        <v>5.5599999999999997E-2</v>
      </c>
      <c r="E235" s="20">
        <v>0</v>
      </c>
      <c r="F235" s="18"/>
      <c r="G235" s="30"/>
      <c r="H235" s="18"/>
      <c r="I235" s="18"/>
    </row>
    <row r="236" spans="1:9" ht="15" thickBot="1" x14ac:dyDescent="0.35">
      <c r="A236" s="16" t="s">
        <v>108</v>
      </c>
      <c r="B236" s="18"/>
      <c r="C236" s="18">
        <v>26158</v>
      </c>
      <c r="D236" s="19">
        <v>5.1299999999999998E-2</v>
      </c>
      <c r="E236" s="20">
        <v>0</v>
      </c>
      <c r="F236" s="18"/>
      <c r="G236" s="30"/>
      <c r="H236" s="18"/>
      <c r="I236" s="18"/>
    </row>
    <row r="237" spans="1:9" ht="15" thickBot="1" x14ac:dyDescent="0.35">
      <c r="A237" s="16" t="s">
        <v>140</v>
      </c>
      <c r="B237" s="18"/>
      <c r="C237" s="18">
        <v>24075.7</v>
      </c>
      <c r="D237" s="19">
        <v>4.7500000000000001E-2</v>
      </c>
      <c r="E237" s="20">
        <v>0</v>
      </c>
      <c r="F237" s="18"/>
      <c r="G237" s="30"/>
      <c r="H237" s="18"/>
      <c r="I237" s="18"/>
    </row>
    <row r="238" spans="1:9" ht="15" thickBot="1" x14ac:dyDescent="0.35">
      <c r="A238" s="16" t="s">
        <v>157</v>
      </c>
      <c r="B238" s="18"/>
      <c r="C238" s="18">
        <v>19990.900000000001</v>
      </c>
      <c r="D238" s="19">
        <v>3.9199999999999999E-2</v>
      </c>
      <c r="E238" s="20">
        <v>-2.0000000000000001E-4</v>
      </c>
      <c r="F238" s="18"/>
      <c r="G238" s="30"/>
      <c r="H238" s="18"/>
      <c r="I238" s="18"/>
    </row>
    <row r="239" spans="1:9" ht="15" thickBot="1" x14ac:dyDescent="0.35">
      <c r="A239" s="16" t="s">
        <v>186</v>
      </c>
      <c r="B239" s="18"/>
      <c r="C239" s="18">
        <v>19533.2</v>
      </c>
      <c r="D239" s="19">
        <v>3.8300000000000001E-2</v>
      </c>
      <c r="E239" s="20">
        <v>0</v>
      </c>
      <c r="F239" s="18"/>
      <c r="G239" s="30"/>
      <c r="H239" s="18"/>
      <c r="I239" s="18"/>
    </row>
    <row r="240" spans="1:9" ht="15" thickBot="1" x14ac:dyDescent="0.35">
      <c r="A240" s="16" t="s">
        <v>204</v>
      </c>
      <c r="B240" s="18"/>
      <c r="C240" s="18">
        <v>17495.2</v>
      </c>
      <c r="D240" s="19">
        <v>3.4500000000000003E-2</v>
      </c>
      <c r="E240" s="20">
        <v>0</v>
      </c>
      <c r="F240" s="18"/>
      <c r="G240" s="30"/>
      <c r="H240" s="18"/>
      <c r="I240" s="18"/>
    </row>
    <row r="241" spans="1:9" ht="15" thickBot="1" x14ac:dyDescent="0.35">
      <c r="A241" s="16" t="s">
        <v>231</v>
      </c>
      <c r="B241" s="18"/>
      <c r="C241" s="18">
        <v>15948.9</v>
      </c>
      <c r="D241" s="19">
        <v>3.1399999999999997E-2</v>
      </c>
      <c r="E241" s="20">
        <v>0</v>
      </c>
      <c r="F241" s="18"/>
      <c r="G241" s="30"/>
      <c r="H241" s="18"/>
      <c r="I241" s="18"/>
    </row>
    <row r="242" spans="1:9" ht="28.2" thickBot="1" x14ac:dyDescent="0.35">
      <c r="A242" s="16" t="s">
        <v>249</v>
      </c>
      <c r="B242" s="18"/>
      <c r="C242" s="18">
        <v>13482.7</v>
      </c>
      <c r="D242" s="19">
        <v>2.6499999999999999E-2</v>
      </c>
      <c r="E242" s="20">
        <v>0</v>
      </c>
      <c r="F242" s="18"/>
      <c r="G242" s="30"/>
      <c r="H242" s="18"/>
      <c r="I242" s="18"/>
    </row>
    <row r="243" spans="1:9" ht="15" thickBot="1" x14ac:dyDescent="0.35">
      <c r="A243" s="16" t="s">
        <v>259</v>
      </c>
      <c r="B243" s="18"/>
      <c r="C243" s="18">
        <v>11553.6</v>
      </c>
      <c r="D243" s="19">
        <v>2.2700000000000001E-2</v>
      </c>
      <c r="E243" s="20">
        <v>0</v>
      </c>
      <c r="F243" s="18"/>
      <c r="G243" s="30"/>
      <c r="H243" s="18"/>
      <c r="I243" s="18"/>
    </row>
    <row r="244" spans="1:9" ht="15" thickBot="1" x14ac:dyDescent="0.35">
      <c r="A244" s="16" t="s">
        <v>268</v>
      </c>
      <c r="B244" s="18"/>
      <c r="C244" s="18">
        <v>11272.1</v>
      </c>
      <c r="D244" s="19">
        <v>2.2200000000000001E-2</v>
      </c>
      <c r="E244" s="20">
        <v>0</v>
      </c>
      <c r="F244" s="18"/>
      <c r="G244" s="30"/>
      <c r="H244" s="18"/>
      <c r="I244" s="18"/>
    </row>
    <row r="245" spans="1:9" ht="15" thickBot="1" x14ac:dyDescent="0.35">
      <c r="A245" s="16" t="s">
        <v>278</v>
      </c>
      <c r="B245" s="18"/>
      <c r="C245" s="18">
        <v>11184.3</v>
      </c>
      <c r="D245" s="19">
        <v>2.2100000000000002E-2</v>
      </c>
      <c r="E245" s="20">
        <v>0</v>
      </c>
      <c r="F245" s="18"/>
      <c r="G245" s="30"/>
      <c r="H245" s="18"/>
      <c r="I245" s="18"/>
    </row>
    <row r="246" spans="1:9" ht="28.2" thickBot="1" x14ac:dyDescent="0.35">
      <c r="A246" s="16" t="s">
        <v>293</v>
      </c>
      <c r="B246" s="18"/>
      <c r="C246" s="18">
        <v>10474.799999999999</v>
      </c>
      <c r="D246" s="19">
        <v>2.0500000000000001E-2</v>
      </c>
      <c r="E246" s="20">
        <v>0</v>
      </c>
      <c r="F246" s="18"/>
      <c r="G246" s="30"/>
      <c r="H246" s="18"/>
      <c r="I246" s="18"/>
    </row>
    <row r="247" spans="1:9" ht="15" thickBot="1" x14ac:dyDescent="0.35">
      <c r="A247" s="16" t="s">
        <v>312</v>
      </c>
      <c r="B247" s="18"/>
      <c r="C247" s="18">
        <v>9581</v>
      </c>
      <c r="D247" s="19">
        <v>1.8800000000000001E-2</v>
      </c>
      <c r="E247" s="20">
        <v>0</v>
      </c>
      <c r="F247" s="18"/>
      <c r="G247" s="30"/>
      <c r="H247" s="18"/>
      <c r="I247" s="18"/>
    </row>
    <row r="248" spans="1:9" ht="15" thickBot="1" x14ac:dyDescent="0.35">
      <c r="A248" s="16" t="s">
        <v>331</v>
      </c>
      <c r="B248" s="18"/>
      <c r="C248" s="18">
        <v>9239.6</v>
      </c>
      <c r="D248" s="19">
        <v>1.8200000000000001E-2</v>
      </c>
      <c r="E248" s="20">
        <v>0</v>
      </c>
      <c r="F248" s="18"/>
      <c r="G248" s="30"/>
      <c r="H248" s="18"/>
      <c r="I248" s="18"/>
    </row>
    <row r="249" spans="1:9" ht="15" thickBot="1" x14ac:dyDescent="0.35">
      <c r="A249" s="16" t="s">
        <v>335</v>
      </c>
      <c r="B249" s="18"/>
      <c r="C249" s="18">
        <v>8895.2999999999993</v>
      </c>
      <c r="D249" s="19">
        <v>1.7500000000000002E-2</v>
      </c>
      <c r="E249" s="20">
        <v>0</v>
      </c>
      <c r="F249" s="18"/>
      <c r="G249" s="30"/>
      <c r="H249" s="18"/>
      <c r="I249" s="18"/>
    </row>
    <row r="250" spans="1:9" ht="15" thickBot="1" x14ac:dyDescent="0.35">
      <c r="A250" s="16" t="s">
        <v>343</v>
      </c>
      <c r="B250" s="18"/>
      <c r="C250" s="18">
        <v>8098</v>
      </c>
      <c r="D250" s="19">
        <v>1.5100000000000001E-2</v>
      </c>
      <c r="E250" s="20">
        <v>-5.9999999999999995E-4</v>
      </c>
      <c r="F250" s="18"/>
      <c r="G250" s="30"/>
      <c r="H250" s="18"/>
      <c r="I250" s="18"/>
    </row>
    <row r="251" spans="1:9" ht="15" thickBot="1" x14ac:dyDescent="0.35">
      <c r="A251" s="16" t="s">
        <v>362</v>
      </c>
      <c r="B251" s="18"/>
      <c r="C251" s="18">
        <v>7562.9</v>
      </c>
      <c r="D251" s="19">
        <v>1.49E-2</v>
      </c>
      <c r="E251" s="20">
        <v>0</v>
      </c>
      <c r="F251" s="18"/>
      <c r="G251" s="30"/>
      <c r="H251" s="18"/>
      <c r="I251" s="18"/>
    </row>
    <row r="252" spans="1:9" ht="15" thickBot="1" x14ac:dyDescent="0.35">
      <c r="A252" s="16" t="s">
        <v>372</v>
      </c>
      <c r="B252" s="18"/>
      <c r="C252" s="18">
        <v>7373.6</v>
      </c>
      <c r="D252" s="19">
        <v>1.4500000000000001E-2</v>
      </c>
      <c r="E252" s="20">
        <v>0</v>
      </c>
      <c r="F252" s="18"/>
      <c r="G252" s="30"/>
      <c r="H252" s="18"/>
      <c r="I252" s="18"/>
    </row>
    <row r="253" spans="1:9" ht="15" thickBot="1" x14ac:dyDescent="0.35">
      <c r="A253" s="16" t="s">
        <v>379</v>
      </c>
      <c r="B253" s="18"/>
      <c r="C253" s="18">
        <v>7066.5</v>
      </c>
      <c r="D253" s="19">
        <v>1.3899999999999999E-2</v>
      </c>
      <c r="E253" s="20">
        <v>0</v>
      </c>
      <c r="F253" s="18"/>
      <c r="G253" s="30"/>
      <c r="H253" s="18"/>
      <c r="I253" s="18"/>
    </row>
    <row r="254" spans="1:9" ht="15" thickBot="1" x14ac:dyDescent="0.35">
      <c r="A254" s="16" t="s">
        <v>388</v>
      </c>
      <c r="B254" s="18"/>
      <c r="C254" s="18">
        <v>6902.1</v>
      </c>
      <c r="D254" s="19">
        <v>1.3599999999999999E-2</v>
      </c>
      <c r="E254" s="20">
        <v>0</v>
      </c>
      <c r="F254" s="18"/>
      <c r="G254" s="30"/>
      <c r="H254" s="18"/>
      <c r="I254" s="18"/>
    </row>
    <row r="255" spans="1:9" ht="15" thickBot="1" x14ac:dyDescent="0.35">
      <c r="A255" s="16" t="s">
        <v>393</v>
      </c>
      <c r="B255" s="18"/>
      <c r="C255" s="18">
        <v>6364.1</v>
      </c>
      <c r="D255" s="19">
        <v>1.2500000000000001E-2</v>
      </c>
      <c r="E255" s="20">
        <v>0</v>
      </c>
      <c r="F255" s="18"/>
      <c r="G255" s="30"/>
      <c r="H255" s="18"/>
      <c r="I255" s="18"/>
    </row>
    <row r="256" spans="1:9" ht="15" thickBot="1" x14ac:dyDescent="0.35">
      <c r="A256" s="16" t="s">
        <v>400</v>
      </c>
      <c r="B256" s="18"/>
      <c r="C256" s="18">
        <v>6288.2</v>
      </c>
      <c r="D256" s="19">
        <v>1.24E-2</v>
      </c>
      <c r="E256" s="20">
        <v>8.9999999999999998E-4</v>
      </c>
      <c r="F256" s="18"/>
      <c r="G256" s="30"/>
      <c r="H256" s="18"/>
      <c r="I256" s="18"/>
    </row>
    <row r="257" spans="1:9" ht="15" thickBot="1" x14ac:dyDescent="0.35">
      <c r="A257" s="16" t="s">
        <v>414</v>
      </c>
      <c r="B257" s="18"/>
      <c r="C257" s="18">
        <v>6197.7</v>
      </c>
      <c r="D257" s="19">
        <v>1.2200000000000001E-2</v>
      </c>
      <c r="E257" s="20">
        <v>0</v>
      </c>
      <c r="F257" s="18"/>
      <c r="G257" s="30"/>
      <c r="H257" s="18"/>
      <c r="I257" s="18"/>
    </row>
    <row r="258" spans="1:9" ht="15" thickBot="1" x14ac:dyDescent="0.35">
      <c r="A258" s="16" t="s">
        <v>422</v>
      </c>
      <c r="B258" s="18"/>
      <c r="C258" s="18">
        <v>6164</v>
      </c>
      <c r="D258" s="19">
        <v>1.21E-2</v>
      </c>
      <c r="E258" s="20">
        <v>0</v>
      </c>
      <c r="F258" s="18"/>
      <c r="G258" s="30"/>
      <c r="H258" s="18"/>
      <c r="I258" s="18"/>
    </row>
    <row r="259" spans="1:9" ht="15" thickBot="1" x14ac:dyDescent="0.35">
      <c r="A259" s="16" t="s">
        <v>430</v>
      </c>
      <c r="B259" s="18"/>
      <c r="C259" s="18">
        <v>6028.6</v>
      </c>
      <c r="D259" s="19">
        <v>1.18E-2</v>
      </c>
      <c r="E259" s="20">
        <v>0</v>
      </c>
      <c r="F259" s="18"/>
      <c r="G259" s="30"/>
      <c r="H259" s="18"/>
      <c r="I259" s="18"/>
    </row>
    <row r="260" spans="1:9" ht="15" thickBot="1" x14ac:dyDescent="0.35">
      <c r="A260" s="16" t="s">
        <v>437</v>
      </c>
      <c r="B260" s="18"/>
      <c r="C260" s="18">
        <v>5935.3</v>
      </c>
      <c r="D260" s="19">
        <v>1.17E-2</v>
      </c>
      <c r="E260" s="20">
        <v>0</v>
      </c>
      <c r="F260" s="18"/>
      <c r="G260" s="30"/>
      <c r="H260" s="18"/>
      <c r="I260" s="18"/>
    </row>
    <row r="261" spans="1:9" ht="15" thickBot="1" x14ac:dyDescent="0.35">
      <c r="A261" s="16" t="s">
        <v>443</v>
      </c>
      <c r="B261" s="18"/>
      <c r="C261" s="18">
        <v>5890.9</v>
      </c>
      <c r="D261" s="19">
        <v>1.1599999999999999E-2</v>
      </c>
      <c r="E261" s="20">
        <v>0</v>
      </c>
      <c r="F261" s="18"/>
      <c r="G261" s="30"/>
      <c r="H261" s="18"/>
      <c r="I261" s="18"/>
    </row>
    <row r="262" spans="1:9" ht="15" thickBot="1" x14ac:dyDescent="0.35">
      <c r="A262" s="16" t="s">
        <v>452</v>
      </c>
      <c r="B262" s="18"/>
      <c r="C262" s="18">
        <v>5534.3</v>
      </c>
      <c r="D262" s="19">
        <v>1.09E-2</v>
      </c>
      <c r="E262" s="20">
        <v>0</v>
      </c>
      <c r="F262" s="18"/>
      <c r="G262" s="30"/>
      <c r="H262" s="18"/>
      <c r="I262" s="18"/>
    </row>
    <row r="263" spans="1:9" ht="15" thickBot="1" x14ac:dyDescent="0.35">
      <c r="A263" s="16" t="s">
        <v>455</v>
      </c>
      <c r="B263" s="18"/>
      <c r="C263" s="18">
        <v>5259.4</v>
      </c>
      <c r="D263" s="19">
        <v>1.04E-2</v>
      </c>
      <c r="E263" s="20">
        <v>0</v>
      </c>
      <c r="F263" s="18"/>
      <c r="G263" s="30"/>
      <c r="H263" s="18"/>
      <c r="I263" s="18"/>
    </row>
    <row r="264" spans="1:9" ht="15" thickBot="1" x14ac:dyDescent="0.35">
      <c r="A264" s="16" t="s">
        <v>462</v>
      </c>
      <c r="B264" s="18"/>
      <c r="C264" s="18">
        <v>5134.2</v>
      </c>
      <c r="D264" s="19">
        <v>1.01E-2</v>
      </c>
      <c r="E264" s="20">
        <v>0</v>
      </c>
      <c r="F264" s="18"/>
      <c r="G264" s="30"/>
      <c r="H264" s="18"/>
      <c r="I264" s="18"/>
    </row>
    <row r="265" spans="1:9" ht="15" thickBot="1" x14ac:dyDescent="0.35">
      <c r="A265" s="16" t="s">
        <v>470</v>
      </c>
      <c r="B265" s="18"/>
      <c r="C265" s="18">
        <v>2784</v>
      </c>
      <c r="D265" s="19">
        <v>5.4999999999999997E-3</v>
      </c>
      <c r="E265" s="20">
        <v>0</v>
      </c>
      <c r="F265" s="18"/>
      <c r="G265" s="30"/>
      <c r="H265" s="18"/>
      <c r="I265" s="18"/>
    </row>
    <row r="266" spans="1:9" ht="42" thickBot="1" x14ac:dyDescent="0.35">
      <c r="A266" s="16" t="s">
        <v>474</v>
      </c>
      <c r="B266" s="18"/>
      <c r="C266" s="18">
        <v>4994.3</v>
      </c>
      <c r="D266" s="19">
        <v>9.7999999999999997E-3</v>
      </c>
      <c r="E266" s="20">
        <v>0</v>
      </c>
      <c r="F266" s="18"/>
      <c r="G266" s="30"/>
      <c r="H266" s="18"/>
      <c r="I266" s="18"/>
    </row>
    <row r="267" spans="1:9" ht="15" thickBot="1" x14ac:dyDescent="0.35">
      <c r="A267" s="16" t="s">
        <v>470</v>
      </c>
      <c r="B267" s="18"/>
      <c r="C267" s="18">
        <v>2165.6999999999998</v>
      </c>
      <c r="D267" s="19">
        <v>4.3E-3</v>
      </c>
      <c r="E267" s="20">
        <v>0</v>
      </c>
      <c r="F267" s="18"/>
      <c r="G267" s="30"/>
      <c r="H267" s="18"/>
      <c r="I267" s="18"/>
    </row>
    <row r="268" spans="1:9" ht="15" thickBot="1" x14ac:dyDescent="0.35">
      <c r="A268" s="16" t="s">
        <v>482</v>
      </c>
      <c r="B268" s="18"/>
      <c r="C268" s="18">
        <v>4839.3</v>
      </c>
      <c r="D268" s="19">
        <v>9.4999999999999998E-3</v>
      </c>
      <c r="E268" s="20">
        <v>0</v>
      </c>
      <c r="F268" s="18"/>
      <c r="G268" s="30"/>
      <c r="H268" s="18"/>
      <c r="I268" s="18"/>
    </row>
    <row r="269" spans="1:9" ht="15" thickBot="1" x14ac:dyDescent="0.35">
      <c r="A269" s="16" t="s">
        <v>491</v>
      </c>
      <c r="B269" s="18"/>
      <c r="C269" s="18">
        <v>4677.6000000000004</v>
      </c>
      <c r="D269" s="19">
        <v>9.1999999999999998E-3</v>
      </c>
      <c r="E269" s="20">
        <v>0</v>
      </c>
      <c r="F269" s="18"/>
      <c r="G269" s="30"/>
      <c r="H269" s="18"/>
      <c r="I269" s="18"/>
    </row>
    <row r="270" spans="1:9" ht="15" thickBot="1" x14ac:dyDescent="0.35">
      <c r="A270" s="16" t="s">
        <v>495</v>
      </c>
      <c r="B270" s="18"/>
      <c r="C270" s="18">
        <v>4661.2</v>
      </c>
      <c r="D270" s="19">
        <v>9.1999999999999998E-3</v>
      </c>
      <c r="E270" s="20">
        <v>0</v>
      </c>
      <c r="F270" s="18"/>
      <c r="G270" s="30"/>
      <c r="H270" s="18"/>
      <c r="I270" s="18"/>
    </row>
    <row r="271" spans="1:9" ht="15" thickBot="1" x14ac:dyDescent="0.35">
      <c r="A271" s="16" t="s">
        <v>502</v>
      </c>
      <c r="B271" s="18"/>
      <c r="C271" s="18">
        <v>1315.4</v>
      </c>
      <c r="D271" s="19">
        <v>2.5999999999999999E-3</v>
      </c>
      <c r="E271" s="20">
        <v>0</v>
      </c>
      <c r="F271" s="18"/>
      <c r="G271" s="30"/>
      <c r="H271" s="18"/>
      <c r="I271" s="18"/>
    </row>
    <row r="272" spans="1:9" ht="15" thickBot="1" x14ac:dyDescent="0.35">
      <c r="A272" s="16" t="s">
        <v>506</v>
      </c>
      <c r="B272" s="18"/>
      <c r="C272" s="18">
        <v>4511.6000000000004</v>
      </c>
      <c r="D272" s="19">
        <v>8.8999999999999999E-3</v>
      </c>
      <c r="E272" s="20">
        <v>0</v>
      </c>
      <c r="F272" s="18"/>
      <c r="G272" s="30"/>
      <c r="H272" s="18"/>
      <c r="I272" s="18"/>
    </row>
    <row r="273" spans="1:9" ht="15" thickBot="1" x14ac:dyDescent="0.35">
      <c r="A273" s="16" t="s">
        <v>502</v>
      </c>
      <c r="B273" s="18"/>
      <c r="C273" s="18">
        <v>3207.6</v>
      </c>
      <c r="D273" s="19">
        <v>6.3E-3</v>
      </c>
      <c r="E273" s="20">
        <v>0</v>
      </c>
      <c r="F273" s="18"/>
      <c r="G273" s="30"/>
      <c r="H273" s="18"/>
      <c r="I273" s="18"/>
    </row>
    <row r="274" spans="1:9" ht="15" thickBot="1" x14ac:dyDescent="0.35">
      <c r="A274" s="16" t="s">
        <v>513</v>
      </c>
      <c r="B274" s="18"/>
      <c r="C274" s="18">
        <v>4485.8</v>
      </c>
      <c r="D274" s="19">
        <v>8.8000000000000005E-3</v>
      </c>
      <c r="E274" s="20">
        <v>0</v>
      </c>
      <c r="F274" s="18"/>
      <c r="G274" s="30"/>
      <c r="H274" s="18"/>
      <c r="I274" s="18"/>
    </row>
    <row r="275" spans="1:9" ht="15" thickBot="1" x14ac:dyDescent="0.35">
      <c r="A275" s="16" t="s">
        <v>515</v>
      </c>
      <c r="B275" s="18"/>
      <c r="C275" s="18">
        <v>1494.5</v>
      </c>
      <c r="D275" s="19">
        <v>2.8999999999999998E-3</v>
      </c>
      <c r="E275" s="20">
        <v>0</v>
      </c>
      <c r="F275" s="18"/>
      <c r="G275" s="30"/>
      <c r="H275" s="18"/>
      <c r="I275" s="18"/>
    </row>
    <row r="276" spans="1:9" ht="28.2" thickBot="1" x14ac:dyDescent="0.35">
      <c r="A276" s="16" t="s">
        <v>521</v>
      </c>
      <c r="B276" s="18"/>
      <c r="C276" s="18">
        <v>4464.5</v>
      </c>
      <c r="D276" s="19">
        <v>8.8000000000000005E-3</v>
      </c>
      <c r="E276" s="20">
        <v>0</v>
      </c>
      <c r="F276" s="18"/>
      <c r="G276" s="30"/>
      <c r="H276" s="18"/>
      <c r="I276" s="18"/>
    </row>
    <row r="277" spans="1:9" ht="15" thickBot="1" x14ac:dyDescent="0.35">
      <c r="A277" s="16" t="s">
        <v>515</v>
      </c>
      <c r="B277" s="18"/>
      <c r="C277" s="18">
        <v>2982.7</v>
      </c>
      <c r="D277" s="19">
        <v>5.8999999999999999E-3</v>
      </c>
      <c r="E277" s="20">
        <v>0</v>
      </c>
      <c r="F277" s="18"/>
      <c r="G277" s="30"/>
      <c r="H277" s="18"/>
      <c r="I277" s="18"/>
    </row>
    <row r="278" spans="1:9" ht="28.2" thickBot="1" x14ac:dyDescent="0.35">
      <c r="A278" s="16" t="s">
        <v>530</v>
      </c>
      <c r="B278" s="18"/>
      <c r="C278" s="18">
        <v>4096.3</v>
      </c>
      <c r="D278" s="19">
        <v>8.0999999999999996E-3</v>
      </c>
      <c r="E278" s="20">
        <v>0</v>
      </c>
      <c r="F278" s="18"/>
      <c r="G278" s="30"/>
      <c r="H278" s="18"/>
      <c r="I278" s="18"/>
    </row>
    <row r="279" spans="1:9" ht="15" thickBot="1" x14ac:dyDescent="0.35">
      <c r="A279" s="16" t="s">
        <v>534</v>
      </c>
      <c r="B279" s="18"/>
      <c r="C279" s="18">
        <v>4049.9</v>
      </c>
      <c r="D279" s="19">
        <v>8.0000000000000002E-3</v>
      </c>
      <c r="E279" s="20">
        <v>0</v>
      </c>
      <c r="F279" s="18"/>
      <c r="G279" s="30"/>
      <c r="H279" s="18"/>
      <c r="I279" s="18"/>
    </row>
    <row r="280" spans="1:9" ht="15" thickBot="1" x14ac:dyDescent="0.35">
      <c r="A280" s="16" t="s">
        <v>538</v>
      </c>
      <c r="B280" s="18"/>
      <c r="C280" s="18">
        <v>1257.5999999999999</v>
      </c>
      <c r="D280" s="19">
        <v>2.5000000000000001E-3</v>
      </c>
      <c r="E280" s="20">
        <v>0</v>
      </c>
      <c r="F280" s="18"/>
      <c r="G280" s="30"/>
      <c r="H280" s="18"/>
      <c r="I280" s="18"/>
    </row>
    <row r="281" spans="1:9" ht="28.2" thickBot="1" x14ac:dyDescent="0.35">
      <c r="A281" s="16" t="s">
        <v>541</v>
      </c>
      <c r="B281" s="18"/>
      <c r="C281" s="18">
        <v>3763.2</v>
      </c>
      <c r="D281" s="19">
        <v>7.4000000000000003E-3</v>
      </c>
      <c r="E281" s="20">
        <v>3.0000000000000001E-3</v>
      </c>
      <c r="F281" s="18"/>
      <c r="G281" s="30"/>
      <c r="H281" s="18"/>
      <c r="I281" s="18"/>
    </row>
    <row r="282" spans="1:9" ht="15" thickBot="1" x14ac:dyDescent="0.35">
      <c r="A282" s="16" t="s">
        <v>538</v>
      </c>
      <c r="B282" s="18"/>
      <c r="C282" s="18">
        <v>2505.4</v>
      </c>
      <c r="D282" s="19">
        <v>4.8999999999999998E-3</v>
      </c>
      <c r="E282" s="20">
        <v>8.0000000000000004E-4</v>
      </c>
      <c r="F282" s="18"/>
      <c r="G282" s="30"/>
      <c r="H282" s="18"/>
      <c r="I282" s="18"/>
    </row>
    <row r="283" spans="1:9" ht="15" thickBot="1" x14ac:dyDescent="0.35">
      <c r="A283" s="16" t="s">
        <v>553</v>
      </c>
      <c r="B283" s="18"/>
      <c r="C283" s="18">
        <v>3573.6</v>
      </c>
      <c r="D283" s="19">
        <v>7.0000000000000001E-3</v>
      </c>
      <c r="E283" s="20">
        <v>0</v>
      </c>
      <c r="F283" s="18"/>
      <c r="G283" s="30"/>
      <c r="H283" s="18"/>
      <c r="I283" s="18"/>
    </row>
    <row r="284" spans="1:9" ht="15" thickBot="1" x14ac:dyDescent="0.35">
      <c r="A284" s="16" t="s">
        <v>556</v>
      </c>
      <c r="B284" s="18"/>
      <c r="C284" s="18">
        <v>3703.5</v>
      </c>
      <c r="D284" s="19">
        <v>7.3000000000000001E-3</v>
      </c>
      <c r="E284" s="20">
        <v>0</v>
      </c>
      <c r="F284" s="18"/>
      <c r="G284" s="30"/>
      <c r="H284" s="18"/>
      <c r="I284" s="18"/>
    </row>
    <row r="285" spans="1:9" ht="15" thickBot="1" x14ac:dyDescent="0.35">
      <c r="A285" s="16" t="s">
        <v>553</v>
      </c>
      <c r="B285" s="18"/>
      <c r="C285" s="18">
        <v>131.30000000000001</v>
      </c>
      <c r="D285" s="19">
        <v>2.9999999999999997E-4</v>
      </c>
      <c r="E285" s="20">
        <v>0</v>
      </c>
      <c r="F285" s="18"/>
      <c r="G285" s="30"/>
      <c r="H285" s="18"/>
      <c r="I285" s="18"/>
    </row>
    <row r="286" spans="1:9" ht="15" thickBot="1" x14ac:dyDescent="0.35">
      <c r="A286" s="16" t="s">
        <v>566</v>
      </c>
      <c r="B286" s="18"/>
      <c r="C286" s="18">
        <v>3358.5</v>
      </c>
      <c r="D286" s="19">
        <v>6.6E-3</v>
      </c>
      <c r="E286" s="20">
        <v>0</v>
      </c>
      <c r="F286" s="18"/>
      <c r="G286" s="30"/>
      <c r="H286" s="18"/>
      <c r="I286" s="18"/>
    </row>
    <row r="287" spans="1:9" ht="15" thickBot="1" x14ac:dyDescent="0.35">
      <c r="A287" s="16" t="s">
        <v>573</v>
      </c>
      <c r="B287" s="18"/>
      <c r="C287" s="18">
        <v>3230.9</v>
      </c>
      <c r="D287" s="19">
        <v>6.4000000000000003E-3</v>
      </c>
      <c r="E287" s="20">
        <v>0</v>
      </c>
      <c r="F287" s="18"/>
      <c r="G287" s="30"/>
      <c r="H287" s="18"/>
      <c r="I287" s="18"/>
    </row>
    <row r="288" spans="1:9" ht="15" thickBot="1" x14ac:dyDescent="0.35">
      <c r="A288" s="16" t="s">
        <v>577</v>
      </c>
      <c r="B288" s="18"/>
      <c r="C288" s="18">
        <v>3088.3</v>
      </c>
      <c r="D288" s="19">
        <v>6.1000000000000004E-3</v>
      </c>
      <c r="E288" s="20">
        <v>0</v>
      </c>
      <c r="F288" s="18"/>
      <c r="G288" s="30"/>
      <c r="H288" s="18"/>
      <c r="I288" s="18"/>
    </row>
    <row r="289" spans="1:9" ht="15" thickBot="1" x14ac:dyDescent="0.35">
      <c r="A289" s="16" t="s">
        <v>580</v>
      </c>
      <c r="B289" s="18"/>
      <c r="C289" s="18">
        <v>3114</v>
      </c>
      <c r="D289" s="19">
        <v>6.1000000000000004E-3</v>
      </c>
      <c r="E289" s="20">
        <v>0</v>
      </c>
      <c r="F289" s="18"/>
      <c r="G289" s="30"/>
      <c r="H289" s="18"/>
      <c r="I289" s="18"/>
    </row>
    <row r="290" spans="1:9" ht="15" thickBot="1" x14ac:dyDescent="0.35">
      <c r="A290" s="16" t="s">
        <v>586</v>
      </c>
      <c r="B290" s="18"/>
      <c r="C290" s="18">
        <v>3020.7</v>
      </c>
      <c r="D290" s="19">
        <v>6.0000000000000001E-3</v>
      </c>
      <c r="E290" s="20">
        <v>0</v>
      </c>
      <c r="F290" s="18"/>
      <c r="G290" s="30"/>
      <c r="H290" s="18"/>
      <c r="I290" s="18"/>
    </row>
    <row r="291" spans="1:9" ht="15" thickBot="1" x14ac:dyDescent="0.35">
      <c r="A291" s="16" t="s">
        <v>592</v>
      </c>
      <c r="B291" s="18"/>
      <c r="C291" s="18">
        <v>2995.4</v>
      </c>
      <c r="D291" s="19">
        <v>5.8999999999999999E-3</v>
      </c>
      <c r="E291" s="20">
        <v>0</v>
      </c>
      <c r="F291" s="18"/>
      <c r="G291" s="30"/>
      <c r="H291" s="18"/>
      <c r="I291" s="18"/>
    </row>
    <row r="292" spans="1:9" ht="15" thickBot="1" x14ac:dyDescent="0.35">
      <c r="A292" s="16" t="s">
        <v>596</v>
      </c>
      <c r="B292" s="18"/>
      <c r="C292" s="18">
        <v>2844.5</v>
      </c>
      <c r="D292" s="19">
        <v>5.5999999999999999E-3</v>
      </c>
      <c r="E292" s="20">
        <v>0</v>
      </c>
      <c r="F292" s="18"/>
      <c r="G292" s="30"/>
      <c r="H292" s="18"/>
      <c r="I292" s="18"/>
    </row>
    <row r="293" spans="1:9" ht="28.2" thickBot="1" x14ac:dyDescent="0.35">
      <c r="A293" s="16" t="s">
        <v>599</v>
      </c>
      <c r="B293" s="18"/>
      <c r="C293" s="18">
        <v>2754.3</v>
      </c>
      <c r="D293" s="19">
        <v>5.4000000000000003E-3</v>
      </c>
      <c r="E293" s="20">
        <v>0</v>
      </c>
      <c r="F293" s="18"/>
      <c r="G293" s="30"/>
      <c r="H293" s="18"/>
      <c r="I293" s="18"/>
    </row>
    <row r="294" spans="1:9" ht="15" thickBot="1" x14ac:dyDescent="0.35">
      <c r="A294" s="16" t="s">
        <v>603</v>
      </c>
      <c r="B294" s="18"/>
      <c r="C294" s="18">
        <v>2614.3000000000002</v>
      </c>
      <c r="D294" s="19">
        <v>5.1000000000000004E-3</v>
      </c>
      <c r="E294" s="20">
        <v>0</v>
      </c>
      <c r="F294" s="18"/>
      <c r="G294" s="30"/>
      <c r="H294" s="18"/>
      <c r="I294" s="18"/>
    </row>
    <row r="295" spans="1:9" ht="15" thickBot="1" x14ac:dyDescent="0.35">
      <c r="A295" s="16" t="s">
        <v>605</v>
      </c>
      <c r="B295" s="18"/>
      <c r="C295" s="18">
        <v>2370.8000000000002</v>
      </c>
      <c r="D295" s="19">
        <v>4.7000000000000002E-3</v>
      </c>
      <c r="E295" s="20">
        <v>0</v>
      </c>
      <c r="F295" s="18"/>
      <c r="G295" s="30"/>
      <c r="H295" s="18"/>
      <c r="I295" s="18"/>
    </row>
    <row r="296" spans="1:9" ht="15" thickBot="1" x14ac:dyDescent="0.35">
      <c r="A296" s="16" t="s">
        <v>608</v>
      </c>
      <c r="B296" s="18"/>
      <c r="C296" s="18">
        <v>2384</v>
      </c>
      <c r="D296" s="19">
        <v>4.7000000000000002E-3</v>
      </c>
      <c r="E296" s="20">
        <v>0</v>
      </c>
      <c r="F296" s="18"/>
      <c r="G296" s="30"/>
      <c r="H296" s="18"/>
      <c r="I296" s="18"/>
    </row>
    <row r="297" spans="1:9" ht="15" thickBot="1" x14ac:dyDescent="0.35">
      <c r="A297" s="16" t="s">
        <v>612</v>
      </c>
      <c r="B297" s="18"/>
      <c r="C297" s="18">
        <v>2205.3000000000002</v>
      </c>
      <c r="D297" s="19">
        <v>4.3E-3</v>
      </c>
      <c r="E297" s="20">
        <v>0</v>
      </c>
      <c r="F297" s="18"/>
      <c r="G297" s="30"/>
      <c r="H297" s="18"/>
      <c r="I297" s="18"/>
    </row>
    <row r="298" spans="1:9" ht="15" thickBot="1" x14ac:dyDescent="0.35">
      <c r="A298" s="16" t="s">
        <v>616</v>
      </c>
      <c r="B298" s="18"/>
      <c r="C298" s="18">
        <v>2149.9</v>
      </c>
      <c r="D298" s="19">
        <v>4.1999999999999997E-3</v>
      </c>
      <c r="E298" s="20">
        <v>0</v>
      </c>
      <c r="F298" s="18"/>
      <c r="G298" s="30"/>
      <c r="H298" s="18"/>
      <c r="I298" s="18"/>
    </row>
    <row r="299" spans="1:9" ht="15" thickBot="1" x14ac:dyDescent="0.35">
      <c r="A299" s="16" t="s">
        <v>620</v>
      </c>
      <c r="B299" s="18"/>
      <c r="C299" s="18">
        <v>2148.1999999999998</v>
      </c>
      <c r="D299" s="19">
        <v>4.1999999999999997E-3</v>
      </c>
      <c r="E299" s="20">
        <v>0</v>
      </c>
      <c r="F299" s="18"/>
      <c r="G299" s="30"/>
      <c r="H299" s="18"/>
      <c r="I299" s="18"/>
    </row>
    <row r="300" spans="1:9" ht="15" thickBot="1" x14ac:dyDescent="0.35">
      <c r="A300" s="16" t="s">
        <v>628</v>
      </c>
      <c r="B300" s="18"/>
      <c r="C300" s="18">
        <v>1925.7</v>
      </c>
      <c r="D300" s="19">
        <v>3.8E-3</v>
      </c>
      <c r="E300" s="20">
        <v>0</v>
      </c>
      <c r="F300" s="18"/>
      <c r="G300" s="30"/>
      <c r="H300" s="18"/>
      <c r="I300" s="18"/>
    </row>
    <row r="301" spans="1:9" ht="15" thickBot="1" x14ac:dyDescent="0.35">
      <c r="A301" s="16" t="s">
        <v>634</v>
      </c>
      <c r="B301" s="18"/>
      <c r="C301" s="18">
        <v>1367.2</v>
      </c>
      <c r="D301" s="19">
        <v>2.7000000000000001E-3</v>
      </c>
      <c r="E301" s="20">
        <v>0</v>
      </c>
      <c r="F301" s="18"/>
      <c r="G301" s="30"/>
      <c r="H301" s="18"/>
      <c r="I301" s="18"/>
    </row>
    <row r="302" spans="1:9" ht="15" thickBot="1" x14ac:dyDescent="0.35">
      <c r="A302" s="16" t="s">
        <v>638</v>
      </c>
      <c r="B302" s="18"/>
      <c r="C302" s="18">
        <v>1865</v>
      </c>
      <c r="D302" s="19">
        <v>3.7000000000000002E-3</v>
      </c>
      <c r="E302" s="20">
        <v>0</v>
      </c>
      <c r="F302" s="18"/>
      <c r="G302" s="30"/>
      <c r="H302" s="18"/>
      <c r="I302" s="18"/>
    </row>
    <row r="303" spans="1:9" ht="15" thickBot="1" x14ac:dyDescent="0.35">
      <c r="A303" s="16" t="s">
        <v>634</v>
      </c>
      <c r="B303" s="18"/>
      <c r="C303" s="18">
        <v>508.8</v>
      </c>
      <c r="D303" s="19">
        <v>1E-3</v>
      </c>
      <c r="E303" s="20">
        <v>0</v>
      </c>
      <c r="F303" s="18"/>
      <c r="G303" s="30"/>
      <c r="H303" s="18"/>
      <c r="I303" s="18"/>
    </row>
    <row r="304" spans="1:9" ht="15" thickBot="1" x14ac:dyDescent="0.35">
      <c r="A304" s="16" t="s">
        <v>644</v>
      </c>
      <c r="B304" s="18"/>
      <c r="C304" s="18">
        <v>1848.1</v>
      </c>
      <c r="D304" s="19">
        <v>3.5999999999999999E-3</v>
      </c>
      <c r="E304" s="20">
        <v>0</v>
      </c>
      <c r="F304" s="18"/>
      <c r="G304" s="30"/>
      <c r="H304" s="18"/>
      <c r="I304" s="18"/>
    </row>
    <row r="305" spans="1:9" ht="28.2" thickBot="1" x14ac:dyDescent="0.35">
      <c r="A305" s="16" t="s">
        <v>648</v>
      </c>
      <c r="B305" s="18"/>
      <c r="C305" s="18">
        <v>1776</v>
      </c>
      <c r="D305" s="19">
        <v>3.5000000000000001E-3</v>
      </c>
      <c r="E305" s="20">
        <v>0</v>
      </c>
      <c r="F305" s="18"/>
      <c r="G305" s="30"/>
      <c r="H305" s="18"/>
      <c r="I305" s="18"/>
    </row>
    <row r="306" spans="1:9" ht="15" thickBot="1" x14ac:dyDescent="0.35">
      <c r="A306" s="16" t="s">
        <v>651</v>
      </c>
      <c r="B306" s="18"/>
      <c r="C306" s="18">
        <v>1779.5</v>
      </c>
      <c r="D306" s="19">
        <v>3.5000000000000001E-3</v>
      </c>
      <c r="E306" s="20">
        <v>0</v>
      </c>
      <c r="F306" s="18"/>
      <c r="G306" s="30"/>
      <c r="H306" s="18"/>
      <c r="I306" s="18"/>
    </row>
    <row r="307" spans="1:9" ht="15" thickBot="1" x14ac:dyDescent="0.35">
      <c r="A307" s="16" t="s">
        <v>654</v>
      </c>
      <c r="B307" s="18"/>
      <c r="C307" s="18">
        <v>1746.3</v>
      </c>
      <c r="D307" s="19">
        <v>3.3999999999999998E-3</v>
      </c>
      <c r="E307" s="20">
        <v>0</v>
      </c>
      <c r="F307" s="18"/>
      <c r="G307" s="30"/>
      <c r="H307" s="18"/>
      <c r="I307" s="18"/>
    </row>
    <row r="308" spans="1:9" ht="15" thickBot="1" x14ac:dyDescent="0.35">
      <c r="A308" s="16" t="s">
        <v>657</v>
      </c>
      <c r="B308" s="18"/>
      <c r="C308" s="18">
        <v>1656.7</v>
      </c>
      <c r="D308" s="19">
        <v>3.3E-3</v>
      </c>
      <c r="E308" s="20">
        <v>0</v>
      </c>
      <c r="F308" s="18"/>
      <c r="G308" s="30"/>
      <c r="H308" s="18"/>
      <c r="I308" s="18"/>
    </row>
    <row r="309" spans="1:9" ht="15" thickBot="1" x14ac:dyDescent="0.35">
      <c r="A309" s="16" t="s">
        <v>661</v>
      </c>
      <c r="B309" s="18"/>
      <c r="C309" s="18">
        <v>1602.6</v>
      </c>
      <c r="D309" s="19">
        <v>3.2000000000000002E-3</v>
      </c>
      <c r="E309" s="20">
        <v>0</v>
      </c>
      <c r="F309" s="18"/>
      <c r="G309" s="30"/>
      <c r="H309" s="18"/>
      <c r="I309" s="18"/>
    </row>
    <row r="310" spans="1:9" ht="15" thickBot="1" x14ac:dyDescent="0.35">
      <c r="A310" s="16" t="s">
        <v>664</v>
      </c>
      <c r="B310" s="18"/>
      <c r="C310" s="18">
        <v>1566.5</v>
      </c>
      <c r="D310" s="19">
        <v>3.0999999999999999E-3</v>
      </c>
      <c r="E310" s="20">
        <v>0</v>
      </c>
      <c r="F310" s="18"/>
      <c r="G310" s="30"/>
      <c r="H310" s="18"/>
      <c r="I310" s="18"/>
    </row>
    <row r="311" spans="1:9" ht="15" thickBot="1" x14ac:dyDescent="0.35">
      <c r="A311" s="16" t="s">
        <v>666</v>
      </c>
      <c r="B311" s="18"/>
      <c r="C311" s="18">
        <v>1477.8</v>
      </c>
      <c r="D311" s="19">
        <v>2.8999999999999998E-3</v>
      </c>
      <c r="E311" s="20">
        <v>0</v>
      </c>
      <c r="F311" s="18"/>
      <c r="G311" s="30"/>
      <c r="H311" s="18"/>
      <c r="I311" s="18"/>
    </row>
    <row r="312" spans="1:9" ht="15" thickBot="1" x14ac:dyDescent="0.35">
      <c r="A312" s="16" t="s">
        <v>672</v>
      </c>
      <c r="B312" s="18"/>
      <c r="C312" s="18">
        <v>1317.4</v>
      </c>
      <c r="D312" s="19">
        <v>2.5999999999999999E-3</v>
      </c>
      <c r="E312" s="20">
        <v>0</v>
      </c>
      <c r="F312" s="18"/>
      <c r="G312" s="30"/>
      <c r="H312" s="18"/>
      <c r="I312" s="18"/>
    </row>
    <row r="313" spans="1:9" ht="15" thickBot="1" x14ac:dyDescent="0.35">
      <c r="A313" s="16" t="s">
        <v>675</v>
      </c>
      <c r="B313" s="18"/>
      <c r="C313" s="18">
        <v>1278.5</v>
      </c>
      <c r="D313" s="19">
        <v>2.5000000000000001E-3</v>
      </c>
      <c r="E313" s="20">
        <v>0</v>
      </c>
      <c r="F313" s="18"/>
      <c r="G313" s="30"/>
      <c r="H313" s="18"/>
      <c r="I313" s="18"/>
    </row>
    <row r="314" spans="1:9" ht="15" thickBot="1" x14ac:dyDescent="0.35">
      <c r="A314" s="16" t="s">
        <v>679</v>
      </c>
      <c r="B314" s="18"/>
      <c r="C314" s="18">
        <v>1239.3</v>
      </c>
      <c r="D314" s="19">
        <v>2.3999999999999998E-3</v>
      </c>
      <c r="E314" s="20">
        <v>0</v>
      </c>
      <c r="F314" s="18"/>
      <c r="G314" s="30"/>
      <c r="H314" s="18"/>
      <c r="I314" s="18"/>
    </row>
    <row r="315" spans="1:9" ht="15" thickBot="1" x14ac:dyDescent="0.35">
      <c r="A315" s="16" t="s">
        <v>682</v>
      </c>
      <c r="B315" s="18"/>
      <c r="C315" s="18">
        <v>1110.7</v>
      </c>
      <c r="D315" s="19">
        <v>2.2000000000000001E-3</v>
      </c>
      <c r="E315" s="20">
        <v>0</v>
      </c>
      <c r="F315" s="18"/>
      <c r="G315" s="30"/>
      <c r="H315" s="18"/>
      <c r="I315" s="18"/>
    </row>
    <row r="316" spans="1:9" ht="15" thickBot="1" x14ac:dyDescent="0.35">
      <c r="A316" s="16" t="s">
        <v>684</v>
      </c>
      <c r="B316" s="18"/>
      <c r="C316" s="18">
        <v>1098.9000000000001</v>
      </c>
      <c r="D316" s="19">
        <v>2.0999999999999999E-3</v>
      </c>
      <c r="E316" s="20">
        <v>0</v>
      </c>
      <c r="F316" s="18"/>
      <c r="G316" s="30"/>
      <c r="H316" s="18"/>
      <c r="I316" s="18"/>
    </row>
    <row r="317" spans="1:9" ht="15" thickBot="1" x14ac:dyDescent="0.35">
      <c r="A317" s="16" t="s">
        <v>690</v>
      </c>
      <c r="B317" s="18"/>
      <c r="C317" s="18">
        <v>914.5</v>
      </c>
      <c r="D317" s="19">
        <v>1.8E-3</v>
      </c>
      <c r="E317" s="20">
        <v>0</v>
      </c>
      <c r="F317" s="18"/>
      <c r="G317" s="30"/>
      <c r="H317" s="18"/>
      <c r="I317" s="18"/>
    </row>
    <row r="318" spans="1:9" ht="28.2" thickBot="1" x14ac:dyDescent="0.35">
      <c r="A318" s="16" t="s">
        <v>692</v>
      </c>
      <c r="B318" s="18"/>
      <c r="C318" s="18">
        <v>852.5</v>
      </c>
      <c r="D318" s="19">
        <v>1.6999999999999999E-3</v>
      </c>
      <c r="E318" s="20">
        <v>0</v>
      </c>
      <c r="F318" s="18"/>
      <c r="G318" s="30"/>
      <c r="H318" s="18"/>
      <c r="I318" s="18"/>
    </row>
    <row r="319" spans="1:9" ht="15" thickBot="1" x14ac:dyDescent="0.35">
      <c r="A319" s="16" t="s">
        <v>695</v>
      </c>
      <c r="B319" s="18"/>
      <c r="C319" s="18">
        <v>838.6</v>
      </c>
      <c r="D319" s="19">
        <v>1.6000000000000001E-3</v>
      </c>
      <c r="E319" s="20">
        <v>0</v>
      </c>
      <c r="F319" s="18"/>
      <c r="G319" s="30"/>
      <c r="H319" s="18"/>
      <c r="I319" s="18"/>
    </row>
    <row r="320" spans="1:9" ht="15" thickBot="1" x14ac:dyDescent="0.35">
      <c r="A320" s="16" t="s">
        <v>697</v>
      </c>
      <c r="B320" s="18"/>
      <c r="C320" s="18">
        <v>815.7</v>
      </c>
      <c r="D320" s="19">
        <v>1.6000000000000001E-3</v>
      </c>
      <c r="E320" s="20">
        <v>0</v>
      </c>
      <c r="F320" s="18"/>
      <c r="G320" s="30"/>
      <c r="H320" s="18"/>
      <c r="I320" s="18"/>
    </row>
    <row r="321" spans="1:9" ht="15" thickBot="1" x14ac:dyDescent="0.35">
      <c r="A321" s="16" t="s">
        <v>700</v>
      </c>
      <c r="B321" s="18"/>
      <c r="C321" s="18">
        <v>739.6</v>
      </c>
      <c r="D321" s="19">
        <v>1.5E-3</v>
      </c>
      <c r="E321" s="20">
        <v>0</v>
      </c>
      <c r="F321" s="18"/>
      <c r="G321" s="30"/>
      <c r="H321" s="18"/>
      <c r="I321" s="18"/>
    </row>
    <row r="322" spans="1:9" ht="15" thickBot="1" x14ac:dyDescent="0.35">
      <c r="A322" s="16" t="s">
        <v>704</v>
      </c>
      <c r="B322" s="18"/>
      <c r="C322" s="18">
        <v>747.9</v>
      </c>
      <c r="D322" s="19">
        <v>1.5E-3</v>
      </c>
      <c r="E322" s="20">
        <v>0</v>
      </c>
      <c r="F322" s="18"/>
      <c r="G322" s="30"/>
      <c r="H322" s="18"/>
      <c r="I322" s="18"/>
    </row>
    <row r="323" spans="1:9" ht="15" thickBot="1" x14ac:dyDescent="0.35">
      <c r="A323" s="16" t="s">
        <v>707</v>
      </c>
      <c r="B323" s="18"/>
      <c r="C323" s="18">
        <v>713.2</v>
      </c>
      <c r="D323" s="19">
        <v>1.4E-3</v>
      </c>
      <c r="E323" s="20">
        <v>0</v>
      </c>
      <c r="F323" s="18"/>
      <c r="G323" s="30"/>
      <c r="H323" s="18"/>
      <c r="I323" s="18"/>
    </row>
    <row r="324" spans="1:9" ht="15" thickBot="1" x14ac:dyDescent="0.35">
      <c r="A324" s="16" t="s">
        <v>709</v>
      </c>
      <c r="B324" s="18"/>
      <c r="C324" s="18">
        <v>697.5</v>
      </c>
      <c r="D324" s="19">
        <v>1.4E-3</v>
      </c>
      <c r="E324" s="20">
        <v>0</v>
      </c>
      <c r="F324" s="18"/>
      <c r="G324" s="30"/>
      <c r="H324" s="18"/>
      <c r="I324" s="18"/>
    </row>
    <row r="325" spans="1:9" ht="15" thickBot="1" x14ac:dyDescent="0.35">
      <c r="A325" s="16" t="s">
        <v>712</v>
      </c>
      <c r="B325" s="18"/>
      <c r="C325" s="18">
        <v>651.6</v>
      </c>
      <c r="D325" s="19">
        <v>1.2999999999999999E-3</v>
      </c>
      <c r="E325" s="20">
        <v>0</v>
      </c>
      <c r="F325" s="18"/>
      <c r="G325" s="30"/>
      <c r="H325" s="18"/>
      <c r="I325" s="18"/>
    </row>
    <row r="326" spans="1:9" ht="15" thickBot="1" x14ac:dyDescent="0.35">
      <c r="A326" s="16" t="s">
        <v>714</v>
      </c>
      <c r="B326" s="18"/>
      <c r="C326" s="18">
        <v>673.5</v>
      </c>
      <c r="D326" s="19">
        <v>1.2999999999999999E-3</v>
      </c>
      <c r="E326" s="20">
        <v>0</v>
      </c>
      <c r="F326" s="18"/>
      <c r="G326" s="30"/>
      <c r="H326" s="18"/>
      <c r="I326" s="18"/>
    </row>
    <row r="327" spans="1:9" ht="15" thickBot="1" x14ac:dyDescent="0.35">
      <c r="A327" s="16" t="s">
        <v>718</v>
      </c>
      <c r="B327" s="18"/>
      <c r="C327" s="18">
        <v>631.20000000000005</v>
      </c>
      <c r="D327" s="19">
        <v>1.1999999999999999E-3</v>
      </c>
      <c r="E327" s="20">
        <v>0</v>
      </c>
      <c r="F327" s="18"/>
      <c r="G327" s="30"/>
      <c r="H327" s="18"/>
      <c r="I327" s="18"/>
    </row>
    <row r="328" spans="1:9" ht="15" thickBot="1" x14ac:dyDescent="0.35">
      <c r="A328" s="16" t="s">
        <v>720</v>
      </c>
      <c r="B328" s="18"/>
      <c r="C328" s="18">
        <v>548.9</v>
      </c>
      <c r="D328" s="19">
        <v>1.1000000000000001E-3</v>
      </c>
      <c r="E328" s="20">
        <v>0</v>
      </c>
      <c r="F328" s="18"/>
      <c r="G328" s="30"/>
      <c r="H328" s="18"/>
      <c r="I328" s="18"/>
    </row>
    <row r="329" spans="1:9" ht="15" thickBot="1" x14ac:dyDescent="0.35">
      <c r="A329" s="16" t="s">
        <v>722</v>
      </c>
      <c r="B329" s="18"/>
      <c r="C329" s="18">
        <v>503.9</v>
      </c>
      <c r="D329" s="19">
        <v>1E-3</v>
      </c>
      <c r="E329" s="20">
        <v>0</v>
      </c>
      <c r="F329" s="18"/>
      <c r="G329" s="30"/>
      <c r="H329" s="18"/>
      <c r="I329" s="18"/>
    </row>
    <row r="330" spans="1:9" ht="15" thickBot="1" x14ac:dyDescent="0.35">
      <c r="A330" s="16" t="s">
        <v>726</v>
      </c>
      <c r="B330" s="18"/>
      <c r="C330" s="18">
        <v>496.9</v>
      </c>
      <c r="D330" s="19">
        <v>1E-3</v>
      </c>
      <c r="E330" s="20">
        <v>0</v>
      </c>
      <c r="F330" s="18"/>
      <c r="G330" s="30"/>
      <c r="H330" s="18"/>
      <c r="I330" s="18"/>
    </row>
    <row r="331" spans="1:9" ht="15" thickBot="1" x14ac:dyDescent="0.35">
      <c r="A331" s="16" t="s">
        <v>729</v>
      </c>
      <c r="B331" s="18"/>
      <c r="C331" s="18">
        <v>450.9</v>
      </c>
      <c r="D331" s="19">
        <v>8.9999999999999998E-4</v>
      </c>
      <c r="E331" s="20">
        <v>0</v>
      </c>
      <c r="F331" s="18"/>
      <c r="G331" s="30"/>
      <c r="H331" s="18"/>
      <c r="I331" s="18"/>
    </row>
    <row r="332" spans="1:9" ht="28.2" thickBot="1" x14ac:dyDescent="0.35">
      <c r="A332" s="16" t="s">
        <v>733</v>
      </c>
      <c r="B332" s="18"/>
      <c r="C332" s="18">
        <v>400.1</v>
      </c>
      <c r="D332" s="19">
        <v>8.0000000000000004E-4</v>
      </c>
      <c r="E332" s="20">
        <v>0</v>
      </c>
      <c r="F332" s="18"/>
      <c r="G332" s="30"/>
      <c r="H332" s="18"/>
      <c r="I332" s="18"/>
    </row>
    <row r="333" spans="1:9" ht="15" thickBot="1" x14ac:dyDescent="0.35">
      <c r="A333" s="16" t="s">
        <v>737</v>
      </c>
      <c r="B333" s="18"/>
      <c r="C333" s="18">
        <v>400.2</v>
      </c>
      <c r="D333" s="19">
        <v>8.0000000000000004E-4</v>
      </c>
      <c r="E333" s="20">
        <v>0</v>
      </c>
      <c r="F333" s="18"/>
      <c r="G333" s="30"/>
      <c r="H333" s="18"/>
      <c r="I333" s="18"/>
    </row>
    <row r="334" spans="1:9" ht="15" thickBot="1" x14ac:dyDescent="0.35">
      <c r="A334" s="16" t="s">
        <v>741</v>
      </c>
      <c r="B334" s="18"/>
      <c r="C334" s="18">
        <v>236.7</v>
      </c>
      <c r="D334" s="19">
        <v>5.0000000000000001E-4</v>
      </c>
      <c r="E334" s="20">
        <v>0</v>
      </c>
      <c r="F334" s="18"/>
      <c r="G334" s="30"/>
      <c r="H334" s="18"/>
      <c r="I334" s="18"/>
    </row>
    <row r="335" spans="1:9" ht="28.2" thickBot="1" x14ac:dyDescent="0.35">
      <c r="A335" s="16" t="s">
        <v>744</v>
      </c>
      <c r="B335" s="18"/>
      <c r="C335" s="18">
        <v>182.9</v>
      </c>
      <c r="D335" s="19">
        <v>4.0000000000000002E-4</v>
      </c>
      <c r="E335" s="20">
        <v>0</v>
      </c>
      <c r="F335" s="18"/>
      <c r="G335" s="30"/>
      <c r="H335" s="18"/>
      <c r="I335" s="18"/>
    </row>
    <row r="336" spans="1:9" ht="15" thickBot="1" x14ac:dyDescent="0.35">
      <c r="A336" s="16" t="s">
        <v>749</v>
      </c>
      <c r="B336" s="18"/>
      <c r="C336" s="18">
        <v>227.7</v>
      </c>
      <c r="D336" s="19">
        <v>4.0000000000000002E-4</v>
      </c>
      <c r="E336" s="20">
        <v>4.0000000000000002E-4</v>
      </c>
      <c r="F336" s="18"/>
      <c r="G336" s="30"/>
      <c r="H336" s="18"/>
      <c r="I336" s="18"/>
    </row>
    <row r="337" spans="1:9" ht="28.2" thickBot="1" x14ac:dyDescent="0.35">
      <c r="A337" s="16" t="s">
        <v>751</v>
      </c>
      <c r="B337" s="18"/>
      <c r="C337" s="18">
        <v>89.8</v>
      </c>
      <c r="D337" s="19">
        <v>2.0000000000000001E-4</v>
      </c>
      <c r="E337" s="20">
        <v>0</v>
      </c>
      <c r="F337" s="18"/>
      <c r="G337" s="30"/>
      <c r="H337" s="18"/>
      <c r="I337" s="18"/>
    </row>
    <row r="338" spans="1:9" ht="15" thickBot="1" x14ac:dyDescent="0.35">
      <c r="A338" s="16" t="s">
        <v>755</v>
      </c>
      <c r="B338" s="18"/>
      <c r="C338" s="18">
        <v>195.6</v>
      </c>
      <c r="D338" s="19">
        <v>0</v>
      </c>
      <c r="E338" s="20">
        <v>-2.9999999999999997E-4</v>
      </c>
      <c r="F338" s="18"/>
      <c r="G338" s="30"/>
      <c r="H338" s="18"/>
      <c r="I338" s="18"/>
    </row>
    <row r="339" spans="1:9" ht="28.2" thickBot="1" x14ac:dyDescent="0.35">
      <c r="A339" s="16" t="s">
        <v>756</v>
      </c>
      <c r="B339" s="18"/>
      <c r="C339" s="18">
        <v>74.900000000000006</v>
      </c>
      <c r="D339" s="19">
        <v>1E-4</v>
      </c>
      <c r="E339" s="20">
        <v>0</v>
      </c>
      <c r="F339" s="18"/>
      <c r="G339" s="30"/>
      <c r="H339" s="18"/>
      <c r="I339" s="18"/>
    </row>
    <row r="340" spans="1:9" ht="15" thickBot="1" x14ac:dyDescent="0.35">
      <c r="A340" s="16" t="s">
        <v>755</v>
      </c>
      <c r="B340" s="18"/>
      <c r="C340" s="18">
        <v>64.3</v>
      </c>
      <c r="D340" s="19">
        <v>1E-4</v>
      </c>
      <c r="E340" s="20">
        <v>0</v>
      </c>
      <c r="F340" s="18"/>
      <c r="G340" s="30"/>
      <c r="H340" s="18"/>
      <c r="I340" s="18"/>
    </row>
    <row r="341" spans="1:9" ht="26.25" customHeight="1" thickBot="1" x14ac:dyDescent="0.35">
      <c r="A341" s="16" t="s">
        <v>762</v>
      </c>
      <c r="B341" s="18"/>
      <c r="C341" s="18">
        <v>2112.5</v>
      </c>
      <c r="D341" s="19">
        <v>0</v>
      </c>
      <c r="E341" s="20">
        <v>-3.7000000000000002E-3</v>
      </c>
      <c r="F341" s="18"/>
      <c r="G341" s="30"/>
      <c r="H341" s="18"/>
      <c r="I341" s="18"/>
    </row>
    <row r="342" spans="1:9" x14ac:dyDescent="0.3">
      <c r="A342" s="34"/>
    </row>
    <row r="343" spans="1:9" ht="22.8" x14ac:dyDescent="0.3">
      <c r="A343" s="35"/>
    </row>
    <row r="344" spans="1:9" x14ac:dyDescent="0.3">
      <c r="A344" s="36"/>
    </row>
    <row r="345" spans="1:9" x14ac:dyDescent="0.3">
      <c r="A345" s="37"/>
    </row>
    <row r="346" spans="1:9" x14ac:dyDescent="0.3">
      <c r="A346" s="36"/>
    </row>
    <row r="347" spans="1:9" x14ac:dyDescent="0.3">
      <c r="A347" s="37"/>
    </row>
    <row r="348" spans="1:9" x14ac:dyDescent="0.3">
      <c r="A348" s="36"/>
    </row>
    <row r="349" spans="1:9" x14ac:dyDescent="0.3">
      <c r="A349" s="37"/>
    </row>
    <row r="350" spans="1:9" x14ac:dyDescent="0.3">
      <c r="A350" s="36"/>
    </row>
  </sheetData>
  <autoFilter ref="A1:I341" xr:uid="{00000000-0001-0000-0500-000000000000}"/>
  <sortState xmlns:xlrd2="http://schemas.microsoft.com/office/spreadsheetml/2017/richdata2" ref="A2:I350">
    <sortCondition ref="B2:B35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116"/>
  <sheetViews>
    <sheetView workbookViewId="0">
      <pane ySplit="1" topLeftCell="A56" activePane="bottomLeft" state="frozen"/>
      <selection pane="bottomLeft" activeCell="A60" sqref="A60"/>
    </sheetView>
  </sheetViews>
  <sheetFormatPr defaultRowHeight="14.4" x14ac:dyDescent="0.3"/>
  <cols>
    <col min="1" max="1" width="23.6640625" customWidth="1"/>
    <col min="2" max="2" width="21.5546875" customWidth="1"/>
    <col min="6" max="6" width="12.6640625" customWidth="1"/>
    <col min="7" max="7" width="9.109375" customWidth="1"/>
  </cols>
  <sheetData>
    <row r="1" spans="1:9" ht="36.6" thickBot="1" x14ac:dyDescent="0.35">
      <c r="A1" s="7"/>
      <c r="B1" s="9" t="s">
        <v>54</v>
      </c>
      <c r="C1" s="9" t="s">
        <v>55</v>
      </c>
      <c r="D1" s="10" t="s">
        <v>56</v>
      </c>
      <c r="E1" s="9" t="s">
        <v>57</v>
      </c>
      <c r="F1" s="9" t="s">
        <v>58</v>
      </c>
      <c r="G1" s="10" t="s">
        <v>59</v>
      </c>
      <c r="H1" s="9" t="s">
        <v>60</v>
      </c>
      <c r="I1" s="9" t="s">
        <v>61</v>
      </c>
    </row>
    <row r="2" spans="1:9" ht="25.8" thickBot="1" x14ac:dyDescent="0.35">
      <c r="A2" s="115" t="s">
        <v>1342</v>
      </c>
      <c r="B2" s="29" t="s">
        <v>140</v>
      </c>
      <c r="C2" s="29">
        <v>74169.399999999994</v>
      </c>
      <c r="D2" s="31">
        <v>8.43E-2</v>
      </c>
      <c r="E2" s="32">
        <v>0</v>
      </c>
      <c r="F2" s="29" t="s">
        <v>952</v>
      </c>
      <c r="G2" s="33" t="s">
        <v>953</v>
      </c>
      <c r="H2" s="29" t="s">
        <v>954</v>
      </c>
      <c r="I2" s="29">
        <v>0</v>
      </c>
    </row>
    <row r="3" spans="1:9" ht="25.8" thickBot="1" x14ac:dyDescent="0.35">
      <c r="A3" s="115" t="s">
        <v>1648</v>
      </c>
      <c r="B3" s="29" t="s">
        <v>140</v>
      </c>
      <c r="C3" s="29">
        <v>42127.5</v>
      </c>
      <c r="D3" s="31">
        <v>4.7899999999999998E-2</v>
      </c>
      <c r="E3" s="32">
        <v>0</v>
      </c>
      <c r="F3" s="29" t="s">
        <v>955</v>
      </c>
      <c r="G3" s="33" t="s">
        <v>956</v>
      </c>
      <c r="H3" s="29" t="s">
        <v>957</v>
      </c>
      <c r="I3" s="29">
        <v>0</v>
      </c>
    </row>
    <row r="4" spans="1:9" ht="25.8" thickBot="1" x14ac:dyDescent="0.35">
      <c r="A4" s="115" t="s">
        <v>1278</v>
      </c>
      <c r="B4" s="29" t="s">
        <v>140</v>
      </c>
      <c r="C4" s="29">
        <v>37589.4</v>
      </c>
      <c r="D4" s="31">
        <v>4.2700000000000002E-2</v>
      </c>
      <c r="E4" s="32">
        <v>0</v>
      </c>
      <c r="F4" s="29" t="s">
        <v>958</v>
      </c>
      <c r="G4" s="33" t="s">
        <v>959</v>
      </c>
      <c r="H4" s="29" t="s">
        <v>960</v>
      </c>
      <c r="I4" s="29">
        <v>0</v>
      </c>
    </row>
    <row r="5" spans="1:9" ht="25.8" thickBot="1" x14ac:dyDescent="0.35">
      <c r="A5" s="115" t="s">
        <v>1968</v>
      </c>
      <c r="B5" s="29" t="s">
        <v>140</v>
      </c>
      <c r="C5" s="29">
        <v>27681.1</v>
      </c>
      <c r="D5" s="31">
        <v>3.15E-2</v>
      </c>
      <c r="E5" s="32">
        <v>0</v>
      </c>
      <c r="F5" s="29" t="s">
        <v>961</v>
      </c>
      <c r="G5" s="33" t="s">
        <v>962</v>
      </c>
      <c r="H5" s="29" t="s">
        <v>963</v>
      </c>
      <c r="I5" s="29">
        <v>0</v>
      </c>
    </row>
    <row r="6" spans="1:9" ht="25.8" thickBot="1" x14ac:dyDescent="0.35">
      <c r="A6" s="115" t="s">
        <v>2264</v>
      </c>
      <c r="B6" s="29" t="s">
        <v>971</v>
      </c>
      <c r="C6" s="29">
        <v>34556.400000000001</v>
      </c>
      <c r="D6" s="31">
        <v>3.9300000000000002E-2</v>
      </c>
      <c r="E6" s="32">
        <v>0</v>
      </c>
      <c r="F6" s="29" t="s">
        <v>972</v>
      </c>
      <c r="G6" s="33" t="s">
        <v>973</v>
      </c>
      <c r="H6" s="29" t="s">
        <v>974</v>
      </c>
      <c r="I6" s="29">
        <v>0</v>
      </c>
    </row>
    <row r="7" spans="1:9" ht="25.8" thickBot="1" x14ac:dyDescent="0.35">
      <c r="A7" s="115" t="s">
        <v>2265</v>
      </c>
      <c r="B7" s="29" t="s">
        <v>971</v>
      </c>
      <c r="C7" s="29">
        <v>28039.1</v>
      </c>
      <c r="D7" s="31">
        <v>3.1899999999999998E-2</v>
      </c>
      <c r="E7" s="32">
        <v>0</v>
      </c>
      <c r="F7" s="29" t="s">
        <v>975</v>
      </c>
      <c r="G7" s="33" t="s">
        <v>976</v>
      </c>
      <c r="H7" s="29" t="s">
        <v>977</v>
      </c>
      <c r="I7" s="29">
        <v>0</v>
      </c>
    </row>
    <row r="8" spans="1:9" ht="25.8" thickBot="1" x14ac:dyDescent="0.35">
      <c r="A8" s="115" t="s">
        <v>2266</v>
      </c>
      <c r="B8" s="29" t="s">
        <v>971</v>
      </c>
      <c r="C8" s="29">
        <v>25461.8</v>
      </c>
      <c r="D8" s="31">
        <v>2.8899999999999999E-2</v>
      </c>
      <c r="E8" s="32">
        <v>0</v>
      </c>
      <c r="F8" s="29" t="s">
        <v>978</v>
      </c>
      <c r="G8" s="33" t="s">
        <v>979</v>
      </c>
      <c r="H8" s="29" t="s">
        <v>980</v>
      </c>
      <c r="I8" s="29">
        <v>0</v>
      </c>
    </row>
    <row r="9" spans="1:9" ht="25.8" thickBot="1" x14ac:dyDescent="0.35">
      <c r="A9" s="115" t="s">
        <v>2267</v>
      </c>
      <c r="B9" s="29" t="s">
        <v>971</v>
      </c>
      <c r="C9" s="29">
        <v>25460.7</v>
      </c>
      <c r="D9" s="31">
        <v>2.8899999999999999E-2</v>
      </c>
      <c r="E9" s="32">
        <v>0</v>
      </c>
      <c r="F9" s="29" t="s">
        <v>981</v>
      </c>
      <c r="G9" s="33" t="s">
        <v>982</v>
      </c>
      <c r="H9" s="29" t="s">
        <v>983</v>
      </c>
      <c r="I9" s="29">
        <v>0</v>
      </c>
    </row>
    <row r="10" spans="1:9" ht="28.2" thickBot="1" x14ac:dyDescent="0.35">
      <c r="A10" s="115" t="s">
        <v>1630</v>
      </c>
      <c r="B10" s="29" t="s">
        <v>984</v>
      </c>
      <c r="C10" s="29">
        <v>36053.5</v>
      </c>
      <c r="D10" s="31">
        <v>4.1000000000000002E-2</v>
      </c>
      <c r="E10" s="32">
        <v>0</v>
      </c>
      <c r="F10" s="29" t="s">
        <v>985</v>
      </c>
      <c r="G10" s="33" t="s">
        <v>986</v>
      </c>
      <c r="H10" s="29" t="s">
        <v>987</v>
      </c>
      <c r="I10" s="29">
        <v>0</v>
      </c>
    </row>
    <row r="11" spans="1:9" ht="29.4" thickBot="1" x14ac:dyDescent="0.35">
      <c r="A11" s="115" t="s">
        <v>1464</v>
      </c>
      <c r="B11" s="29" t="s">
        <v>690</v>
      </c>
      <c r="C11" s="29">
        <v>61563</v>
      </c>
      <c r="D11" s="31">
        <v>7.0000000000000007E-2</v>
      </c>
      <c r="E11" s="32">
        <v>0</v>
      </c>
      <c r="F11" s="29" t="s">
        <v>994</v>
      </c>
      <c r="G11" s="33" t="s">
        <v>995</v>
      </c>
      <c r="H11" s="29" t="s">
        <v>996</v>
      </c>
      <c r="I11" s="29">
        <v>0</v>
      </c>
    </row>
    <row r="12" spans="1:9" ht="25.8" thickBot="1" x14ac:dyDescent="0.35">
      <c r="A12" s="115" t="s">
        <v>2268</v>
      </c>
      <c r="B12" s="29" t="s">
        <v>690</v>
      </c>
      <c r="C12" s="29">
        <v>114.2</v>
      </c>
      <c r="D12" s="31">
        <v>1E-4</v>
      </c>
      <c r="E12" s="32">
        <v>0</v>
      </c>
      <c r="F12" s="29" t="s">
        <v>997</v>
      </c>
      <c r="G12" s="33" t="s">
        <v>67</v>
      </c>
      <c r="H12" s="29" t="s">
        <v>998</v>
      </c>
      <c r="I12" s="29">
        <v>0</v>
      </c>
    </row>
    <row r="13" spans="1:9" ht="28.2" thickBot="1" x14ac:dyDescent="0.35">
      <c r="A13" s="115" t="s">
        <v>2269</v>
      </c>
      <c r="B13" s="29" t="s">
        <v>293</v>
      </c>
      <c r="C13" s="29">
        <v>29464.400000000001</v>
      </c>
      <c r="D13" s="31">
        <v>3.3500000000000002E-2</v>
      </c>
      <c r="E13" s="32">
        <v>0</v>
      </c>
      <c r="F13" s="29" t="s">
        <v>1007</v>
      </c>
      <c r="G13" s="33" t="s">
        <v>1008</v>
      </c>
      <c r="H13" s="29" t="s">
        <v>1009</v>
      </c>
      <c r="I13" s="29">
        <v>0</v>
      </c>
    </row>
    <row r="14" spans="1:9" ht="28.2" thickBot="1" x14ac:dyDescent="0.35">
      <c r="A14" s="115" t="s">
        <v>2202</v>
      </c>
      <c r="B14" s="29" t="s">
        <v>293</v>
      </c>
      <c r="C14" s="29">
        <v>15706.5</v>
      </c>
      <c r="D14" s="31">
        <v>1.78E-2</v>
      </c>
      <c r="E14" s="32">
        <v>0</v>
      </c>
      <c r="F14" s="29" t="s">
        <v>1010</v>
      </c>
      <c r="G14" s="33" t="s">
        <v>1011</v>
      </c>
      <c r="H14" s="29" t="s">
        <v>1012</v>
      </c>
      <c r="I14" s="29">
        <v>0</v>
      </c>
    </row>
    <row r="15" spans="1:9" ht="28.2" thickBot="1" x14ac:dyDescent="0.35">
      <c r="A15" s="115" t="s">
        <v>1490</v>
      </c>
      <c r="B15" s="29" t="s">
        <v>856</v>
      </c>
      <c r="C15" s="29">
        <v>10957.2</v>
      </c>
      <c r="D15" s="31">
        <v>1.2500000000000001E-2</v>
      </c>
      <c r="E15" s="32">
        <v>0</v>
      </c>
      <c r="F15" s="29" t="s">
        <v>1040</v>
      </c>
      <c r="G15" s="33" t="s">
        <v>1041</v>
      </c>
      <c r="H15" s="29" t="s">
        <v>1042</v>
      </c>
      <c r="I15" s="29">
        <v>0</v>
      </c>
    </row>
    <row r="16" spans="1:9" ht="29.4" thickBot="1" x14ac:dyDescent="0.35">
      <c r="A16" s="115" t="s">
        <v>1840</v>
      </c>
      <c r="B16" s="29" t="s">
        <v>331</v>
      </c>
      <c r="C16" s="29">
        <v>6893.1</v>
      </c>
      <c r="D16" s="31">
        <v>7.7999999999999996E-3</v>
      </c>
      <c r="E16" s="32">
        <v>0</v>
      </c>
      <c r="F16" s="29" t="s">
        <v>1043</v>
      </c>
      <c r="G16" s="33" t="s">
        <v>66</v>
      </c>
      <c r="H16" s="29" t="s">
        <v>1044</v>
      </c>
      <c r="I16" s="29">
        <v>0</v>
      </c>
    </row>
    <row r="17" spans="1:9" ht="29.4" thickBot="1" x14ac:dyDescent="0.35">
      <c r="A17" s="115" t="s">
        <v>1960</v>
      </c>
      <c r="B17" s="29" t="s">
        <v>755</v>
      </c>
      <c r="C17" s="29">
        <v>7093.7</v>
      </c>
      <c r="D17" s="31">
        <v>8.0999999999999996E-3</v>
      </c>
      <c r="E17" s="32">
        <v>0</v>
      </c>
      <c r="F17" s="29" t="s">
        <v>1052</v>
      </c>
      <c r="G17" s="33" t="s">
        <v>66</v>
      </c>
      <c r="H17" s="29" t="s">
        <v>1053</v>
      </c>
      <c r="I17" s="29">
        <v>0</v>
      </c>
    </row>
    <row r="18" spans="1:9" ht="25.8" thickBot="1" x14ac:dyDescent="0.35">
      <c r="A18" s="115" t="s">
        <v>1774</v>
      </c>
      <c r="B18" s="29" t="s">
        <v>335</v>
      </c>
      <c r="C18" s="29">
        <v>2883.1</v>
      </c>
      <c r="D18" s="31">
        <v>3.3E-3</v>
      </c>
      <c r="E18" s="32">
        <v>0</v>
      </c>
      <c r="F18" s="29" t="s">
        <v>152</v>
      </c>
      <c r="G18" s="33" t="s">
        <v>67</v>
      </c>
      <c r="H18" s="29" t="s">
        <v>1054</v>
      </c>
      <c r="I18" s="29">
        <v>0</v>
      </c>
    </row>
    <row r="19" spans="1:9" ht="28.2" thickBot="1" x14ac:dyDescent="0.35">
      <c r="A19" s="115" t="s">
        <v>1324</v>
      </c>
      <c r="B19" s="29" t="s">
        <v>541</v>
      </c>
      <c r="C19" s="29">
        <v>2410.9</v>
      </c>
      <c r="D19" s="31">
        <v>2.7000000000000001E-3</v>
      </c>
      <c r="E19" s="32">
        <v>0</v>
      </c>
      <c r="F19" s="29" t="s">
        <v>1055</v>
      </c>
      <c r="G19" s="33" t="s">
        <v>103</v>
      </c>
      <c r="H19" s="29" t="s">
        <v>1056</v>
      </c>
      <c r="I19" s="29">
        <v>0</v>
      </c>
    </row>
    <row r="20" spans="1:9" ht="42" thickBot="1" x14ac:dyDescent="0.35">
      <c r="A20" s="115" t="s">
        <v>1952</v>
      </c>
      <c r="B20" s="29" t="s">
        <v>521</v>
      </c>
      <c r="C20" s="29">
        <v>2509</v>
      </c>
      <c r="D20" s="31">
        <v>2.8999999999999998E-3</v>
      </c>
      <c r="E20" s="32">
        <v>0</v>
      </c>
      <c r="F20" s="29" t="s">
        <v>1058</v>
      </c>
      <c r="G20" s="33" t="s">
        <v>1059</v>
      </c>
      <c r="H20" s="29" t="s">
        <v>1060</v>
      </c>
      <c r="I20" s="29">
        <v>0</v>
      </c>
    </row>
    <row r="21" spans="1:9" ht="25.8" thickBot="1" x14ac:dyDescent="0.35">
      <c r="A21" s="115" t="s">
        <v>2255</v>
      </c>
      <c r="B21" s="29" t="s">
        <v>482</v>
      </c>
      <c r="C21" s="29">
        <v>1621.6</v>
      </c>
      <c r="D21" s="31">
        <v>1.8E-3</v>
      </c>
      <c r="E21" s="32">
        <v>0</v>
      </c>
      <c r="F21" s="29" t="s">
        <v>112</v>
      </c>
      <c r="G21" s="33" t="s">
        <v>67</v>
      </c>
      <c r="H21" s="29" t="s">
        <v>1066</v>
      </c>
      <c r="I21" s="29">
        <v>0</v>
      </c>
    </row>
    <row r="22" spans="1:9" ht="25.8" thickBot="1" x14ac:dyDescent="0.35">
      <c r="A22" s="115" t="s">
        <v>2311</v>
      </c>
      <c r="B22" s="29" t="s">
        <v>616</v>
      </c>
      <c r="C22" s="29">
        <v>740.2</v>
      </c>
      <c r="D22" s="31">
        <v>8.0000000000000004E-4</v>
      </c>
      <c r="E22" s="32">
        <v>0</v>
      </c>
      <c r="F22" s="29" t="s">
        <v>1071</v>
      </c>
      <c r="G22" s="33" t="s">
        <v>1072</v>
      </c>
      <c r="H22" s="29" t="s">
        <v>1073</v>
      </c>
      <c r="I22" s="29">
        <v>0</v>
      </c>
    </row>
    <row r="23" spans="1:9" ht="25.8" thickBot="1" x14ac:dyDescent="0.35">
      <c r="A23" s="115" t="s">
        <v>1978</v>
      </c>
      <c r="B23" s="29" t="s">
        <v>372</v>
      </c>
      <c r="C23" s="29">
        <v>298.5</v>
      </c>
      <c r="D23" s="31">
        <v>2.9999999999999997E-4</v>
      </c>
      <c r="E23" s="32">
        <v>0</v>
      </c>
      <c r="F23" s="29" t="s">
        <v>1076</v>
      </c>
      <c r="G23" s="33" t="s">
        <v>67</v>
      </c>
      <c r="H23" s="29" t="s">
        <v>1077</v>
      </c>
      <c r="I23" s="29">
        <v>0</v>
      </c>
    </row>
    <row r="24" spans="1:9" ht="28.2" thickBot="1" x14ac:dyDescent="0.35">
      <c r="A24" s="115" t="s">
        <v>1398</v>
      </c>
      <c r="B24" s="29" t="s">
        <v>751</v>
      </c>
      <c r="C24" s="29">
        <v>1</v>
      </c>
      <c r="D24" s="31">
        <v>0</v>
      </c>
      <c r="E24" s="32">
        <v>0</v>
      </c>
      <c r="F24" s="29" t="s">
        <v>1081</v>
      </c>
      <c r="G24" s="33" t="s">
        <v>67</v>
      </c>
      <c r="H24" s="29">
        <v>750</v>
      </c>
      <c r="I24" s="29">
        <v>0</v>
      </c>
    </row>
    <row r="25" spans="1:9" ht="29.4" thickBot="1" x14ac:dyDescent="0.35">
      <c r="A25" s="115" t="s">
        <v>2251</v>
      </c>
      <c r="B25" s="29" t="s">
        <v>1092</v>
      </c>
      <c r="C25" s="29">
        <v>115.7</v>
      </c>
      <c r="D25" s="31">
        <v>1E-4</v>
      </c>
      <c r="E25" s="32">
        <v>0</v>
      </c>
      <c r="F25" s="29" t="s">
        <v>1093</v>
      </c>
      <c r="G25" s="33" t="s">
        <v>67</v>
      </c>
      <c r="H25" s="29" t="s">
        <v>1094</v>
      </c>
      <c r="I25" s="29">
        <v>0</v>
      </c>
    </row>
    <row r="26" spans="1:9" ht="28.2" thickBot="1" x14ac:dyDescent="0.35">
      <c r="A26" s="115" t="s">
        <v>1820</v>
      </c>
      <c r="B26" s="29" t="s">
        <v>599</v>
      </c>
      <c r="C26" s="29">
        <v>88.1</v>
      </c>
      <c r="D26" s="31">
        <v>1E-4</v>
      </c>
      <c r="E26" s="32">
        <v>0</v>
      </c>
      <c r="F26" s="29" t="s">
        <v>1095</v>
      </c>
      <c r="G26" s="33" t="s">
        <v>67</v>
      </c>
      <c r="H26" s="29" t="s">
        <v>1096</v>
      </c>
      <c r="I26" s="29">
        <v>0</v>
      </c>
    </row>
    <row r="27" spans="1:9" ht="28.2" thickBot="1" x14ac:dyDescent="0.35">
      <c r="A27" s="115" t="s">
        <v>2312</v>
      </c>
      <c r="B27" s="29" t="s">
        <v>249</v>
      </c>
      <c r="C27" s="29">
        <v>123.7</v>
      </c>
      <c r="D27" s="31">
        <v>1E-4</v>
      </c>
      <c r="E27" s="32">
        <v>0</v>
      </c>
      <c r="F27" s="29" t="s">
        <v>1097</v>
      </c>
      <c r="G27" s="33" t="s">
        <v>1098</v>
      </c>
      <c r="H27" s="29" t="s">
        <v>1099</v>
      </c>
      <c r="I27" s="29">
        <v>0</v>
      </c>
    </row>
    <row r="28" spans="1:9" ht="25.8" thickBot="1" x14ac:dyDescent="0.35">
      <c r="A28" s="115" t="s">
        <v>1678</v>
      </c>
      <c r="B28" s="29" t="s">
        <v>675</v>
      </c>
      <c r="C28" s="29">
        <v>13.6</v>
      </c>
      <c r="D28" s="31">
        <v>0</v>
      </c>
      <c r="E28" s="32">
        <v>0</v>
      </c>
      <c r="F28" s="29" t="s">
        <v>1106</v>
      </c>
      <c r="G28" s="33" t="s">
        <v>67</v>
      </c>
      <c r="H28" s="29" t="s">
        <v>1107</v>
      </c>
      <c r="I28" s="29">
        <v>0</v>
      </c>
    </row>
    <row r="29" spans="1:9" ht="29.4" thickBot="1" x14ac:dyDescent="0.35">
      <c r="A29" s="115" t="s">
        <v>2257</v>
      </c>
      <c r="B29" s="29" t="s">
        <v>675</v>
      </c>
      <c r="C29" s="29">
        <v>16.399999999999999</v>
      </c>
      <c r="D29" s="31">
        <v>0</v>
      </c>
      <c r="E29" s="32">
        <v>0</v>
      </c>
      <c r="F29" s="29" t="s">
        <v>1108</v>
      </c>
      <c r="G29" s="33" t="s">
        <v>67</v>
      </c>
      <c r="H29" s="29" t="s">
        <v>1109</v>
      </c>
      <c r="I29" s="29">
        <v>0</v>
      </c>
    </row>
    <row r="30" spans="1:9" ht="28.2" thickBot="1" x14ac:dyDescent="0.35">
      <c r="A30" s="115" t="s">
        <v>2284</v>
      </c>
      <c r="B30" s="29" t="s">
        <v>515</v>
      </c>
      <c r="C30" s="29">
        <v>15.8</v>
      </c>
      <c r="D30" s="31">
        <v>0</v>
      </c>
      <c r="E30" s="32">
        <v>0</v>
      </c>
      <c r="F30" s="29" t="s">
        <v>1110</v>
      </c>
      <c r="G30" s="33" t="s">
        <v>67</v>
      </c>
      <c r="H30" s="29" t="s">
        <v>1111</v>
      </c>
      <c r="I30" s="29">
        <v>0</v>
      </c>
    </row>
    <row r="31" spans="1:9" ht="25.8" thickBot="1" x14ac:dyDescent="0.35">
      <c r="A31" s="115" t="s">
        <v>1380</v>
      </c>
      <c r="B31" s="29" t="s">
        <v>437</v>
      </c>
      <c r="C31" s="29">
        <v>1.8</v>
      </c>
      <c r="D31" s="31">
        <v>0</v>
      </c>
      <c r="E31" s="32">
        <v>0</v>
      </c>
      <c r="F31" s="29" t="s">
        <v>1112</v>
      </c>
      <c r="G31" s="33" t="s">
        <v>1019</v>
      </c>
      <c r="H31" s="29" t="s">
        <v>1113</v>
      </c>
      <c r="I31" s="29">
        <v>0</v>
      </c>
    </row>
    <row r="32" spans="1:9" ht="28.2" thickBot="1" x14ac:dyDescent="0.35">
      <c r="A32" s="115" t="s">
        <v>2210</v>
      </c>
      <c r="B32" s="29" t="s">
        <v>672</v>
      </c>
      <c r="C32" s="29">
        <v>9.4</v>
      </c>
      <c r="D32" s="31">
        <v>0</v>
      </c>
      <c r="E32" s="32">
        <v>0</v>
      </c>
      <c r="F32" s="29" t="s">
        <v>1108</v>
      </c>
      <c r="G32" s="33" t="s">
        <v>67</v>
      </c>
      <c r="H32" s="29" t="s">
        <v>1114</v>
      </c>
      <c r="I32" s="29">
        <v>0</v>
      </c>
    </row>
    <row r="33" spans="1:9" ht="25.8" thickBot="1" x14ac:dyDescent="0.35">
      <c r="A33" s="115" t="s">
        <v>1452</v>
      </c>
      <c r="B33" s="29" t="s">
        <v>268</v>
      </c>
      <c r="C33" s="29">
        <v>0.7</v>
      </c>
      <c r="D33" s="31">
        <v>0</v>
      </c>
      <c r="E33" s="32">
        <v>0</v>
      </c>
      <c r="F33" s="29" t="s">
        <v>1081</v>
      </c>
      <c r="G33" s="33" t="s">
        <v>67</v>
      </c>
      <c r="H33" s="29">
        <v>500</v>
      </c>
      <c r="I33" s="29">
        <v>0</v>
      </c>
    </row>
    <row r="34" spans="1:9" ht="25.8" thickBot="1" x14ac:dyDescent="0.35">
      <c r="A34" s="115" t="s">
        <v>1544</v>
      </c>
      <c r="B34" s="29" t="s">
        <v>1117</v>
      </c>
      <c r="C34" s="29">
        <v>25.2</v>
      </c>
      <c r="D34" s="31">
        <v>0</v>
      </c>
      <c r="E34" s="32">
        <v>0</v>
      </c>
      <c r="F34" s="29" t="s">
        <v>1037</v>
      </c>
      <c r="G34" s="33" t="s">
        <v>67</v>
      </c>
      <c r="H34" s="29" t="s">
        <v>461</v>
      </c>
      <c r="I34" s="29">
        <v>0</v>
      </c>
    </row>
    <row r="35" spans="1:9" ht="29.4" thickBot="1" x14ac:dyDescent="0.35">
      <c r="A35" s="115" t="s">
        <v>1814</v>
      </c>
      <c r="B35" s="29" t="s">
        <v>556</v>
      </c>
      <c r="C35" s="29">
        <v>12.1</v>
      </c>
      <c r="D35" s="31">
        <v>0</v>
      </c>
      <c r="E35" s="32">
        <v>0</v>
      </c>
      <c r="F35" s="29" t="s">
        <v>1112</v>
      </c>
      <c r="G35" s="33" t="s">
        <v>1019</v>
      </c>
      <c r="H35" s="29" t="s">
        <v>1118</v>
      </c>
      <c r="I35" s="29">
        <v>0</v>
      </c>
    </row>
    <row r="36" spans="1:9" ht="25.8" thickBot="1" x14ac:dyDescent="0.35">
      <c r="A36" s="115" t="s">
        <v>1330</v>
      </c>
      <c r="B36" s="29" t="s">
        <v>612</v>
      </c>
      <c r="C36" s="29">
        <v>2</v>
      </c>
      <c r="D36" s="31">
        <v>0</v>
      </c>
      <c r="E36" s="32">
        <v>0</v>
      </c>
      <c r="F36" s="29" t="s">
        <v>1081</v>
      </c>
      <c r="G36" s="33" t="s">
        <v>67</v>
      </c>
      <c r="H36" s="29">
        <v>450</v>
      </c>
      <c r="I36" s="29">
        <v>0</v>
      </c>
    </row>
    <row r="37" spans="1:9" ht="29.4" thickBot="1" x14ac:dyDescent="0.35">
      <c r="A37" s="115" t="s">
        <v>1676</v>
      </c>
      <c r="B37" s="29" t="s">
        <v>186</v>
      </c>
      <c r="C37" s="29">
        <v>40.9</v>
      </c>
      <c r="D37" s="31">
        <v>0</v>
      </c>
      <c r="E37" s="32">
        <v>0</v>
      </c>
      <c r="F37" s="29" t="s">
        <v>1095</v>
      </c>
      <c r="G37" s="33" t="s">
        <v>67</v>
      </c>
      <c r="H37" s="29" t="s">
        <v>1119</v>
      </c>
      <c r="I37" s="29">
        <v>0</v>
      </c>
    </row>
    <row r="38" spans="1:9" ht="25.8" thickBot="1" x14ac:dyDescent="0.35">
      <c r="A38" s="115" t="s">
        <v>1666</v>
      </c>
      <c r="B38" s="29" t="s">
        <v>675</v>
      </c>
      <c r="C38" s="29">
        <v>7.5</v>
      </c>
      <c r="D38" s="31">
        <v>0</v>
      </c>
      <c r="E38" s="32">
        <v>0</v>
      </c>
      <c r="F38" s="29" t="s">
        <v>1120</v>
      </c>
      <c r="G38" s="33" t="s">
        <v>67</v>
      </c>
      <c r="H38" s="29" t="s">
        <v>1121</v>
      </c>
      <c r="I38" s="29">
        <v>0</v>
      </c>
    </row>
    <row r="39" spans="1:9" ht="25.8" thickBot="1" x14ac:dyDescent="0.35">
      <c r="A39" s="116" t="s">
        <v>1822</v>
      </c>
      <c r="B39" s="18" t="s">
        <v>675</v>
      </c>
      <c r="C39" s="18">
        <v>2.6</v>
      </c>
      <c r="D39" s="19">
        <v>0</v>
      </c>
      <c r="E39" s="20">
        <v>0</v>
      </c>
      <c r="F39" s="18" t="s">
        <v>1108</v>
      </c>
      <c r="G39" s="30" t="s">
        <v>67</v>
      </c>
      <c r="H39" s="18" t="s">
        <v>1122</v>
      </c>
      <c r="I39" s="18">
        <v>0</v>
      </c>
    </row>
    <row r="40" spans="1:9" ht="25.8" thickBot="1" x14ac:dyDescent="0.35">
      <c r="A40" s="115" t="s">
        <v>2314</v>
      </c>
      <c r="B40" s="29" t="s">
        <v>657</v>
      </c>
      <c r="C40" s="29">
        <v>1527.4</v>
      </c>
      <c r="D40" s="31">
        <v>1.6999999999999999E-3</v>
      </c>
      <c r="E40" s="32">
        <v>0</v>
      </c>
      <c r="F40" s="29" t="s">
        <v>1068</v>
      </c>
      <c r="G40" s="33" t="s">
        <v>110</v>
      </c>
      <c r="H40" s="29" t="s">
        <v>1069</v>
      </c>
      <c r="I40" s="29" t="s">
        <v>1070</v>
      </c>
    </row>
    <row r="41" spans="1:9" ht="25.8" thickBot="1" x14ac:dyDescent="0.35">
      <c r="A41" s="115" t="s">
        <v>1896</v>
      </c>
      <c r="B41" s="29" t="s">
        <v>108</v>
      </c>
      <c r="C41" s="29">
        <v>77.900000000000006</v>
      </c>
      <c r="D41" s="31">
        <v>1E-4</v>
      </c>
      <c r="E41" s="32">
        <v>0</v>
      </c>
      <c r="F41" s="29" t="s">
        <v>1037</v>
      </c>
      <c r="G41" s="33" t="s">
        <v>968</v>
      </c>
      <c r="H41" s="29" t="s">
        <v>1038</v>
      </c>
      <c r="I41" s="29" t="s">
        <v>1039</v>
      </c>
    </row>
    <row r="42" spans="1:9" ht="25.8" thickBot="1" x14ac:dyDescent="0.35">
      <c r="A42" s="115" t="s">
        <v>2315</v>
      </c>
      <c r="B42" s="29" t="s">
        <v>140</v>
      </c>
      <c r="C42" s="29">
        <v>200</v>
      </c>
      <c r="D42" s="31">
        <v>2.0000000000000001E-4</v>
      </c>
      <c r="E42" s="32">
        <v>0</v>
      </c>
      <c r="F42" s="29" t="s">
        <v>964</v>
      </c>
      <c r="G42" s="33" t="s">
        <v>757</v>
      </c>
      <c r="H42" s="29" t="s">
        <v>965</v>
      </c>
      <c r="I42" s="29" t="s">
        <v>966</v>
      </c>
    </row>
    <row r="43" spans="1:9" ht="29.4" thickBot="1" x14ac:dyDescent="0.35">
      <c r="A43" s="115" t="s">
        <v>2316</v>
      </c>
      <c r="B43" s="29" t="s">
        <v>331</v>
      </c>
      <c r="C43" s="29">
        <v>3981.9</v>
      </c>
      <c r="D43" s="31">
        <v>4.4999999999999997E-3</v>
      </c>
      <c r="E43" s="32">
        <v>0</v>
      </c>
      <c r="F43" s="29" t="s">
        <v>1045</v>
      </c>
      <c r="G43" s="33" t="s">
        <v>1046</v>
      </c>
      <c r="H43" s="29" t="s">
        <v>1047</v>
      </c>
      <c r="I43" s="29" t="s">
        <v>1048</v>
      </c>
    </row>
    <row r="44" spans="1:9" ht="28.2" thickBot="1" x14ac:dyDescent="0.35">
      <c r="A44" s="115" t="s">
        <v>1916</v>
      </c>
      <c r="B44" s="29" t="s">
        <v>751</v>
      </c>
      <c r="C44" s="29">
        <v>478.8</v>
      </c>
      <c r="D44" s="31">
        <v>5.0000000000000001E-4</v>
      </c>
      <c r="E44" s="32">
        <v>0</v>
      </c>
      <c r="F44" s="29" t="s">
        <v>1078</v>
      </c>
      <c r="G44" s="33" t="s">
        <v>67</v>
      </c>
      <c r="H44" s="29" t="s">
        <v>1079</v>
      </c>
      <c r="I44" s="29" t="s">
        <v>1080</v>
      </c>
    </row>
    <row r="45" spans="1:9" ht="29.4" thickBot="1" x14ac:dyDescent="0.35">
      <c r="A45" s="115" t="s">
        <v>1368</v>
      </c>
      <c r="B45" s="29" t="s">
        <v>108</v>
      </c>
      <c r="C45" s="29">
        <v>194.6</v>
      </c>
      <c r="D45" s="31">
        <v>2.0000000000000001E-4</v>
      </c>
      <c r="E45" s="32">
        <v>2.0000000000000001E-4</v>
      </c>
      <c r="F45" s="29" t="s">
        <v>407</v>
      </c>
      <c r="G45" s="33" t="s">
        <v>407</v>
      </c>
      <c r="H45" s="29" t="s">
        <v>1036</v>
      </c>
      <c r="I45" s="29" t="s">
        <v>1036</v>
      </c>
    </row>
    <row r="46" spans="1:9" ht="25.8" thickBot="1" x14ac:dyDescent="0.35">
      <c r="A46" s="115" t="s">
        <v>1628</v>
      </c>
      <c r="B46" s="29" t="s">
        <v>204</v>
      </c>
      <c r="C46" s="29">
        <v>484.5</v>
      </c>
      <c r="D46" s="31">
        <v>5.9999999999999995E-4</v>
      </c>
      <c r="E46" s="32">
        <v>0</v>
      </c>
      <c r="F46" s="29" t="s">
        <v>997</v>
      </c>
      <c r="G46" s="33" t="s">
        <v>1019</v>
      </c>
      <c r="H46" s="29" t="s">
        <v>1074</v>
      </c>
      <c r="I46" s="29" t="s">
        <v>1036</v>
      </c>
    </row>
    <row r="47" spans="1:9" ht="25.8" thickBot="1" x14ac:dyDescent="0.35">
      <c r="A47" s="115" t="s">
        <v>1400</v>
      </c>
      <c r="B47" s="29" t="s">
        <v>140</v>
      </c>
      <c r="C47" s="29">
        <v>116.6</v>
      </c>
      <c r="D47" s="31">
        <v>1E-4</v>
      </c>
      <c r="E47" s="32">
        <v>0</v>
      </c>
      <c r="F47" s="29" t="s">
        <v>967</v>
      </c>
      <c r="G47" s="33" t="s">
        <v>968</v>
      </c>
      <c r="H47" s="29" t="s">
        <v>969</v>
      </c>
      <c r="I47" s="29" t="s">
        <v>970</v>
      </c>
    </row>
    <row r="48" spans="1:9" ht="29.4" thickBot="1" x14ac:dyDescent="0.35">
      <c r="A48" s="115" t="s">
        <v>2317</v>
      </c>
      <c r="B48" s="29" t="s">
        <v>918</v>
      </c>
      <c r="C48" s="29">
        <v>241.5</v>
      </c>
      <c r="D48" s="31">
        <v>2.9999999999999997E-4</v>
      </c>
      <c r="E48" s="32">
        <v>0</v>
      </c>
      <c r="F48" s="29" t="s">
        <v>1019</v>
      </c>
      <c r="G48" s="33" t="s">
        <v>67</v>
      </c>
      <c r="H48" s="29" t="s">
        <v>1088</v>
      </c>
      <c r="I48" s="29" t="s">
        <v>1089</v>
      </c>
    </row>
    <row r="49" spans="1:9" ht="25.8" thickBot="1" x14ac:dyDescent="0.35">
      <c r="A49" s="115" t="s">
        <v>2318</v>
      </c>
      <c r="B49" s="29" t="s">
        <v>1090</v>
      </c>
      <c r="C49" s="29">
        <v>48.6</v>
      </c>
      <c r="D49" s="31">
        <v>1E-4</v>
      </c>
      <c r="E49" s="32">
        <v>1E-4</v>
      </c>
      <c r="F49" s="29" t="s">
        <v>407</v>
      </c>
      <c r="G49" s="33" t="s">
        <v>407</v>
      </c>
      <c r="H49" s="29" t="s">
        <v>1091</v>
      </c>
      <c r="I49" s="29" t="s">
        <v>1091</v>
      </c>
    </row>
    <row r="50" spans="1:9" ht="25.8" thickBot="1" x14ac:dyDescent="0.35">
      <c r="A50" s="115" t="s">
        <v>1478</v>
      </c>
      <c r="B50" s="29" t="s">
        <v>108</v>
      </c>
      <c r="C50" s="29">
        <v>10915.9</v>
      </c>
      <c r="D50" s="31">
        <v>1.24E-2</v>
      </c>
      <c r="E50" s="32">
        <v>0</v>
      </c>
      <c r="F50" s="29" t="s">
        <v>932</v>
      </c>
      <c r="G50" s="33" t="s">
        <v>1026</v>
      </c>
      <c r="H50" s="29" t="s">
        <v>1027</v>
      </c>
      <c r="I50" s="29" t="s">
        <v>1028</v>
      </c>
    </row>
    <row r="51" spans="1:9" ht="29.4" thickBot="1" x14ac:dyDescent="0.35">
      <c r="A51" s="115" t="s">
        <v>2319</v>
      </c>
      <c r="B51" s="29" t="s">
        <v>430</v>
      </c>
      <c r="C51" s="29">
        <v>125.2</v>
      </c>
      <c r="D51" s="31">
        <v>1E-4</v>
      </c>
      <c r="E51" s="32">
        <v>0</v>
      </c>
      <c r="F51" s="29" t="s">
        <v>1100</v>
      </c>
      <c r="G51" s="33" t="s">
        <v>67</v>
      </c>
      <c r="H51" s="29" t="s">
        <v>1101</v>
      </c>
      <c r="I51" s="29" t="s">
        <v>1102</v>
      </c>
    </row>
    <row r="52" spans="1:9" ht="28.2" thickBot="1" x14ac:dyDescent="0.35">
      <c r="A52" s="115" t="s">
        <v>1238</v>
      </c>
      <c r="B52" s="29" t="s">
        <v>541</v>
      </c>
      <c r="C52" s="29">
        <v>382</v>
      </c>
      <c r="D52" s="31">
        <v>4.0000000000000002E-4</v>
      </c>
      <c r="E52" s="32">
        <v>4.0000000000000002E-4</v>
      </c>
      <c r="F52" s="29" t="s">
        <v>407</v>
      </c>
      <c r="G52" s="33" t="s">
        <v>407</v>
      </c>
      <c r="H52" s="29" t="s">
        <v>1057</v>
      </c>
      <c r="I52" s="29" t="s">
        <v>1057</v>
      </c>
    </row>
    <row r="53" spans="1:9" ht="25.8" thickBot="1" x14ac:dyDescent="0.35">
      <c r="A53" s="115" t="s">
        <v>2260</v>
      </c>
      <c r="B53" s="29" t="s">
        <v>577</v>
      </c>
      <c r="C53" s="29">
        <v>39971.699999999997</v>
      </c>
      <c r="D53" s="31">
        <v>4.5400000000000003E-2</v>
      </c>
      <c r="E53" s="32">
        <v>0</v>
      </c>
      <c r="F53" s="29" t="s">
        <v>1015</v>
      </c>
      <c r="G53" s="33" t="s">
        <v>1016</v>
      </c>
      <c r="H53" s="29" t="s">
        <v>1017</v>
      </c>
      <c r="I53" s="29" t="s">
        <v>361</v>
      </c>
    </row>
    <row r="54" spans="1:9" ht="29.4" thickBot="1" x14ac:dyDescent="0.35">
      <c r="A54" s="115" t="s">
        <v>2320</v>
      </c>
      <c r="B54" s="29" t="s">
        <v>108</v>
      </c>
      <c r="C54" s="29">
        <v>11066.6</v>
      </c>
      <c r="D54" s="31">
        <v>1.26E-2</v>
      </c>
      <c r="E54" s="32">
        <v>0</v>
      </c>
      <c r="F54" s="29" t="s">
        <v>1022</v>
      </c>
      <c r="G54" s="33" t="s">
        <v>1023</v>
      </c>
      <c r="H54" s="29" t="s">
        <v>1024</v>
      </c>
      <c r="I54" s="29" t="s">
        <v>1025</v>
      </c>
    </row>
    <row r="55" spans="1:9" ht="25.8" thickBot="1" x14ac:dyDescent="0.35">
      <c r="A55" s="115" t="s">
        <v>1942</v>
      </c>
      <c r="B55" s="29" t="s">
        <v>108</v>
      </c>
      <c r="C55" s="29">
        <v>10063</v>
      </c>
      <c r="D55" s="31">
        <v>1.14E-2</v>
      </c>
      <c r="E55" s="32">
        <v>0</v>
      </c>
      <c r="F55" s="29" t="s">
        <v>1029</v>
      </c>
      <c r="G55" s="33" t="s">
        <v>1030</v>
      </c>
      <c r="H55" s="29" t="s">
        <v>1031</v>
      </c>
      <c r="I55" s="29" t="s">
        <v>1032</v>
      </c>
    </row>
    <row r="56" spans="1:9" ht="42" thickBot="1" x14ac:dyDescent="0.35">
      <c r="A56" s="115" t="s">
        <v>1338</v>
      </c>
      <c r="B56" s="29" t="s">
        <v>1115</v>
      </c>
      <c r="C56" s="29">
        <v>4.4000000000000004</v>
      </c>
      <c r="D56" s="31">
        <v>0</v>
      </c>
      <c r="E56" s="32">
        <v>0</v>
      </c>
      <c r="F56" s="29" t="s">
        <v>407</v>
      </c>
      <c r="G56" s="33" t="s">
        <v>407</v>
      </c>
      <c r="H56" s="29" t="s">
        <v>1116</v>
      </c>
      <c r="I56" s="29" t="s">
        <v>1116</v>
      </c>
    </row>
    <row r="57" spans="1:9" ht="29.4" thickBot="1" x14ac:dyDescent="0.35">
      <c r="A57" s="115" t="s">
        <v>2052</v>
      </c>
      <c r="B57" s="29" t="s">
        <v>293</v>
      </c>
      <c r="C57" s="29">
        <v>1069.2</v>
      </c>
      <c r="D57" s="31">
        <v>1.1999999999999999E-3</v>
      </c>
      <c r="E57" s="32">
        <v>1.1999999999999999E-3</v>
      </c>
      <c r="F57" s="29" t="s">
        <v>1013</v>
      </c>
      <c r="G57" s="33" t="s">
        <v>67</v>
      </c>
      <c r="H57" s="29" t="s">
        <v>1014</v>
      </c>
      <c r="I57" s="29" t="s">
        <v>1014</v>
      </c>
    </row>
    <row r="58" spans="1:9" ht="25.8" thickBot="1" x14ac:dyDescent="0.35">
      <c r="A58" s="115" t="s">
        <v>1326</v>
      </c>
      <c r="B58" s="29" t="s">
        <v>108</v>
      </c>
      <c r="C58" s="29">
        <v>2611.6999999999998</v>
      </c>
      <c r="D58" s="31">
        <v>3.0000000000000001E-3</v>
      </c>
      <c r="E58" s="32">
        <v>0</v>
      </c>
      <c r="F58" s="29" t="s">
        <v>1033</v>
      </c>
      <c r="G58" s="33" t="s">
        <v>479</v>
      </c>
      <c r="H58" s="29" t="s">
        <v>1034</v>
      </c>
      <c r="I58" s="29" t="s">
        <v>1035</v>
      </c>
    </row>
    <row r="59" spans="1:9" ht="28.2" thickBot="1" x14ac:dyDescent="0.35">
      <c r="A59" s="115" t="s">
        <v>1836</v>
      </c>
      <c r="B59" s="29" t="s">
        <v>741</v>
      </c>
      <c r="C59" s="29">
        <v>63.6</v>
      </c>
      <c r="D59" s="31">
        <v>1E-4</v>
      </c>
      <c r="E59" s="32">
        <v>0</v>
      </c>
      <c r="F59" s="29" t="s">
        <v>1095</v>
      </c>
      <c r="G59" s="33" t="s">
        <v>67</v>
      </c>
      <c r="H59" s="29" t="s">
        <v>1103</v>
      </c>
      <c r="I59" s="29" t="s">
        <v>1104</v>
      </c>
    </row>
    <row r="60" spans="1:9" ht="28.2" thickBot="1" x14ac:dyDescent="0.35">
      <c r="A60" s="115" t="s">
        <v>2321</v>
      </c>
      <c r="B60" s="29" t="s">
        <v>1061</v>
      </c>
      <c r="C60" s="29">
        <v>1732.7</v>
      </c>
      <c r="D60" s="31">
        <v>2E-3</v>
      </c>
      <c r="E60" s="32">
        <v>0</v>
      </c>
      <c r="F60" s="29" t="s">
        <v>1062</v>
      </c>
      <c r="G60" s="33" t="s">
        <v>1063</v>
      </c>
      <c r="H60" s="29" t="s">
        <v>1064</v>
      </c>
      <c r="I60" s="29" t="s">
        <v>1065</v>
      </c>
    </row>
    <row r="61" spans="1:9" ht="25.8" thickBot="1" x14ac:dyDescent="0.35">
      <c r="A61" s="115" t="s">
        <v>2309</v>
      </c>
      <c r="B61" s="29" t="s">
        <v>372</v>
      </c>
      <c r="C61" s="29">
        <v>244.4</v>
      </c>
      <c r="D61" s="31">
        <v>2.9999999999999997E-4</v>
      </c>
      <c r="E61" s="32">
        <v>0</v>
      </c>
      <c r="F61" s="29" t="s">
        <v>407</v>
      </c>
      <c r="G61" s="33" t="s">
        <v>407</v>
      </c>
      <c r="H61" s="29" t="s">
        <v>1075</v>
      </c>
      <c r="I61" s="29" t="s">
        <v>1075</v>
      </c>
    </row>
    <row r="62" spans="1:9" ht="25.8" thickBot="1" x14ac:dyDescent="0.35">
      <c r="A62" s="115" t="s">
        <v>1652</v>
      </c>
      <c r="B62" s="29" t="s">
        <v>343</v>
      </c>
      <c r="C62" s="29">
        <v>234.4</v>
      </c>
      <c r="D62" s="31">
        <v>2.9999999999999997E-4</v>
      </c>
      <c r="E62" s="32">
        <v>0</v>
      </c>
      <c r="F62" s="29" t="s">
        <v>742</v>
      </c>
      <c r="G62" s="33" t="s">
        <v>67</v>
      </c>
      <c r="H62" s="29" t="s">
        <v>1082</v>
      </c>
      <c r="I62" s="29" t="s">
        <v>1083</v>
      </c>
    </row>
    <row r="63" spans="1:9" ht="25.8" thickBot="1" x14ac:dyDescent="0.35">
      <c r="A63" s="115" t="s">
        <v>1500</v>
      </c>
      <c r="B63" s="29" t="s">
        <v>534</v>
      </c>
      <c r="C63" s="29">
        <v>52682.8</v>
      </c>
      <c r="D63" s="31">
        <v>5.9900000000000002E-2</v>
      </c>
      <c r="E63" s="32">
        <v>0</v>
      </c>
      <c r="F63" s="29" t="s">
        <v>999</v>
      </c>
      <c r="G63" s="33" t="s">
        <v>1000</v>
      </c>
      <c r="H63" s="29" t="s">
        <v>1001</v>
      </c>
      <c r="I63" s="29" t="s">
        <v>1002</v>
      </c>
    </row>
    <row r="64" spans="1:9" ht="25.8" thickBot="1" x14ac:dyDescent="0.35">
      <c r="A64" s="115" t="s">
        <v>1430</v>
      </c>
      <c r="B64" s="29" t="s">
        <v>506</v>
      </c>
      <c r="C64" s="29">
        <v>7785.1</v>
      </c>
      <c r="D64" s="31">
        <v>8.8000000000000005E-3</v>
      </c>
      <c r="E64" s="32">
        <v>0</v>
      </c>
      <c r="F64" s="29" t="s">
        <v>66</v>
      </c>
      <c r="G64" s="33" t="s">
        <v>1049</v>
      </c>
      <c r="H64" s="29" t="s">
        <v>1050</v>
      </c>
      <c r="I64" s="29" t="s">
        <v>1051</v>
      </c>
    </row>
    <row r="65" spans="1:9" ht="25.8" thickBot="1" x14ac:dyDescent="0.35">
      <c r="A65" s="115" t="s">
        <v>1824</v>
      </c>
      <c r="B65" s="29" t="s">
        <v>1084</v>
      </c>
      <c r="C65" s="29">
        <v>253.1</v>
      </c>
      <c r="D65" s="31">
        <v>2.9999999999999997E-4</v>
      </c>
      <c r="E65" s="32">
        <v>0</v>
      </c>
      <c r="F65" s="29" t="s">
        <v>1085</v>
      </c>
      <c r="G65" s="33" t="s">
        <v>67</v>
      </c>
      <c r="H65" s="29" t="s">
        <v>1086</v>
      </c>
      <c r="I65" s="29" t="s">
        <v>1087</v>
      </c>
    </row>
    <row r="66" spans="1:9" ht="28.2" thickBot="1" x14ac:dyDescent="0.35">
      <c r="A66" s="115" t="s">
        <v>1248</v>
      </c>
      <c r="B66" s="29" t="s">
        <v>984</v>
      </c>
      <c r="C66" s="29">
        <v>564.29999999999995</v>
      </c>
      <c r="D66" s="31">
        <v>5.9999999999999995E-4</v>
      </c>
      <c r="E66" s="32">
        <v>0</v>
      </c>
      <c r="F66" s="29" t="s">
        <v>991</v>
      </c>
      <c r="G66" s="33" t="s">
        <v>67</v>
      </c>
      <c r="H66" s="29" t="s">
        <v>992</v>
      </c>
      <c r="I66" s="29" t="s">
        <v>993</v>
      </c>
    </row>
    <row r="67" spans="1:9" ht="28.2" thickBot="1" x14ac:dyDescent="0.35">
      <c r="A67" s="115" t="s">
        <v>1530</v>
      </c>
      <c r="B67" s="29" t="s">
        <v>984</v>
      </c>
      <c r="C67" s="29">
        <v>26028.5</v>
      </c>
      <c r="D67" s="31">
        <v>2.9600000000000001E-2</v>
      </c>
      <c r="E67" s="32">
        <v>0</v>
      </c>
      <c r="F67" s="29" t="s">
        <v>988</v>
      </c>
      <c r="G67" s="33" t="s">
        <v>67</v>
      </c>
      <c r="H67" s="29" t="s">
        <v>989</v>
      </c>
      <c r="I67" s="29" t="s">
        <v>990</v>
      </c>
    </row>
    <row r="68" spans="1:9" ht="29.4" thickBot="1" x14ac:dyDescent="0.35">
      <c r="A68" s="115" t="s">
        <v>1636</v>
      </c>
      <c r="B68" s="29" t="s">
        <v>722</v>
      </c>
      <c r="C68" s="29">
        <v>48539.199999999997</v>
      </c>
      <c r="D68" s="31">
        <v>5.5199999999999999E-2</v>
      </c>
      <c r="E68" s="32">
        <v>0</v>
      </c>
      <c r="F68" s="29" t="s">
        <v>1003</v>
      </c>
      <c r="G68" s="33" t="s">
        <v>1004</v>
      </c>
      <c r="H68" s="29" t="s">
        <v>1005</v>
      </c>
      <c r="I68" s="29" t="s">
        <v>1006</v>
      </c>
    </row>
    <row r="69" spans="1:9" ht="29.4" thickBot="1" x14ac:dyDescent="0.35">
      <c r="A69" s="115" t="s">
        <v>2322</v>
      </c>
      <c r="B69" s="29" t="s">
        <v>482</v>
      </c>
      <c r="C69" s="29">
        <v>5.7</v>
      </c>
      <c r="D69" s="31">
        <v>0</v>
      </c>
      <c r="E69" s="32">
        <v>0</v>
      </c>
      <c r="F69" s="29" t="s">
        <v>407</v>
      </c>
      <c r="G69" s="33" t="s">
        <v>407</v>
      </c>
      <c r="H69" s="29" t="s">
        <v>1067</v>
      </c>
      <c r="I69" s="29" t="s">
        <v>1067</v>
      </c>
    </row>
    <row r="70" spans="1:9" ht="28.2" thickBot="1" x14ac:dyDescent="0.35">
      <c r="A70" s="115" t="s">
        <v>1962</v>
      </c>
      <c r="B70" s="29" t="s">
        <v>599</v>
      </c>
      <c r="C70" s="29">
        <v>17</v>
      </c>
      <c r="D70" s="31">
        <v>0</v>
      </c>
      <c r="E70" s="32">
        <v>0</v>
      </c>
      <c r="F70" s="29" t="s">
        <v>407</v>
      </c>
      <c r="G70" s="33" t="s">
        <v>407</v>
      </c>
      <c r="H70" s="29" t="s">
        <v>1105</v>
      </c>
      <c r="I70" s="29" t="s">
        <v>1105</v>
      </c>
    </row>
    <row r="71" spans="1:9" ht="25.8" thickBot="1" x14ac:dyDescent="0.35">
      <c r="A71" s="115" t="s">
        <v>1874</v>
      </c>
      <c r="B71" s="29" t="s">
        <v>577</v>
      </c>
      <c r="C71" s="29">
        <v>210.9</v>
      </c>
      <c r="D71" s="31">
        <v>2.0000000000000001E-4</v>
      </c>
      <c r="E71" s="32">
        <v>0</v>
      </c>
      <c r="F71" s="29" t="s">
        <v>1018</v>
      </c>
      <c r="G71" s="33" t="s">
        <v>1019</v>
      </c>
      <c r="H71" s="29" t="s">
        <v>1020</v>
      </c>
      <c r="I71" s="29" t="s">
        <v>1021</v>
      </c>
    </row>
    <row r="72" spans="1:9" ht="15" thickBot="1" x14ac:dyDescent="0.35">
      <c r="A72" s="117" t="s">
        <v>140</v>
      </c>
      <c r="B72" s="18"/>
      <c r="C72" s="18">
        <v>181884</v>
      </c>
      <c r="D72" s="19">
        <v>0.20669999999999999</v>
      </c>
      <c r="E72" s="20">
        <v>0</v>
      </c>
      <c r="F72" s="18"/>
      <c r="G72" s="30"/>
      <c r="H72" s="18"/>
      <c r="I72" s="18"/>
    </row>
    <row r="73" spans="1:9" ht="15" thickBot="1" x14ac:dyDescent="0.35">
      <c r="A73" s="117" t="s">
        <v>971</v>
      </c>
      <c r="B73" s="18"/>
      <c r="C73" s="18">
        <v>113518</v>
      </c>
      <c r="D73" s="19">
        <v>0.129</v>
      </c>
      <c r="E73" s="20">
        <v>0</v>
      </c>
      <c r="F73" s="18"/>
      <c r="G73" s="30"/>
      <c r="H73" s="18"/>
      <c r="I73" s="18"/>
    </row>
    <row r="74" spans="1:9" ht="28.2" thickBot="1" x14ac:dyDescent="0.35">
      <c r="A74" s="117" t="s">
        <v>984</v>
      </c>
      <c r="B74" s="18"/>
      <c r="C74" s="18">
        <v>62646.3</v>
      </c>
      <c r="D74" s="19">
        <v>7.1199999999999999E-2</v>
      </c>
      <c r="E74" s="20">
        <v>0</v>
      </c>
      <c r="F74" s="18"/>
      <c r="G74" s="30"/>
      <c r="H74" s="18"/>
      <c r="I74" s="18"/>
    </row>
    <row r="75" spans="1:9" ht="15" thickBot="1" x14ac:dyDescent="0.35">
      <c r="A75" s="117" t="s">
        <v>690</v>
      </c>
      <c r="B75" s="18"/>
      <c r="C75" s="18">
        <v>61677.2</v>
      </c>
      <c r="D75" s="19">
        <v>7.0099999999999996E-2</v>
      </c>
      <c r="E75" s="20">
        <v>0</v>
      </c>
      <c r="F75" s="18"/>
      <c r="G75" s="30"/>
      <c r="H75" s="18"/>
      <c r="I75" s="18"/>
    </row>
    <row r="76" spans="1:9" ht="15" thickBot="1" x14ac:dyDescent="0.35">
      <c r="A76" s="117" t="s">
        <v>534</v>
      </c>
      <c r="B76" s="18"/>
      <c r="C76" s="18">
        <v>52682.8</v>
      </c>
      <c r="D76" s="19">
        <v>5.9900000000000002E-2</v>
      </c>
      <c r="E76" s="20">
        <v>0</v>
      </c>
      <c r="F76" s="18"/>
      <c r="G76" s="30"/>
      <c r="H76" s="18"/>
      <c r="I76" s="18"/>
    </row>
    <row r="77" spans="1:9" ht="15" thickBot="1" x14ac:dyDescent="0.35">
      <c r="A77" s="117" t="s">
        <v>722</v>
      </c>
      <c r="B77" s="18"/>
      <c r="C77" s="18">
        <v>48539.199999999997</v>
      </c>
      <c r="D77" s="19">
        <v>5.5199999999999999E-2</v>
      </c>
      <c r="E77" s="20">
        <v>0</v>
      </c>
      <c r="F77" s="18"/>
      <c r="G77" s="30"/>
      <c r="H77" s="18"/>
      <c r="I77" s="18"/>
    </row>
    <row r="78" spans="1:9" ht="28.2" thickBot="1" x14ac:dyDescent="0.35">
      <c r="A78" s="117" t="s">
        <v>293</v>
      </c>
      <c r="B78" s="18"/>
      <c r="C78" s="18">
        <v>46240.1</v>
      </c>
      <c r="D78" s="19">
        <v>5.2499999999999998E-2</v>
      </c>
      <c r="E78" s="20">
        <v>1.1999999999999999E-3</v>
      </c>
      <c r="F78" s="18"/>
      <c r="G78" s="30"/>
      <c r="H78" s="18"/>
      <c r="I78" s="18"/>
    </row>
    <row r="79" spans="1:9" ht="15" thickBot="1" x14ac:dyDescent="0.35">
      <c r="A79" s="117" t="s">
        <v>577</v>
      </c>
      <c r="B79" s="18"/>
      <c r="C79" s="18">
        <v>40182.6</v>
      </c>
      <c r="D79" s="19">
        <v>4.5600000000000002E-2</v>
      </c>
      <c r="E79" s="20">
        <v>0</v>
      </c>
      <c r="F79" s="18"/>
      <c r="G79" s="30"/>
      <c r="H79" s="18"/>
      <c r="I79" s="18"/>
    </row>
    <row r="80" spans="1:9" ht="15" thickBot="1" x14ac:dyDescent="0.35">
      <c r="A80" s="117" t="s">
        <v>108</v>
      </c>
      <c r="B80" s="18"/>
      <c r="C80" s="18">
        <v>34929.699999999997</v>
      </c>
      <c r="D80" s="19">
        <v>3.9699999999999999E-2</v>
      </c>
      <c r="E80" s="20">
        <v>2.0000000000000001E-4</v>
      </c>
      <c r="F80" s="18"/>
      <c r="G80" s="30"/>
      <c r="H80" s="18"/>
      <c r="I80" s="18"/>
    </row>
    <row r="81" spans="1:9" ht="15" thickBot="1" x14ac:dyDescent="0.35">
      <c r="A81" s="117" t="s">
        <v>856</v>
      </c>
      <c r="B81" s="18"/>
      <c r="C81" s="18">
        <v>10957.2</v>
      </c>
      <c r="D81" s="19">
        <v>1.2500000000000001E-2</v>
      </c>
      <c r="E81" s="20">
        <v>0</v>
      </c>
      <c r="F81" s="18"/>
      <c r="G81" s="30"/>
      <c r="H81" s="18"/>
      <c r="I81" s="18"/>
    </row>
    <row r="82" spans="1:9" ht="28.2" thickBot="1" x14ac:dyDescent="0.35">
      <c r="A82" s="117" t="s">
        <v>331</v>
      </c>
      <c r="B82" s="18"/>
      <c r="C82" s="18">
        <v>10875</v>
      </c>
      <c r="D82" s="19">
        <v>1.23E-2</v>
      </c>
      <c r="E82" s="20">
        <v>0</v>
      </c>
      <c r="F82" s="18"/>
      <c r="G82" s="30"/>
      <c r="H82" s="18"/>
      <c r="I82" s="18"/>
    </row>
    <row r="83" spans="1:9" ht="15" thickBot="1" x14ac:dyDescent="0.35">
      <c r="A83" s="117" t="s">
        <v>506</v>
      </c>
      <c r="B83" s="18"/>
      <c r="C83" s="18">
        <v>7785.1</v>
      </c>
      <c r="D83" s="19">
        <v>8.8000000000000005E-3</v>
      </c>
      <c r="E83" s="20">
        <v>0</v>
      </c>
      <c r="F83" s="18"/>
      <c r="G83" s="30"/>
      <c r="H83" s="18"/>
      <c r="I83" s="18"/>
    </row>
    <row r="84" spans="1:9" ht="15" thickBot="1" x14ac:dyDescent="0.35">
      <c r="A84" s="117" t="s">
        <v>755</v>
      </c>
      <c r="B84" s="18"/>
      <c r="C84" s="18">
        <v>7093.7</v>
      </c>
      <c r="D84" s="19">
        <v>8.0999999999999996E-3</v>
      </c>
      <c r="E84" s="20">
        <v>0</v>
      </c>
      <c r="F84" s="18"/>
      <c r="G84" s="30"/>
      <c r="H84" s="18"/>
      <c r="I84" s="18"/>
    </row>
    <row r="85" spans="1:9" ht="15" thickBot="1" x14ac:dyDescent="0.35">
      <c r="A85" s="117" t="s">
        <v>335</v>
      </c>
      <c r="B85" s="18"/>
      <c r="C85" s="18">
        <v>2883.1</v>
      </c>
      <c r="D85" s="19">
        <v>3.3E-3</v>
      </c>
      <c r="E85" s="20">
        <v>0</v>
      </c>
      <c r="F85" s="18"/>
      <c r="G85" s="30"/>
      <c r="H85" s="18"/>
      <c r="I85" s="18"/>
    </row>
    <row r="86" spans="1:9" ht="28.2" thickBot="1" x14ac:dyDescent="0.35">
      <c r="A86" s="117" t="s">
        <v>541</v>
      </c>
      <c r="B86" s="18"/>
      <c r="C86" s="18">
        <v>2854.1</v>
      </c>
      <c r="D86" s="19">
        <v>3.0999999999999999E-3</v>
      </c>
      <c r="E86" s="20">
        <v>2.9999999999999997E-4</v>
      </c>
      <c r="F86" s="18"/>
      <c r="G86" s="30"/>
      <c r="H86" s="18"/>
      <c r="I86" s="18"/>
    </row>
    <row r="87" spans="1:9" ht="42" thickBot="1" x14ac:dyDescent="0.35">
      <c r="A87" s="117" t="s">
        <v>521</v>
      </c>
      <c r="B87" s="18"/>
      <c r="C87" s="18">
        <v>2509</v>
      </c>
      <c r="D87" s="19">
        <v>2.8999999999999998E-3</v>
      </c>
      <c r="E87" s="20">
        <v>0</v>
      </c>
      <c r="F87" s="18"/>
      <c r="G87" s="30"/>
      <c r="H87" s="18"/>
      <c r="I87" s="18"/>
    </row>
    <row r="88" spans="1:9" ht="28.2" thickBot="1" x14ac:dyDescent="0.35">
      <c r="A88" s="117" t="s">
        <v>1061</v>
      </c>
      <c r="B88" s="18"/>
      <c r="C88" s="18">
        <v>1732.7</v>
      </c>
      <c r="D88" s="19">
        <v>2E-3</v>
      </c>
      <c r="E88" s="20">
        <v>0</v>
      </c>
      <c r="F88" s="18"/>
      <c r="G88" s="30"/>
      <c r="H88" s="18"/>
      <c r="I88" s="18"/>
    </row>
    <row r="89" spans="1:9" ht="15" thickBot="1" x14ac:dyDescent="0.35">
      <c r="A89" s="117" t="s">
        <v>482</v>
      </c>
      <c r="B89" s="18"/>
      <c r="C89" s="18">
        <v>1627.3</v>
      </c>
      <c r="D89" s="19">
        <v>1.8E-3</v>
      </c>
      <c r="E89" s="20">
        <v>0</v>
      </c>
      <c r="F89" s="18"/>
      <c r="G89" s="30"/>
      <c r="H89" s="18"/>
      <c r="I89" s="18"/>
    </row>
    <row r="90" spans="1:9" ht="15" thickBot="1" x14ac:dyDescent="0.35">
      <c r="A90" s="117" t="s">
        <v>657</v>
      </c>
      <c r="B90" s="18"/>
      <c r="C90" s="18">
        <v>1527.4</v>
      </c>
      <c r="D90" s="19">
        <v>1.6999999999999999E-3</v>
      </c>
      <c r="E90" s="20">
        <v>0</v>
      </c>
      <c r="F90" s="18"/>
      <c r="G90" s="30"/>
      <c r="H90" s="18"/>
      <c r="I90" s="18"/>
    </row>
    <row r="91" spans="1:9" ht="15" thickBot="1" x14ac:dyDescent="0.35">
      <c r="A91" s="117" t="s">
        <v>616</v>
      </c>
      <c r="B91" s="18"/>
      <c r="C91" s="18">
        <v>740.2</v>
      </c>
      <c r="D91" s="19">
        <v>8.0000000000000004E-4</v>
      </c>
      <c r="E91" s="20">
        <v>0</v>
      </c>
      <c r="F91" s="18"/>
      <c r="G91" s="30"/>
      <c r="H91" s="18"/>
      <c r="I91" s="18"/>
    </row>
    <row r="92" spans="1:9" ht="15" thickBot="1" x14ac:dyDescent="0.35">
      <c r="A92" s="117" t="s">
        <v>204</v>
      </c>
      <c r="B92" s="18"/>
      <c r="C92" s="18">
        <v>484.5</v>
      </c>
      <c r="D92" s="19">
        <v>5.9999999999999995E-4</v>
      </c>
      <c r="E92" s="20">
        <v>0</v>
      </c>
      <c r="F92" s="18"/>
      <c r="G92" s="30"/>
      <c r="H92" s="18"/>
      <c r="I92" s="18"/>
    </row>
    <row r="93" spans="1:9" ht="15" thickBot="1" x14ac:dyDescent="0.35">
      <c r="A93" s="117" t="s">
        <v>372</v>
      </c>
      <c r="B93" s="18"/>
      <c r="C93" s="18">
        <v>542.9</v>
      </c>
      <c r="D93" s="19">
        <v>5.9999999999999995E-4</v>
      </c>
      <c r="E93" s="20">
        <v>0</v>
      </c>
      <c r="F93" s="18"/>
      <c r="G93" s="30"/>
      <c r="H93" s="18"/>
      <c r="I93" s="18"/>
    </row>
    <row r="94" spans="1:9" ht="28.2" thickBot="1" x14ac:dyDescent="0.35">
      <c r="A94" s="117" t="s">
        <v>751</v>
      </c>
      <c r="B94" s="18"/>
      <c r="C94" s="18">
        <v>479.8</v>
      </c>
      <c r="D94" s="19">
        <v>5.0000000000000001E-4</v>
      </c>
      <c r="E94" s="20">
        <v>0</v>
      </c>
      <c r="F94" s="18"/>
      <c r="G94" s="30"/>
      <c r="H94" s="18"/>
      <c r="I94" s="18"/>
    </row>
    <row r="95" spans="1:9" ht="15" thickBot="1" x14ac:dyDescent="0.35">
      <c r="A95" s="117" t="s">
        <v>343</v>
      </c>
      <c r="B95" s="18"/>
      <c r="C95" s="18">
        <v>234.4</v>
      </c>
      <c r="D95" s="19">
        <v>2.9999999999999997E-4</v>
      </c>
      <c r="E95" s="20">
        <v>0</v>
      </c>
      <c r="F95" s="18"/>
      <c r="G95" s="30"/>
      <c r="H95" s="18"/>
      <c r="I95" s="18"/>
    </row>
    <row r="96" spans="1:9" ht="15" thickBot="1" x14ac:dyDescent="0.35">
      <c r="A96" s="117" t="s">
        <v>1084</v>
      </c>
      <c r="B96" s="18"/>
      <c r="C96" s="18">
        <v>253.1</v>
      </c>
      <c r="D96" s="19">
        <v>2.9999999999999997E-4</v>
      </c>
      <c r="E96" s="20">
        <v>0</v>
      </c>
      <c r="F96" s="18"/>
      <c r="G96" s="30"/>
      <c r="H96" s="18"/>
      <c r="I96" s="18"/>
    </row>
    <row r="97" spans="1:9" ht="28.2" thickBot="1" x14ac:dyDescent="0.35">
      <c r="A97" s="117" t="s">
        <v>918</v>
      </c>
      <c r="B97" s="18"/>
      <c r="C97" s="18">
        <v>241.5</v>
      </c>
      <c r="D97" s="19">
        <v>2.9999999999999997E-4</v>
      </c>
      <c r="E97" s="20">
        <v>0</v>
      </c>
      <c r="F97" s="18"/>
      <c r="G97" s="30"/>
      <c r="H97" s="18"/>
      <c r="I97" s="18"/>
    </row>
    <row r="98" spans="1:9" ht="15" thickBot="1" x14ac:dyDescent="0.35">
      <c r="A98" s="117" t="s">
        <v>1090</v>
      </c>
      <c r="B98" s="18"/>
      <c r="C98" s="18">
        <v>48.6</v>
      </c>
      <c r="D98" s="19">
        <v>1E-4</v>
      </c>
      <c r="E98" s="20">
        <v>1E-4</v>
      </c>
      <c r="F98" s="18"/>
      <c r="G98" s="30"/>
      <c r="H98" s="18"/>
      <c r="I98" s="18"/>
    </row>
    <row r="99" spans="1:9" ht="15" thickBot="1" x14ac:dyDescent="0.35">
      <c r="A99" s="117" t="s">
        <v>1092</v>
      </c>
      <c r="B99" s="18"/>
      <c r="C99" s="18">
        <v>115.7</v>
      </c>
      <c r="D99" s="19">
        <v>1E-4</v>
      </c>
      <c r="E99" s="20">
        <v>0</v>
      </c>
      <c r="F99" s="18"/>
      <c r="G99" s="30"/>
      <c r="H99" s="18"/>
      <c r="I99" s="18"/>
    </row>
    <row r="100" spans="1:9" ht="28.2" thickBot="1" x14ac:dyDescent="0.35">
      <c r="A100" s="117" t="s">
        <v>599</v>
      </c>
      <c r="B100" s="18"/>
      <c r="C100" s="18">
        <v>88.1</v>
      </c>
      <c r="D100" s="19">
        <v>1E-4</v>
      </c>
      <c r="E100" s="20">
        <v>0</v>
      </c>
      <c r="F100" s="18"/>
      <c r="G100" s="30"/>
      <c r="H100" s="18"/>
      <c r="I100" s="18"/>
    </row>
    <row r="101" spans="1:9" ht="28.2" thickBot="1" x14ac:dyDescent="0.35">
      <c r="A101" s="117" t="s">
        <v>249</v>
      </c>
      <c r="B101" s="18"/>
      <c r="C101" s="18">
        <v>123.7</v>
      </c>
      <c r="D101" s="19">
        <v>1E-4</v>
      </c>
      <c r="E101" s="20">
        <v>0</v>
      </c>
      <c r="F101" s="18"/>
      <c r="G101" s="30"/>
      <c r="H101" s="18"/>
      <c r="I101" s="18"/>
    </row>
    <row r="102" spans="1:9" ht="15" thickBot="1" x14ac:dyDescent="0.35">
      <c r="A102" s="117" t="s">
        <v>430</v>
      </c>
      <c r="B102" s="18"/>
      <c r="C102" s="18">
        <v>125.2</v>
      </c>
      <c r="D102" s="19">
        <v>1E-4</v>
      </c>
      <c r="E102" s="20">
        <v>0</v>
      </c>
      <c r="F102" s="18"/>
      <c r="G102" s="30"/>
      <c r="H102" s="18"/>
      <c r="I102" s="18"/>
    </row>
    <row r="103" spans="1:9" ht="28.2" thickBot="1" x14ac:dyDescent="0.35">
      <c r="A103" s="117" t="s">
        <v>741</v>
      </c>
      <c r="B103" s="18"/>
      <c r="C103" s="18">
        <v>63.6</v>
      </c>
      <c r="D103" s="19">
        <v>1E-4</v>
      </c>
      <c r="E103" s="20">
        <v>0</v>
      </c>
      <c r="F103" s="18"/>
      <c r="G103" s="30"/>
      <c r="H103" s="18"/>
      <c r="I103" s="18"/>
    </row>
    <row r="104" spans="1:9" ht="28.2" thickBot="1" x14ac:dyDescent="0.35">
      <c r="A104" s="117" t="s">
        <v>599</v>
      </c>
      <c r="B104" s="18"/>
      <c r="C104" s="18">
        <v>17</v>
      </c>
      <c r="D104" s="19">
        <v>0</v>
      </c>
      <c r="E104" s="20">
        <v>0</v>
      </c>
      <c r="F104" s="18"/>
      <c r="G104" s="30"/>
      <c r="H104" s="18"/>
      <c r="I104" s="18"/>
    </row>
    <row r="105" spans="1:9" ht="15" thickBot="1" x14ac:dyDescent="0.35">
      <c r="A105" s="117" t="s">
        <v>675</v>
      </c>
      <c r="B105" s="18"/>
      <c r="C105" s="18">
        <v>30</v>
      </c>
      <c r="D105" s="19">
        <v>0</v>
      </c>
      <c r="E105" s="20">
        <v>0</v>
      </c>
      <c r="F105" s="18"/>
      <c r="G105" s="30"/>
      <c r="H105" s="18"/>
      <c r="I105" s="18"/>
    </row>
    <row r="106" spans="1:9" ht="28.2" thickBot="1" x14ac:dyDescent="0.35">
      <c r="A106" s="117" t="s">
        <v>515</v>
      </c>
      <c r="B106" s="18"/>
      <c r="C106" s="18">
        <v>15.8</v>
      </c>
      <c r="D106" s="19">
        <v>0</v>
      </c>
      <c r="E106" s="20">
        <v>0</v>
      </c>
      <c r="F106" s="18"/>
      <c r="G106" s="30"/>
      <c r="H106" s="18"/>
      <c r="I106" s="18"/>
    </row>
    <row r="107" spans="1:9" ht="15" thickBot="1" x14ac:dyDescent="0.35">
      <c r="A107" s="117" t="s">
        <v>437</v>
      </c>
      <c r="B107" s="18"/>
      <c r="C107" s="18">
        <v>1.8</v>
      </c>
      <c r="D107" s="19">
        <v>0</v>
      </c>
      <c r="E107" s="20">
        <v>0</v>
      </c>
      <c r="F107" s="18"/>
      <c r="G107" s="30"/>
      <c r="H107" s="18"/>
      <c r="I107" s="18"/>
    </row>
    <row r="108" spans="1:9" ht="15" thickBot="1" x14ac:dyDescent="0.35">
      <c r="A108" s="117" t="s">
        <v>672</v>
      </c>
      <c r="B108" s="18"/>
      <c r="C108" s="18">
        <v>9.4</v>
      </c>
      <c r="D108" s="19">
        <v>0</v>
      </c>
      <c r="E108" s="20">
        <v>0</v>
      </c>
      <c r="F108" s="18"/>
      <c r="G108" s="30"/>
      <c r="H108" s="18"/>
      <c r="I108" s="18"/>
    </row>
    <row r="109" spans="1:9" ht="15" thickBot="1" x14ac:dyDescent="0.35">
      <c r="A109" s="117" t="s">
        <v>268</v>
      </c>
      <c r="B109" s="18"/>
      <c r="C109" s="18">
        <v>0.7</v>
      </c>
      <c r="D109" s="19">
        <v>0</v>
      </c>
      <c r="E109" s="20">
        <v>0</v>
      </c>
      <c r="F109" s="18"/>
      <c r="G109" s="30"/>
      <c r="H109" s="18"/>
      <c r="I109" s="18"/>
    </row>
    <row r="110" spans="1:9" ht="28.2" thickBot="1" x14ac:dyDescent="0.35">
      <c r="A110" s="117" t="s">
        <v>1115</v>
      </c>
      <c r="B110" s="18"/>
      <c r="C110" s="18">
        <v>4.4000000000000004</v>
      </c>
      <c r="D110" s="19">
        <v>0</v>
      </c>
      <c r="E110" s="20">
        <v>0</v>
      </c>
      <c r="F110" s="18"/>
      <c r="G110" s="30"/>
      <c r="H110" s="18"/>
      <c r="I110" s="18"/>
    </row>
    <row r="111" spans="1:9" ht="15" thickBot="1" x14ac:dyDescent="0.35">
      <c r="A111" s="117" t="s">
        <v>1117</v>
      </c>
      <c r="B111" s="18"/>
      <c r="C111" s="18">
        <v>25.2</v>
      </c>
      <c r="D111" s="19">
        <v>0</v>
      </c>
      <c r="E111" s="20">
        <v>0</v>
      </c>
      <c r="F111" s="18"/>
      <c r="G111" s="30"/>
      <c r="H111" s="18"/>
      <c r="I111" s="18"/>
    </row>
    <row r="112" spans="1:9" ht="15" thickBot="1" x14ac:dyDescent="0.35">
      <c r="A112" s="117" t="s">
        <v>556</v>
      </c>
      <c r="B112" s="18"/>
      <c r="C112" s="18">
        <v>12.1</v>
      </c>
      <c r="D112" s="19">
        <v>0</v>
      </c>
      <c r="E112" s="20">
        <v>0</v>
      </c>
      <c r="F112" s="18"/>
      <c r="G112" s="30"/>
      <c r="H112" s="18"/>
      <c r="I112" s="18"/>
    </row>
    <row r="113" spans="1:9" ht="15" thickBot="1" x14ac:dyDescent="0.35">
      <c r="A113" s="117" t="s">
        <v>612</v>
      </c>
      <c r="B113" s="18"/>
      <c r="C113" s="18">
        <v>2</v>
      </c>
      <c r="D113" s="19">
        <v>0</v>
      </c>
      <c r="E113" s="20">
        <v>0</v>
      </c>
      <c r="F113" s="18"/>
      <c r="G113" s="30"/>
      <c r="H113" s="18"/>
      <c r="I113" s="18"/>
    </row>
    <row r="114" spans="1:9" ht="28.2" thickBot="1" x14ac:dyDescent="0.35">
      <c r="A114" s="117" t="s">
        <v>186</v>
      </c>
      <c r="B114" s="18"/>
      <c r="C114" s="18">
        <v>40.9</v>
      </c>
      <c r="D114" s="19">
        <v>0</v>
      </c>
      <c r="E114" s="20">
        <v>0</v>
      </c>
      <c r="F114" s="18"/>
      <c r="G114" s="30"/>
      <c r="H114" s="18"/>
      <c r="I114" s="18"/>
    </row>
    <row r="115" spans="1:9" ht="15" thickBot="1" x14ac:dyDescent="0.35">
      <c r="A115" s="117" t="s">
        <v>675</v>
      </c>
      <c r="B115" s="18"/>
      <c r="C115" s="18">
        <v>10.1</v>
      </c>
      <c r="D115" s="19">
        <v>0</v>
      </c>
      <c r="E115" s="20">
        <v>0</v>
      </c>
      <c r="F115" s="18"/>
      <c r="G115" s="30"/>
      <c r="H115" s="18"/>
      <c r="I115" s="18"/>
    </row>
    <row r="116" spans="1:9" ht="34.200000000000003" x14ac:dyDescent="0.3">
      <c r="A116" s="118" t="s">
        <v>763</v>
      </c>
    </row>
  </sheetData>
  <sortState xmlns:xlrd2="http://schemas.microsoft.com/office/spreadsheetml/2017/richdata2" ref="A2:I116">
    <sortCondition ref="I1:I11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I61"/>
  <sheetViews>
    <sheetView workbookViewId="0">
      <pane ySplit="1" topLeftCell="A25" activePane="bottomLeft" state="frozen"/>
      <selection pane="bottomLeft" activeCell="D25" sqref="D25"/>
    </sheetView>
  </sheetViews>
  <sheetFormatPr defaultRowHeight="14.4" x14ac:dyDescent="0.3"/>
  <cols>
    <col min="1" max="1" width="23.44140625" customWidth="1"/>
    <col min="6" max="6" width="18.88671875" customWidth="1"/>
    <col min="7" max="7" width="21.33203125" customWidth="1"/>
  </cols>
  <sheetData>
    <row r="1" spans="1:9" ht="36.6" thickBot="1" x14ac:dyDescent="0.35">
      <c r="A1" s="7" t="s">
        <v>53</v>
      </c>
      <c r="B1" s="9" t="s">
        <v>54</v>
      </c>
      <c r="C1" s="9" t="s">
        <v>55</v>
      </c>
      <c r="D1" s="10" t="s">
        <v>56</v>
      </c>
      <c r="E1" s="9" t="s">
        <v>57</v>
      </c>
      <c r="F1" s="9" t="s">
        <v>58</v>
      </c>
      <c r="G1" s="10" t="s">
        <v>59</v>
      </c>
      <c r="H1" s="9" t="s">
        <v>60</v>
      </c>
      <c r="I1" s="9" t="s">
        <v>61</v>
      </c>
    </row>
    <row r="2" spans="1:9" ht="28.2" thickBot="1" x14ac:dyDescent="0.35">
      <c r="A2" s="119" t="s">
        <v>1334</v>
      </c>
      <c r="B2" s="38" t="s">
        <v>108</v>
      </c>
      <c r="C2" s="38">
        <v>6995.1</v>
      </c>
      <c r="D2" s="39">
        <v>8.1299999999999997E-2</v>
      </c>
      <c r="E2" s="40">
        <v>-8.3000000000000001E-3</v>
      </c>
      <c r="F2" s="38" t="s">
        <v>1132</v>
      </c>
      <c r="G2" s="41" t="s">
        <v>1133</v>
      </c>
      <c r="H2" s="38" t="s">
        <v>1134</v>
      </c>
      <c r="I2" s="38">
        <v>0</v>
      </c>
    </row>
    <row r="3" spans="1:9" ht="42" thickBot="1" x14ac:dyDescent="0.35">
      <c r="A3" s="119" t="s">
        <v>1282</v>
      </c>
      <c r="B3" s="38" t="s">
        <v>906</v>
      </c>
      <c r="C3" s="38">
        <v>2926.1</v>
      </c>
      <c r="D3" s="39">
        <v>3.4000000000000002E-2</v>
      </c>
      <c r="E3" s="40">
        <v>-8.9999999999999998E-4</v>
      </c>
      <c r="F3" s="38" t="s">
        <v>1171</v>
      </c>
      <c r="G3" s="41" t="s">
        <v>67</v>
      </c>
      <c r="H3" s="38" t="s">
        <v>1172</v>
      </c>
      <c r="I3" s="38">
        <v>0</v>
      </c>
    </row>
    <row r="4" spans="1:9" ht="55.8" thickBot="1" x14ac:dyDescent="0.35">
      <c r="A4" s="119" t="s">
        <v>1440</v>
      </c>
      <c r="B4" s="38" t="s">
        <v>1163</v>
      </c>
      <c r="C4" s="38">
        <v>1348.7</v>
      </c>
      <c r="D4" s="39">
        <v>1.5699999999999999E-2</v>
      </c>
      <c r="E4" s="40">
        <v>5.0000000000000001E-4</v>
      </c>
      <c r="F4" s="38" t="s">
        <v>1166</v>
      </c>
      <c r="G4" s="41" t="s">
        <v>67</v>
      </c>
      <c r="H4" s="38" t="s">
        <v>1167</v>
      </c>
      <c r="I4" s="38">
        <v>0</v>
      </c>
    </row>
    <row r="5" spans="1:9" ht="42" thickBot="1" x14ac:dyDescent="0.35">
      <c r="A5" s="119" t="s">
        <v>2248</v>
      </c>
      <c r="B5" s="38" t="s">
        <v>684</v>
      </c>
      <c r="C5" s="38">
        <v>6382.8</v>
      </c>
      <c r="D5" s="39">
        <v>7.4099999999999999E-2</v>
      </c>
      <c r="E5" s="40">
        <v>1.6000000000000001E-3</v>
      </c>
      <c r="F5" s="38" t="s">
        <v>1143</v>
      </c>
      <c r="G5" s="41" t="s">
        <v>1144</v>
      </c>
      <c r="H5" s="38" t="s">
        <v>1145</v>
      </c>
      <c r="I5" s="38">
        <v>0</v>
      </c>
    </row>
    <row r="6" spans="1:9" ht="42" thickBot="1" x14ac:dyDescent="0.35">
      <c r="A6" s="119" t="s">
        <v>2249</v>
      </c>
      <c r="B6" s="38" t="s">
        <v>1181</v>
      </c>
      <c r="C6" s="38">
        <v>1633.4</v>
      </c>
      <c r="D6" s="39">
        <v>1.9E-2</v>
      </c>
      <c r="E6" s="40">
        <v>-3.5000000000000001E-3</v>
      </c>
      <c r="F6" s="38" t="s">
        <v>1182</v>
      </c>
      <c r="G6" s="41" t="s">
        <v>1183</v>
      </c>
      <c r="H6" s="38" t="s">
        <v>1184</v>
      </c>
      <c r="I6" s="38">
        <v>0</v>
      </c>
    </row>
    <row r="7" spans="1:9" ht="55.8" thickBot="1" x14ac:dyDescent="0.35">
      <c r="A7" s="119" t="s">
        <v>2250</v>
      </c>
      <c r="B7" s="38" t="s">
        <v>1115</v>
      </c>
      <c r="C7" s="38">
        <v>315.8</v>
      </c>
      <c r="D7" s="39">
        <v>3.7000000000000002E-3</v>
      </c>
      <c r="E7" s="40">
        <v>-1E-4</v>
      </c>
      <c r="F7" s="38" t="s">
        <v>91</v>
      </c>
      <c r="G7" s="41" t="s">
        <v>67</v>
      </c>
      <c r="H7" s="38" t="s">
        <v>1201</v>
      </c>
      <c r="I7" s="38" t="s">
        <v>1202</v>
      </c>
    </row>
    <row r="8" spans="1:9" ht="29.4" thickBot="1" x14ac:dyDescent="0.35">
      <c r="A8" s="119" t="s">
        <v>1406</v>
      </c>
      <c r="B8" s="38" t="s">
        <v>108</v>
      </c>
      <c r="C8" s="38">
        <v>817.5</v>
      </c>
      <c r="D8" s="39">
        <v>9.4999999999999998E-3</v>
      </c>
      <c r="E8" s="40">
        <v>-1.15E-2</v>
      </c>
      <c r="F8" s="38" t="s">
        <v>1128</v>
      </c>
      <c r="G8" s="41" t="s">
        <v>1129</v>
      </c>
      <c r="H8" s="38" t="s">
        <v>1130</v>
      </c>
      <c r="I8" s="38" t="s">
        <v>1131</v>
      </c>
    </row>
    <row r="9" spans="1:9" ht="42" thickBot="1" x14ac:dyDescent="0.35">
      <c r="A9" s="119" t="s">
        <v>2251</v>
      </c>
      <c r="B9" s="38" t="s">
        <v>1092</v>
      </c>
      <c r="C9" s="38">
        <v>1751.8</v>
      </c>
      <c r="D9" s="39">
        <v>2.0400000000000001E-2</v>
      </c>
      <c r="E9" s="40">
        <v>-8.9999999999999998E-4</v>
      </c>
      <c r="F9" s="38" t="s">
        <v>1179</v>
      </c>
      <c r="G9" s="41" t="s">
        <v>67</v>
      </c>
      <c r="H9" s="38" t="s">
        <v>1180</v>
      </c>
      <c r="I9" s="38">
        <v>0</v>
      </c>
    </row>
    <row r="10" spans="1:9" ht="55.8" thickBot="1" x14ac:dyDescent="0.35">
      <c r="A10" s="119" t="s">
        <v>2252</v>
      </c>
      <c r="B10" s="38" t="s">
        <v>762</v>
      </c>
      <c r="C10" s="38">
        <v>895.6</v>
      </c>
      <c r="D10" s="39">
        <v>1.04E-2</v>
      </c>
      <c r="E10" s="40">
        <v>1E-4</v>
      </c>
      <c r="F10" s="38" t="s">
        <v>453</v>
      </c>
      <c r="G10" s="41" t="s">
        <v>67</v>
      </c>
      <c r="H10" s="38" t="s">
        <v>1196</v>
      </c>
      <c r="I10" s="38">
        <v>0</v>
      </c>
    </row>
    <row r="11" spans="1:9" ht="55.8" thickBot="1" x14ac:dyDescent="0.35">
      <c r="A11" s="119" t="s">
        <v>2253</v>
      </c>
      <c r="B11" s="38" t="s">
        <v>700</v>
      </c>
      <c r="C11" s="38">
        <v>1360.9</v>
      </c>
      <c r="D11" s="39">
        <v>1.5800000000000002E-2</v>
      </c>
      <c r="E11" s="40">
        <v>1.1999999999999999E-3</v>
      </c>
      <c r="F11" s="38" t="s">
        <v>1187</v>
      </c>
      <c r="G11" s="41" t="s">
        <v>67</v>
      </c>
      <c r="H11" s="38" t="s">
        <v>1188</v>
      </c>
      <c r="I11" s="38">
        <v>0</v>
      </c>
    </row>
    <row r="12" spans="1:9" ht="55.8" thickBot="1" x14ac:dyDescent="0.35">
      <c r="A12" s="119" t="s">
        <v>2210</v>
      </c>
      <c r="B12" s="38" t="s">
        <v>672</v>
      </c>
      <c r="C12" s="38">
        <v>1374.9</v>
      </c>
      <c r="D12" s="39">
        <v>1.6E-2</v>
      </c>
      <c r="E12" s="40">
        <v>8.0000000000000004E-4</v>
      </c>
      <c r="F12" s="38" t="s">
        <v>1185</v>
      </c>
      <c r="G12" s="41" t="s">
        <v>67</v>
      </c>
      <c r="H12" s="38" t="s">
        <v>1186</v>
      </c>
      <c r="I12" s="38">
        <v>0</v>
      </c>
    </row>
    <row r="13" spans="1:9" ht="28.2" thickBot="1" x14ac:dyDescent="0.35">
      <c r="A13" s="119" t="s">
        <v>1326</v>
      </c>
      <c r="B13" s="38" t="s">
        <v>108</v>
      </c>
      <c r="C13" s="38">
        <v>1516.9</v>
      </c>
      <c r="D13" s="39">
        <v>1.7600000000000001E-2</v>
      </c>
      <c r="E13" s="40">
        <v>-2.3999999999999998E-3</v>
      </c>
      <c r="F13" s="38" t="s">
        <v>1126</v>
      </c>
      <c r="G13" s="41" t="s">
        <v>67</v>
      </c>
      <c r="H13" s="38" t="s">
        <v>1127</v>
      </c>
      <c r="I13" s="38">
        <v>0</v>
      </c>
    </row>
    <row r="14" spans="1:9" ht="42" thickBot="1" x14ac:dyDescent="0.35">
      <c r="A14" s="119" t="s">
        <v>1466</v>
      </c>
      <c r="B14" s="38" t="s">
        <v>204</v>
      </c>
      <c r="C14" s="38">
        <v>7073</v>
      </c>
      <c r="D14" s="39">
        <v>8.2199999999999995E-2</v>
      </c>
      <c r="E14" s="40">
        <v>2.8E-3</v>
      </c>
      <c r="F14" s="38" t="s">
        <v>1141</v>
      </c>
      <c r="G14" s="41" t="s">
        <v>67</v>
      </c>
      <c r="H14" s="38" t="s">
        <v>1142</v>
      </c>
      <c r="I14" s="38">
        <v>0</v>
      </c>
    </row>
    <row r="15" spans="1:9" ht="28.2" thickBot="1" x14ac:dyDescent="0.35">
      <c r="A15" s="119" t="s">
        <v>2260</v>
      </c>
      <c r="B15" s="38" t="s">
        <v>577</v>
      </c>
      <c r="C15" s="38">
        <v>4379.8</v>
      </c>
      <c r="D15" s="39">
        <v>5.0900000000000001E-2</v>
      </c>
      <c r="E15" s="40">
        <v>-2.3E-3</v>
      </c>
      <c r="F15" s="38" t="s">
        <v>1161</v>
      </c>
      <c r="G15" s="41" t="s">
        <v>67</v>
      </c>
      <c r="H15" s="38" t="s">
        <v>1162</v>
      </c>
      <c r="I15" s="38">
        <v>0</v>
      </c>
    </row>
    <row r="16" spans="1:9" ht="83.4" thickBot="1" x14ac:dyDescent="0.35">
      <c r="A16" s="119" t="s">
        <v>1842</v>
      </c>
      <c r="B16" s="38" t="s">
        <v>1193</v>
      </c>
      <c r="C16" s="38">
        <v>924.4</v>
      </c>
      <c r="D16" s="39">
        <v>1.0699999999999999E-2</v>
      </c>
      <c r="E16" s="40">
        <v>-1.2999999999999999E-3</v>
      </c>
      <c r="F16" s="38" t="s">
        <v>1194</v>
      </c>
      <c r="G16" s="41" t="s">
        <v>67</v>
      </c>
      <c r="H16" s="38" t="s">
        <v>1195</v>
      </c>
      <c r="I16" s="38">
        <v>0</v>
      </c>
    </row>
    <row r="17" spans="1:9" ht="42" thickBot="1" x14ac:dyDescent="0.35">
      <c r="A17" s="119" t="s">
        <v>2261</v>
      </c>
      <c r="B17" s="38" t="s">
        <v>204</v>
      </c>
      <c r="C17" s="38">
        <v>845.1</v>
      </c>
      <c r="D17" s="39">
        <v>9.7999999999999997E-3</v>
      </c>
      <c r="E17" s="40">
        <v>2.0000000000000001E-4</v>
      </c>
      <c r="F17" s="38" t="s">
        <v>1138</v>
      </c>
      <c r="G17" s="41" t="s">
        <v>67</v>
      </c>
      <c r="H17" s="38" t="s">
        <v>1139</v>
      </c>
      <c r="I17" s="38" t="s">
        <v>1140</v>
      </c>
    </row>
    <row r="18" spans="1:9" ht="42" thickBot="1" x14ac:dyDescent="0.35">
      <c r="A18" s="119" t="s">
        <v>2254</v>
      </c>
      <c r="B18" s="38" t="s">
        <v>556</v>
      </c>
      <c r="C18" s="38">
        <v>835.6</v>
      </c>
      <c r="D18" s="39">
        <v>9.7000000000000003E-3</v>
      </c>
      <c r="E18" s="40">
        <v>-2.0000000000000001E-4</v>
      </c>
      <c r="F18" s="38" t="s">
        <v>1197</v>
      </c>
      <c r="G18" s="41" t="s">
        <v>67</v>
      </c>
      <c r="H18" s="38" t="s">
        <v>1198</v>
      </c>
      <c r="I18" s="38">
        <v>0</v>
      </c>
    </row>
    <row r="19" spans="1:9" ht="28.2" thickBot="1" x14ac:dyDescent="0.35">
      <c r="A19" s="119" t="s">
        <v>1256</v>
      </c>
      <c r="B19" s="38" t="s">
        <v>605</v>
      </c>
      <c r="C19" s="38">
        <v>3000.7</v>
      </c>
      <c r="D19" s="39">
        <v>3.49E-2</v>
      </c>
      <c r="E19" s="40">
        <v>2.5999999999999999E-3</v>
      </c>
      <c r="F19" s="38" t="s">
        <v>1168</v>
      </c>
      <c r="G19" s="41" t="s">
        <v>1169</v>
      </c>
      <c r="H19" s="38" t="s">
        <v>1170</v>
      </c>
      <c r="I19" s="38">
        <v>0</v>
      </c>
    </row>
    <row r="20" spans="1:9" ht="29.4" thickBot="1" x14ac:dyDescent="0.35">
      <c r="A20" s="119" t="s">
        <v>2262</v>
      </c>
      <c r="B20" s="38" t="s">
        <v>1157</v>
      </c>
      <c r="C20" s="38">
        <v>4548.7</v>
      </c>
      <c r="D20" s="39">
        <v>5.28E-2</v>
      </c>
      <c r="E20" s="40">
        <v>4.5999999999999999E-3</v>
      </c>
      <c r="F20" s="38" t="s">
        <v>1158</v>
      </c>
      <c r="G20" s="41" t="s">
        <v>67</v>
      </c>
      <c r="H20" s="38" t="s">
        <v>1159</v>
      </c>
      <c r="I20" s="38" t="s">
        <v>1160</v>
      </c>
    </row>
    <row r="21" spans="1:9" ht="28.2" thickBot="1" x14ac:dyDescent="0.35">
      <c r="A21" s="119" t="s">
        <v>1716</v>
      </c>
      <c r="B21" s="38" t="s">
        <v>443</v>
      </c>
      <c r="C21" s="38">
        <v>5370</v>
      </c>
      <c r="D21" s="39">
        <v>6.2399999999999997E-2</v>
      </c>
      <c r="E21" s="40">
        <v>4.7999999999999996E-3</v>
      </c>
      <c r="F21" s="38" t="s">
        <v>1152</v>
      </c>
      <c r="G21" s="41" t="s">
        <v>67</v>
      </c>
      <c r="H21" s="38" t="s">
        <v>1153</v>
      </c>
      <c r="I21" s="38">
        <v>0</v>
      </c>
    </row>
    <row r="22" spans="1:9" ht="55.8" thickBot="1" x14ac:dyDescent="0.35">
      <c r="A22" s="119" t="s">
        <v>1608</v>
      </c>
      <c r="B22" s="38" t="s">
        <v>1163</v>
      </c>
      <c r="C22" s="38">
        <v>2188.1999999999998</v>
      </c>
      <c r="D22" s="39">
        <v>2.5399999999999999E-2</v>
      </c>
      <c r="E22" s="40">
        <v>3.5000000000000001E-3</v>
      </c>
      <c r="F22" s="38" t="s">
        <v>1164</v>
      </c>
      <c r="G22" s="41" t="s">
        <v>67</v>
      </c>
      <c r="H22" s="38" t="s">
        <v>1165</v>
      </c>
      <c r="I22" s="38">
        <v>0</v>
      </c>
    </row>
    <row r="23" spans="1:9" ht="42" thickBot="1" x14ac:dyDescent="0.35">
      <c r="A23" s="119" t="s">
        <v>1448</v>
      </c>
      <c r="B23" s="38" t="s">
        <v>856</v>
      </c>
      <c r="C23" s="38">
        <v>2147.4</v>
      </c>
      <c r="D23" s="39">
        <v>2.4899999999999999E-2</v>
      </c>
      <c r="E23" s="40">
        <v>-2.8999999999999998E-3</v>
      </c>
      <c r="F23" s="38" t="s">
        <v>1178</v>
      </c>
      <c r="G23" s="41" t="s">
        <v>67</v>
      </c>
      <c r="H23" s="38" t="s">
        <v>728</v>
      </c>
      <c r="I23" s="38">
        <v>0</v>
      </c>
    </row>
    <row r="24" spans="1:9" ht="42" thickBot="1" x14ac:dyDescent="0.35">
      <c r="A24" s="119" t="s">
        <v>2263</v>
      </c>
      <c r="B24" s="38" t="s">
        <v>1191</v>
      </c>
      <c r="C24" s="38">
        <v>1235.5999999999999</v>
      </c>
      <c r="D24" s="39">
        <v>1.44E-2</v>
      </c>
      <c r="E24" s="40">
        <v>5.0000000000000001E-4</v>
      </c>
      <c r="F24" s="38" t="s">
        <v>1192</v>
      </c>
      <c r="G24" s="41" t="s">
        <v>67</v>
      </c>
      <c r="H24" s="38" t="s">
        <v>1009</v>
      </c>
      <c r="I24" s="38">
        <v>0</v>
      </c>
    </row>
    <row r="25" spans="1:9" ht="69.599999999999994" thickBot="1" x14ac:dyDescent="0.35">
      <c r="A25" s="119" t="s">
        <v>1786</v>
      </c>
      <c r="B25" s="38" t="s">
        <v>918</v>
      </c>
      <c r="C25" s="38">
        <v>846.7</v>
      </c>
      <c r="D25" s="39">
        <v>9.7999999999999997E-3</v>
      </c>
      <c r="E25" s="40">
        <v>0</v>
      </c>
      <c r="F25" s="38" t="s">
        <v>1173</v>
      </c>
      <c r="G25" s="41" t="s">
        <v>67</v>
      </c>
      <c r="H25" s="38" t="s">
        <v>1174</v>
      </c>
      <c r="I25" s="38">
        <v>0</v>
      </c>
    </row>
    <row r="26" spans="1:9" ht="69.599999999999994" thickBot="1" x14ac:dyDescent="0.35">
      <c r="A26" s="119" t="s">
        <v>2256</v>
      </c>
      <c r="B26" s="38" t="s">
        <v>918</v>
      </c>
      <c r="C26" s="38">
        <v>1412.7</v>
      </c>
      <c r="D26" s="39">
        <v>1.6400000000000001E-2</v>
      </c>
      <c r="E26" s="40">
        <v>0</v>
      </c>
      <c r="F26" s="38" t="s">
        <v>1175</v>
      </c>
      <c r="G26" s="41" t="s">
        <v>67</v>
      </c>
      <c r="H26" s="38" t="s">
        <v>1176</v>
      </c>
      <c r="I26" s="38" t="s">
        <v>1177</v>
      </c>
    </row>
    <row r="27" spans="1:9" ht="55.8" thickBot="1" x14ac:dyDescent="0.35">
      <c r="A27" s="119" t="s">
        <v>1430</v>
      </c>
      <c r="B27" s="38" t="s">
        <v>506</v>
      </c>
      <c r="C27" s="38">
        <v>8250.6</v>
      </c>
      <c r="D27" s="39">
        <v>9.5799999999999996E-2</v>
      </c>
      <c r="E27" s="40">
        <v>6.6E-3</v>
      </c>
      <c r="F27" s="38" t="s">
        <v>1135</v>
      </c>
      <c r="G27" s="41" t="s">
        <v>1136</v>
      </c>
      <c r="H27" s="38" t="s">
        <v>1137</v>
      </c>
      <c r="I27" s="38">
        <v>0</v>
      </c>
    </row>
    <row r="28" spans="1:9" ht="42" thickBot="1" x14ac:dyDescent="0.35">
      <c r="A28" s="119" t="s">
        <v>2257</v>
      </c>
      <c r="B28" s="38" t="s">
        <v>675</v>
      </c>
      <c r="C28" s="38">
        <v>4553.6000000000004</v>
      </c>
      <c r="D28" s="39">
        <v>5.2900000000000003E-2</v>
      </c>
      <c r="E28" s="40">
        <v>-1E-3</v>
      </c>
      <c r="F28" s="38" t="s">
        <v>1154</v>
      </c>
      <c r="G28" s="41" t="s">
        <v>1155</v>
      </c>
      <c r="H28" s="38" t="s">
        <v>1156</v>
      </c>
      <c r="I28" s="38">
        <v>0</v>
      </c>
    </row>
    <row r="29" spans="1:9" ht="69.599999999999994" thickBot="1" x14ac:dyDescent="0.35">
      <c r="A29" s="119" t="s">
        <v>1398</v>
      </c>
      <c r="B29" s="38" t="s">
        <v>751</v>
      </c>
      <c r="C29" s="38">
        <v>4966.1000000000004</v>
      </c>
      <c r="D29" s="39">
        <v>5.7700000000000001E-2</v>
      </c>
      <c r="E29" s="40">
        <v>-5.9999999999999995E-4</v>
      </c>
      <c r="F29" s="38" t="s">
        <v>1149</v>
      </c>
      <c r="G29" s="41" t="s">
        <v>1150</v>
      </c>
      <c r="H29" s="38" t="s">
        <v>1151</v>
      </c>
      <c r="I29" s="38">
        <v>0</v>
      </c>
    </row>
    <row r="30" spans="1:9" ht="69.599999999999994" thickBot="1" x14ac:dyDescent="0.35">
      <c r="A30" s="119" t="s">
        <v>2258</v>
      </c>
      <c r="B30" s="38" t="s">
        <v>751</v>
      </c>
      <c r="C30" s="38">
        <v>692.7</v>
      </c>
      <c r="D30" s="39">
        <v>8.0000000000000002E-3</v>
      </c>
      <c r="E30" s="40">
        <v>-2.0000000000000001E-4</v>
      </c>
      <c r="F30" s="38" t="s">
        <v>1146</v>
      </c>
      <c r="G30" s="41" t="s">
        <v>67</v>
      </c>
      <c r="H30" s="38" t="s">
        <v>1147</v>
      </c>
      <c r="I30" s="38" t="s">
        <v>1148</v>
      </c>
    </row>
    <row r="31" spans="1:9" ht="42" thickBot="1" x14ac:dyDescent="0.35">
      <c r="A31" s="119" t="s">
        <v>2259</v>
      </c>
      <c r="B31" s="38" t="s">
        <v>603</v>
      </c>
      <c r="C31" s="38">
        <v>1245.2</v>
      </c>
      <c r="D31" s="39">
        <v>1.4500000000000001E-2</v>
      </c>
      <c r="E31" s="40">
        <v>-5.9999999999999995E-4</v>
      </c>
      <c r="F31" s="38" t="s">
        <v>1189</v>
      </c>
      <c r="G31" s="41" t="s">
        <v>1190</v>
      </c>
      <c r="H31" s="38" t="s">
        <v>1077</v>
      </c>
      <c r="I31" s="38">
        <v>0</v>
      </c>
    </row>
    <row r="32" spans="1:9" ht="29.4" thickBot="1" x14ac:dyDescent="0.35">
      <c r="A32" s="119" t="s">
        <v>1362</v>
      </c>
      <c r="B32" s="38" t="s">
        <v>538</v>
      </c>
      <c r="C32" s="38">
        <v>757.1</v>
      </c>
      <c r="D32" s="39">
        <v>8.8000000000000005E-3</v>
      </c>
      <c r="E32" s="40">
        <v>8.8000000000000005E-3</v>
      </c>
      <c r="F32" s="38" t="s">
        <v>1199</v>
      </c>
      <c r="G32" s="41" t="s">
        <v>67</v>
      </c>
      <c r="H32" s="38" t="s">
        <v>1200</v>
      </c>
      <c r="I32" s="38" t="s">
        <v>1200</v>
      </c>
    </row>
    <row r="33" spans="1:9" ht="28.2" thickBot="1" x14ac:dyDescent="0.35">
      <c r="A33" s="119" t="s">
        <v>2255</v>
      </c>
      <c r="B33" s="38" t="s">
        <v>482</v>
      </c>
      <c r="C33" s="38">
        <v>159.5</v>
      </c>
      <c r="D33" s="39">
        <v>1.9E-3</v>
      </c>
      <c r="E33" s="40">
        <v>1.9E-3</v>
      </c>
      <c r="F33" s="38" t="s">
        <v>427</v>
      </c>
      <c r="G33" s="41" t="s">
        <v>67</v>
      </c>
      <c r="H33" s="38" t="s">
        <v>1203</v>
      </c>
      <c r="I33" s="38" t="s">
        <v>1203</v>
      </c>
    </row>
    <row r="34" spans="1:9" ht="15" thickBot="1" x14ac:dyDescent="0.35">
      <c r="A34" s="16" t="s">
        <v>1092</v>
      </c>
      <c r="B34" s="18"/>
      <c r="C34" s="18">
        <v>1751.8</v>
      </c>
      <c r="D34" s="19">
        <v>2.0400000000000001E-2</v>
      </c>
      <c r="E34" s="20">
        <v>-8.9999999999999998E-4</v>
      </c>
      <c r="F34" s="18"/>
      <c r="G34" s="30"/>
      <c r="H34" s="18"/>
      <c r="I34" s="18"/>
    </row>
    <row r="35" spans="1:9" ht="15" thickBot="1" x14ac:dyDescent="0.35">
      <c r="A35" s="16" t="s">
        <v>906</v>
      </c>
      <c r="B35" s="18"/>
      <c r="C35" s="18">
        <v>2926.1</v>
      </c>
      <c r="D35" s="19">
        <v>3.4000000000000002E-2</v>
      </c>
      <c r="E35" s="20">
        <v>-8.9999999999999998E-4</v>
      </c>
      <c r="F35" s="18"/>
      <c r="G35" s="30"/>
      <c r="H35" s="18"/>
      <c r="I35" s="18"/>
    </row>
    <row r="36" spans="1:9" ht="28.2" thickBot="1" x14ac:dyDescent="0.35">
      <c r="A36" s="16" t="s">
        <v>400</v>
      </c>
      <c r="B36" s="18"/>
      <c r="C36" s="18">
        <v>960.4</v>
      </c>
      <c r="D36" s="19">
        <v>0</v>
      </c>
      <c r="E36" s="20">
        <v>-1.0800000000000001E-2</v>
      </c>
      <c r="F36" s="18"/>
      <c r="G36" s="30"/>
      <c r="H36" s="18"/>
      <c r="I36" s="18"/>
    </row>
    <row r="37" spans="1:9" ht="15" thickBot="1" x14ac:dyDescent="0.35">
      <c r="A37" s="16" t="s">
        <v>204</v>
      </c>
      <c r="B37" s="18"/>
      <c r="C37" s="18">
        <v>7918.1</v>
      </c>
      <c r="D37" s="19">
        <v>9.1999999999999998E-2</v>
      </c>
      <c r="E37" s="20">
        <v>3.0000000000000001E-3</v>
      </c>
      <c r="F37" s="18"/>
      <c r="G37" s="30"/>
      <c r="H37" s="18"/>
      <c r="I37" s="18"/>
    </row>
    <row r="38" spans="1:9" ht="15" thickBot="1" x14ac:dyDescent="0.35">
      <c r="A38" s="16" t="s">
        <v>577</v>
      </c>
      <c r="B38" s="18"/>
      <c r="C38" s="18">
        <v>4379.8</v>
      </c>
      <c r="D38" s="19">
        <v>5.0900000000000001E-2</v>
      </c>
      <c r="E38" s="20">
        <v>-2.3E-3</v>
      </c>
      <c r="F38" s="18"/>
      <c r="G38" s="30"/>
      <c r="H38" s="18"/>
      <c r="I38" s="18"/>
    </row>
    <row r="39" spans="1:9" ht="28.2" thickBot="1" x14ac:dyDescent="0.35">
      <c r="A39" s="16" t="s">
        <v>1193</v>
      </c>
      <c r="B39" s="18"/>
      <c r="C39" s="18">
        <v>924.4</v>
      </c>
      <c r="D39" s="19">
        <v>1.0699999999999999E-2</v>
      </c>
      <c r="E39" s="20">
        <v>-1.2999999999999999E-3</v>
      </c>
      <c r="F39" s="18"/>
      <c r="G39" s="30"/>
      <c r="H39" s="18"/>
      <c r="I39" s="18"/>
    </row>
    <row r="40" spans="1:9" ht="15" thickBot="1" x14ac:dyDescent="0.35">
      <c r="A40" s="16" t="s">
        <v>762</v>
      </c>
      <c r="B40" s="18"/>
      <c r="C40" s="18">
        <v>895.6</v>
      </c>
      <c r="D40" s="19">
        <v>1.04E-2</v>
      </c>
      <c r="E40" s="20">
        <v>1E-4</v>
      </c>
      <c r="F40" s="18"/>
      <c r="G40" s="30"/>
      <c r="H40" s="18"/>
      <c r="I40" s="18"/>
    </row>
    <row r="41" spans="1:9" ht="28.2" thickBot="1" x14ac:dyDescent="0.35">
      <c r="A41" s="16" t="s">
        <v>1115</v>
      </c>
      <c r="B41" s="18"/>
      <c r="C41" s="18">
        <v>315.8</v>
      </c>
      <c r="D41" s="19">
        <v>3.7000000000000002E-3</v>
      </c>
      <c r="E41" s="20">
        <v>-1E-4</v>
      </c>
      <c r="F41" s="18"/>
      <c r="G41" s="30"/>
      <c r="H41" s="18"/>
      <c r="I41" s="18"/>
    </row>
    <row r="42" spans="1:9" ht="15" thickBot="1" x14ac:dyDescent="0.35">
      <c r="A42" s="16" t="s">
        <v>482</v>
      </c>
      <c r="B42" s="18"/>
      <c r="C42" s="18">
        <v>159.5</v>
      </c>
      <c r="D42" s="19">
        <v>1.9E-3</v>
      </c>
      <c r="E42" s="20">
        <v>1.9E-3</v>
      </c>
      <c r="F42" s="18"/>
      <c r="G42" s="30"/>
      <c r="H42" s="18"/>
      <c r="I42" s="18"/>
    </row>
    <row r="43" spans="1:9" ht="15" thickBot="1" x14ac:dyDescent="0.35">
      <c r="A43" s="16" t="s">
        <v>605</v>
      </c>
      <c r="B43" s="18"/>
      <c r="C43" s="18">
        <v>3000.7</v>
      </c>
      <c r="D43" s="19">
        <v>3.49E-2</v>
      </c>
      <c r="E43" s="20">
        <v>2.5999999999999999E-3</v>
      </c>
      <c r="F43" s="18"/>
      <c r="G43" s="30"/>
      <c r="H43" s="18"/>
      <c r="I43" s="18"/>
    </row>
    <row r="44" spans="1:9" ht="15" thickBot="1" x14ac:dyDescent="0.35">
      <c r="A44" s="16" t="s">
        <v>1191</v>
      </c>
      <c r="B44" s="18"/>
      <c r="C44" s="18">
        <v>1235.5999999999999</v>
      </c>
      <c r="D44" s="19">
        <v>1.44E-2</v>
      </c>
      <c r="E44" s="20">
        <v>5.0000000000000001E-4</v>
      </c>
      <c r="F44" s="18"/>
      <c r="G44" s="30"/>
      <c r="H44" s="18"/>
      <c r="I44" s="18"/>
    </row>
    <row r="45" spans="1:9" ht="15" thickBot="1" x14ac:dyDescent="0.35">
      <c r="A45" s="16" t="s">
        <v>603</v>
      </c>
      <c r="B45" s="18"/>
      <c r="C45" s="18">
        <v>1245.2</v>
      </c>
      <c r="D45" s="19">
        <v>1.4500000000000001E-2</v>
      </c>
      <c r="E45" s="20">
        <v>-5.9999999999999995E-4</v>
      </c>
      <c r="F45" s="18"/>
      <c r="G45" s="30"/>
      <c r="H45" s="18"/>
      <c r="I45" s="18"/>
    </row>
    <row r="46" spans="1:9" ht="15" thickBot="1" x14ac:dyDescent="0.35">
      <c r="A46" s="16" t="s">
        <v>675</v>
      </c>
      <c r="B46" s="18"/>
      <c r="C46" s="18">
        <v>4553.6000000000004</v>
      </c>
      <c r="D46" s="19">
        <v>5.2900000000000003E-2</v>
      </c>
      <c r="E46" s="20">
        <v>-1E-3</v>
      </c>
      <c r="F46" s="18"/>
      <c r="G46" s="30"/>
      <c r="H46" s="18"/>
      <c r="I46" s="18"/>
    </row>
    <row r="47" spans="1:9" ht="15" thickBot="1" x14ac:dyDescent="0.35">
      <c r="A47" s="16" t="s">
        <v>556</v>
      </c>
      <c r="B47" s="18"/>
      <c r="C47" s="18">
        <v>835.6</v>
      </c>
      <c r="D47" s="19">
        <v>9.7000000000000003E-3</v>
      </c>
      <c r="E47" s="20">
        <v>-2.0000000000000001E-4</v>
      </c>
      <c r="F47" s="18"/>
      <c r="G47" s="30"/>
      <c r="H47" s="18"/>
      <c r="I47" s="18"/>
    </row>
    <row r="48" spans="1:9" ht="28.2" thickBot="1" x14ac:dyDescent="0.35">
      <c r="A48" s="16" t="s">
        <v>684</v>
      </c>
      <c r="B48" s="18"/>
      <c r="C48" s="18">
        <v>6382.8</v>
      </c>
      <c r="D48" s="19">
        <v>7.4099999999999999E-2</v>
      </c>
      <c r="E48" s="20">
        <v>1.6000000000000001E-3</v>
      </c>
      <c r="F48" s="18"/>
      <c r="G48" s="30"/>
      <c r="H48" s="18"/>
      <c r="I48" s="18"/>
    </row>
    <row r="49" spans="1:9" ht="28.2" thickBot="1" x14ac:dyDescent="0.35">
      <c r="A49" s="16" t="s">
        <v>541</v>
      </c>
      <c r="B49" s="18"/>
      <c r="C49" s="18">
        <v>2006.2</v>
      </c>
      <c r="D49" s="19">
        <v>0</v>
      </c>
      <c r="E49" s="20">
        <v>-2.2599999999999999E-2</v>
      </c>
      <c r="F49" s="18"/>
      <c r="G49" s="94"/>
      <c r="H49" s="95"/>
      <c r="I49" s="95"/>
    </row>
    <row r="50" spans="1:9" ht="28.2" thickBot="1" x14ac:dyDescent="0.35">
      <c r="A50" s="16" t="s">
        <v>918</v>
      </c>
      <c r="B50" s="18"/>
      <c r="C50" s="18">
        <v>2259.4</v>
      </c>
      <c r="D50" s="19">
        <v>2.6200000000000001E-2</v>
      </c>
      <c r="E50" s="20">
        <v>0</v>
      </c>
      <c r="F50" s="18"/>
      <c r="G50" s="30"/>
      <c r="H50" s="18"/>
      <c r="I50" s="18"/>
    </row>
    <row r="51" spans="1:9" ht="15" thickBot="1" x14ac:dyDescent="0.35">
      <c r="A51" s="16" t="s">
        <v>1181</v>
      </c>
      <c r="B51" s="18"/>
      <c r="C51" s="18">
        <v>1633.4</v>
      </c>
      <c r="D51" s="19">
        <v>1.9E-2</v>
      </c>
      <c r="E51" s="20">
        <v>-3.5000000000000001E-3</v>
      </c>
      <c r="F51" s="18"/>
      <c r="G51" s="30"/>
      <c r="H51" s="18"/>
      <c r="I51" s="18"/>
    </row>
    <row r="52" spans="1:9" ht="15" thickBot="1" x14ac:dyDescent="0.35">
      <c r="A52" s="16" t="s">
        <v>443</v>
      </c>
      <c r="B52" s="18"/>
      <c r="C52" s="18">
        <v>5370</v>
      </c>
      <c r="D52" s="19">
        <v>6.2399999999999997E-2</v>
      </c>
      <c r="E52" s="20">
        <v>4.7999999999999996E-3</v>
      </c>
      <c r="F52" s="18"/>
      <c r="G52" s="30"/>
      <c r="H52" s="18"/>
      <c r="I52" s="18"/>
    </row>
    <row r="53" spans="1:9" ht="15" thickBot="1" x14ac:dyDescent="0.35">
      <c r="A53" s="16" t="s">
        <v>108</v>
      </c>
      <c r="B53" s="18"/>
      <c r="C53" s="18">
        <v>9348.2999999999993</v>
      </c>
      <c r="D53" s="19">
        <v>0.1084</v>
      </c>
      <c r="E53" s="20">
        <v>-2.24E-2</v>
      </c>
      <c r="F53" s="18"/>
      <c r="G53" s="30"/>
      <c r="H53" s="18"/>
      <c r="I53" s="18"/>
    </row>
    <row r="54" spans="1:9" ht="15" thickBot="1" x14ac:dyDescent="0.35">
      <c r="A54" s="16" t="s">
        <v>506</v>
      </c>
      <c r="B54" s="18"/>
      <c r="C54" s="18">
        <v>8250.6</v>
      </c>
      <c r="D54" s="19">
        <v>9.5799999999999996E-2</v>
      </c>
      <c r="E54" s="20">
        <v>6.6E-3</v>
      </c>
      <c r="F54" s="18"/>
      <c r="G54" s="30"/>
      <c r="H54" s="18"/>
      <c r="I54" s="18"/>
    </row>
    <row r="55" spans="1:9" ht="28.2" thickBot="1" x14ac:dyDescent="0.35">
      <c r="A55" s="16" t="s">
        <v>1163</v>
      </c>
      <c r="B55" s="18"/>
      <c r="C55" s="18">
        <v>3536.9</v>
      </c>
      <c r="D55" s="19">
        <v>4.1099999999999998E-2</v>
      </c>
      <c r="E55" s="20">
        <v>4.0000000000000001E-3</v>
      </c>
      <c r="F55" s="18"/>
      <c r="G55" s="30"/>
      <c r="H55" s="18"/>
      <c r="I55" s="18"/>
    </row>
    <row r="56" spans="1:9" ht="15" thickBot="1" x14ac:dyDescent="0.35">
      <c r="A56" s="16" t="s">
        <v>538</v>
      </c>
      <c r="B56" s="18"/>
      <c r="C56" s="18">
        <v>757.1</v>
      </c>
      <c r="D56" s="19">
        <v>8.8000000000000005E-3</v>
      </c>
      <c r="E56" s="20">
        <v>8.8000000000000005E-3</v>
      </c>
      <c r="F56" s="18"/>
      <c r="G56" s="30"/>
      <c r="H56" s="18"/>
      <c r="I56" s="18"/>
    </row>
    <row r="57" spans="1:9" ht="15" thickBot="1" x14ac:dyDescent="0.35">
      <c r="A57" s="16" t="s">
        <v>1157</v>
      </c>
      <c r="B57" s="18"/>
      <c r="C57" s="18">
        <v>4548.7</v>
      </c>
      <c r="D57" s="19">
        <v>5.28E-2</v>
      </c>
      <c r="E57" s="20">
        <v>4.5999999999999999E-3</v>
      </c>
      <c r="F57" s="18"/>
      <c r="G57" s="30"/>
      <c r="H57" s="18"/>
      <c r="I57" s="18"/>
    </row>
    <row r="58" spans="1:9" ht="28.2" thickBot="1" x14ac:dyDescent="0.35">
      <c r="A58" s="16" t="s">
        <v>751</v>
      </c>
      <c r="B58" s="18"/>
      <c r="C58" s="18">
        <v>5658.8</v>
      </c>
      <c r="D58" s="19">
        <v>6.5699999999999995E-2</v>
      </c>
      <c r="E58" s="20">
        <v>-8.0000000000000004E-4</v>
      </c>
      <c r="F58" s="18"/>
      <c r="G58" s="30"/>
      <c r="H58" s="18"/>
      <c r="I58" s="18"/>
    </row>
    <row r="59" spans="1:9" ht="15" thickBot="1" x14ac:dyDescent="0.35">
      <c r="A59" s="16" t="s">
        <v>672</v>
      </c>
      <c r="B59" s="18"/>
      <c r="C59" s="18">
        <v>1374.9</v>
      </c>
      <c r="D59" s="19">
        <v>1.6E-2</v>
      </c>
      <c r="E59" s="20">
        <v>8.0000000000000004E-4</v>
      </c>
      <c r="F59" s="18"/>
      <c r="G59" s="30"/>
      <c r="H59" s="18"/>
      <c r="I59" s="18"/>
    </row>
    <row r="60" spans="1:9" ht="28.2" thickBot="1" x14ac:dyDescent="0.35">
      <c r="A60" s="16" t="s">
        <v>700</v>
      </c>
      <c r="B60" s="18"/>
      <c r="C60" s="18">
        <v>1360.9</v>
      </c>
      <c r="D60" s="19">
        <v>1.5800000000000002E-2</v>
      </c>
      <c r="E60" s="20">
        <v>1.1999999999999999E-3</v>
      </c>
      <c r="F60" s="18"/>
      <c r="G60" s="30"/>
      <c r="H60" s="18"/>
      <c r="I60" s="18"/>
    </row>
    <row r="61" spans="1:9" ht="15" thickBot="1" x14ac:dyDescent="0.35">
      <c r="A61" s="16" t="s">
        <v>856</v>
      </c>
      <c r="B61" s="18"/>
      <c r="C61" s="18">
        <v>2147.4</v>
      </c>
      <c r="D61" s="19">
        <v>2.4899999999999999E-2</v>
      </c>
      <c r="E61" s="20">
        <v>-2.8999999999999998E-3</v>
      </c>
      <c r="F61" s="18"/>
      <c r="G61" s="89"/>
      <c r="H61" s="89"/>
      <c r="I61" s="89"/>
    </row>
  </sheetData>
  <sortState xmlns:xlrd2="http://schemas.microsoft.com/office/spreadsheetml/2017/richdata2" ref="A2:I61">
    <sortCondition ref="A1:A61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2F61-436A-4439-A517-A0273958578A}">
  <sheetPr codeName="Sheet14"/>
  <dimension ref="A1:J506"/>
  <sheetViews>
    <sheetView topLeftCell="E1" zoomScale="112" zoomScaleNormal="112" workbookViewId="0">
      <pane ySplit="1" topLeftCell="A2" activePane="bottomLeft" state="frozen"/>
      <selection activeCell="C1" sqref="C1"/>
      <selection pane="bottomLeft" activeCell="A397" sqref="A397"/>
    </sheetView>
  </sheetViews>
  <sheetFormatPr defaultRowHeight="14.4" x14ac:dyDescent="0.3"/>
  <cols>
    <col min="1" max="1" width="48.88671875" bestFit="1" customWidth="1"/>
    <col min="2" max="2" width="45.33203125" customWidth="1"/>
    <col min="3" max="3" width="12.6640625" bestFit="1" customWidth="1"/>
    <col min="4" max="4" width="41.33203125" bestFit="1" customWidth="1"/>
    <col min="5" max="5" width="12.5546875" customWidth="1"/>
    <col min="6" max="6" width="38.5546875" bestFit="1" customWidth="1"/>
    <col min="7" max="7" width="12.6640625" bestFit="1" customWidth="1"/>
    <col min="8" max="8" width="49.44140625" style="97" bestFit="1" customWidth="1"/>
    <col min="9" max="9" width="15" bestFit="1" customWidth="1"/>
    <col min="10" max="10" width="30.44140625" customWidth="1"/>
    <col min="16" max="16" width="49.44140625" bestFit="1" customWidth="1"/>
  </cols>
  <sheetData>
    <row r="1" spans="1:10" x14ac:dyDescent="0.3">
      <c r="A1" s="78" t="s">
        <v>2242</v>
      </c>
      <c r="B1" s="78" t="s">
        <v>2243</v>
      </c>
      <c r="C1" s="78" t="s">
        <v>2244</v>
      </c>
      <c r="D1" s="93" t="s">
        <v>2245</v>
      </c>
      <c r="E1" s="93" t="s">
        <v>2244</v>
      </c>
      <c r="F1" s="96" t="s">
        <v>2246</v>
      </c>
      <c r="G1" s="93" t="s">
        <v>2244</v>
      </c>
      <c r="H1" s="93" t="s">
        <v>2247</v>
      </c>
      <c r="I1" s="93" t="s">
        <v>2244</v>
      </c>
      <c r="J1" s="107" t="s">
        <v>2433</v>
      </c>
    </row>
    <row r="2" spans="1:10" x14ac:dyDescent="0.3">
      <c r="A2" s="78" t="s">
        <v>1268</v>
      </c>
      <c r="B2" s="99" t="s">
        <v>1300</v>
      </c>
      <c r="C2" s="78" t="str">
        <f t="shared" ref="C2:C33" si="0">IF(ISNUMBER(MATCH(B2, $A$2:$A$501, 0)), "Present", "Absent")</f>
        <v>Present</v>
      </c>
      <c r="D2" s="97" t="s">
        <v>2272</v>
      </c>
      <c r="E2" t="str">
        <f t="shared" ref="E2:E65" si="1">IF(ISNUMBER(MATCH(D2, $A$1:$A$501, 0)), "Present", "Absent")</f>
        <v>Absent</v>
      </c>
      <c r="F2" t="s">
        <v>2251</v>
      </c>
      <c r="G2" t="str">
        <f t="shared" ref="G2:G33" si="2">IF(ISNUMBER(MATCH(F2, $A$2:$A$501, 0)), "Present", "Absent")</f>
        <v>Absent</v>
      </c>
      <c r="H2" s="97" t="s">
        <v>1786</v>
      </c>
      <c r="I2" t="str">
        <f t="shared" ref="I2:I33" si="3">IF(ISNUMBER(MATCH(H2, $A$2:$A$501, 0)), "Present","Absent")</f>
        <v>Present</v>
      </c>
      <c r="J2" t="str">
        <f>IF(
    (COUNTIF($A$2:$A$501, $B$2:$B$67) &gt; 0) +
    (COUNTIF($D$2:$D$234, $B$2:$B$67) &gt; 0) +
    (COUNTIF($F$2:$F$204, $B$2:$B$67) &gt; 0) +
    (COUNTIF($H$2:$H$33, $B$2:$B$67) &gt; 0) &gt;= 2,
    "Present",
    "Absent"
)</f>
        <v>Absent</v>
      </c>
    </row>
    <row r="3" spans="1:10" x14ac:dyDescent="0.3">
      <c r="A3" s="78" t="s">
        <v>1260</v>
      </c>
      <c r="B3" s="99" t="s">
        <v>2012</v>
      </c>
      <c r="C3" s="78" t="str">
        <f t="shared" si="0"/>
        <v>Present</v>
      </c>
      <c r="D3" s="97" t="s">
        <v>1290</v>
      </c>
      <c r="E3" t="str">
        <f t="shared" si="1"/>
        <v>Present</v>
      </c>
      <c r="F3" t="s">
        <v>2255</v>
      </c>
      <c r="G3" t="str">
        <f t="shared" si="2"/>
        <v>Absent</v>
      </c>
      <c r="H3" s="97" t="s">
        <v>1716</v>
      </c>
      <c r="I3" t="str">
        <f t="shared" si="3"/>
        <v>Present</v>
      </c>
      <c r="J3" t="str">
        <f t="shared" ref="J3:J66" si="4">IF(
    (COUNTIF($A$2:$A$501, $B$2:$B$67) &gt; 0) +
    (COUNTIF($D$2:$D$234, $B$2:$B$67) &gt; 0) +
    (COUNTIF($F$2:$F$204, $B$2:$B$67) &gt; 0) +
    (COUNTIF($H$2:$H$33, $B$2:$B$67) &gt; 0) &gt;= 2,
    "Present",
    "Absent"
)</f>
        <v>Present</v>
      </c>
    </row>
    <row r="4" spans="1:10" x14ac:dyDescent="0.3">
      <c r="A4" s="78" t="s">
        <v>1250</v>
      </c>
      <c r="B4" s="99" t="s">
        <v>2277</v>
      </c>
      <c r="C4" s="78" t="str">
        <f t="shared" si="0"/>
        <v>Present</v>
      </c>
      <c r="D4" s="97" t="s">
        <v>1284</v>
      </c>
      <c r="E4" t="str">
        <f t="shared" si="1"/>
        <v>Present</v>
      </c>
      <c r="F4" t="s">
        <v>1840</v>
      </c>
      <c r="G4" t="str">
        <f t="shared" si="2"/>
        <v>Present</v>
      </c>
      <c r="H4" s="97" t="s">
        <v>1842</v>
      </c>
      <c r="I4" t="str">
        <f t="shared" si="3"/>
        <v>Present</v>
      </c>
      <c r="J4" t="str">
        <f t="shared" si="4"/>
        <v>Absent</v>
      </c>
    </row>
    <row r="5" spans="1:10" x14ac:dyDescent="0.3">
      <c r="A5" s="78" t="s">
        <v>1244</v>
      </c>
      <c r="B5" s="78" t="s">
        <v>2194</v>
      </c>
      <c r="C5" s="78" t="str">
        <f t="shared" si="0"/>
        <v>Present</v>
      </c>
      <c r="D5" t="s">
        <v>2326</v>
      </c>
      <c r="E5" t="str">
        <f t="shared" si="1"/>
        <v>Absent</v>
      </c>
      <c r="F5" t="s">
        <v>2269</v>
      </c>
      <c r="G5" t="str">
        <f t="shared" si="2"/>
        <v>Absent</v>
      </c>
      <c r="H5" s="97" t="s">
        <v>1326</v>
      </c>
      <c r="I5" t="str">
        <f t="shared" si="3"/>
        <v>Present</v>
      </c>
      <c r="J5" t="str">
        <f t="shared" si="4"/>
        <v>Absent</v>
      </c>
    </row>
    <row r="6" spans="1:10" x14ac:dyDescent="0.3">
      <c r="A6" s="78" t="s">
        <v>1222</v>
      </c>
      <c r="B6" s="78" t="s">
        <v>1652</v>
      </c>
      <c r="C6" s="78" t="str">
        <f t="shared" si="0"/>
        <v>Present</v>
      </c>
      <c r="D6" t="s">
        <v>1578</v>
      </c>
      <c r="E6" t="str">
        <f t="shared" si="1"/>
        <v>Present</v>
      </c>
      <c r="F6" t="s">
        <v>1342</v>
      </c>
      <c r="G6" t="str">
        <f t="shared" si="2"/>
        <v>Present</v>
      </c>
      <c r="H6" s="97" t="s">
        <v>1334</v>
      </c>
      <c r="I6" t="str">
        <f t="shared" si="3"/>
        <v>Present</v>
      </c>
      <c r="J6" t="str">
        <f t="shared" si="4"/>
        <v>Present</v>
      </c>
    </row>
    <row r="7" spans="1:10" x14ac:dyDescent="0.3">
      <c r="A7" s="78" t="s">
        <v>1262</v>
      </c>
      <c r="B7" s="99" t="s">
        <v>2278</v>
      </c>
      <c r="C7" s="78" t="str">
        <f t="shared" si="0"/>
        <v>Absent</v>
      </c>
      <c r="D7" s="97" t="s">
        <v>2331</v>
      </c>
      <c r="E7" t="str">
        <f t="shared" si="1"/>
        <v>Absent</v>
      </c>
      <c r="F7" t="s">
        <v>2311</v>
      </c>
      <c r="G7" t="str">
        <f t="shared" si="2"/>
        <v>Absent</v>
      </c>
      <c r="H7" s="97" t="s">
        <v>1608</v>
      </c>
      <c r="I7" t="str">
        <f t="shared" si="3"/>
        <v>Present</v>
      </c>
      <c r="J7" t="str">
        <f t="shared" si="4"/>
        <v>Absent</v>
      </c>
    </row>
    <row r="8" spans="1:10" x14ac:dyDescent="0.3">
      <c r="A8" s="78" t="s">
        <v>1232</v>
      </c>
      <c r="B8" s="78" t="s">
        <v>1684</v>
      </c>
      <c r="C8" s="78" t="str">
        <f t="shared" si="0"/>
        <v>Present</v>
      </c>
      <c r="D8" t="s">
        <v>2323</v>
      </c>
      <c r="E8" t="str">
        <f t="shared" si="1"/>
        <v>Absent</v>
      </c>
      <c r="F8" t="s">
        <v>2265</v>
      </c>
      <c r="G8" t="str">
        <f t="shared" si="2"/>
        <v>Absent</v>
      </c>
      <c r="H8" s="97" t="s">
        <v>2250</v>
      </c>
      <c r="I8" t="str">
        <f t="shared" si="3"/>
        <v>Absent</v>
      </c>
      <c r="J8" t="str">
        <f t="shared" si="4"/>
        <v>Present</v>
      </c>
    </row>
    <row r="9" spans="1:10" x14ac:dyDescent="0.3">
      <c r="A9" s="78" t="s">
        <v>1282</v>
      </c>
      <c r="B9" s="78" t="s">
        <v>2282</v>
      </c>
      <c r="C9" s="78" t="str">
        <f t="shared" si="0"/>
        <v>Absent</v>
      </c>
      <c r="D9" t="s">
        <v>2338</v>
      </c>
      <c r="E9" t="str">
        <f t="shared" si="1"/>
        <v>Present</v>
      </c>
      <c r="F9" t="s">
        <v>2210</v>
      </c>
      <c r="G9" t="str">
        <f t="shared" si="2"/>
        <v>Present</v>
      </c>
      <c r="H9" s="97" t="s">
        <v>1362</v>
      </c>
      <c r="I9" t="str">
        <f t="shared" si="3"/>
        <v>Present</v>
      </c>
      <c r="J9" t="str">
        <f t="shared" si="4"/>
        <v>Absent</v>
      </c>
    </row>
    <row r="10" spans="1:10" x14ac:dyDescent="0.3">
      <c r="A10" s="78" t="s">
        <v>1236</v>
      </c>
      <c r="B10" s="78" t="s">
        <v>1382</v>
      </c>
      <c r="C10" s="78" t="str">
        <f t="shared" si="0"/>
        <v>Present</v>
      </c>
      <c r="D10" t="s">
        <v>2324</v>
      </c>
      <c r="E10" t="str">
        <f t="shared" si="1"/>
        <v>Absent</v>
      </c>
      <c r="F10" t="s">
        <v>2267</v>
      </c>
      <c r="G10" t="str">
        <f t="shared" si="2"/>
        <v>Absent</v>
      </c>
      <c r="H10" s="97" t="s">
        <v>2251</v>
      </c>
      <c r="I10" t="str">
        <f t="shared" si="3"/>
        <v>Absent</v>
      </c>
      <c r="J10" t="str">
        <f t="shared" si="4"/>
        <v>Absent</v>
      </c>
    </row>
    <row r="11" spans="1:10" x14ac:dyDescent="0.3">
      <c r="A11" s="78" t="s">
        <v>1238</v>
      </c>
      <c r="B11" s="78" t="s">
        <v>2273</v>
      </c>
      <c r="C11" s="78" t="str">
        <f t="shared" si="0"/>
        <v>Absent</v>
      </c>
      <c r="D11" t="s">
        <v>2076</v>
      </c>
      <c r="E11" t="str">
        <f t="shared" si="1"/>
        <v>Present</v>
      </c>
      <c r="F11" t="s">
        <v>1630</v>
      </c>
      <c r="G11" t="str">
        <f t="shared" si="2"/>
        <v>Present</v>
      </c>
      <c r="H11" s="97" t="s">
        <v>2252</v>
      </c>
      <c r="I11" t="str">
        <f t="shared" si="3"/>
        <v>Absent</v>
      </c>
      <c r="J11" t="str">
        <f t="shared" si="4"/>
        <v>Absent</v>
      </c>
    </row>
    <row r="12" spans="1:10" x14ac:dyDescent="0.3">
      <c r="A12" s="78" t="s">
        <v>1240</v>
      </c>
      <c r="B12" s="78" t="s">
        <v>1282</v>
      </c>
      <c r="C12" s="78" t="str">
        <f t="shared" si="0"/>
        <v>Present</v>
      </c>
      <c r="D12" t="s">
        <v>2325</v>
      </c>
      <c r="E12" t="str">
        <f t="shared" si="1"/>
        <v>Absent</v>
      </c>
      <c r="F12" t="s">
        <v>1464</v>
      </c>
      <c r="G12" t="str">
        <f t="shared" si="2"/>
        <v>Present</v>
      </c>
      <c r="H12" s="97" t="s">
        <v>2253</v>
      </c>
      <c r="I12" t="str">
        <f t="shared" si="3"/>
        <v>Absent</v>
      </c>
      <c r="J12" t="str">
        <f t="shared" si="4"/>
        <v>Present</v>
      </c>
    </row>
    <row r="13" spans="1:10" x14ac:dyDescent="0.3">
      <c r="A13" s="78" t="s">
        <v>1276</v>
      </c>
      <c r="B13" s="78" t="s">
        <v>1804</v>
      </c>
      <c r="C13" s="78" t="str">
        <f t="shared" si="0"/>
        <v>Present</v>
      </c>
      <c r="D13" t="s">
        <v>2336</v>
      </c>
      <c r="E13" t="str">
        <f t="shared" si="1"/>
        <v>Absent</v>
      </c>
      <c r="F13" t="s">
        <v>2257</v>
      </c>
      <c r="G13" t="str">
        <f t="shared" si="2"/>
        <v>Absent</v>
      </c>
      <c r="H13" s="97" t="s">
        <v>1398</v>
      </c>
      <c r="I13" t="str">
        <f t="shared" si="3"/>
        <v>Present</v>
      </c>
      <c r="J13" t="str">
        <f t="shared" si="4"/>
        <v>Absent</v>
      </c>
    </row>
    <row r="14" spans="1:10" x14ac:dyDescent="0.3">
      <c r="A14" s="78" t="s">
        <v>1226</v>
      </c>
      <c r="B14" s="78" t="s">
        <v>1892</v>
      </c>
      <c r="C14" s="78" t="str">
        <f t="shared" si="0"/>
        <v>Present</v>
      </c>
      <c r="D14" t="s">
        <v>2134</v>
      </c>
      <c r="E14" t="str">
        <f t="shared" si="1"/>
        <v>Present</v>
      </c>
      <c r="F14" t="s">
        <v>1278</v>
      </c>
      <c r="G14" t="str">
        <f t="shared" si="2"/>
        <v>Present</v>
      </c>
      <c r="H14" s="97" t="s">
        <v>1440</v>
      </c>
      <c r="I14" t="str">
        <f t="shared" si="3"/>
        <v>Present</v>
      </c>
      <c r="J14" t="str">
        <f t="shared" si="4"/>
        <v>Absent</v>
      </c>
    </row>
    <row r="15" spans="1:10" x14ac:dyDescent="0.3">
      <c r="A15" s="78" t="s">
        <v>1272</v>
      </c>
      <c r="B15" s="99" t="s">
        <v>2279</v>
      </c>
      <c r="C15" s="78" t="str">
        <f t="shared" si="0"/>
        <v>Absent</v>
      </c>
      <c r="D15" s="97" t="s">
        <v>2334</v>
      </c>
      <c r="E15" t="str">
        <f t="shared" si="1"/>
        <v>Absent</v>
      </c>
      <c r="F15" t="s">
        <v>2312</v>
      </c>
      <c r="G15" t="str">
        <f t="shared" si="2"/>
        <v>Absent</v>
      </c>
      <c r="H15" s="97" t="s">
        <v>1430</v>
      </c>
      <c r="I15" t="str">
        <f t="shared" si="3"/>
        <v>Present</v>
      </c>
      <c r="J15" t="str">
        <f t="shared" si="4"/>
        <v>Absent</v>
      </c>
    </row>
    <row r="16" spans="1:10" x14ac:dyDescent="0.3">
      <c r="A16" s="78" t="s">
        <v>1284</v>
      </c>
      <c r="B16" s="78" t="s">
        <v>1708</v>
      </c>
      <c r="C16" s="78" t="str">
        <f t="shared" si="0"/>
        <v>Present</v>
      </c>
      <c r="D16" t="s">
        <v>2339</v>
      </c>
      <c r="E16" t="str">
        <f t="shared" si="1"/>
        <v>Absent</v>
      </c>
      <c r="F16" t="s">
        <v>1452</v>
      </c>
      <c r="G16" t="str">
        <f t="shared" si="2"/>
        <v>Present</v>
      </c>
      <c r="H16" s="97" t="s">
        <v>2255</v>
      </c>
      <c r="I16" t="str">
        <f t="shared" si="3"/>
        <v>Absent</v>
      </c>
      <c r="J16" t="str">
        <f t="shared" si="4"/>
        <v>Absent</v>
      </c>
    </row>
    <row r="17" spans="1:10" x14ac:dyDescent="0.3">
      <c r="A17" s="78" t="s">
        <v>1248</v>
      </c>
      <c r="B17" s="99" t="s">
        <v>2276</v>
      </c>
      <c r="C17" s="78" t="str">
        <f t="shared" si="0"/>
        <v>Absent</v>
      </c>
      <c r="D17" s="97" t="s">
        <v>2327</v>
      </c>
      <c r="E17" t="str">
        <f t="shared" si="1"/>
        <v>Absent</v>
      </c>
      <c r="F17" t="s">
        <v>1490</v>
      </c>
      <c r="G17" t="str">
        <f t="shared" si="2"/>
        <v>Present</v>
      </c>
      <c r="H17" s="97" t="s">
        <v>2260</v>
      </c>
      <c r="I17" t="str">
        <f t="shared" si="3"/>
        <v>Absent</v>
      </c>
      <c r="J17" t="str">
        <f t="shared" si="4"/>
        <v>Absent</v>
      </c>
    </row>
    <row r="18" spans="1:10" x14ac:dyDescent="0.3">
      <c r="A18" s="78" t="s">
        <v>1242</v>
      </c>
      <c r="B18" s="78" t="s">
        <v>2274</v>
      </c>
      <c r="C18" s="78" t="str">
        <f t="shared" si="0"/>
        <v>Absent</v>
      </c>
      <c r="D18" t="s">
        <v>1330</v>
      </c>
      <c r="E18" t="str">
        <f t="shared" si="1"/>
        <v>Present</v>
      </c>
      <c r="F18" t="s">
        <v>2268</v>
      </c>
      <c r="G18" t="str">
        <f t="shared" si="2"/>
        <v>Absent</v>
      </c>
      <c r="H18" s="97" t="s">
        <v>2210</v>
      </c>
      <c r="I18" t="str">
        <f t="shared" si="3"/>
        <v>Present</v>
      </c>
      <c r="J18" t="str">
        <f t="shared" si="4"/>
        <v>Absent</v>
      </c>
    </row>
    <row r="19" spans="1:10" x14ac:dyDescent="0.3">
      <c r="A19" s="78" t="s">
        <v>1252</v>
      </c>
      <c r="B19" s="99" t="s">
        <v>1860</v>
      </c>
      <c r="C19" s="78" t="str">
        <f t="shared" si="0"/>
        <v>Present</v>
      </c>
      <c r="D19" s="97" t="s">
        <v>2328</v>
      </c>
      <c r="E19" t="str">
        <f t="shared" si="1"/>
        <v>Absent</v>
      </c>
      <c r="F19" t="s">
        <v>1960</v>
      </c>
      <c r="G19" t="str">
        <f t="shared" si="2"/>
        <v>Present</v>
      </c>
      <c r="H19" s="48" t="s">
        <v>2261</v>
      </c>
      <c r="I19" t="str">
        <f t="shared" si="3"/>
        <v>Absent</v>
      </c>
      <c r="J19" t="str">
        <f t="shared" si="4"/>
        <v>Present</v>
      </c>
    </row>
    <row r="20" spans="1:10" x14ac:dyDescent="0.3">
      <c r="A20" s="78" t="s">
        <v>1254</v>
      </c>
      <c r="B20" s="99" t="s">
        <v>2174</v>
      </c>
      <c r="C20" s="78" t="str">
        <f t="shared" si="0"/>
        <v>Present</v>
      </c>
      <c r="D20" s="97" t="s">
        <v>2329</v>
      </c>
      <c r="E20" t="str">
        <f t="shared" si="1"/>
        <v>Present</v>
      </c>
      <c r="F20" t="s">
        <v>1774</v>
      </c>
      <c r="G20" t="str">
        <f t="shared" si="2"/>
        <v>Present</v>
      </c>
      <c r="H20" s="97" t="s">
        <v>2254</v>
      </c>
      <c r="I20" t="str">
        <f t="shared" si="3"/>
        <v>Present</v>
      </c>
      <c r="J20" t="str">
        <f t="shared" si="4"/>
        <v>Absent</v>
      </c>
    </row>
    <row r="21" spans="1:10" x14ac:dyDescent="0.3">
      <c r="A21" s="78" t="s">
        <v>1246</v>
      </c>
      <c r="B21" s="98" t="s">
        <v>1914</v>
      </c>
      <c r="C21" s="78" t="str">
        <f t="shared" si="0"/>
        <v>Present</v>
      </c>
      <c r="D21" s="97" t="s">
        <v>1696</v>
      </c>
      <c r="E21" t="str">
        <f t="shared" si="1"/>
        <v>Present</v>
      </c>
      <c r="F21" t="s">
        <v>2202</v>
      </c>
      <c r="G21" t="str">
        <f t="shared" si="2"/>
        <v>Present</v>
      </c>
      <c r="H21" s="97" t="s">
        <v>1466</v>
      </c>
      <c r="I21" t="str">
        <f t="shared" si="3"/>
        <v>Present</v>
      </c>
      <c r="J21" t="str">
        <f t="shared" si="4"/>
        <v>Absent</v>
      </c>
    </row>
    <row r="22" spans="1:10" x14ac:dyDescent="0.3">
      <c r="A22" s="78" t="s">
        <v>1258</v>
      </c>
      <c r="B22" s="99" t="s">
        <v>2142</v>
      </c>
      <c r="C22" s="78" t="str">
        <f t="shared" si="0"/>
        <v>Present</v>
      </c>
      <c r="D22" s="97" t="s">
        <v>2330</v>
      </c>
      <c r="E22" t="str">
        <f t="shared" si="1"/>
        <v>Absent</v>
      </c>
      <c r="F22" t="s">
        <v>1952</v>
      </c>
      <c r="G22" t="str">
        <f t="shared" si="2"/>
        <v>Present</v>
      </c>
      <c r="H22" s="97" t="s">
        <v>2262</v>
      </c>
      <c r="I22" t="str">
        <f t="shared" si="3"/>
        <v>Absent</v>
      </c>
      <c r="J22" t="str">
        <f t="shared" si="4"/>
        <v>Absent</v>
      </c>
    </row>
    <row r="23" spans="1:10" x14ac:dyDescent="0.3">
      <c r="A23" s="78" t="s">
        <v>1234</v>
      </c>
      <c r="B23" s="78" t="s">
        <v>2272</v>
      </c>
      <c r="C23" s="78" t="str">
        <f t="shared" si="0"/>
        <v>Absent</v>
      </c>
      <c r="D23" t="s">
        <v>1932</v>
      </c>
      <c r="E23" t="str">
        <f t="shared" si="1"/>
        <v>Present</v>
      </c>
      <c r="F23" t="s">
        <v>2266</v>
      </c>
      <c r="G23" t="str">
        <f t="shared" si="2"/>
        <v>Absent</v>
      </c>
      <c r="H23" s="97" t="s">
        <v>1406</v>
      </c>
      <c r="I23" t="str">
        <f t="shared" si="3"/>
        <v>Present</v>
      </c>
      <c r="J23" t="str">
        <f t="shared" si="4"/>
        <v>Absent</v>
      </c>
    </row>
    <row r="24" spans="1:10" x14ac:dyDescent="0.3">
      <c r="A24" s="78" t="s">
        <v>1230</v>
      </c>
      <c r="B24" s="78" t="s">
        <v>2271</v>
      </c>
      <c r="C24" s="78" t="str">
        <f t="shared" si="0"/>
        <v>Absent</v>
      </c>
      <c r="D24" t="s">
        <v>2302</v>
      </c>
      <c r="E24" t="str">
        <f t="shared" si="1"/>
        <v>Absent</v>
      </c>
      <c r="F24" t="s">
        <v>2264</v>
      </c>
      <c r="G24" t="str">
        <f t="shared" si="2"/>
        <v>Absent</v>
      </c>
      <c r="H24" s="97" t="s">
        <v>2249</v>
      </c>
      <c r="I24" t="str">
        <f t="shared" si="3"/>
        <v>Present</v>
      </c>
      <c r="J24" t="str">
        <f t="shared" si="4"/>
        <v>Absent</v>
      </c>
    </row>
    <row r="25" spans="1:10" x14ac:dyDescent="0.3">
      <c r="A25" s="78" t="s">
        <v>1224</v>
      </c>
      <c r="B25" s="78" t="s">
        <v>1290</v>
      </c>
      <c r="C25" s="78" t="str">
        <f t="shared" si="0"/>
        <v>Present</v>
      </c>
      <c r="D25" t="s">
        <v>2016</v>
      </c>
      <c r="E25" t="str">
        <f t="shared" si="1"/>
        <v>Present</v>
      </c>
      <c r="F25" t="s">
        <v>1648</v>
      </c>
      <c r="G25" t="str">
        <f t="shared" si="2"/>
        <v>Present</v>
      </c>
      <c r="H25" s="97" t="s">
        <v>1282</v>
      </c>
      <c r="I25" t="str">
        <f t="shared" si="3"/>
        <v>Present</v>
      </c>
      <c r="J25" t="str">
        <f t="shared" si="4"/>
        <v>Present</v>
      </c>
    </row>
    <row r="26" spans="1:10" x14ac:dyDescent="0.3">
      <c r="A26" s="78" t="s">
        <v>1266</v>
      </c>
      <c r="B26" s="99" t="s">
        <v>1570</v>
      </c>
      <c r="C26" s="78" t="str">
        <f t="shared" si="0"/>
        <v>Present</v>
      </c>
      <c r="D26" s="97" t="s">
        <v>2333</v>
      </c>
      <c r="E26" t="str">
        <f t="shared" si="1"/>
        <v>Absent</v>
      </c>
      <c r="F26" t="s">
        <v>1398</v>
      </c>
      <c r="G26" t="str">
        <f t="shared" si="2"/>
        <v>Present</v>
      </c>
      <c r="H26" s="97" t="s">
        <v>2263</v>
      </c>
      <c r="I26" t="str">
        <f t="shared" si="3"/>
        <v>Absent</v>
      </c>
      <c r="J26" t="str">
        <f t="shared" si="4"/>
        <v>Absent</v>
      </c>
    </row>
    <row r="27" spans="1:10" x14ac:dyDescent="0.3">
      <c r="A27" s="78" t="s">
        <v>1264</v>
      </c>
      <c r="B27" s="99" t="s">
        <v>1928</v>
      </c>
      <c r="C27" s="78" t="str">
        <f t="shared" si="0"/>
        <v>Present</v>
      </c>
      <c r="D27" s="97" t="s">
        <v>2332</v>
      </c>
      <c r="E27" t="str">
        <f t="shared" si="1"/>
        <v>Absent</v>
      </c>
      <c r="F27" t="s">
        <v>1978</v>
      </c>
      <c r="G27" t="str">
        <f t="shared" si="2"/>
        <v>Present</v>
      </c>
      <c r="H27" s="97" t="s">
        <v>1448</v>
      </c>
      <c r="I27" t="str">
        <f t="shared" si="3"/>
        <v>Present</v>
      </c>
      <c r="J27" t="str">
        <f t="shared" si="4"/>
        <v>Absent</v>
      </c>
    </row>
    <row r="28" spans="1:10" x14ac:dyDescent="0.3">
      <c r="A28" s="78" t="s">
        <v>1270</v>
      </c>
      <c r="B28" s="99" t="s">
        <v>1826</v>
      </c>
      <c r="C28" s="78" t="str">
        <f t="shared" si="0"/>
        <v>Present</v>
      </c>
      <c r="D28" s="97" t="s">
        <v>2275</v>
      </c>
      <c r="E28" t="str">
        <f t="shared" si="1"/>
        <v>Absent</v>
      </c>
      <c r="F28" t="s">
        <v>1820</v>
      </c>
      <c r="G28" t="str">
        <f t="shared" si="2"/>
        <v>Present</v>
      </c>
      <c r="H28" s="97" t="s">
        <v>2256</v>
      </c>
      <c r="I28" t="str">
        <f t="shared" si="3"/>
        <v>Absent</v>
      </c>
      <c r="J28" t="str">
        <f t="shared" si="4"/>
        <v>Absent</v>
      </c>
    </row>
    <row r="29" spans="1:10" x14ac:dyDescent="0.3">
      <c r="A29" s="78" t="s">
        <v>1256</v>
      </c>
      <c r="B29" s="99" t="s">
        <v>2098</v>
      </c>
      <c r="C29" s="78" t="str">
        <f t="shared" si="0"/>
        <v>Present</v>
      </c>
      <c r="D29" s="97" t="s">
        <v>1684</v>
      </c>
      <c r="E29" t="str">
        <f t="shared" si="1"/>
        <v>Present</v>
      </c>
      <c r="F29" t="s">
        <v>1324</v>
      </c>
      <c r="G29" t="str">
        <f t="shared" si="2"/>
        <v>Present</v>
      </c>
      <c r="H29" s="97" t="s">
        <v>1256</v>
      </c>
      <c r="I29" t="str">
        <f t="shared" si="3"/>
        <v>Present</v>
      </c>
      <c r="J29" t="str">
        <f t="shared" si="4"/>
        <v>Present</v>
      </c>
    </row>
    <row r="30" spans="1:10" x14ac:dyDescent="0.3">
      <c r="A30" s="78" t="s">
        <v>1274</v>
      </c>
      <c r="B30" s="99" t="s">
        <v>2280</v>
      </c>
      <c r="C30" s="78" t="str">
        <f t="shared" si="0"/>
        <v>Absent</v>
      </c>
      <c r="D30" t="s">
        <v>2335</v>
      </c>
      <c r="E30" t="str">
        <f t="shared" si="1"/>
        <v>Absent</v>
      </c>
      <c r="F30" t="s">
        <v>1678</v>
      </c>
      <c r="G30" t="str">
        <f t="shared" si="2"/>
        <v>Present</v>
      </c>
      <c r="H30" s="97" t="s">
        <v>2257</v>
      </c>
      <c r="I30" t="str">
        <f t="shared" si="3"/>
        <v>Absent</v>
      </c>
      <c r="J30" t="str">
        <f t="shared" si="4"/>
        <v>Absent</v>
      </c>
    </row>
    <row r="31" spans="1:10" x14ac:dyDescent="0.3">
      <c r="A31" s="78" t="s">
        <v>1228</v>
      </c>
      <c r="B31" s="78" t="s">
        <v>2270</v>
      </c>
      <c r="C31" s="78" t="str">
        <f t="shared" si="0"/>
        <v>Absent</v>
      </c>
      <c r="D31" t="s">
        <v>2301</v>
      </c>
      <c r="E31" t="str">
        <f t="shared" si="1"/>
        <v>Absent</v>
      </c>
      <c r="F31" t="s">
        <v>1968</v>
      </c>
      <c r="G31" t="str">
        <f t="shared" si="2"/>
        <v>Present</v>
      </c>
      <c r="H31" s="97" t="s">
        <v>2248</v>
      </c>
      <c r="I31" t="str">
        <f t="shared" si="3"/>
        <v>Present</v>
      </c>
      <c r="J31" t="str">
        <f t="shared" si="4"/>
        <v>Absent</v>
      </c>
    </row>
    <row r="32" spans="1:10" x14ac:dyDescent="0.3">
      <c r="A32" s="78" t="s">
        <v>1278</v>
      </c>
      <c r="B32" s="78" t="s">
        <v>1418</v>
      </c>
      <c r="C32" s="78" t="str">
        <f t="shared" si="0"/>
        <v>Present</v>
      </c>
      <c r="D32" t="s">
        <v>2337</v>
      </c>
      <c r="E32" t="str">
        <f t="shared" si="1"/>
        <v>Absent</v>
      </c>
      <c r="F32" t="s">
        <v>2284</v>
      </c>
      <c r="G32" t="str">
        <f t="shared" si="2"/>
        <v>Present</v>
      </c>
      <c r="H32" s="97" t="s">
        <v>2258</v>
      </c>
      <c r="I32" t="str">
        <f t="shared" si="3"/>
        <v>Absent</v>
      </c>
      <c r="J32" t="str">
        <f t="shared" si="4"/>
        <v>Absent</v>
      </c>
    </row>
    <row r="33" spans="1:10" x14ac:dyDescent="0.3">
      <c r="A33" s="78" t="s">
        <v>1280</v>
      </c>
      <c r="B33" s="78" t="s">
        <v>2281</v>
      </c>
      <c r="C33" s="78" t="str">
        <f t="shared" si="0"/>
        <v>Absent</v>
      </c>
      <c r="D33" t="s">
        <v>1686</v>
      </c>
      <c r="E33" t="str">
        <f t="shared" si="1"/>
        <v>Present</v>
      </c>
      <c r="F33" t="s">
        <v>1380</v>
      </c>
      <c r="G33" t="str">
        <f t="shared" si="2"/>
        <v>Present</v>
      </c>
      <c r="H33" s="97" t="s">
        <v>2259</v>
      </c>
      <c r="I33" t="str">
        <f t="shared" si="3"/>
        <v>Absent</v>
      </c>
      <c r="J33" t="str">
        <f t="shared" si="4"/>
        <v>Absent</v>
      </c>
    </row>
    <row r="34" spans="1:10" x14ac:dyDescent="0.3">
      <c r="A34" s="78" t="s">
        <v>1296</v>
      </c>
      <c r="B34" s="78" t="s">
        <v>1328</v>
      </c>
      <c r="C34" s="78" t="str">
        <f t="shared" ref="C34:C65" si="5">IF(ISNUMBER(MATCH(B34, $A$2:$A$501, 0)), "Present", "Absent")</f>
        <v>Present</v>
      </c>
      <c r="D34" t="s">
        <v>1738</v>
      </c>
      <c r="E34" t="str">
        <f t="shared" si="1"/>
        <v>Present</v>
      </c>
      <c r="F34" t="s">
        <v>2313</v>
      </c>
      <c r="G34" t="str">
        <f t="shared" ref="G34:G65" si="6">IF(ISNUMBER(MATCH(F34, $A$2:$A$501, 0)), "Present", "Absent")</f>
        <v>Absent</v>
      </c>
      <c r="J34" t="str">
        <f t="shared" si="4"/>
        <v>Absent</v>
      </c>
    </row>
    <row r="35" spans="1:10" x14ac:dyDescent="0.3">
      <c r="A35" s="78" t="s">
        <v>1314</v>
      </c>
      <c r="B35" s="78" t="s">
        <v>1460</v>
      </c>
      <c r="C35" s="78" t="str">
        <f t="shared" si="5"/>
        <v>Present</v>
      </c>
      <c r="D35" t="s">
        <v>2346</v>
      </c>
      <c r="E35" t="str">
        <f t="shared" si="1"/>
        <v>Absent</v>
      </c>
      <c r="F35" t="s">
        <v>2317</v>
      </c>
      <c r="G35" t="str">
        <f t="shared" si="6"/>
        <v>Absent</v>
      </c>
      <c r="J35" t="str">
        <f t="shared" si="4"/>
        <v>Present</v>
      </c>
    </row>
    <row r="36" spans="1:10" x14ac:dyDescent="0.3">
      <c r="A36" s="78" t="s">
        <v>1304</v>
      </c>
      <c r="B36" s="78" t="s">
        <v>2168</v>
      </c>
      <c r="C36" s="78" t="str">
        <f t="shared" si="5"/>
        <v>Present</v>
      </c>
      <c r="D36" t="s">
        <v>1900</v>
      </c>
      <c r="E36" t="str">
        <f t="shared" si="1"/>
        <v>Present</v>
      </c>
      <c r="F36" t="s">
        <v>2316</v>
      </c>
      <c r="G36" t="str">
        <f t="shared" si="6"/>
        <v>Present</v>
      </c>
      <c r="J36" t="str">
        <f t="shared" si="4"/>
        <v>Absent</v>
      </c>
    </row>
    <row r="37" spans="1:10" x14ac:dyDescent="0.3">
      <c r="A37" s="78" t="s">
        <v>1350</v>
      </c>
      <c r="B37" s="78" t="s">
        <v>2288</v>
      </c>
      <c r="C37" s="78" t="str">
        <f t="shared" si="5"/>
        <v>Absent</v>
      </c>
      <c r="D37" t="s">
        <v>2354</v>
      </c>
      <c r="E37" t="str">
        <f t="shared" si="1"/>
        <v>Absent</v>
      </c>
      <c r="F37" t="s">
        <v>1248</v>
      </c>
      <c r="G37" t="str">
        <f t="shared" si="6"/>
        <v>Present</v>
      </c>
      <c r="J37" t="str">
        <f t="shared" si="4"/>
        <v>Absent</v>
      </c>
    </row>
    <row r="38" spans="1:10" x14ac:dyDescent="0.3">
      <c r="A38" s="78" t="s">
        <v>1342</v>
      </c>
      <c r="B38" s="78" t="s">
        <v>1912</v>
      </c>
      <c r="C38" s="78" t="str">
        <f t="shared" si="5"/>
        <v>Present</v>
      </c>
      <c r="D38" t="s">
        <v>1860</v>
      </c>
      <c r="E38" t="str">
        <f t="shared" si="1"/>
        <v>Present</v>
      </c>
      <c r="F38" t="s">
        <v>1652</v>
      </c>
      <c r="G38" t="str">
        <f t="shared" si="6"/>
        <v>Present</v>
      </c>
      <c r="J38" t="str">
        <f t="shared" si="4"/>
        <v>Absent</v>
      </c>
    </row>
    <row r="39" spans="1:10" x14ac:dyDescent="0.3">
      <c r="A39" s="78" t="s">
        <v>1312</v>
      </c>
      <c r="B39" s="78" t="s">
        <v>2148</v>
      </c>
      <c r="C39" s="78" t="str">
        <f t="shared" si="5"/>
        <v>Present</v>
      </c>
      <c r="D39" t="s">
        <v>2345</v>
      </c>
      <c r="E39" t="str">
        <f t="shared" si="1"/>
        <v>Absent</v>
      </c>
      <c r="F39" t="s">
        <v>1400</v>
      </c>
      <c r="G39" t="str">
        <f t="shared" si="6"/>
        <v>Present</v>
      </c>
      <c r="J39" t="str">
        <f t="shared" si="4"/>
        <v>Absent</v>
      </c>
    </row>
    <row r="40" spans="1:10" x14ac:dyDescent="0.3">
      <c r="A40" s="78" t="s">
        <v>1352</v>
      </c>
      <c r="B40" s="78" t="s">
        <v>1490</v>
      </c>
      <c r="C40" s="78" t="str">
        <f t="shared" si="5"/>
        <v>Present</v>
      </c>
      <c r="D40" t="s">
        <v>2355</v>
      </c>
      <c r="E40" t="str">
        <f t="shared" si="1"/>
        <v>Absent</v>
      </c>
      <c r="F40" t="s">
        <v>1530</v>
      </c>
      <c r="G40" t="str">
        <f t="shared" si="6"/>
        <v>Present</v>
      </c>
      <c r="J40" t="str">
        <f t="shared" si="4"/>
        <v>Present</v>
      </c>
    </row>
    <row r="41" spans="1:10" x14ac:dyDescent="0.3">
      <c r="A41" s="78" t="s">
        <v>1346</v>
      </c>
      <c r="B41" s="78" t="s">
        <v>2216</v>
      </c>
      <c r="C41" s="78" t="str">
        <f t="shared" si="5"/>
        <v>Present</v>
      </c>
      <c r="D41" t="s">
        <v>2098</v>
      </c>
      <c r="E41" t="str">
        <f t="shared" si="1"/>
        <v>Present</v>
      </c>
      <c r="F41" t="s">
        <v>1430</v>
      </c>
      <c r="G41" t="str">
        <f t="shared" si="6"/>
        <v>Present</v>
      </c>
      <c r="J41" t="str">
        <f t="shared" si="4"/>
        <v>Absent</v>
      </c>
    </row>
    <row r="42" spans="1:10" x14ac:dyDescent="0.3">
      <c r="A42" s="78" t="s">
        <v>1292</v>
      </c>
      <c r="B42" s="78" t="s">
        <v>1378</v>
      </c>
      <c r="C42" s="78" t="str">
        <f t="shared" si="5"/>
        <v>Present</v>
      </c>
      <c r="D42" t="s">
        <v>2341</v>
      </c>
      <c r="E42" t="str">
        <f t="shared" si="1"/>
        <v>Absent</v>
      </c>
      <c r="F42" t="s">
        <v>1676</v>
      </c>
      <c r="G42" t="str">
        <f t="shared" si="6"/>
        <v>Present</v>
      </c>
      <c r="J42" t="str">
        <f t="shared" si="4"/>
        <v>Present</v>
      </c>
    </row>
    <row r="43" spans="1:10" x14ac:dyDescent="0.3">
      <c r="A43" s="78" t="s">
        <v>1338</v>
      </c>
      <c r="B43" s="78" t="s">
        <v>1658</v>
      </c>
      <c r="C43" s="78" t="str">
        <f t="shared" si="5"/>
        <v>Present</v>
      </c>
      <c r="D43" t="s">
        <v>2162</v>
      </c>
      <c r="E43" t="str">
        <f t="shared" si="1"/>
        <v>Present</v>
      </c>
      <c r="F43" t="s">
        <v>2321</v>
      </c>
      <c r="G43" t="str">
        <f t="shared" si="6"/>
        <v>Absent</v>
      </c>
      <c r="J43" t="str">
        <f t="shared" si="4"/>
        <v>Present</v>
      </c>
    </row>
    <row r="44" spans="1:10" x14ac:dyDescent="0.3">
      <c r="A44" s="78" t="s">
        <v>1344</v>
      </c>
      <c r="B44" s="78" t="s">
        <v>2289</v>
      </c>
      <c r="C44" s="78" t="str">
        <f t="shared" si="5"/>
        <v>Absent</v>
      </c>
      <c r="D44" t="s">
        <v>2138</v>
      </c>
      <c r="E44" t="str">
        <f t="shared" si="1"/>
        <v>Present</v>
      </c>
      <c r="F44" t="s">
        <v>1500</v>
      </c>
      <c r="G44" t="str">
        <f t="shared" si="6"/>
        <v>Present</v>
      </c>
      <c r="J44" t="str">
        <f t="shared" si="4"/>
        <v>Absent</v>
      </c>
    </row>
    <row r="45" spans="1:10" x14ac:dyDescent="0.3">
      <c r="A45" s="78" t="s">
        <v>1316</v>
      </c>
      <c r="B45" s="78" t="s">
        <v>1246</v>
      </c>
      <c r="C45" s="78" t="str">
        <f t="shared" si="5"/>
        <v>Present</v>
      </c>
      <c r="D45" t="s">
        <v>2347</v>
      </c>
      <c r="E45" t="str">
        <f t="shared" si="1"/>
        <v>Absent</v>
      </c>
      <c r="F45" t="s">
        <v>2318</v>
      </c>
      <c r="G45" t="str">
        <f t="shared" si="6"/>
        <v>Present</v>
      </c>
      <c r="J45" t="str">
        <f t="shared" si="4"/>
        <v>Present</v>
      </c>
    </row>
    <row r="46" spans="1:10" x14ac:dyDescent="0.3">
      <c r="A46" s="78" t="s">
        <v>1330</v>
      </c>
      <c r="B46" s="78" t="s">
        <v>1732</v>
      </c>
      <c r="C46" s="78" t="str">
        <f t="shared" si="5"/>
        <v>Present</v>
      </c>
      <c r="D46" t="s">
        <v>2352</v>
      </c>
      <c r="E46" t="str">
        <f t="shared" si="1"/>
        <v>Absent</v>
      </c>
      <c r="F46" t="s">
        <v>1338</v>
      </c>
      <c r="G46" t="str">
        <f t="shared" si="6"/>
        <v>Present</v>
      </c>
      <c r="J46" t="str">
        <f t="shared" si="4"/>
        <v>Absent</v>
      </c>
    </row>
    <row r="47" spans="1:10" x14ac:dyDescent="0.3">
      <c r="A47" s="78" t="s">
        <v>1286</v>
      </c>
      <c r="B47" s="78" t="s">
        <v>2028</v>
      </c>
      <c r="C47" s="78" t="str">
        <f t="shared" si="5"/>
        <v>Present</v>
      </c>
      <c r="D47" t="s">
        <v>1994</v>
      </c>
      <c r="E47" t="str">
        <f t="shared" si="1"/>
        <v>Present</v>
      </c>
      <c r="F47" t="s">
        <v>1544</v>
      </c>
      <c r="G47" t="str">
        <f t="shared" si="6"/>
        <v>Present</v>
      </c>
      <c r="J47" t="str">
        <f t="shared" si="4"/>
        <v>Absent</v>
      </c>
    </row>
    <row r="48" spans="1:10" x14ac:dyDescent="0.3">
      <c r="A48" s="78" t="s">
        <v>1288</v>
      </c>
      <c r="B48" s="78" t="s">
        <v>1744</v>
      </c>
      <c r="C48" s="78" t="str">
        <f t="shared" si="5"/>
        <v>Present</v>
      </c>
      <c r="D48" t="s">
        <v>2340</v>
      </c>
      <c r="E48" t="str">
        <f t="shared" si="1"/>
        <v>Absent</v>
      </c>
      <c r="F48" t="s">
        <v>1814</v>
      </c>
      <c r="G48" t="str">
        <f t="shared" si="6"/>
        <v>Present</v>
      </c>
      <c r="J48" t="str">
        <f t="shared" si="4"/>
        <v>Absent</v>
      </c>
    </row>
    <row r="49" spans="1:10" x14ac:dyDescent="0.3">
      <c r="A49" s="78" t="s">
        <v>1332</v>
      </c>
      <c r="B49" s="78" t="s">
        <v>1802</v>
      </c>
      <c r="C49" s="78" t="str">
        <f t="shared" si="5"/>
        <v>Present</v>
      </c>
      <c r="D49" t="s">
        <v>1370</v>
      </c>
      <c r="E49" t="str">
        <f t="shared" si="1"/>
        <v>Present</v>
      </c>
      <c r="F49" t="s">
        <v>2052</v>
      </c>
      <c r="G49" t="str">
        <f t="shared" si="6"/>
        <v>Present</v>
      </c>
      <c r="J49" t="str">
        <f t="shared" si="4"/>
        <v>Absent</v>
      </c>
    </row>
    <row r="50" spans="1:10" x14ac:dyDescent="0.3">
      <c r="A50" s="78" t="s">
        <v>1320</v>
      </c>
      <c r="B50" s="78" t="s">
        <v>1326</v>
      </c>
      <c r="C50" s="78" t="str">
        <f t="shared" si="5"/>
        <v>Present</v>
      </c>
      <c r="D50" t="s">
        <v>1844</v>
      </c>
      <c r="E50" t="str">
        <f t="shared" si="1"/>
        <v>Present</v>
      </c>
      <c r="F50" t="s">
        <v>2319</v>
      </c>
      <c r="G50" t="str">
        <f t="shared" si="6"/>
        <v>Absent</v>
      </c>
      <c r="J50" t="str">
        <f t="shared" si="4"/>
        <v>Present</v>
      </c>
    </row>
    <row r="51" spans="1:10" x14ac:dyDescent="0.3">
      <c r="A51" s="78" t="s">
        <v>1322</v>
      </c>
      <c r="B51" s="78" t="s">
        <v>2285</v>
      </c>
      <c r="C51" s="78" t="str">
        <f t="shared" si="5"/>
        <v>Absent</v>
      </c>
      <c r="D51" t="s">
        <v>2349</v>
      </c>
      <c r="E51" t="str">
        <f t="shared" si="1"/>
        <v>Absent</v>
      </c>
      <c r="F51" t="s">
        <v>1238</v>
      </c>
      <c r="G51" t="str">
        <f t="shared" si="6"/>
        <v>Present</v>
      </c>
      <c r="J51" t="str">
        <f t="shared" si="4"/>
        <v>Absent</v>
      </c>
    </row>
    <row r="52" spans="1:10" x14ac:dyDescent="0.3">
      <c r="A52" s="78" t="s">
        <v>1300</v>
      </c>
      <c r="B52" s="78" t="s">
        <v>2046</v>
      </c>
      <c r="C52" s="78" t="str">
        <f t="shared" si="5"/>
        <v>Present</v>
      </c>
      <c r="D52" t="s">
        <v>2343</v>
      </c>
      <c r="E52" t="str">
        <f t="shared" si="1"/>
        <v>Absent</v>
      </c>
      <c r="F52" t="s">
        <v>1896</v>
      </c>
      <c r="G52" t="str">
        <f t="shared" si="6"/>
        <v>Present</v>
      </c>
      <c r="J52" t="str">
        <f t="shared" si="4"/>
        <v>Absent</v>
      </c>
    </row>
    <row r="53" spans="1:10" x14ac:dyDescent="0.3">
      <c r="A53" s="78" t="s">
        <v>1308</v>
      </c>
      <c r="B53" s="78" t="s">
        <v>1476</v>
      </c>
      <c r="C53" s="78" t="str">
        <f t="shared" si="5"/>
        <v>Present</v>
      </c>
      <c r="D53" t="s">
        <v>2344</v>
      </c>
      <c r="E53" t="str">
        <f t="shared" si="1"/>
        <v>Present</v>
      </c>
      <c r="F53" t="s">
        <v>1368</v>
      </c>
      <c r="G53" t="str">
        <f t="shared" si="6"/>
        <v>Present</v>
      </c>
      <c r="J53" t="str">
        <f t="shared" si="4"/>
        <v>Absent</v>
      </c>
    </row>
    <row r="54" spans="1:10" x14ac:dyDescent="0.3">
      <c r="A54" s="78" t="s">
        <v>1306</v>
      </c>
      <c r="B54" s="78" t="s">
        <v>2096</v>
      </c>
      <c r="C54" s="78" t="str">
        <f t="shared" si="5"/>
        <v>Present</v>
      </c>
      <c r="D54" t="s">
        <v>1934</v>
      </c>
      <c r="E54" t="str">
        <f t="shared" si="1"/>
        <v>Present</v>
      </c>
      <c r="F54" t="s">
        <v>1916</v>
      </c>
      <c r="G54" t="str">
        <f t="shared" si="6"/>
        <v>Present</v>
      </c>
      <c r="J54" t="str">
        <f t="shared" si="4"/>
        <v>Absent</v>
      </c>
    </row>
    <row r="55" spans="1:10" x14ac:dyDescent="0.3">
      <c r="A55" s="78" t="s">
        <v>1290</v>
      </c>
      <c r="B55" s="78" t="s">
        <v>1458</v>
      </c>
      <c r="C55" s="78" t="str">
        <f t="shared" si="5"/>
        <v>Present</v>
      </c>
      <c r="D55" t="s">
        <v>1702</v>
      </c>
      <c r="E55" t="str">
        <f t="shared" si="1"/>
        <v>Present</v>
      </c>
      <c r="F55" t="s">
        <v>1330</v>
      </c>
      <c r="G55" t="str">
        <f t="shared" si="6"/>
        <v>Present</v>
      </c>
      <c r="J55" t="str">
        <f t="shared" si="4"/>
        <v>Absent</v>
      </c>
    </row>
    <row r="56" spans="1:10" x14ac:dyDescent="0.3">
      <c r="A56" s="78" t="s">
        <v>1348</v>
      </c>
      <c r="B56" s="78" t="s">
        <v>1448</v>
      </c>
      <c r="C56" s="78" t="str">
        <f t="shared" si="5"/>
        <v>Present</v>
      </c>
      <c r="D56" t="s">
        <v>2112</v>
      </c>
      <c r="E56" t="str">
        <f t="shared" si="1"/>
        <v>Present</v>
      </c>
      <c r="F56" t="s">
        <v>1824</v>
      </c>
      <c r="G56" t="str">
        <f t="shared" si="6"/>
        <v>Present</v>
      </c>
      <c r="J56" t="str">
        <f t="shared" si="4"/>
        <v>Present</v>
      </c>
    </row>
    <row r="57" spans="1:10" x14ac:dyDescent="0.3">
      <c r="A57" s="78" t="s">
        <v>1328</v>
      </c>
      <c r="B57" s="78" t="s">
        <v>2286</v>
      </c>
      <c r="C57" s="78" t="str">
        <f t="shared" si="5"/>
        <v>Absent</v>
      </c>
      <c r="D57" t="s">
        <v>2351</v>
      </c>
      <c r="E57" t="str">
        <f t="shared" si="1"/>
        <v>Absent</v>
      </c>
      <c r="F57" t="s">
        <v>1942</v>
      </c>
      <c r="G57" t="str">
        <f t="shared" si="6"/>
        <v>Present</v>
      </c>
      <c r="J57" t="str">
        <f t="shared" si="4"/>
        <v>Absent</v>
      </c>
    </row>
    <row r="58" spans="1:10" x14ac:dyDescent="0.3">
      <c r="A58" s="78" t="s">
        <v>1334</v>
      </c>
      <c r="B58" s="78" t="s">
        <v>1798</v>
      </c>
      <c r="C58" s="78" t="str">
        <f t="shared" si="5"/>
        <v>Present</v>
      </c>
      <c r="D58" t="s">
        <v>1904</v>
      </c>
      <c r="E58" t="str">
        <f t="shared" si="1"/>
        <v>Present</v>
      </c>
      <c r="F58" t="s">
        <v>1326</v>
      </c>
      <c r="G58" t="str">
        <f t="shared" si="6"/>
        <v>Present</v>
      </c>
      <c r="J58" t="str">
        <f t="shared" si="4"/>
        <v>Absent</v>
      </c>
    </row>
    <row r="59" spans="1:10" x14ac:dyDescent="0.3">
      <c r="A59" s="78" t="s">
        <v>1310</v>
      </c>
      <c r="B59" s="78" t="s">
        <v>1786</v>
      </c>
      <c r="C59" s="78" t="str">
        <f t="shared" si="5"/>
        <v>Present</v>
      </c>
      <c r="D59" t="s">
        <v>1286</v>
      </c>
      <c r="E59" t="str">
        <f t="shared" si="1"/>
        <v>Present</v>
      </c>
      <c r="F59" t="s">
        <v>1628</v>
      </c>
      <c r="G59" t="str">
        <f t="shared" si="6"/>
        <v>Present</v>
      </c>
      <c r="J59" t="str">
        <f t="shared" si="4"/>
        <v>Present</v>
      </c>
    </row>
    <row r="60" spans="1:10" x14ac:dyDescent="0.3">
      <c r="A60" s="78" t="s">
        <v>1336</v>
      </c>
      <c r="B60" s="78" t="s">
        <v>2287</v>
      </c>
      <c r="C60" s="78" t="str">
        <f t="shared" si="5"/>
        <v>Absent</v>
      </c>
      <c r="D60" t="s">
        <v>2100</v>
      </c>
      <c r="E60" t="str">
        <f t="shared" si="1"/>
        <v>Present</v>
      </c>
      <c r="F60" t="s">
        <v>1836</v>
      </c>
      <c r="G60" t="str">
        <f t="shared" si="6"/>
        <v>Present</v>
      </c>
      <c r="J60" t="str">
        <f t="shared" si="4"/>
        <v>Absent</v>
      </c>
    </row>
    <row r="61" spans="1:10" x14ac:dyDescent="0.3">
      <c r="A61" s="78" t="s">
        <v>1318</v>
      </c>
      <c r="B61" s="78" t="s">
        <v>2284</v>
      </c>
      <c r="C61" s="78" t="str">
        <f t="shared" si="5"/>
        <v>Present</v>
      </c>
      <c r="D61" t="s">
        <v>2348</v>
      </c>
      <c r="E61" t="str">
        <f t="shared" si="1"/>
        <v>Absent</v>
      </c>
      <c r="F61" t="s">
        <v>1478</v>
      </c>
      <c r="G61" t="str">
        <f t="shared" si="6"/>
        <v>Present</v>
      </c>
      <c r="J61" t="str">
        <f t="shared" si="4"/>
        <v>Present</v>
      </c>
    </row>
    <row r="62" spans="1:10" x14ac:dyDescent="0.3">
      <c r="A62" s="78" t="s">
        <v>1302</v>
      </c>
      <c r="B62" s="78" t="s">
        <v>1632</v>
      </c>
      <c r="C62" s="78" t="str">
        <f t="shared" si="5"/>
        <v>Present</v>
      </c>
      <c r="D62" t="s">
        <v>2136</v>
      </c>
      <c r="E62" t="str">
        <f t="shared" si="1"/>
        <v>Present</v>
      </c>
      <c r="F62" t="s">
        <v>2315</v>
      </c>
      <c r="G62" t="str">
        <f t="shared" si="6"/>
        <v>Present</v>
      </c>
      <c r="J62" t="str">
        <f t="shared" si="4"/>
        <v>Absent</v>
      </c>
    </row>
    <row r="63" spans="1:10" x14ac:dyDescent="0.3">
      <c r="A63" s="78" t="s">
        <v>1340</v>
      </c>
      <c r="B63" s="78" t="s">
        <v>1372</v>
      </c>
      <c r="C63" s="78" t="str">
        <f t="shared" si="5"/>
        <v>Present</v>
      </c>
      <c r="D63" t="s">
        <v>2353</v>
      </c>
      <c r="E63" t="str">
        <f t="shared" si="1"/>
        <v>Absent</v>
      </c>
      <c r="F63" t="s">
        <v>2309</v>
      </c>
      <c r="G63" t="str">
        <f t="shared" si="6"/>
        <v>Present</v>
      </c>
      <c r="J63" t="str">
        <f t="shared" si="4"/>
        <v>Absent</v>
      </c>
    </row>
    <row r="64" spans="1:10" x14ac:dyDescent="0.3">
      <c r="A64" s="78" t="s">
        <v>1326</v>
      </c>
      <c r="B64" s="78" t="s">
        <v>1450</v>
      </c>
      <c r="C64" s="78" t="str">
        <f t="shared" si="5"/>
        <v>Present</v>
      </c>
      <c r="D64" t="s">
        <v>1500</v>
      </c>
      <c r="E64" t="str">
        <f t="shared" si="1"/>
        <v>Present</v>
      </c>
      <c r="F64" t="s">
        <v>2320</v>
      </c>
      <c r="G64" t="str">
        <f t="shared" si="6"/>
        <v>Absent</v>
      </c>
      <c r="J64" t="str">
        <f t="shared" si="4"/>
        <v>Absent</v>
      </c>
    </row>
    <row r="65" spans="1:10" x14ac:dyDescent="0.3">
      <c r="A65" s="78" t="s">
        <v>1324</v>
      </c>
      <c r="B65" s="78" t="s">
        <v>1374</v>
      </c>
      <c r="C65" s="78" t="str">
        <f t="shared" si="5"/>
        <v>Present</v>
      </c>
      <c r="D65" t="s">
        <v>2350</v>
      </c>
      <c r="E65" t="str">
        <f t="shared" si="1"/>
        <v>Absent</v>
      </c>
      <c r="F65" t="s">
        <v>2260</v>
      </c>
      <c r="G65" t="str">
        <f t="shared" si="6"/>
        <v>Absent</v>
      </c>
      <c r="J65" t="str">
        <f t="shared" si="4"/>
        <v>Absent</v>
      </c>
    </row>
    <row r="66" spans="1:10" x14ac:dyDescent="0.3">
      <c r="A66" s="78" t="s">
        <v>1298</v>
      </c>
      <c r="B66" s="78" t="s">
        <v>1748</v>
      </c>
      <c r="C66" s="78" t="str">
        <f t="shared" ref="C66:C67" si="7">IF(ISNUMBER(MATCH(B66, $A$2:$A$501, 0)), "Present", "Absent")</f>
        <v>Present</v>
      </c>
      <c r="D66" t="s">
        <v>2342</v>
      </c>
      <c r="E66" t="str">
        <f t="shared" ref="E66:E129" si="8">IF(ISNUMBER(MATCH(D66, $A$1:$A$501, 0)), "Present", "Absent")</f>
        <v>Absent</v>
      </c>
      <c r="F66" t="s">
        <v>2314</v>
      </c>
      <c r="G66" t="str">
        <f t="shared" ref="G66:G68" si="9">IF(ISNUMBER(MATCH(F66, $A$2:$A$501, 0)), "Present", "Absent")</f>
        <v>Absent</v>
      </c>
      <c r="J66" t="str">
        <f t="shared" si="4"/>
        <v>Absent</v>
      </c>
    </row>
    <row r="67" spans="1:10" x14ac:dyDescent="0.3">
      <c r="A67" s="78" t="s">
        <v>1294</v>
      </c>
      <c r="B67" s="78" t="s">
        <v>2283</v>
      </c>
      <c r="C67" s="78" t="str">
        <f t="shared" si="7"/>
        <v>Absent</v>
      </c>
      <c r="D67" t="s">
        <v>1424</v>
      </c>
      <c r="E67" t="str">
        <f t="shared" si="8"/>
        <v>Present</v>
      </c>
      <c r="F67" t="s">
        <v>1666</v>
      </c>
      <c r="G67" t="str">
        <f t="shared" si="9"/>
        <v>Present</v>
      </c>
      <c r="J67" t="str">
        <f t="shared" ref="J67:J130" si="10">IF(
    (COUNTIF($A$2:$A$501, $B$2:$B$67) &gt; 0) +
    (COUNTIF($D$2:$D$234, $B$2:$B$67) &gt; 0) +
    (COUNTIF($F$2:$F$204, $B$2:$B$67) &gt; 0) +
    (COUNTIF($H$2:$H$33, $B$2:$B$67) &gt; 0) &gt;= 2,
    "Present",
    "Absent"
)</f>
        <v>Absent</v>
      </c>
    </row>
    <row r="68" spans="1:10" x14ac:dyDescent="0.3">
      <c r="A68" s="78" t="s">
        <v>1358</v>
      </c>
      <c r="B68" s="78"/>
      <c r="C68" s="78"/>
      <c r="D68" t="s">
        <v>1604</v>
      </c>
      <c r="E68" t="str">
        <f t="shared" si="8"/>
        <v>Present</v>
      </c>
      <c r="F68" t="s">
        <v>1962</v>
      </c>
      <c r="G68" t="str">
        <f t="shared" si="9"/>
        <v>Present</v>
      </c>
      <c r="J68" t="str">
        <f t="shared" si="10"/>
        <v>Absent</v>
      </c>
    </row>
    <row r="69" spans="1:10" x14ac:dyDescent="0.3">
      <c r="A69" s="78" t="s">
        <v>1660</v>
      </c>
      <c r="B69" s="78"/>
      <c r="C69" s="78"/>
      <c r="D69" t="s">
        <v>1674</v>
      </c>
      <c r="E69" t="str">
        <f t="shared" si="8"/>
        <v>Present</v>
      </c>
      <c r="F69" t="s">
        <v>1636</v>
      </c>
      <c r="G69" t="str">
        <f>IF(ISNUMBER(MATCH(F69, $A$2:$A$501, 0)), "Present", "Absent")</f>
        <v>Present</v>
      </c>
      <c r="J69" t="str">
        <f t="shared" si="10"/>
        <v>Absent</v>
      </c>
    </row>
    <row r="70" spans="1:10" x14ac:dyDescent="0.3">
      <c r="A70" s="78" t="s">
        <v>1464</v>
      </c>
      <c r="B70" s="78"/>
      <c r="C70" s="78"/>
      <c r="D70" t="s">
        <v>1268</v>
      </c>
      <c r="E70" t="str">
        <f t="shared" si="8"/>
        <v>Present</v>
      </c>
      <c r="F70" t="s">
        <v>2322</v>
      </c>
      <c r="G70" t="str">
        <f>IF(ISNUMBER(MATCH(F70, $A$2:$A$501, 0)), "Present", "Absent")</f>
        <v>Absent</v>
      </c>
      <c r="J70" t="str">
        <f t="shared" si="10"/>
        <v>Absent</v>
      </c>
    </row>
    <row r="71" spans="1:10" x14ac:dyDescent="0.3">
      <c r="A71" s="78" t="s">
        <v>1428</v>
      </c>
      <c r="B71" s="78"/>
      <c r="C71" s="78"/>
      <c r="D71" t="s">
        <v>2377</v>
      </c>
      <c r="E71" t="str">
        <f t="shared" si="8"/>
        <v>Absent</v>
      </c>
      <c r="J71" t="str">
        <f t="shared" si="10"/>
        <v>Absent</v>
      </c>
    </row>
    <row r="72" spans="1:10" x14ac:dyDescent="0.3">
      <c r="A72" s="78" t="s">
        <v>1430</v>
      </c>
      <c r="B72" s="78"/>
      <c r="C72" s="78"/>
      <c r="D72" t="s">
        <v>2378</v>
      </c>
      <c r="E72" t="str">
        <f t="shared" si="8"/>
        <v>Absent</v>
      </c>
      <c r="J72" t="str">
        <f t="shared" si="10"/>
        <v>Absent</v>
      </c>
    </row>
    <row r="73" spans="1:10" x14ac:dyDescent="0.3">
      <c r="A73" s="78" t="s">
        <v>1370</v>
      </c>
      <c r="B73" s="78"/>
      <c r="C73" s="78"/>
      <c r="D73" t="s">
        <v>2044</v>
      </c>
      <c r="E73" t="str">
        <f t="shared" si="8"/>
        <v>Present</v>
      </c>
      <c r="J73" t="str">
        <f t="shared" si="10"/>
        <v>Absent</v>
      </c>
    </row>
    <row r="74" spans="1:10" x14ac:dyDescent="0.3">
      <c r="A74" s="78" t="s">
        <v>1642</v>
      </c>
      <c r="B74" s="78"/>
      <c r="C74" s="78"/>
      <c r="D74" t="s">
        <v>1362</v>
      </c>
      <c r="E74" t="str">
        <f t="shared" si="8"/>
        <v>Present</v>
      </c>
      <c r="J74" t="str">
        <f t="shared" si="10"/>
        <v>Absent</v>
      </c>
    </row>
    <row r="75" spans="1:10" x14ac:dyDescent="0.3">
      <c r="A75" s="78" t="s">
        <v>1554</v>
      </c>
      <c r="B75" s="78"/>
      <c r="C75" s="78"/>
      <c r="D75" t="s">
        <v>2208</v>
      </c>
      <c r="E75" t="str">
        <f t="shared" si="8"/>
        <v>Present</v>
      </c>
      <c r="J75" t="str">
        <f t="shared" si="10"/>
        <v>Absent</v>
      </c>
    </row>
    <row r="76" spans="1:10" x14ac:dyDescent="0.3">
      <c r="A76" s="78" t="s">
        <v>1494</v>
      </c>
      <c r="B76" s="78"/>
      <c r="C76" s="78"/>
      <c r="D76" t="s">
        <v>2393</v>
      </c>
      <c r="E76" t="str">
        <f t="shared" si="8"/>
        <v>Absent</v>
      </c>
      <c r="J76" t="str">
        <f t="shared" si="10"/>
        <v>Absent</v>
      </c>
    </row>
    <row r="77" spans="1:10" x14ac:dyDescent="0.3">
      <c r="A77" s="78" t="s">
        <v>1500</v>
      </c>
      <c r="B77" s="78"/>
      <c r="C77" s="78"/>
      <c r="D77" t="s">
        <v>2395</v>
      </c>
      <c r="E77" t="str">
        <f t="shared" si="8"/>
        <v>Absent</v>
      </c>
      <c r="J77" t="str">
        <f t="shared" si="10"/>
        <v>Absent</v>
      </c>
    </row>
    <row r="78" spans="1:10" x14ac:dyDescent="0.3">
      <c r="A78" s="78" t="s">
        <v>1590</v>
      </c>
      <c r="B78" s="78"/>
      <c r="C78" s="78"/>
      <c r="D78" t="s">
        <v>2424</v>
      </c>
      <c r="E78" t="str">
        <f t="shared" si="8"/>
        <v>Absent</v>
      </c>
      <c r="J78" t="str">
        <f t="shared" si="10"/>
        <v>Absent</v>
      </c>
    </row>
    <row r="79" spans="1:10" x14ac:dyDescent="0.3">
      <c r="A79" s="78" t="s">
        <v>1532</v>
      </c>
      <c r="B79" s="78"/>
      <c r="C79" s="78"/>
      <c r="D79" t="s">
        <v>1460</v>
      </c>
      <c r="E79" t="str">
        <f t="shared" si="8"/>
        <v>Present</v>
      </c>
      <c r="J79" t="str">
        <f t="shared" si="10"/>
        <v>Absent</v>
      </c>
    </row>
    <row r="80" spans="1:10" x14ac:dyDescent="0.3">
      <c r="A80" s="78" t="s">
        <v>1444</v>
      </c>
      <c r="B80" s="78"/>
      <c r="C80" s="78"/>
      <c r="D80" t="s">
        <v>2379</v>
      </c>
      <c r="E80" t="str">
        <f t="shared" si="8"/>
        <v>Absent</v>
      </c>
      <c r="J80" t="str">
        <f t="shared" si="10"/>
        <v>Absent</v>
      </c>
    </row>
    <row r="81" spans="1:10" x14ac:dyDescent="0.3">
      <c r="A81" s="78" t="s">
        <v>1658</v>
      </c>
      <c r="B81" s="78"/>
      <c r="C81" s="78"/>
      <c r="D81" t="s">
        <v>1656</v>
      </c>
      <c r="E81" t="str">
        <f t="shared" si="8"/>
        <v>Present</v>
      </c>
      <c r="J81" t="str">
        <f t="shared" si="10"/>
        <v>Absent</v>
      </c>
    </row>
    <row r="82" spans="1:10" x14ac:dyDescent="0.3">
      <c r="A82" s="78" t="s">
        <v>1550</v>
      </c>
      <c r="B82" s="78"/>
      <c r="C82" s="78"/>
      <c r="D82" t="s">
        <v>2413</v>
      </c>
      <c r="E82" t="str">
        <f t="shared" si="8"/>
        <v>Absent</v>
      </c>
      <c r="J82" t="str">
        <f t="shared" si="10"/>
        <v>Absent</v>
      </c>
    </row>
    <row r="83" spans="1:10" x14ac:dyDescent="0.3">
      <c r="A83" s="78" t="s">
        <v>1566</v>
      </c>
      <c r="B83" s="78"/>
      <c r="C83" s="78"/>
      <c r="D83" t="s">
        <v>2418</v>
      </c>
      <c r="E83" t="str">
        <f t="shared" si="8"/>
        <v>Absent</v>
      </c>
      <c r="J83" t="str">
        <f t="shared" si="10"/>
        <v>Absent</v>
      </c>
    </row>
    <row r="84" spans="1:10" x14ac:dyDescent="0.3">
      <c r="A84" s="78" t="s">
        <v>1438</v>
      </c>
      <c r="B84" s="78"/>
      <c r="C84" s="78"/>
      <c r="D84" t="s">
        <v>1746</v>
      </c>
      <c r="E84" t="str">
        <f t="shared" si="8"/>
        <v>Present</v>
      </c>
      <c r="J84" t="str">
        <f t="shared" si="10"/>
        <v>Absent</v>
      </c>
    </row>
    <row r="85" spans="1:10" x14ac:dyDescent="0.3">
      <c r="A85" s="78" t="s">
        <v>1588</v>
      </c>
      <c r="B85" s="78"/>
      <c r="C85" s="78"/>
      <c r="D85" t="s">
        <v>1944</v>
      </c>
      <c r="E85" t="str">
        <f t="shared" si="8"/>
        <v>Present</v>
      </c>
      <c r="J85" t="str">
        <f t="shared" si="10"/>
        <v>Absent</v>
      </c>
    </row>
    <row r="86" spans="1:10" x14ac:dyDescent="0.3">
      <c r="A86" s="78" t="s">
        <v>1530</v>
      </c>
      <c r="B86" s="78"/>
      <c r="C86" s="78"/>
      <c r="D86" t="s">
        <v>2405</v>
      </c>
      <c r="E86" t="str">
        <f t="shared" si="8"/>
        <v>Absent</v>
      </c>
      <c r="J86" t="str">
        <f t="shared" si="10"/>
        <v>Absent</v>
      </c>
    </row>
    <row r="87" spans="1:10" x14ac:dyDescent="0.3">
      <c r="A87" s="78" t="s">
        <v>1616</v>
      </c>
      <c r="B87" s="78"/>
      <c r="C87" s="78"/>
      <c r="D87" t="s">
        <v>1968</v>
      </c>
      <c r="E87" t="str">
        <f t="shared" si="8"/>
        <v>Present</v>
      </c>
      <c r="J87" t="str">
        <f t="shared" si="10"/>
        <v>Absent</v>
      </c>
    </row>
    <row r="88" spans="1:10" x14ac:dyDescent="0.3">
      <c r="A88" s="78" t="s">
        <v>1558</v>
      </c>
      <c r="B88" s="78"/>
      <c r="C88" s="78"/>
      <c r="D88" t="s">
        <v>2415</v>
      </c>
      <c r="E88" t="str">
        <f t="shared" si="8"/>
        <v>Absent</v>
      </c>
      <c r="J88" t="str">
        <f t="shared" si="10"/>
        <v>Absent</v>
      </c>
    </row>
    <row r="89" spans="1:10" x14ac:dyDescent="0.3">
      <c r="A89" s="78" t="s">
        <v>1456</v>
      </c>
      <c r="B89" s="78"/>
      <c r="C89" s="78"/>
      <c r="D89" t="s">
        <v>2382</v>
      </c>
      <c r="E89" t="str">
        <f t="shared" si="8"/>
        <v>Absent</v>
      </c>
      <c r="J89" t="str">
        <f t="shared" si="10"/>
        <v>Absent</v>
      </c>
    </row>
    <row r="90" spans="1:10" x14ac:dyDescent="0.3">
      <c r="A90" s="78" t="s">
        <v>1598</v>
      </c>
      <c r="B90" s="78"/>
      <c r="C90" s="78"/>
      <c r="D90" t="s">
        <v>2428</v>
      </c>
      <c r="E90" t="str">
        <f t="shared" si="8"/>
        <v>Absent</v>
      </c>
      <c r="J90" t="str">
        <f t="shared" si="10"/>
        <v>Absent</v>
      </c>
    </row>
    <row r="91" spans="1:10" x14ac:dyDescent="0.3">
      <c r="A91" s="78" t="s">
        <v>1670</v>
      </c>
      <c r="B91" s="78"/>
      <c r="C91" s="78"/>
      <c r="D91" t="s">
        <v>1222</v>
      </c>
      <c r="E91" t="str">
        <f t="shared" si="8"/>
        <v>Present</v>
      </c>
      <c r="J91" t="str">
        <f t="shared" si="10"/>
        <v>Absent</v>
      </c>
    </row>
    <row r="92" spans="1:10" x14ac:dyDescent="0.3">
      <c r="A92" s="78" t="s">
        <v>1564</v>
      </c>
      <c r="B92" s="78"/>
      <c r="C92" s="78"/>
      <c r="D92" t="s">
        <v>2104</v>
      </c>
      <c r="E92" t="str">
        <f t="shared" si="8"/>
        <v>Present</v>
      </c>
      <c r="J92" t="str">
        <f t="shared" si="10"/>
        <v>Absent</v>
      </c>
    </row>
    <row r="93" spans="1:10" x14ac:dyDescent="0.3">
      <c r="A93" s="78" t="s">
        <v>1426</v>
      </c>
      <c r="B93" s="78"/>
      <c r="C93" s="78"/>
      <c r="D93" t="s">
        <v>1676</v>
      </c>
      <c r="E93" t="str">
        <f t="shared" si="8"/>
        <v>Present</v>
      </c>
      <c r="J93" t="str">
        <f t="shared" si="10"/>
        <v>Absent</v>
      </c>
    </row>
    <row r="94" spans="1:10" x14ac:dyDescent="0.3">
      <c r="A94" s="78" t="s">
        <v>1676</v>
      </c>
      <c r="B94" s="78"/>
      <c r="C94" s="78"/>
      <c r="D94" t="s">
        <v>1916</v>
      </c>
      <c r="E94" t="str">
        <f t="shared" si="8"/>
        <v>Present</v>
      </c>
      <c r="J94" t="str">
        <f t="shared" si="10"/>
        <v>Absent</v>
      </c>
    </row>
    <row r="95" spans="1:10" x14ac:dyDescent="0.3">
      <c r="A95" s="78" t="s">
        <v>1508</v>
      </c>
      <c r="B95" s="78"/>
      <c r="C95" s="78"/>
      <c r="D95" t="s">
        <v>1924</v>
      </c>
      <c r="E95" t="str">
        <f t="shared" si="8"/>
        <v>Present</v>
      </c>
      <c r="J95" t="str">
        <f t="shared" si="10"/>
        <v>Absent</v>
      </c>
    </row>
    <row r="96" spans="1:10" x14ac:dyDescent="0.3">
      <c r="A96" s="78" t="s">
        <v>1454</v>
      </c>
      <c r="B96" s="78"/>
      <c r="C96" s="78"/>
      <c r="D96" t="s">
        <v>1378</v>
      </c>
      <c r="E96" t="str">
        <f t="shared" si="8"/>
        <v>Present</v>
      </c>
      <c r="J96" t="str">
        <f t="shared" si="10"/>
        <v>Absent</v>
      </c>
    </row>
    <row r="97" spans="1:10" x14ac:dyDescent="0.3">
      <c r="A97" s="78" t="s">
        <v>1628</v>
      </c>
      <c r="B97" s="78"/>
      <c r="C97" s="78"/>
      <c r="D97" t="s">
        <v>1276</v>
      </c>
      <c r="E97" t="str">
        <f t="shared" si="8"/>
        <v>Present</v>
      </c>
      <c r="J97" t="str">
        <f t="shared" si="10"/>
        <v>Absent</v>
      </c>
    </row>
    <row r="98" spans="1:10" x14ac:dyDescent="0.3">
      <c r="A98" s="78" t="s">
        <v>1396</v>
      </c>
      <c r="B98" s="78"/>
      <c r="C98" s="78"/>
      <c r="D98" t="s">
        <v>1718</v>
      </c>
      <c r="E98" t="str">
        <f t="shared" si="8"/>
        <v>Present</v>
      </c>
      <c r="J98" t="str">
        <f t="shared" si="10"/>
        <v>Absent</v>
      </c>
    </row>
    <row r="99" spans="1:10" x14ac:dyDescent="0.3">
      <c r="A99" s="78" t="s">
        <v>1462</v>
      </c>
      <c r="B99" s="78"/>
      <c r="C99" s="78"/>
      <c r="D99" t="s">
        <v>2020</v>
      </c>
      <c r="E99" t="str">
        <f t="shared" si="8"/>
        <v>Present</v>
      </c>
      <c r="J99" t="str">
        <f t="shared" si="10"/>
        <v>Absent</v>
      </c>
    </row>
    <row r="100" spans="1:10" x14ac:dyDescent="0.3">
      <c r="A100" s="78" t="s">
        <v>1390</v>
      </c>
      <c r="B100" s="78"/>
      <c r="C100" s="78"/>
      <c r="D100" t="s">
        <v>2365</v>
      </c>
      <c r="E100" t="str">
        <f t="shared" si="8"/>
        <v>Absent</v>
      </c>
      <c r="J100" t="str">
        <f t="shared" si="10"/>
        <v>Absent</v>
      </c>
    </row>
    <row r="101" spans="1:10" x14ac:dyDescent="0.3">
      <c r="A101" s="78" t="s">
        <v>1622</v>
      </c>
      <c r="B101" s="78"/>
      <c r="C101" s="78"/>
      <c r="D101" t="s">
        <v>2308</v>
      </c>
      <c r="E101" t="str">
        <f t="shared" si="8"/>
        <v>Absent</v>
      </c>
      <c r="J101" t="str">
        <f t="shared" si="10"/>
        <v>Absent</v>
      </c>
    </row>
    <row r="102" spans="1:10" x14ac:dyDescent="0.3">
      <c r="A102" s="78" t="s">
        <v>1510</v>
      </c>
      <c r="B102" s="78"/>
      <c r="C102" s="78"/>
      <c r="D102" t="s">
        <v>2398</v>
      </c>
      <c r="E102" t="str">
        <f t="shared" si="8"/>
        <v>Absent</v>
      </c>
      <c r="J102" t="str">
        <f t="shared" si="10"/>
        <v>Absent</v>
      </c>
    </row>
    <row r="103" spans="1:10" x14ac:dyDescent="0.3">
      <c r="A103" s="78" t="s">
        <v>1674</v>
      </c>
      <c r="B103" s="78"/>
      <c r="C103" s="78"/>
      <c r="D103" t="s">
        <v>2294</v>
      </c>
      <c r="E103" t="str">
        <f t="shared" si="8"/>
        <v>Absent</v>
      </c>
      <c r="J103" t="str">
        <f t="shared" si="10"/>
        <v>Absent</v>
      </c>
    </row>
    <row r="104" spans="1:10" x14ac:dyDescent="0.3">
      <c r="A104" s="78" t="s">
        <v>1356</v>
      </c>
      <c r="B104" s="78"/>
      <c r="C104" s="78"/>
      <c r="D104" t="s">
        <v>1952</v>
      </c>
      <c r="E104" t="str">
        <f t="shared" si="8"/>
        <v>Present</v>
      </c>
      <c r="J104" t="str">
        <f t="shared" si="10"/>
        <v>Absent</v>
      </c>
    </row>
    <row r="105" spans="1:10" x14ac:dyDescent="0.3">
      <c r="A105" s="78" t="s">
        <v>1596</v>
      </c>
      <c r="B105" s="78"/>
      <c r="C105" s="78"/>
      <c r="D105" t="s">
        <v>2427</v>
      </c>
      <c r="E105" t="str">
        <f t="shared" si="8"/>
        <v>Absent</v>
      </c>
      <c r="J105" t="str">
        <f t="shared" si="10"/>
        <v>Absent</v>
      </c>
    </row>
    <row r="106" spans="1:10" x14ac:dyDescent="0.3">
      <c r="A106" s="78" t="s">
        <v>1386</v>
      </c>
      <c r="B106" s="78"/>
      <c r="C106" s="78"/>
      <c r="D106" t="s">
        <v>2363</v>
      </c>
      <c r="E106" t="str">
        <f t="shared" si="8"/>
        <v>Absent</v>
      </c>
      <c r="J106" t="str">
        <f t="shared" si="10"/>
        <v>Absent</v>
      </c>
    </row>
    <row r="107" spans="1:10" x14ac:dyDescent="0.3">
      <c r="A107" s="78" t="s">
        <v>1614</v>
      </c>
      <c r="B107" s="78"/>
      <c r="C107" s="78"/>
      <c r="D107" t="s">
        <v>1344</v>
      </c>
      <c r="E107" t="str">
        <f t="shared" si="8"/>
        <v>Present</v>
      </c>
      <c r="J107" t="str">
        <f t="shared" si="10"/>
        <v>Absent</v>
      </c>
    </row>
    <row r="108" spans="1:10" x14ac:dyDescent="0.3">
      <c r="A108" s="78" t="s">
        <v>1514</v>
      </c>
      <c r="B108" s="78"/>
      <c r="C108" s="78"/>
      <c r="D108" t="s">
        <v>1728</v>
      </c>
      <c r="E108" t="str">
        <f t="shared" si="8"/>
        <v>Present</v>
      </c>
      <c r="J108" t="str">
        <f t="shared" si="10"/>
        <v>Absent</v>
      </c>
    </row>
    <row r="109" spans="1:10" x14ac:dyDescent="0.3">
      <c r="A109" s="78" t="s">
        <v>1640</v>
      </c>
      <c r="B109" s="78"/>
      <c r="C109" s="78"/>
      <c r="D109" t="s">
        <v>2303</v>
      </c>
      <c r="E109" t="str">
        <f t="shared" si="8"/>
        <v>Absent</v>
      </c>
      <c r="J109" t="str">
        <f t="shared" si="10"/>
        <v>Absent</v>
      </c>
    </row>
    <row r="110" spans="1:10" x14ac:dyDescent="0.3">
      <c r="A110" s="78" t="s">
        <v>1452</v>
      </c>
      <c r="B110" s="78"/>
      <c r="C110" s="78"/>
      <c r="D110" t="s">
        <v>1242</v>
      </c>
      <c r="E110" t="str">
        <f t="shared" si="8"/>
        <v>Present</v>
      </c>
      <c r="J110" t="str">
        <f t="shared" si="10"/>
        <v>Absent</v>
      </c>
    </row>
    <row r="111" spans="1:10" x14ac:dyDescent="0.3">
      <c r="A111" s="78" t="s">
        <v>1482</v>
      </c>
      <c r="B111" s="78"/>
      <c r="C111" s="78"/>
      <c r="D111" t="s">
        <v>2389</v>
      </c>
      <c r="E111" t="str">
        <f t="shared" si="8"/>
        <v>Absent</v>
      </c>
      <c r="J111" t="str">
        <f t="shared" si="10"/>
        <v>Absent</v>
      </c>
    </row>
    <row r="112" spans="1:10" x14ac:dyDescent="0.3">
      <c r="A112" s="78" t="s">
        <v>1498</v>
      </c>
      <c r="B112" s="78"/>
      <c r="C112" s="78"/>
      <c r="D112" t="s">
        <v>2130</v>
      </c>
      <c r="E112" t="str">
        <f t="shared" si="8"/>
        <v>Present</v>
      </c>
      <c r="J112" t="str">
        <f t="shared" si="10"/>
        <v>Absent</v>
      </c>
    </row>
    <row r="113" spans="1:10" x14ac:dyDescent="0.3">
      <c r="A113" s="78" t="s">
        <v>1666</v>
      </c>
      <c r="B113" s="78"/>
      <c r="C113" s="78"/>
      <c r="D113" t="s">
        <v>2295</v>
      </c>
      <c r="E113" t="str">
        <f t="shared" si="8"/>
        <v>Absent</v>
      </c>
      <c r="J113" t="str">
        <f t="shared" si="10"/>
        <v>Absent</v>
      </c>
    </row>
    <row r="114" spans="1:10" x14ac:dyDescent="0.3">
      <c r="A114" s="78" t="s">
        <v>1656</v>
      </c>
      <c r="B114" s="78"/>
      <c r="C114" s="78"/>
      <c r="D114" t="s">
        <v>1658</v>
      </c>
      <c r="E114" t="str">
        <f t="shared" si="8"/>
        <v>Present</v>
      </c>
      <c r="J114" t="str">
        <f t="shared" si="10"/>
        <v>Absent</v>
      </c>
    </row>
    <row r="115" spans="1:10" x14ac:dyDescent="0.3">
      <c r="A115" s="78" t="s">
        <v>1354</v>
      </c>
      <c r="B115" s="78"/>
      <c r="C115" s="78"/>
      <c r="D115" t="s">
        <v>2012</v>
      </c>
      <c r="E115" t="str">
        <f t="shared" si="8"/>
        <v>Present</v>
      </c>
      <c r="J115" t="str">
        <f t="shared" si="10"/>
        <v>Absent</v>
      </c>
    </row>
    <row r="116" spans="1:10" x14ac:dyDescent="0.3">
      <c r="A116" s="78" t="s">
        <v>1662</v>
      </c>
      <c r="B116" s="78"/>
      <c r="C116" s="78"/>
      <c r="D116" t="s">
        <v>2296</v>
      </c>
      <c r="E116" t="str">
        <f t="shared" si="8"/>
        <v>Present</v>
      </c>
      <c r="J116" t="str">
        <f t="shared" si="10"/>
        <v>Absent</v>
      </c>
    </row>
    <row r="117" spans="1:10" x14ac:dyDescent="0.3">
      <c r="A117" s="78" t="s">
        <v>1416</v>
      </c>
      <c r="B117" s="78"/>
      <c r="C117" s="78"/>
      <c r="D117" t="s">
        <v>2374</v>
      </c>
      <c r="E117" t="str">
        <f t="shared" si="8"/>
        <v>Present</v>
      </c>
      <c r="J117" t="str">
        <f t="shared" si="10"/>
        <v>Absent</v>
      </c>
    </row>
    <row r="118" spans="1:10" x14ac:dyDescent="0.3">
      <c r="A118" s="78" t="s">
        <v>1586</v>
      </c>
      <c r="B118" s="78"/>
      <c r="C118" s="78"/>
      <c r="D118" t="s">
        <v>2320</v>
      </c>
      <c r="E118" t="str">
        <f t="shared" si="8"/>
        <v>Absent</v>
      </c>
      <c r="J118" t="str">
        <f t="shared" si="10"/>
        <v>Absent</v>
      </c>
    </row>
    <row r="119" spans="1:10" x14ac:dyDescent="0.3">
      <c r="A119" s="78" t="s">
        <v>1634</v>
      </c>
      <c r="B119" s="78"/>
      <c r="C119" s="78"/>
      <c r="D119" t="s">
        <v>2305</v>
      </c>
      <c r="E119" t="str">
        <f t="shared" si="8"/>
        <v>Absent</v>
      </c>
      <c r="J119" t="str">
        <f t="shared" si="10"/>
        <v>Absent</v>
      </c>
    </row>
    <row r="120" spans="1:10" x14ac:dyDescent="0.3">
      <c r="A120" s="78" t="s">
        <v>1654</v>
      </c>
      <c r="B120" s="78"/>
      <c r="C120" s="78"/>
      <c r="D120" t="s">
        <v>2297</v>
      </c>
      <c r="E120" t="str">
        <f t="shared" si="8"/>
        <v>Absent</v>
      </c>
      <c r="J120" t="str">
        <f t="shared" si="10"/>
        <v>Absent</v>
      </c>
    </row>
    <row r="121" spans="1:10" x14ac:dyDescent="0.3">
      <c r="A121" s="78" t="s">
        <v>1556</v>
      </c>
      <c r="B121" s="78"/>
      <c r="C121" s="78"/>
      <c r="D121" t="s">
        <v>1246</v>
      </c>
      <c r="E121" t="str">
        <f t="shared" si="8"/>
        <v>Present</v>
      </c>
      <c r="J121" t="str">
        <f t="shared" si="10"/>
        <v>Absent</v>
      </c>
    </row>
    <row r="122" spans="1:10" x14ac:dyDescent="0.3">
      <c r="A122" s="78" t="s">
        <v>1496</v>
      </c>
      <c r="B122" s="78"/>
      <c r="C122" s="78"/>
      <c r="D122" t="s">
        <v>2394</v>
      </c>
      <c r="E122" t="str">
        <f t="shared" si="8"/>
        <v>Absent</v>
      </c>
      <c r="J122" t="str">
        <f t="shared" si="10"/>
        <v>Absent</v>
      </c>
    </row>
    <row r="123" spans="1:10" x14ac:dyDescent="0.3">
      <c r="A123" s="78" t="s">
        <v>1522</v>
      </c>
      <c r="B123" s="78"/>
      <c r="C123" s="78"/>
      <c r="D123" t="s">
        <v>1296</v>
      </c>
      <c r="E123" t="str">
        <f t="shared" si="8"/>
        <v>Present</v>
      </c>
      <c r="J123" t="str">
        <f t="shared" si="10"/>
        <v>Absent</v>
      </c>
    </row>
    <row r="124" spans="1:10" x14ac:dyDescent="0.3">
      <c r="A124" s="78" t="s">
        <v>1536</v>
      </c>
      <c r="B124" s="78"/>
      <c r="C124" s="78"/>
      <c r="D124" t="s">
        <v>2407</v>
      </c>
      <c r="E124" t="str">
        <f t="shared" si="8"/>
        <v>Absent</v>
      </c>
      <c r="J124" t="str">
        <f t="shared" si="10"/>
        <v>Absent</v>
      </c>
    </row>
    <row r="125" spans="1:10" x14ac:dyDescent="0.3">
      <c r="A125" s="78" t="s">
        <v>1584</v>
      </c>
      <c r="B125" s="78"/>
      <c r="C125" s="78"/>
      <c r="D125" t="s">
        <v>2423</v>
      </c>
      <c r="E125" t="str">
        <f t="shared" si="8"/>
        <v>Absent</v>
      </c>
      <c r="J125" t="str">
        <f t="shared" si="10"/>
        <v>Absent</v>
      </c>
    </row>
    <row r="126" spans="1:10" x14ac:dyDescent="0.3">
      <c r="A126" s="78" t="s">
        <v>1652</v>
      </c>
      <c r="B126" s="78"/>
      <c r="C126" s="78"/>
      <c r="D126" t="s">
        <v>1568</v>
      </c>
      <c r="E126" t="str">
        <f t="shared" si="8"/>
        <v>Present</v>
      </c>
      <c r="J126" t="str">
        <f t="shared" si="10"/>
        <v>Absent</v>
      </c>
    </row>
    <row r="127" spans="1:10" x14ac:dyDescent="0.3">
      <c r="A127" s="78" t="s">
        <v>1650</v>
      </c>
      <c r="B127" s="78"/>
      <c r="C127" s="78"/>
      <c r="D127" t="s">
        <v>2298</v>
      </c>
      <c r="E127" t="str">
        <f t="shared" si="8"/>
        <v>Absent</v>
      </c>
      <c r="J127" t="str">
        <f t="shared" si="10"/>
        <v>Absent</v>
      </c>
    </row>
    <row r="128" spans="1:10" x14ac:dyDescent="0.3">
      <c r="A128" s="78" t="s">
        <v>1380</v>
      </c>
      <c r="B128" s="78"/>
      <c r="C128" s="78"/>
      <c r="D128" t="s">
        <v>1830</v>
      </c>
      <c r="E128" t="str">
        <f t="shared" si="8"/>
        <v>Present</v>
      </c>
      <c r="J128" t="str">
        <f t="shared" si="10"/>
        <v>Absent</v>
      </c>
    </row>
    <row r="129" spans="1:10" x14ac:dyDescent="0.3">
      <c r="A129" s="78" t="s">
        <v>1512</v>
      </c>
      <c r="B129" s="78"/>
      <c r="C129" s="78"/>
      <c r="D129" t="s">
        <v>2399</v>
      </c>
      <c r="E129" t="str">
        <f t="shared" si="8"/>
        <v>Absent</v>
      </c>
      <c r="J129" t="str">
        <f t="shared" si="10"/>
        <v>Absent</v>
      </c>
    </row>
    <row r="130" spans="1:10" x14ac:dyDescent="0.3">
      <c r="A130" s="78" t="s">
        <v>1648</v>
      </c>
      <c r="B130" s="78"/>
      <c r="C130" s="78"/>
      <c r="D130" t="s">
        <v>2299</v>
      </c>
      <c r="E130" t="str">
        <f t="shared" ref="E130:E193" si="11">IF(ISNUMBER(MATCH(D130, $A$1:$A$501, 0)), "Present", "Absent")</f>
        <v>Absent</v>
      </c>
      <c r="J130" t="str">
        <f t="shared" si="10"/>
        <v>Absent</v>
      </c>
    </row>
    <row r="131" spans="1:10" x14ac:dyDescent="0.3">
      <c r="A131" s="78" t="s">
        <v>1528</v>
      </c>
      <c r="B131" s="78"/>
      <c r="C131" s="78"/>
      <c r="D131" t="s">
        <v>2404</v>
      </c>
      <c r="E131" t="str">
        <f t="shared" si="11"/>
        <v>Absent</v>
      </c>
      <c r="J131" t="str">
        <f t="shared" ref="J131:J194" si="12">IF(
    (COUNTIF($A$2:$A$501, $B$2:$B$67) &gt; 0) +
    (COUNTIF($D$2:$D$234, $B$2:$B$67) &gt; 0) +
    (COUNTIF($F$2:$F$204, $B$2:$B$67) &gt; 0) +
    (COUNTIF($H$2:$H$33, $B$2:$B$67) &gt; 0) &gt;= 2,
    "Present",
    "Absent"
)</f>
        <v>Absent</v>
      </c>
    </row>
    <row r="132" spans="1:10" x14ac:dyDescent="0.3">
      <c r="A132" s="78" t="s">
        <v>1582</v>
      </c>
      <c r="B132" s="78"/>
      <c r="C132" s="78"/>
      <c r="D132" t="s">
        <v>2050</v>
      </c>
      <c r="E132" t="str">
        <f t="shared" si="11"/>
        <v>Present</v>
      </c>
      <c r="J132" t="str">
        <f t="shared" si="12"/>
        <v>Absent</v>
      </c>
    </row>
    <row r="133" spans="1:10" x14ac:dyDescent="0.3">
      <c r="A133" s="78" t="s">
        <v>1638</v>
      </c>
      <c r="B133" s="78"/>
      <c r="C133" s="78"/>
      <c r="D133" t="s">
        <v>2304</v>
      </c>
      <c r="E133" t="str">
        <f t="shared" si="11"/>
        <v>Absent</v>
      </c>
      <c r="J133" t="str">
        <f t="shared" si="12"/>
        <v>Absent</v>
      </c>
    </row>
    <row r="134" spans="1:10" x14ac:dyDescent="0.3">
      <c r="A134" s="78" t="s">
        <v>1406</v>
      </c>
      <c r="B134" s="78"/>
      <c r="C134" s="78"/>
      <c r="D134" t="s">
        <v>2370</v>
      </c>
      <c r="E134" t="str">
        <f t="shared" si="11"/>
        <v>Absent</v>
      </c>
      <c r="J134" t="str">
        <f t="shared" si="12"/>
        <v>Absent</v>
      </c>
    </row>
    <row r="135" spans="1:10" x14ac:dyDescent="0.3">
      <c r="A135" s="78" t="s">
        <v>1594</v>
      </c>
      <c r="B135" s="78"/>
      <c r="C135" s="78"/>
      <c r="D135" t="s">
        <v>2426</v>
      </c>
      <c r="E135" t="str">
        <f t="shared" si="11"/>
        <v>Absent</v>
      </c>
      <c r="J135" t="str">
        <f t="shared" si="12"/>
        <v>Absent</v>
      </c>
    </row>
    <row r="136" spans="1:10" x14ac:dyDescent="0.3">
      <c r="A136" s="78" t="s">
        <v>1646</v>
      </c>
      <c r="B136" s="78"/>
      <c r="C136" s="78"/>
      <c r="D136" t="s">
        <v>1542</v>
      </c>
      <c r="E136" t="str">
        <f t="shared" si="11"/>
        <v>Present</v>
      </c>
      <c r="J136" t="str">
        <f t="shared" si="12"/>
        <v>Absent</v>
      </c>
    </row>
    <row r="137" spans="1:10" x14ac:dyDescent="0.3">
      <c r="A137" s="78" t="s">
        <v>1534</v>
      </c>
      <c r="B137" s="78"/>
      <c r="C137" s="78"/>
      <c r="D137" t="s">
        <v>2406</v>
      </c>
      <c r="E137" t="str">
        <f t="shared" si="11"/>
        <v>Absent</v>
      </c>
      <c r="J137" t="str">
        <f t="shared" si="12"/>
        <v>Absent</v>
      </c>
    </row>
    <row r="138" spans="1:10" x14ac:dyDescent="0.3">
      <c r="A138" s="78" t="s">
        <v>1612</v>
      </c>
      <c r="B138" s="78"/>
      <c r="C138" s="78"/>
      <c r="D138" t="s">
        <v>1342</v>
      </c>
      <c r="E138" t="str">
        <f t="shared" si="11"/>
        <v>Present</v>
      </c>
      <c r="J138" t="str">
        <f t="shared" si="12"/>
        <v>Absent</v>
      </c>
    </row>
    <row r="139" spans="1:10" x14ac:dyDescent="0.3">
      <c r="A139" s="78" t="s">
        <v>1504</v>
      </c>
      <c r="B139" s="78"/>
      <c r="C139" s="78"/>
      <c r="D139" t="s">
        <v>1814</v>
      </c>
      <c r="E139" t="str">
        <f t="shared" si="11"/>
        <v>Present</v>
      </c>
      <c r="J139" t="str">
        <f t="shared" si="12"/>
        <v>Absent</v>
      </c>
    </row>
    <row r="140" spans="1:10" x14ac:dyDescent="0.3">
      <c r="A140" s="78" t="s">
        <v>1362</v>
      </c>
      <c r="B140" s="78"/>
      <c r="C140" s="78"/>
      <c r="D140" t="s">
        <v>1874</v>
      </c>
      <c r="E140" t="str">
        <f t="shared" si="11"/>
        <v>Present</v>
      </c>
      <c r="J140" t="str">
        <f t="shared" si="12"/>
        <v>Absent</v>
      </c>
    </row>
    <row r="141" spans="1:10" x14ac:dyDescent="0.3">
      <c r="A141" s="78" t="s">
        <v>1480</v>
      </c>
      <c r="B141" s="78"/>
      <c r="C141" s="78"/>
      <c r="D141" t="s">
        <v>2388</v>
      </c>
      <c r="E141" t="str">
        <f t="shared" si="11"/>
        <v>Absent</v>
      </c>
      <c r="J141" t="str">
        <f t="shared" si="12"/>
        <v>Absent</v>
      </c>
    </row>
    <row r="142" spans="1:10" x14ac:dyDescent="0.3">
      <c r="A142" s="78" t="s">
        <v>1478</v>
      </c>
      <c r="B142" s="78"/>
      <c r="C142" s="78"/>
      <c r="D142" t="s">
        <v>1492</v>
      </c>
      <c r="E142" t="str">
        <f t="shared" si="11"/>
        <v>Present</v>
      </c>
      <c r="J142" t="str">
        <f t="shared" si="12"/>
        <v>Absent</v>
      </c>
    </row>
    <row r="143" spans="1:10" x14ac:dyDescent="0.3">
      <c r="A143" s="78" t="s">
        <v>1502</v>
      </c>
      <c r="B143" s="78"/>
      <c r="C143" s="78"/>
      <c r="D143" t="s">
        <v>2396</v>
      </c>
      <c r="E143" t="str">
        <f t="shared" si="11"/>
        <v>Absent</v>
      </c>
      <c r="J143" t="str">
        <f t="shared" si="12"/>
        <v>Absent</v>
      </c>
    </row>
    <row r="144" spans="1:10" x14ac:dyDescent="0.3">
      <c r="A144" s="78" t="s">
        <v>1488</v>
      </c>
      <c r="B144" s="78"/>
      <c r="C144" s="78"/>
      <c r="D144" t="s">
        <v>2390</v>
      </c>
      <c r="E144" t="str">
        <f t="shared" si="11"/>
        <v>Present</v>
      </c>
      <c r="J144" t="str">
        <f t="shared" si="12"/>
        <v>Absent</v>
      </c>
    </row>
    <row r="145" spans="1:10" x14ac:dyDescent="0.3">
      <c r="A145" s="78" t="s">
        <v>1442</v>
      </c>
      <c r="B145" s="78"/>
      <c r="C145" s="78"/>
      <c r="D145" t="s">
        <v>2322</v>
      </c>
      <c r="E145" t="str">
        <f t="shared" si="11"/>
        <v>Absent</v>
      </c>
      <c r="J145" t="str">
        <f t="shared" si="12"/>
        <v>Absent</v>
      </c>
    </row>
    <row r="146" spans="1:10" x14ac:dyDescent="0.3">
      <c r="A146" s="78" t="s">
        <v>1548</v>
      </c>
      <c r="B146" s="78"/>
      <c r="C146" s="78"/>
      <c r="D146" t="s">
        <v>2412</v>
      </c>
      <c r="E146" t="str">
        <f t="shared" si="11"/>
        <v>Absent</v>
      </c>
      <c r="J146" t="str">
        <f t="shared" si="12"/>
        <v>Absent</v>
      </c>
    </row>
    <row r="147" spans="1:10" x14ac:dyDescent="0.3">
      <c r="A147" s="78" t="s">
        <v>1580</v>
      </c>
      <c r="B147" s="78"/>
      <c r="C147" s="78"/>
      <c r="D147" t="s">
        <v>2422</v>
      </c>
      <c r="E147" t="str">
        <f t="shared" si="11"/>
        <v>Absent</v>
      </c>
      <c r="J147" t="str">
        <f t="shared" si="12"/>
        <v>Absent</v>
      </c>
    </row>
    <row r="148" spans="1:10" x14ac:dyDescent="0.3">
      <c r="A148" s="78" t="s">
        <v>1610</v>
      </c>
      <c r="B148" s="78"/>
      <c r="C148" s="78"/>
      <c r="D148" t="s">
        <v>2315</v>
      </c>
      <c r="E148" t="str">
        <f t="shared" si="11"/>
        <v>Present</v>
      </c>
      <c r="J148" t="str">
        <f t="shared" si="12"/>
        <v>Absent</v>
      </c>
    </row>
    <row r="149" spans="1:10" x14ac:dyDescent="0.3">
      <c r="A149" s="78" t="s">
        <v>1644</v>
      </c>
      <c r="B149" s="78"/>
      <c r="C149" s="78"/>
      <c r="D149" t="s">
        <v>2300</v>
      </c>
      <c r="E149" t="str">
        <f t="shared" si="11"/>
        <v>Absent</v>
      </c>
      <c r="J149" t="str">
        <f t="shared" si="12"/>
        <v>Absent</v>
      </c>
    </row>
    <row r="150" spans="1:10" x14ac:dyDescent="0.3">
      <c r="A150" s="78" t="s">
        <v>1424</v>
      </c>
      <c r="B150" s="78"/>
      <c r="C150" s="78"/>
      <c r="D150" t="s">
        <v>1606</v>
      </c>
      <c r="E150" t="str">
        <f t="shared" si="11"/>
        <v>Present</v>
      </c>
      <c r="J150" t="str">
        <f t="shared" si="12"/>
        <v>Absent</v>
      </c>
    </row>
    <row r="151" spans="1:10" x14ac:dyDescent="0.3">
      <c r="A151" s="78" t="s">
        <v>1686</v>
      </c>
      <c r="B151" s="78"/>
      <c r="C151" s="78"/>
      <c r="D151" t="s">
        <v>2290</v>
      </c>
      <c r="E151" t="str">
        <f t="shared" si="11"/>
        <v>Absent</v>
      </c>
      <c r="J151" t="str">
        <f t="shared" si="12"/>
        <v>Absent</v>
      </c>
    </row>
    <row r="152" spans="1:10" x14ac:dyDescent="0.3">
      <c r="A152" s="78" t="s">
        <v>1578</v>
      </c>
      <c r="B152" s="78"/>
      <c r="C152" s="78"/>
      <c r="D152" t="s">
        <v>2285</v>
      </c>
      <c r="E152" t="str">
        <f t="shared" si="11"/>
        <v>Absent</v>
      </c>
      <c r="J152" t="str">
        <f t="shared" si="12"/>
        <v>Absent</v>
      </c>
    </row>
    <row r="153" spans="1:10" x14ac:dyDescent="0.3">
      <c r="A153" s="78" t="s">
        <v>1664</v>
      </c>
      <c r="B153" s="78"/>
      <c r="C153" s="78"/>
      <c r="D153" t="s">
        <v>1982</v>
      </c>
      <c r="E153" t="str">
        <f t="shared" si="11"/>
        <v>Present</v>
      </c>
      <c r="J153" t="str">
        <f t="shared" si="12"/>
        <v>Absent</v>
      </c>
    </row>
    <row r="154" spans="1:10" x14ac:dyDescent="0.3">
      <c r="A154" s="78" t="s">
        <v>1518</v>
      </c>
      <c r="B154" s="78"/>
      <c r="C154" s="78"/>
      <c r="D154" t="s">
        <v>1238</v>
      </c>
      <c r="E154" t="str">
        <f t="shared" si="11"/>
        <v>Present</v>
      </c>
      <c r="J154" t="str">
        <f t="shared" si="12"/>
        <v>Absent</v>
      </c>
    </row>
    <row r="155" spans="1:10" x14ac:dyDescent="0.3">
      <c r="A155" s="78" t="s">
        <v>1476</v>
      </c>
      <c r="B155" s="78"/>
      <c r="C155" s="78"/>
      <c r="D155" t="s">
        <v>2387</v>
      </c>
      <c r="E155" t="str">
        <f t="shared" si="11"/>
        <v>Absent</v>
      </c>
      <c r="J155" t="str">
        <f t="shared" si="12"/>
        <v>Absent</v>
      </c>
    </row>
    <row r="156" spans="1:10" x14ac:dyDescent="0.3">
      <c r="A156" s="78" t="s">
        <v>1486</v>
      </c>
      <c r="B156" s="78"/>
      <c r="C156" s="78"/>
      <c r="D156" t="s">
        <v>2014</v>
      </c>
      <c r="E156" t="str">
        <f t="shared" si="11"/>
        <v>Present</v>
      </c>
      <c r="J156" t="str">
        <f t="shared" si="12"/>
        <v>Absent</v>
      </c>
    </row>
    <row r="157" spans="1:10" x14ac:dyDescent="0.3">
      <c r="A157" s="78" t="s">
        <v>1458</v>
      </c>
      <c r="B157" s="78"/>
      <c r="C157" s="78"/>
      <c r="D157" t="s">
        <v>2383</v>
      </c>
      <c r="E157" t="str">
        <f t="shared" si="11"/>
        <v>Absent</v>
      </c>
      <c r="J157" t="str">
        <f t="shared" si="12"/>
        <v>Absent</v>
      </c>
    </row>
    <row r="158" spans="1:10" x14ac:dyDescent="0.3">
      <c r="A158" s="78" t="s">
        <v>1542</v>
      </c>
      <c r="B158" s="78"/>
      <c r="C158" s="78"/>
      <c r="D158" t="s">
        <v>2409</v>
      </c>
      <c r="E158" t="str">
        <f t="shared" si="11"/>
        <v>Absent</v>
      </c>
      <c r="J158" t="str">
        <f t="shared" si="12"/>
        <v>Absent</v>
      </c>
    </row>
    <row r="159" spans="1:10" x14ac:dyDescent="0.3">
      <c r="A159" s="78" t="s">
        <v>1608</v>
      </c>
      <c r="B159" s="78"/>
      <c r="C159" s="78"/>
      <c r="D159" t="s">
        <v>2429</v>
      </c>
      <c r="E159" t="str">
        <f t="shared" si="11"/>
        <v>Absent</v>
      </c>
      <c r="J159" t="str">
        <f t="shared" si="12"/>
        <v>Absent</v>
      </c>
    </row>
    <row r="160" spans="1:10" x14ac:dyDescent="0.3">
      <c r="A160" s="78" t="s">
        <v>1474</v>
      </c>
      <c r="B160" s="78"/>
      <c r="C160" s="78"/>
      <c r="D160" t="s">
        <v>2386</v>
      </c>
      <c r="E160" t="str">
        <f t="shared" si="11"/>
        <v>Absent</v>
      </c>
      <c r="J160" t="str">
        <f t="shared" si="12"/>
        <v>Absent</v>
      </c>
    </row>
    <row r="161" spans="1:10" x14ac:dyDescent="0.3">
      <c r="A161" s="78" t="s">
        <v>1422</v>
      </c>
      <c r="B161" s="78"/>
      <c r="C161" s="78"/>
      <c r="D161" t="s">
        <v>1224</v>
      </c>
      <c r="E161" t="str">
        <f t="shared" si="11"/>
        <v>Present</v>
      </c>
      <c r="J161" t="str">
        <f t="shared" si="12"/>
        <v>Absent</v>
      </c>
    </row>
    <row r="162" spans="1:10" x14ac:dyDescent="0.3">
      <c r="A162" s="78" t="s">
        <v>1394</v>
      </c>
      <c r="B162" s="78"/>
      <c r="C162" s="78"/>
      <c r="D162" t="s">
        <v>1462</v>
      </c>
      <c r="E162" t="str">
        <f t="shared" si="11"/>
        <v>Present</v>
      </c>
      <c r="J162" t="str">
        <f t="shared" si="12"/>
        <v>Absent</v>
      </c>
    </row>
    <row r="163" spans="1:10" x14ac:dyDescent="0.3">
      <c r="A163" s="78" t="s">
        <v>1592</v>
      </c>
      <c r="B163" s="78"/>
      <c r="C163" s="78"/>
      <c r="D163" t="s">
        <v>2425</v>
      </c>
      <c r="E163" t="str">
        <f t="shared" si="11"/>
        <v>Absent</v>
      </c>
      <c r="J163" t="str">
        <f t="shared" si="12"/>
        <v>Absent</v>
      </c>
    </row>
    <row r="164" spans="1:10" x14ac:dyDescent="0.3">
      <c r="A164" s="78" t="s">
        <v>1436</v>
      </c>
      <c r="B164" s="78"/>
      <c r="C164" s="78"/>
      <c r="D164" t="s">
        <v>1232</v>
      </c>
      <c r="E164" t="str">
        <f t="shared" si="11"/>
        <v>Present</v>
      </c>
      <c r="J164" t="str">
        <f t="shared" si="12"/>
        <v>Absent</v>
      </c>
    </row>
    <row r="165" spans="1:10" x14ac:dyDescent="0.3">
      <c r="A165" s="78" t="s">
        <v>1472</v>
      </c>
      <c r="B165" s="78"/>
      <c r="C165" s="78"/>
      <c r="D165" t="s">
        <v>2385</v>
      </c>
      <c r="E165" t="str">
        <f t="shared" si="11"/>
        <v>Absent</v>
      </c>
      <c r="J165" t="str">
        <f t="shared" si="12"/>
        <v>Absent</v>
      </c>
    </row>
    <row r="166" spans="1:10" x14ac:dyDescent="0.3">
      <c r="A166" s="78" t="s">
        <v>1440</v>
      </c>
      <c r="B166" s="78"/>
      <c r="C166" s="78"/>
      <c r="D166" t="s">
        <v>1390</v>
      </c>
      <c r="E166" t="str">
        <f t="shared" si="11"/>
        <v>Present</v>
      </c>
      <c r="J166" t="str">
        <f t="shared" si="12"/>
        <v>Absent</v>
      </c>
    </row>
    <row r="167" spans="1:10" x14ac:dyDescent="0.3">
      <c r="A167" s="78" t="s">
        <v>1466</v>
      </c>
      <c r="B167" s="78"/>
      <c r="C167" s="78"/>
      <c r="D167" t="s">
        <v>1256</v>
      </c>
      <c r="E167" t="str">
        <f t="shared" si="11"/>
        <v>Present</v>
      </c>
      <c r="J167" t="str">
        <f t="shared" si="12"/>
        <v>Absent</v>
      </c>
    </row>
    <row r="168" spans="1:10" x14ac:dyDescent="0.3">
      <c r="A168" s="78" t="s">
        <v>1516</v>
      </c>
      <c r="B168" s="78"/>
      <c r="C168" s="78"/>
      <c r="D168" t="s">
        <v>2400</v>
      </c>
      <c r="E168" t="str">
        <f t="shared" si="11"/>
        <v>Absent</v>
      </c>
      <c r="J168" t="str">
        <f t="shared" si="12"/>
        <v>Absent</v>
      </c>
    </row>
    <row r="169" spans="1:10" x14ac:dyDescent="0.3">
      <c r="A169" s="78" t="s">
        <v>1626</v>
      </c>
      <c r="B169" s="78"/>
      <c r="C169" s="78"/>
      <c r="D169" t="s">
        <v>2307</v>
      </c>
      <c r="E169" t="str">
        <f t="shared" si="11"/>
        <v>Absent</v>
      </c>
      <c r="J169" t="str">
        <f t="shared" si="12"/>
        <v>Absent</v>
      </c>
    </row>
    <row r="170" spans="1:10" x14ac:dyDescent="0.3">
      <c r="A170" s="78" t="s">
        <v>1414</v>
      </c>
      <c r="B170" s="78"/>
      <c r="C170" s="78"/>
      <c r="D170" t="s">
        <v>1564</v>
      </c>
      <c r="E170" t="str">
        <f t="shared" si="11"/>
        <v>Present</v>
      </c>
      <c r="J170" t="str">
        <f t="shared" si="12"/>
        <v>Absent</v>
      </c>
    </row>
    <row r="171" spans="1:10" x14ac:dyDescent="0.3">
      <c r="A171" s="78" t="s">
        <v>1382</v>
      </c>
      <c r="B171" s="78"/>
      <c r="C171" s="78"/>
      <c r="D171" t="s">
        <v>2316</v>
      </c>
      <c r="E171" t="str">
        <f t="shared" si="11"/>
        <v>Present</v>
      </c>
      <c r="J171" t="str">
        <f t="shared" si="12"/>
        <v>Absent</v>
      </c>
    </row>
    <row r="172" spans="1:10" x14ac:dyDescent="0.3">
      <c r="A172" s="78" t="s">
        <v>1434</v>
      </c>
      <c r="B172" s="78"/>
      <c r="C172" s="78"/>
      <c r="D172" t="s">
        <v>1774</v>
      </c>
      <c r="E172" t="str">
        <f t="shared" si="11"/>
        <v>Present</v>
      </c>
      <c r="J172" t="str">
        <f t="shared" si="12"/>
        <v>Absent</v>
      </c>
    </row>
    <row r="173" spans="1:10" x14ac:dyDescent="0.3">
      <c r="A173" s="78" t="s">
        <v>1604</v>
      </c>
      <c r="B173" s="78"/>
      <c r="C173" s="78"/>
      <c r="D173" t="s">
        <v>2319</v>
      </c>
      <c r="E173" t="str">
        <f t="shared" si="11"/>
        <v>Absent</v>
      </c>
      <c r="J173" t="str">
        <f t="shared" si="12"/>
        <v>Absent</v>
      </c>
    </row>
    <row r="174" spans="1:10" x14ac:dyDescent="0.3">
      <c r="A174" s="78" t="s">
        <v>1374</v>
      </c>
      <c r="B174" s="78"/>
      <c r="C174" s="78"/>
      <c r="D174" t="s">
        <v>2359</v>
      </c>
      <c r="E174" t="str">
        <f t="shared" si="11"/>
        <v>Absent</v>
      </c>
      <c r="J174" t="str">
        <f t="shared" si="12"/>
        <v>Absent</v>
      </c>
    </row>
    <row r="175" spans="1:10" x14ac:dyDescent="0.3">
      <c r="A175" s="78" t="s">
        <v>1372</v>
      </c>
      <c r="B175" s="78"/>
      <c r="C175" s="78"/>
      <c r="D175" t="s">
        <v>2358</v>
      </c>
      <c r="E175" t="str">
        <f t="shared" si="11"/>
        <v>Absent</v>
      </c>
      <c r="J175" t="str">
        <f t="shared" si="12"/>
        <v>Absent</v>
      </c>
    </row>
    <row r="176" spans="1:10" x14ac:dyDescent="0.3">
      <c r="A176" s="78" t="s">
        <v>1602</v>
      </c>
      <c r="B176" s="78"/>
      <c r="C176" s="78"/>
      <c r="D176" t="s">
        <v>1228</v>
      </c>
      <c r="E176" t="str">
        <f t="shared" si="11"/>
        <v>Present</v>
      </c>
      <c r="J176" t="str">
        <f t="shared" si="12"/>
        <v>Absent</v>
      </c>
    </row>
    <row r="177" spans="1:10" x14ac:dyDescent="0.3">
      <c r="A177" s="78" t="s">
        <v>1600</v>
      </c>
      <c r="B177" s="78"/>
      <c r="C177" s="78"/>
      <c r="D177" t="s">
        <v>2286</v>
      </c>
      <c r="E177" t="str">
        <f t="shared" si="11"/>
        <v>Absent</v>
      </c>
      <c r="J177" t="str">
        <f t="shared" si="12"/>
        <v>Absent</v>
      </c>
    </row>
    <row r="178" spans="1:10" x14ac:dyDescent="0.3">
      <c r="A178" s="78" t="s">
        <v>1378</v>
      </c>
      <c r="B178" s="78"/>
      <c r="C178" s="78"/>
      <c r="D178" t="s">
        <v>2361</v>
      </c>
      <c r="E178" t="str">
        <f t="shared" si="11"/>
        <v>Absent</v>
      </c>
      <c r="J178" t="str">
        <f t="shared" si="12"/>
        <v>Absent</v>
      </c>
    </row>
    <row r="179" spans="1:10" x14ac:dyDescent="0.3">
      <c r="A179" s="78" t="s">
        <v>1408</v>
      </c>
      <c r="B179" s="78"/>
      <c r="C179" s="78"/>
      <c r="D179" t="s">
        <v>2371</v>
      </c>
      <c r="E179" t="str">
        <f t="shared" si="11"/>
        <v>Absent</v>
      </c>
      <c r="J179" t="str">
        <f t="shared" si="12"/>
        <v>Absent</v>
      </c>
    </row>
    <row r="180" spans="1:10" x14ac:dyDescent="0.3">
      <c r="A180" s="78" t="s">
        <v>1384</v>
      </c>
      <c r="B180" s="78"/>
      <c r="C180" s="78"/>
      <c r="D180" t="s">
        <v>2362</v>
      </c>
      <c r="E180" t="str">
        <f t="shared" si="11"/>
        <v>Absent</v>
      </c>
      <c r="J180" t="str">
        <f t="shared" si="12"/>
        <v>Absent</v>
      </c>
    </row>
    <row r="181" spans="1:10" x14ac:dyDescent="0.3">
      <c r="A181" s="78" t="s">
        <v>1576</v>
      </c>
      <c r="B181" s="78"/>
      <c r="C181" s="78"/>
      <c r="D181" t="s">
        <v>1712</v>
      </c>
      <c r="E181" t="str">
        <f t="shared" si="11"/>
        <v>Present</v>
      </c>
      <c r="J181" t="str">
        <f t="shared" si="12"/>
        <v>Absent</v>
      </c>
    </row>
    <row r="182" spans="1:10" x14ac:dyDescent="0.3">
      <c r="A182" s="78" t="s">
        <v>1460</v>
      </c>
      <c r="B182" s="78"/>
      <c r="C182" s="78"/>
      <c r="D182" t="s">
        <v>1386</v>
      </c>
      <c r="E182" t="str">
        <f t="shared" si="11"/>
        <v>Present</v>
      </c>
      <c r="J182" t="str">
        <f t="shared" si="12"/>
        <v>Absent</v>
      </c>
    </row>
    <row r="183" spans="1:10" x14ac:dyDescent="0.3">
      <c r="A183" s="78" t="s">
        <v>1410</v>
      </c>
      <c r="B183" s="78"/>
      <c r="C183" s="78"/>
      <c r="D183" t="s">
        <v>2372</v>
      </c>
      <c r="E183" t="str">
        <f t="shared" si="11"/>
        <v>Absent</v>
      </c>
      <c r="J183" t="str">
        <f t="shared" si="12"/>
        <v>Absent</v>
      </c>
    </row>
    <row r="184" spans="1:10" x14ac:dyDescent="0.3">
      <c r="A184" s="78" t="s">
        <v>1546</v>
      </c>
      <c r="B184" s="78"/>
      <c r="C184" s="78"/>
      <c r="D184" t="s">
        <v>2411</v>
      </c>
      <c r="E184" t="str">
        <f t="shared" si="11"/>
        <v>Absent</v>
      </c>
      <c r="J184" t="str">
        <f t="shared" si="12"/>
        <v>Absent</v>
      </c>
    </row>
    <row r="185" spans="1:10" x14ac:dyDescent="0.3">
      <c r="A185" s="78" t="s">
        <v>1470</v>
      </c>
      <c r="B185" s="78"/>
      <c r="C185" s="78"/>
      <c r="D185" t="s">
        <v>1308</v>
      </c>
      <c r="E185" t="str">
        <f t="shared" si="11"/>
        <v>Present</v>
      </c>
      <c r="J185" t="str">
        <f t="shared" si="12"/>
        <v>Absent</v>
      </c>
    </row>
    <row r="186" spans="1:10" x14ac:dyDescent="0.3">
      <c r="A186" s="78" t="s">
        <v>1526</v>
      </c>
      <c r="B186" s="78"/>
      <c r="C186" s="78"/>
      <c r="D186" t="s">
        <v>2403</v>
      </c>
      <c r="E186" t="str">
        <f t="shared" si="11"/>
        <v>Absent</v>
      </c>
      <c r="J186" t="str">
        <f t="shared" si="12"/>
        <v>Absent</v>
      </c>
    </row>
    <row r="187" spans="1:10" x14ac:dyDescent="0.3">
      <c r="A187" s="78" t="s">
        <v>1574</v>
      </c>
      <c r="B187" s="78"/>
      <c r="C187" s="78"/>
      <c r="D187" t="s">
        <v>2421</v>
      </c>
      <c r="E187" t="str">
        <f t="shared" si="11"/>
        <v>Absent</v>
      </c>
      <c r="J187" t="str">
        <f t="shared" si="12"/>
        <v>Absent</v>
      </c>
    </row>
    <row r="188" spans="1:10" x14ac:dyDescent="0.3">
      <c r="A188" s="78" t="s">
        <v>1392</v>
      </c>
      <c r="B188" s="78"/>
      <c r="C188" s="78"/>
      <c r="D188" t="s">
        <v>2366</v>
      </c>
      <c r="E188" t="str">
        <f t="shared" si="11"/>
        <v>Absent</v>
      </c>
      <c r="J188" t="str">
        <f t="shared" si="12"/>
        <v>Absent</v>
      </c>
    </row>
    <row r="189" spans="1:10" x14ac:dyDescent="0.3">
      <c r="A189" s="78" t="s">
        <v>1388</v>
      </c>
      <c r="B189" s="78"/>
      <c r="C189" s="78"/>
      <c r="D189" t="s">
        <v>2364</v>
      </c>
      <c r="E189" t="str">
        <f t="shared" si="11"/>
        <v>Present</v>
      </c>
      <c r="J189" t="str">
        <f t="shared" si="12"/>
        <v>Absent</v>
      </c>
    </row>
    <row r="190" spans="1:10" x14ac:dyDescent="0.3">
      <c r="A190" s="78" t="s">
        <v>1432</v>
      </c>
      <c r="B190" s="78"/>
      <c r="C190" s="78"/>
      <c r="D190" t="s">
        <v>1758</v>
      </c>
      <c r="E190" t="str">
        <f t="shared" si="11"/>
        <v>Present</v>
      </c>
      <c r="J190" t="str">
        <f t="shared" si="12"/>
        <v>Absent</v>
      </c>
    </row>
    <row r="191" spans="1:10" x14ac:dyDescent="0.3">
      <c r="A191" s="78" t="s">
        <v>1562</v>
      </c>
      <c r="B191" s="78"/>
      <c r="C191" s="78"/>
      <c r="D191" t="s">
        <v>2417</v>
      </c>
      <c r="E191" t="str">
        <f t="shared" si="11"/>
        <v>Absent</v>
      </c>
      <c r="J191" t="str">
        <f t="shared" si="12"/>
        <v>Absent</v>
      </c>
    </row>
    <row r="192" spans="1:10" x14ac:dyDescent="0.3">
      <c r="A192" s="78" t="s">
        <v>1404</v>
      </c>
      <c r="B192" s="78"/>
      <c r="C192" s="78"/>
      <c r="D192" t="s">
        <v>2369</v>
      </c>
      <c r="E192" t="str">
        <f t="shared" si="11"/>
        <v>Absent</v>
      </c>
      <c r="J192" t="str">
        <f t="shared" si="12"/>
        <v>Absent</v>
      </c>
    </row>
    <row r="193" spans="1:10" x14ac:dyDescent="0.3">
      <c r="A193" s="78" t="s">
        <v>1402</v>
      </c>
      <c r="B193" s="78"/>
      <c r="C193" s="78"/>
      <c r="D193" t="s">
        <v>1806</v>
      </c>
      <c r="E193" t="str">
        <f t="shared" si="11"/>
        <v>Present</v>
      </c>
      <c r="J193" t="str">
        <f t="shared" si="12"/>
        <v>Absent</v>
      </c>
    </row>
    <row r="194" spans="1:10" x14ac:dyDescent="0.3">
      <c r="A194" s="78" t="s">
        <v>1606</v>
      </c>
      <c r="B194" s="78"/>
      <c r="C194" s="78"/>
      <c r="D194" t="s">
        <v>1562</v>
      </c>
      <c r="E194" t="str">
        <f t="shared" ref="E194:E234" si="13">IF(ISNUMBER(MATCH(D194, $A$1:$A$501, 0)), "Present", "Absent")</f>
        <v>Present</v>
      </c>
      <c r="J194" t="str">
        <f t="shared" si="12"/>
        <v>Absent</v>
      </c>
    </row>
    <row r="195" spans="1:10" x14ac:dyDescent="0.3">
      <c r="A195" s="78" t="s">
        <v>1624</v>
      </c>
      <c r="B195" s="78"/>
      <c r="C195" s="78"/>
      <c r="D195" t="s">
        <v>1430</v>
      </c>
      <c r="E195" t="str">
        <f t="shared" si="13"/>
        <v>Present</v>
      </c>
      <c r="J195" t="str">
        <f t="shared" ref="J195:J258" si="14">IF(
    (COUNTIF($A$2:$A$501, $B$2:$B$67) &gt; 0) +
    (COUNTIF($D$2:$D$234, $B$2:$B$67) &gt; 0) +
    (COUNTIF($F$2:$F$204, $B$2:$B$67) &gt; 0) +
    (COUNTIF($H$2:$H$33, $B$2:$B$67) &gt; 0) &gt;= 2,
    "Present",
    "Absent"
)</f>
        <v>Absent</v>
      </c>
    </row>
    <row r="196" spans="1:10" x14ac:dyDescent="0.3">
      <c r="A196" s="78" t="s">
        <v>1524</v>
      </c>
      <c r="B196" s="78"/>
      <c r="C196" s="78"/>
      <c r="D196" t="s">
        <v>2402</v>
      </c>
      <c r="E196" t="str">
        <f t="shared" si="13"/>
        <v>Absent</v>
      </c>
      <c r="J196" t="str">
        <f t="shared" si="14"/>
        <v>Absent</v>
      </c>
    </row>
    <row r="197" spans="1:10" x14ac:dyDescent="0.3">
      <c r="A197" s="78" t="s">
        <v>1568</v>
      </c>
      <c r="B197" s="78"/>
      <c r="C197" s="78"/>
      <c r="D197" t="s">
        <v>2419</v>
      </c>
      <c r="E197" t="str">
        <f t="shared" si="13"/>
        <v>Absent</v>
      </c>
      <c r="J197" t="str">
        <f t="shared" si="14"/>
        <v>Absent</v>
      </c>
    </row>
    <row r="198" spans="1:10" x14ac:dyDescent="0.3">
      <c r="A198" s="78" t="s">
        <v>1540</v>
      </c>
      <c r="B198" s="78"/>
      <c r="C198" s="78"/>
      <c r="D198" t="s">
        <v>2408</v>
      </c>
      <c r="E198" t="str">
        <f t="shared" si="13"/>
        <v>Absent</v>
      </c>
      <c r="J198" t="str">
        <f t="shared" si="14"/>
        <v>Absent</v>
      </c>
    </row>
    <row r="199" spans="1:10" x14ac:dyDescent="0.3">
      <c r="A199" s="78" t="s">
        <v>1572</v>
      </c>
      <c r="B199" s="78"/>
      <c r="C199" s="78"/>
      <c r="D199" t="s">
        <v>2420</v>
      </c>
      <c r="E199" t="str">
        <f t="shared" si="13"/>
        <v>Absent</v>
      </c>
      <c r="J199" t="str">
        <f t="shared" si="14"/>
        <v>Absent</v>
      </c>
    </row>
    <row r="200" spans="1:10" x14ac:dyDescent="0.3">
      <c r="A200" s="78" t="s">
        <v>1570</v>
      </c>
      <c r="B200" s="78"/>
      <c r="C200" s="78"/>
      <c r="D200" t="s">
        <v>1880</v>
      </c>
      <c r="E200" t="str">
        <f t="shared" si="13"/>
        <v>Present</v>
      </c>
      <c r="J200" t="str">
        <f t="shared" si="14"/>
        <v>Absent</v>
      </c>
    </row>
    <row r="201" spans="1:10" x14ac:dyDescent="0.3">
      <c r="A201" s="78" t="s">
        <v>1632</v>
      </c>
      <c r="B201" s="78"/>
      <c r="C201" s="78"/>
      <c r="D201" t="s">
        <v>2132</v>
      </c>
      <c r="E201" t="str">
        <f t="shared" si="13"/>
        <v>Present</v>
      </c>
      <c r="J201" t="str">
        <f t="shared" si="14"/>
        <v>Absent</v>
      </c>
    </row>
    <row r="202" spans="1:10" x14ac:dyDescent="0.3">
      <c r="A202" s="78" t="s">
        <v>1520</v>
      </c>
      <c r="B202" s="78"/>
      <c r="C202" s="78"/>
      <c r="D202" t="s">
        <v>2401</v>
      </c>
      <c r="E202" t="str">
        <f t="shared" si="13"/>
        <v>Absent</v>
      </c>
      <c r="J202" t="str">
        <f t="shared" si="14"/>
        <v>Absent</v>
      </c>
    </row>
    <row r="203" spans="1:10" x14ac:dyDescent="0.3">
      <c r="A203" s="78" t="s">
        <v>1400</v>
      </c>
      <c r="B203" s="78"/>
      <c r="C203" s="78"/>
      <c r="D203" t="s">
        <v>2368</v>
      </c>
      <c r="E203" t="str">
        <f t="shared" si="13"/>
        <v>Absent</v>
      </c>
      <c r="J203" t="str">
        <f t="shared" si="14"/>
        <v>Absent</v>
      </c>
    </row>
    <row r="204" spans="1:10" x14ac:dyDescent="0.3">
      <c r="A204" s="78" t="s">
        <v>1360</v>
      </c>
      <c r="B204" s="78"/>
      <c r="C204" s="78"/>
      <c r="D204" t="s">
        <v>2356</v>
      </c>
      <c r="E204" t="str">
        <f t="shared" si="13"/>
        <v>Absent</v>
      </c>
      <c r="F204" t="s">
        <v>1874</v>
      </c>
      <c r="G204" t="str">
        <f>IF(ISNUMBER(MATCH(F204, $A$2:$A$501, 0)), "Present", "Absent")</f>
        <v>Present</v>
      </c>
      <c r="J204" t="str">
        <f t="shared" si="14"/>
        <v>Absent</v>
      </c>
    </row>
    <row r="205" spans="1:10" x14ac:dyDescent="0.3">
      <c r="A205" s="78" t="s">
        <v>1398</v>
      </c>
      <c r="B205" s="78"/>
      <c r="C205" s="78"/>
      <c r="D205" t="s">
        <v>2367</v>
      </c>
      <c r="E205" t="str">
        <f t="shared" si="13"/>
        <v>Absent</v>
      </c>
      <c r="J205" t="str">
        <f t="shared" si="14"/>
        <v>Absent</v>
      </c>
    </row>
    <row r="206" spans="1:10" x14ac:dyDescent="0.3">
      <c r="A206" s="78" t="s">
        <v>1620</v>
      </c>
      <c r="B206" s="78"/>
      <c r="C206" s="78"/>
      <c r="D206" t="s">
        <v>2309</v>
      </c>
      <c r="E206" t="str">
        <f t="shared" si="13"/>
        <v>Present</v>
      </c>
      <c r="J206" t="str">
        <f t="shared" si="14"/>
        <v>Absent</v>
      </c>
    </row>
    <row r="207" spans="1:10" x14ac:dyDescent="0.3">
      <c r="A207" s="78" t="s">
        <v>1368</v>
      </c>
      <c r="B207" s="78"/>
      <c r="C207" s="78"/>
      <c r="D207" t="s">
        <v>2357</v>
      </c>
      <c r="E207" t="str">
        <f t="shared" si="13"/>
        <v>Absent</v>
      </c>
      <c r="J207" t="str">
        <f t="shared" si="14"/>
        <v>Absent</v>
      </c>
    </row>
    <row r="208" spans="1:10" x14ac:dyDescent="0.3">
      <c r="A208" s="78" t="s">
        <v>1560</v>
      </c>
      <c r="B208" s="78"/>
      <c r="C208" s="78"/>
      <c r="D208" t="s">
        <v>2416</v>
      </c>
      <c r="E208" t="str">
        <f t="shared" si="13"/>
        <v>Absent</v>
      </c>
      <c r="J208" t="str">
        <f t="shared" si="14"/>
        <v>Absent</v>
      </c>
    </row>
    <row r="209" spans="1:10" x14ac:dyDescent="0.3">
      <c r="A209" s="78" t="s">
        <v>1490</v>
      </c>
      <c r="B209" s="78"/>
      <c r="C209" s="78"/>
      <c r="D209" t="s">
        <v>2391</v>
      </c>
      <c r="E209" t="str">
        <f t="shared" si="13"/>
        <v>Absent</v>
      </c>
      <c r="J209" t="str">
        <f t="shared" si="14"/>
        <v>Absent</v>
      </c>
    </row>
    <row r="210" spans="1:10" x14ac:dyDescent="0.3">
      <c r="A210" s="78" t="s">
        <v>1672</v>
      </c>
      <c r="B210" s="78"/>
      <c r="C210" s="78"/>
      <c r="D210" t="s">
        <v>1988</v>
      </c>
      <c r="E210" t="str">
        <f t="shared" si="13"/>
        <v>Present</v>
      </c>
      <c r="J210" t="str">
        <f t="shared" si="14"/>
        <v>Absent</v>
      </c>
    </row>
    <row r="211" spans="1:10" x14ac:dyDescent="0.3">
      <c r="A211" s="78" t="s">
        <v>1484</v>
      </c>
      <c r="B211" s="78"/>
      <c r="C211" s="78"/>
      <c r="D211" t="s">
        <v>2259</v>
      </c>
      <c r="E211" t="str">
        <f t="shared" si="13"/>
        <v>Absent</v>
      </c>
      <c r="J211" t="str">
        <f t="shared" si="14"/>
        <v>Absent</v>
      </c>
    </row>
    <row r="212" spans="1:10" x14ac:dyDescent="0.3">
      <c r="A212" s="78" t="s">
        <v>1682</v>
      </c>
      <c r="B212" s="78"/>
      <c r="C212" s="78"/>
      <c r="D212" t="s">
        <v>2292</v>
      </c>
      <c r="E212" t="str">
        <f t="shared" si="13"/>
        <v>Present</v>
      </c>
      <c r="J212" t="str">
        <f t="shared" si="14"/>
        <v>Absent</v>
      </c>
    </row>
    <row r="213" spans="1:10" x14ac:dyDescent="0.3">
      <c r="A213" s="78" t="s">
        <v>1420</v>
      </c>
      <c r="B213" s="78"/>
      <c r="C213" s="78"/>
      <c r="D213" t="s">
        <v>2376</v>
      </c>
      <c r="E213" t="str">
        <f t="shared" si="13"/>
        <v>Absent</v>
      </c>
      <c r="J213" t="str">
        <f t="shared" si="14"/>
        <v>Absent</v>
      </c>
    </row>
    <row r="214" spans="1:10" x14ac:dyDescent="0.3">
      <c r="A214" s="78" t="s">
        <v>1678</v>
      </c>
      <c r="B214" s="78"/>
      <c r="C214" s="78"/>
      <c r="D214" t="s">
        <v>1996</v>
      </c>
      <c r="E214" t="str">
        <f t="shared" si="13"/>
        <v>Present</v>
      </c>
      <c r="J214" t="str">
        <f t="shared" si="14"/>
        <v>Absent</v>
      </c>
    </row>
    <row r="215" spans="1:10" x14ac:dyDescent="0.3">
      <c r="A215" s="78" t="s">
        <v>1468</v>
      </c>
      <c r="B215" s="78"/>
      <c r="C215" s="78"/>
      <c r="D215" t="s">
        <v>2384</v>
      </c>
      <c r="E215" t="str">
        <f t="shared" si="13"/>
        <v>Absent</v>
      </c>
      <c r="J215" t="str">
        <f t="shared" si="14"/>
        <v>Absent</v>
      </c>
    </row>
    <row r="216" spans="1:10" x14ac:dyDescent="0.3">
      <c r="A216" s="78" t="s">
        <v>1412</v>
      </c>
      <c r="B216" s="78"/>
      <c r="C216" s="78"/>
      <c r="D216" t="s">
        <v>2373</v>
      </c>
      <c r="E216" t="str">
        <f t="shared" si="13"/>
        <v>Absent</v>
      </c>
      <c r="J216" t="str">
        <f t="shared" si="14"/>
        <v>Absent</v>
      </c>
    </row>
    <row r="217" spans="1:10" x14ac:dyDescent="0.3">
      <c r="A217" s="78" t="s">
        <v>1668</v>
      </c>
      <c r="B217" s="78"/>
      <c r="C217" s="78"/>
      <c r="D217" t="s">
        <v>1364</v>
      </c>
      <c r="E217" t="str">
        <f t="shared" si="13"/>
        <v>Present</v>
      </c>
      <c r="J217" t="str">
        <f t="shared" si="14"/>
        <v>Absent</v>
      </c>
    </row>
    <row r="218" spans="1:10" x14ac:dyDescent="0.3">
      <c r="A218" s="78" t="s">
        <v>1450</v>
      </c>
      <c r="B218" s="78"/>
      <c r="C218" s="78"/>
      <c r="D218" t="s">
        <v>2381</v>
      </c>
      <c r="E218" t="str">
        <f t="shared" si="13"/>
        <v>Absent</v>
      </c>
      <c r="J218" t="str">
        <f t="shared" si="14"/>
        <v>Absent</v>
      </c>
    </row>
    <row r="219" spans="1:10" x14ac:dyDescent="0.3">
      <c r="A219" s="78" t="s">
        <v>1618</v>
      </c>
      <c r="B219" s="78"/>
      <c r="C219" s="78"/>
      <c r="D219" t="s">
        <v>2310</v>
      </c>
      <c r="E219" t="str">
        <f t="shared" si="13"/>
        <v>Present</v>
      </c>
      <c r="J219" t="str">
        <f t="shared" si="14"/>
        <v>Absent</v>
      </c>
    </row>
    <row r="220" spans="1:10" x14ac:dyDescent="0.3">
      <c r="A220" s="78" t="s">
        <v>1538</v>
      </c>
      <c r="B220" s="78"/>
      <c r="C220" s="78"/>
      <c r="D220" t="s">
        <v>1654</v>
      </c>
      <c r="E220" t="str">
        <f t="shared" si="13"/>
        <v>Present</v>
      </c>
      <c r="J220" t="str">
        <f t="shared" si="14"/>
        <v>Absent</v>
      </c>
    </row>
    <row r="221" spans="1:10" x14ac:dyDescent="0.3">
      <c r="A221" s="78" t="s">
        <v>1636</v>
      </c>
      <c r="B221" s="78"/>
      <c r="C221" s="78"/>
      <c r="D221" t="s">
        <v>2040</v>
      </c>
      <c r="E221" t="str">
        <f t="shared" si="13"/>
        <v>Present</v>
      </c>
      <c r="J221" t="str">
        <f t="shared" si="14"/>
        <v>Absent</v>
      </c>
    </row>
    <row r="222" spans="1:10" x14ac:dyDescent="0.3">
      <c r="A222" s="78" t="s">
        <v>1364</v>
      </c>
      <c r="B222" s="78"/>
      <c r="C222" s="78"/>
      <c r="D222" t="s">
        <v>1436</v>
      </c>
      <c r="E222" t="str">
        <f t="shared" si="13"/>
        <v>Present</v>
      </c>
      <c r="J222" t="str">
        <f t="shared" si="14"/>
        <v>Absent</v>
      </c>
    </row>
    <row r="223" spans="1:10" x14ac:dyDescent="0.3">
      <c r="A223" s="78" t="s">
        <v>1492</v>
      </c>
      <c r="B223" s="78"/>
      <c r="C223" s="78"/>
      <c r="D223" t="s">
        <v>2392</v>
      </c>
      <c r="E223" t="str">
        <f t="shared" si="13"/>
        <v>Absent</v>
      </c>
      <c r="J223" t="str">
        <f t="shared" si="14"/>
        <v>Absent</v>
      </c>
    </row>
    <row r="224" spans="1:10" x14ac:dyDescent="0.3">
      <c r="A224" s="78" t="s">
        <v>1376</v>
      </c>
      <c r="B224" s="78"/>
      <c r="C224" s="78"/>
      <c r="D224" t="s">
        <v>2360</v>
      </c>
      <c r="E224" t="str">
        <f t="shared" si="13"/>
        <v>Absent</v>
      </c>
      <c r="J224" t="str">
        <f t="shared" si="14"/>
        <v>Absent</v>
      </c>
    </row>
    <row r="225" spans="1:10" x14ac:dyDescent="0.3">
      <c r="A225" s="78" t="s">
        <v>1680</v>
      </c>
      <c r="B225" s="78"/>
      <c r="C225" s="78"/>
      <c r="D225" t="s">
        <v>2293</v>
      </c>
      <c r="E225" t="str">
        <f t="shared" si="13"/>
        <v>Absent</v>
      </c>
      <c r="J225" t="str">
        <f t="shared" si="14"/>
        <v>Absent</v>
      </c>
    </row>
    <row r="226" spans="1:10" x14ac:dyDescent="0.3">
      <c r="A226" s="78" t="s">
        <v>1366</v>
      </c>
      <c r="B226" s="78"/>
      <c r="C226" s="78"/>
      <c r="D226" t="s">
        <v>2278</v>
      </c>
      <c r="E226" t="str">
        <f t="shared" si="13"/>
        <v>Absent</v>
      </c>
      <c r="J226" t="str">
        <f t="shared" si="14"/>
        <v>Absent</v>
      </c>
    </row>
    <row r="227" spans="1:10" x14ac:dyDescent="0.3">
      <c r="A227" s="78" t="s">
        <v>1418</v>
      </c>
      <c r="B227" s="78"/>
      <c r="C227" s="78"/>
      <c r="D227" t="s">
        <v>2375</v>
      </c>
      <c r="E227" t="str">
        <f t="shared" si="13"/>
        <v>Absent</v>
      </c>
      <c r="J227" t="str">
        <f t="shared" si="14"/>
        <v>Absent</v>
      </c>
    </row>
    <row r="228" spans="1:10" x14ac:dyDescent="0.3">
      <c r="A228" s="78" t="s">
        <v>1448</v>
      </c>
      <c r="B228" s="78"/>
      <c r="C228" s="78"/>
      <c r="D228" t="s">
        <v>2283</v>
      </c>
      <c r="E228" t="str">
        <f t="shared" si="13"/>
        <v>Absent</v>
      </c>
      <c r="J228" t="str">
        <f t="shared" si="14"/>
        <v>Absent</v>
      </c>
    </row>
    <row r="229" spans="1:10" x14ac:dyDescent="0.3">
      <c r="A229" s="78" t="s">
        <v>1684</v>
      </c>
      <c r="B229" s="78"/>
      <c r="C229" s="78"/>
      <c r="D229" t="s">
        <v>2291</v>
      </c>
      <c r="E229" t="str">
        <f t="shared" si="13"/>
        <v>Absent</v>
      </c>
      <c r="J229" t="str">
        <f t="shared" si="14"/>
        <v>Absent</v>
      </c>
    </row>
    <row r="230" spans="1:10" x14ac:dyDescent="0.3">
      <c r="A230" s="78" t="s">
        <v>1552</v>
      </c>
      <c r="B230" s="78"/>
      <c r="C230" s="78"/>
      <c r="D230" t="s">
        <v>2414</v>
      </c>
      <c r="E230" t="str">
        <f t="shared" si="13"/>
        <v>Absent</v>
      </c>
      <c r="J230" t="str">
        <f t="shared" si="14"/>
        <v>Absent</v>
      </c>
    </row>
    <row r="231" spans="1:10" x14ac:dyDescent="0.3">
      <c r="A231" s="78" t="s">
        <v>1506</v>
      </c>
      <c r="B231" s="78"/>
      <c r="C231" s="78"/>
      <c r="D231" t="s">
        <v>2397</v>
      </c>
      <c r="E231" t="str">
        <f t="shared" si="13"/>
        <v>Absent</v>
      </c>
      <c r="J231" t="str">
        <f t="shared" si="14"/>
        <v>Absent</v>
      </c>
    </row>
    <row r="232" spans="1:10" x14ac:dyDescent="0.3">
      <c r="A232" s="78" t="s">
        <v>1630</v>
      </c>
      <c r="B232" s="78"/>
      <c r="C232" s="78"/>
      <c r="D232" t="s">
        <v>2306</v>
      </c>
      <c r="E232" t="str">
        <f t="shared" si="13"/>
        <v>Absent</v>
      </c>
      <c r="J232" t="str">
        <f t="shared" si="14"/>
        <v>Absent</v>
      </c>
    </row>
    <row r="233" spans="1:10" x14ac:dyDescent="0.3">
      <c r="A233" s="78" t="s">
        <v>1446</v>
      </c>
      <c r="B233" s="78"/>
      <c r="C233" s="78"/>
      <c r="D233" t="s">
        <v>2380</v>
      </c>
      <c r="E233" t="str">
        <f t="shared" si="13"/>
        <v>Present</v>
      </c>
      <c r="J233" t="str">
        <f t="shared" si="14"/>
        <v>Absent</v>
      </c>
    </row>
    <row r="234" spans="1:10" x14ac:dyDescent="0.3">
      <c r="A234" s="78" t="s">
        <v>1544</v>
      </c>
      <c r="B234" s="78"/>
      <c r="C234" s="78"/>
      <c r="D234" t="s">
        <v>2410</v>
      </c>
      <c r="E234" t="str">
        <f t="shared" si="13"/>
        <v>Absent</v>
      </c>
      <c r="J234" t="str">
        <f t="shared" si="14"/>
        <v>Absent</v>
      </c>
    </row>
    <row r="235" spans="1:10" x14ac:dyDescent="0.3">
      <c r="A235" s="78" t="s">
        <v>1688</v>
      </c>
      <c r="B235" s="78"/>
      <c r="C235" s="78"/>
      <c r="J235" t="str">
        <f t="shared" si="14"/>
        <v>Absent</v>
      </c>
    </row>
    <row r="236" spans="1:10" x14ac:dyDescent="0.3">
      <c r="A236" s="78" t="s">
        <v>1690</v>
      </c>
      <c r="B236" s="78"/>
      <c r="C236" s="78"/>
      <c r="J236" t="str">
        <f t="shared" si="14"/>
        <v>Absent</v>
      </c>
    </row>
    <row r="237" spans="1:10" x14ac:dyDescent="0.3">
      <c r="A237" s="78" t="s">
        <v>1692</v>
      </c>
      <c r="B237" s="78"/>
      <c r="C237" s="78"/>
      <c r="J237" t="str">
        <f t="shared" si="14"/>
        <v>Absent</v>
      </c>
    </row>
    <row r="238" spans="1:10" x14ac:dyDescent="0.3">
      <c r="A238" s="78" t="s">
        <v>1694</v>
      </c>
      <c r="B238" s="78"/>
      <c r="C238" s="78"/>
      <c r="J238" t="str">
        <f t="shared" si="14"/>
        <v>Absent</v>
      </c>
    </row>
    <row r="239" spans="1:10" x14ac:dyDescent="0.3">
      <c r="A239" s="78" t="s">
        <v>1696</v>
      </c>
      <c r="B239" s="78"/>
      <c r="C239" s="78"/>
      <c r="J239" t="str">
        <f t="shared" si="14"/>
        <v>Absent</v>
      </c>
    </row>
    <row r="240" spans="1:10" x14ac:dyDescent="0.3">
      <c r="A240" s="78" t="s">
        <v>1698</v>
      </c>
      <c r="B240" s="78"/>
      <c r="C240" s="78"/>
      <c r="J240" t="str">
        <f t="shared" si="14"/>
        <v>Absent</v>
      </c>
    </row>
    <row r="241" spans="1:10" x14ac:dyDescent="0.3">
      <c r="A241" s="78" t="s">
        <v>1700</v>
      </c>
      <c r="B241" s="78"/>
      <c r="C241" s="78"/>
      <c r="J241" t="str">
        <f t="shared" si="14"/>
        <v>Absent</v>
      </c>
    </row>
    <row r="242" spans="1:10" x14ac:dyDescent="0.3">
      <c r="A242" s="78" t="s">
        <v>1702</v>
      </c>
      <c r="B242" s="78"/>
      <c r="C242" s="78"/>
      <c r="J242" t="str">
        <f t="shared" si="14"/>
        <v>Absent</v>
      </c>
    </row>
    <row r="243" spans="1:10" x14ac:dyDescent="0.3">
      <c r="A243" s="78" t="s">
        <v>1704</v>
      </c>
      <c r="B243" s="78"/>
      <c r="C243" s="78"/>
      <c r="J243" t="str">
        <f t="shared" si="14"/>
        <v>Absent</v>
      </c>
    </row>
    <row r="244" spans="1:10" x14ac:dyDescent="0.3">
      <c r="A244" s="78" t="s">
        <v>1706</v>
      </c>
      <c r="B244" s="78"/>
      <c r="C244" s="78"/>
      <c r="J244" t="str">
        <f t="shared" si="14"/>
        <v>Absent</v>
      </c>
    </row>
    <row r="245" spans="1:10" x14ac:dyDescent="0.3">
      <c r="A245" s="78" t="s">
        <v>1708</v>
      </c>
      <c r="B245" s="78"/>
      <c r="C245" s="78"/>
      <c r="J245" t="str">
        <f t="shared" si="14"/>
        <v>Absent</v>
      </c>
    </row>
    <row r="246" spans="1:10" x14ac:dyDescent="0.3">
      <c r="A246" s="78" t="s">
        <v>1710</v>
      </c>
      <c r="B246" s="78"/>
      <c r="C246" s="78"/>
      <c r="J246" t="str">
        <f t="shared" si="14"/>
        <v>Absent</v>
      </c>
    </row>
    <row r="247" spans="1:10" x14ac:dyDescent="0.3">
      <c r="A247" s="78" t="s">
        <v>1712</v>
      </c>
      <c r="B247" s="78"/>
      <c r="C247" s="78"/>
      <c r="J247" t="str">
        <f t="shared" si="14"/>
        <v>Absent</v>
      </c>
    </row>
    <row r="248" spans="1:10" x14ac:dyDescent="0.3">
      <c r="A248" s="78" t="s">
        <v>1714</v>
      </c>
      <c r="B248" s="78"/>
      <c r="C248" s="78"/>
      <c r="J248" t="str">
        <f t="shared" si="14"/>
        <v>Absent</v>
      </c>
    </row>
    <row r="249" spans="1:10" x14ac:dyDescent="0.3">
      <c r="A249" s="78" t="s">
        <v>1716</v>
      </c>
      <c r="B249" s="78"/>
      <c r="C249" s="78"/>
      <c r="J249" t="str">
        <f t="shared" si="14"/>
        <v>Absent</v>
      </c>
    </row>
    <row r="250" spans="1:10" x14ac:dyDescent="0.3">
      <c r="A250" s="78" t="s">
        <v>1718</v>
      </c>
      <c r="B250" s="78"/>
      <c r="C250" s="78"/>
      <c r="J250" t="str">
        <f t="shared" si="14"/>
        <v>Absent</v>
      </c>
    </row>
    <row r="251" spans="1:10" x14ac:dyDescent="0.3">
      <c r="A251" s="78" t="s">
        <v>1720</v>
      </c>
      <c r="B251" s="78"/>
      <c r="C251" s="78"/>
      <c r="J251" t="str">
        <f t="shared" si="14"/>
        <v>Absent</v>
      </c>
    </row>
    <row r="252" spans="1:10" x14ac:dyDescent="0.3">
      <c r="A252" s="78" t="s">
        <v>1722</v>
      </c>
      <c r="B252" s="78"/>
      <c r="C252" s="78"/>
      <c r="J252" t="str">
        <f t="shared" si="14"/>
        <v>Absent</v>
      </c>
    </row>
    <row r="253" spans="1:10" x14ac:dyDescent="0.3">
      <c r="A253" s="78" t="s">
        <v>1724</v>
      </c>
      <c r="B253" s="78"/>
      <c r="C253" s="78"/>
      <c r="J253" t="str">
        <f t="shared" si="14"/>
        <v>Absent</v>
      </c>
    </row>
    <row r="254" spans="1:10" x14ac:dyDescent="0.3">
      <c r="A254" s="78" t="s">
        <v>1726</v>
      </c>
      <c r="B254" s="78"/>
      <c r="C254" s="78"/>
      <c r="J254" t="str">
        <f t="shared" si="14"/>
        <v>Absent</v>
      </c>
    </row>
    <row r="255" spans="1:10" x14ac:dyDescent="0.3">
      <c r="A255" s="78" t="s">
        <v>1728</v>
      </c>
      <c r="B255" s="78"/>
      <c r="C255" s="78"/>
      <c r="J255" t="str">
        <f t="shared" si="14"/>
        <v>Absent</v>
      </c>
    </row>
    <row r="256" spans="1:10" x14ac:dyDescent="0.3">
      <c r="A256" s="78" t="s">
        <v>1730</v>
      </c>
      <c r="B256" s="78"/>
      <c r="C256" s="78"/>
      <c r="J256" t="str">
        <f t="shared" si="14"/>
        <v>Absent</v>
      </c>
    </row>
    <row r="257" spans="1:10" x14ac:dyDescent="0.3">
      <c r="A257" s="78" t="s">
        <v>1732</v>
      </c>
      <c r="B257" s="78"/>
      <c r="C257" s="78"/>
      <c r="J257" t="str">
        <f t="shared" si="14"/>
        <v>Absent</v>
      </c>
    </row>
    <row r="258" spans="1:10" x14ac:dyDescent="0.3">
      <c r="A258" s="78" t="s">
        <v>1734</v>
      </c>
      <c r="B258" s="78"/>
      <c r="C258" s="78"/>
      <c r="J258" t="str">
        <f t="shared" si="14"/>
        <v>Absent</v>
      </c>
    </row>
    <row r="259" spans="1:10" x14ac:dyDescent="0.3">
      <c r="A259" s="78" t="s">
        <v>1736</v>
      </c>
      <c r="B259" s="78"/>
      <c r="C259" s="78"/>
      <c r="J259" t="str">
        <f t="shared" ref="J259:J322" si="15">IF(
    (COUNTIF($A$2:$A$501, $B$2:$B$67) &gt; 0) +
    (COUNTIF($D$2:$D$234, $B$2:$B$67) &gt; 0) +
    (COUNTIF($F$2:$F$204, $B$2:$B$67) &gt; 0) +
    (COUNTIF($H$2:$H$33, $B$2:$B$67) &gt; 0) &gt;= 2,
    "Present",
    "Absent"
)</f>
        <v>Absent</v>
      </c>
    </row>
    <row r="260" spans="1:10" x14ac:dyDescent="0.3">
      <c r="A260" s="78" t="s">
        <v>1738</v>
      </c>
      <c r="B260" s="78"/>
      <c r="C260" s="78"/>
      <c r="J260" t="str">
        <f t="shared" si="15"/>
        <v>Absent</v>
      </c>
    </row>
    <row r="261" spans="1:10" x14ac:dyDescent="0.3">
      <c r="A261" s="78" t="s">
        <v>1740</v>
      </c>
      <c r="B261" s="78"/>
      <c r="C261" s="78"/>
      <c r="J261" t="str">
        <f t="shared" si="15"/>
        <v>Absent</v>
      </c>
    </row>
    <row r="262" spans="1:10" x14ac:dyDescent="0.3">
      <c r="A262" s="78" t="s">
        <v>1742</v>
      </c>
      <c r="B262" s="78"/>
      <c r="C262" s="78"/>
      <c r="J262" t="str">
        <f t="shared" si="15"/>
        <v>Absent</v>
      </c>
    </row>
    <row r="263" spans="1:10" x14ac:dyDescent="0.3">
      <c r="A263" s="78" t="s">
        <v>1744</v>
      </c>
      <c r="B263" s="78"/>
      <c r="C263" s="78"/>
      <c r="J263" t="str">
        <f t="shared" si="15"/>
        <v>Absent</v>
      </c>
    </row>
    <row r="264" spans="1:10" x14ac:dyDescent="0.3">
      <c r="A264" s="78" t="s">
        <v>1746</v>
      </c>
      <c r="B264" s="78"/>
      <c r="C264" s="78"/>
      <c r="J264" t="str">
        <f t="shared" si="15"/>
        <v>Absent</v>
      </c>
    </row>
    <row r="265" spans="1:10" x14ac:dyDescent="0.3">
      <c r="A265" s="78" t="s">
        <v>1748</v>
      </c>
      <c r="B265" s="78"/>
      <c r="C265" s="78"/>
      <c r="J265" t="str">
        <f t="shared" si="15"/>
        <v>Absent</v>
      </c>
    </row>
    <row r="266" spans="1:10" x14ac:dyDescent="0.3">
      <c r="A266" s="78" t="s">
        <v>1750</v>
      </c>
      <c r="B266" s="78"/>
      <c r="C266" s="78"/>
      <c r="J266" t="str">
        <f t="shared" si="15"/>
        <v>Absent</v>
      </c>
    </row>
    <row r="267" spans="1:10" x14ac:dyDescent="0.3">
      <c r="A267" s="78" t="s">
        <v>1752</v>
      </c>
      <c r="B267" s="78"/>
      <c r="C267" s="78"/>
      <c r="J267" t="str">
        <f t="shared" si="15"/>
        <v>Absent</v>
      </c>
    </row>
    <row r="268" spans="1:10" x14ac:dyDescent="0.3">
      <c r="A268" s="78" t="s">
        <v>1754</v>
      </c>
      <c r="B268" s="78"/>
      <c r="C268" s="78"/>
      <c r="J268" t="str">
        <f t="shared" si="15"/>
        <v>Absent</v>
      </c>
    </row>
    <row r="269" spans="1:10" x14ac:dyDescent="0.3">
      <c r="A269" s="78" t="s">
        <v>1756</v>
      </c>
      <c r="B269" s="78"/>
      <c r="C269" s="78"/>
      <c r="J269" t="str">
        <f t="shared" si="15"/>
        <v>Absent</v>
      </c>
    </row>
    <row r="270" spans="1:10" x14ac:dyDescent="0.3">
      <c r="A270" s="78" t="s">
        <v>1758</v>
      </c>
      <c r="B270" s="78"/>
      <c r="C270" s="78"/>
      <c r="J270" t="str">
        <f t="shared" si="15"/>
        <v>Absent</v>
      </c>
    </row>
    <row r="271" spans="1:10" x14ac:dyDescent="0.3">
      <c r="A271" s="78" t="s">
        <v>1760</v>
      </c>
      <c r="B271" s="78"/>
      <c r="C271" s="78"/>
      <c r="J271" t="str">
        <f t="shared" si="15"/>
        <v>Absent</v>
      </c>
    </row>
    <row r="272" spans="1:10" x14ac:dyDescent="0.3">
      <c r="A272" s="78" t="s">
        <v>1762</v>
      </c>
      <c r="B272" s="78"/>
      <c r="C272" s="78"/>
      <c r="J272" t="str">
        <f t="shared" si="15"/>
        <v>Absent</v>
      </c>
    </row>
    <row r="273" spans="1:10" x14ac:dyDescent="0.3">
      <c r="A273" s="78" t="s">
        <v>1764</v>
      </c>
      <c r="B273" s="78"/>
      <c r="C273" s="78"/>
      <c r="J273" t="str">
        <f t="shared" si="15"/>
        <v>Absent</v>
      </c>
    </row>
    <row r="274" spans="1:10" x14ac:dyDescent="0.3">
      <c r="A274" s="78" t="s">
        <v>1766</v>
      </c>
      <c r="B274" s="78"/>
      <c r="C274" s="78"/>
      <c r="J274" t="str">
        <f t="shared" si="15"/>
        <v>Absent</v>
      </c>
    </row>
    <row r="275" spans="1:10" x14ac:dyDescent="0.3">
      <c r="A275" s="78" t="s">
        <v>1768</v>
      </c>
      <c r="B275" s="78"/>
      <c r="C275" s="78"/>
      <c r="J275" t="str">
        <f t="shared" si="15"/>
        <v>Absent</v>
      </c>
    </row>
    <row r="276" spans="1:10" x14ac:dyDescent="0.3">
      <c r="A276" s="78" t="s">
        <v>1770</v>
      </c>
      <c r="B276" s="78"/>
      <c r="C276" s="78"/>
      <c r="J276" t="str">
        <f t="shared" si="15"/>
        <v>Absent</v>
      </c>
    </row>
    <row r="277" spans="1:10" x14ac:dyDescent="0.3">
      <c r="A277" s="78" t="s">
        <v>1772</v>
      </c>
      <c r="B277" s="78"/>
      <c r="C277" s="78"/>
      <c r="J277" t="str">
        <f t="shared" si="15"/>
        <v>Absent</v>
      </c>
    </row>
    <row r="278" spans="1:10" x14ac:dyDescent="0.3">
      <c r="A278" s="78" t="s">
        <v>1774</v>
      </c>
      <c r="B278" s="78"/>
      <c r="C278" s="78"/>
      <c r="J278" t="str">
        <f t="shared" si="15"/>
        <v>Absent</v>
      </c>
    </row>
    <row r="279" spans="1:10" x14ac:dyDescent="0.3">
      <c r="A279" s="78" t="s">
        <v>1776</v>
      </c>
      <c r="B279" s="78"/>
      <c r="C279" s="78"/>
      <c r="J279" t="str">
        <f t="shared" si="15"/>
        <v>Absent</v>
      </c>
    </row>
    <row r="280" spans="1:10" x14ac:dyDescent="0.3">
      <c r="A280" s="78" t="s">
        <v>1778</v>
      </c>
      <c r="B280" s="78"/>
      <c r="C280" s="78"/>
      <c r="J280" t="str">
        <f t="shared" si="15"/>
        <v>Absent</v>
      </c>
    </row>
    <row r="281" spans="1:10" x14ac:dyDescent="0.3">
      <c r="A281" s="78" t="s">
        <v>1780</v>
      </c>
      <c r="B281" s="78"/>
      <c r="C281" s="78"/>
      <c r="J281" t="str">
        <f t="shared" si="15"/>
        <v>Absent</v>
      </c>
    </row>
    <row r="282" spans="1:10" x14ac:dyDescent="0.3">
      <c r="A282" s="78" t="s">
        <v>1782</v>
      </c>
      <c r="B282" s="78"/>
      <c r="C282" s="78"/>
      <c r="J282" t="str">
        <f t="shared" si="15"/>
        <v>Absent</v>
      </c>
    </row>
    <row r="283" spans="1:10" x14ac:dyDescent="0.3">
      <c r="A283" s="78" t="s">
        <v>1784</v>
      </c>
      <c r="B283" s="78"/>
      <c r="C283" s="78"/>
      <c r="J283" t="str">
        <f t="shared" si="15"/>
        <v>Absent</v>
      </c>
    </row>
    <row r="284" spans="1:10" x14ac:dyDescent="0.3">
      <c r="A284" s="78" t="s">
        <v>1786</v>
      </c>
      <c r="B284" s="78"/>
      <c r="C284" s="78"/>
      <c r="J284" t="str">
        <f t="shared" si="15"/>
        <v>Absent</v>
      </c>
    </row>
    <row r="285" spans="1:10" x14ac:dyDescent="0.3">
      <c r="A285" s="78" t="s">
        <v>1788</v>
      </c>
      <c r="B285" s="78"/>
      <c r="C285" s="78"/>
      <c r="J285" t="str">
        <f t="shared" si="15"/>
        <v>Absent</v>
      </c>
    </row>
    <row r="286" spans="1:10" x14ac:dyDescent="0.3">
      <c r="A286" s="78" t="s">
        <v>1790</v>
      </c>
      <c r="B286" s="78"/>
      <c r="C286" s="78"/>
      <c r="J286" t="str">
        <f t="shared" si="15"/>
        <v>Absent</v>
      </c>
    </row>
    <row r="287" spans="1:10" x14ac:dyDescent="0.3">
      <c r="A287" s="78" t="s">
        <v>1792</v>
      </c>
      <c r="B287" s="78"/>
      <c r="C287" s="78"/>
      <c r="J287" t="str">
        <f t="shared" si="15"/>
        <v>Absent</v>
      </c>
    </row>
    <row r="288" spans="1:10" x14ac:dyDescent="0.3">
      <c r="A288" s="78" t="s">
        <v>1794</v>
      </c>
      <c r="B288" s="78"/>
      <c r="C288" s="78"/>
      <c r="J288" t="str">
        <f t="shared" si="15"/>
        <v>Absent</v>
      </c>
    </row>
    <row r="289" spans="1:10" x14ac:dyDescent="0.3">
      <c r="A289" s="78" t="s">
        <v>1796</v>
      </c>
      <c r="B289" s="78"/>
      <c r="C289" s="78"/>
      <c r="J289" t="str">
        <f t="shared" si="15"/>
        <v>Absent</v>
      </c>
    </row>
    <row r="290" spans="1:10" x14ac:dyDescent="0.3">
      <c r="A290" s="78" t="s">
        <v>1798</v>
      </c>
      <c r="B290" s="78"/>
      <c r="C290" s="78"/>
      <c r="J290" t="str">
        <f t="shared" si="15"/>
        <v>Absent</v>
      </c>
    </row>
    <row r="291" spans="1:10" x14ac:dyDescent="0.3">
      <c r="A291" s="78" t="s">
        <v>1800</v>
      </c>
      <c r="B291" s="78"/>
      <c r="C291" s="78"/>
      <c r="J291" t="str">
        <f t="shared" si="15"/>
        <v>Absent</v>
      </c>
    </row>
    <row r="292" spans="1:10" x14ac:dyDescent="0.3">
      <c r="A292" s="78" t="s">
        <v>1802</v>
      </c>
      <c r="B292" s="78"/>
      <c r="C292" s="78"/>
      <c r="J292" t="str">
        <f t="shared" si="15"/>
        <v>Absent</v>
      </c>
    </row>
    <row r="293" spans="1:10" x14ac:dyDescent="0.3">
      <c r="A293" s="78" t="s">
        <v>1804</v>
      </c>
      <c r="B293" s="78"/>
      <c r="C293" s="78"/>
      <c r="J293" t="str">
        <f t="shared" si="15"/>
        <v>Absent</v>
      </c>
    </row>
    <row r="294" spans="1:10" x14ac:dyDescent="0.3">
      <c r="A294" s="78" t="s">
        <v>1806</v>
      </c>
      <c r="B294" s="78"/>
      <c r="C294" s="78"/>
      <c r="J294" t="str">
        <f t="shared" si="15"/>
        <v>Absent</v>
      </c>
    </row>
    <row r="295" spans="1:10" x14ac:dyDescent="0.3">
      <c r="A295" s="78" t="s">
        <v>1808</v>
      </c>
      <c r="B295" s="78"/>
      <c r="C295" s="78"/>
      <c r="J295" t="str">
        <f t="shared" si="15"/>
        <v>Absent</v>
      </c>
    </row>
    <row r="296" spans="1:10" x14ac:dyDescent="0.3">
      <c r="A296" s="78" t="s">
        <v>1810</v>
      </c>
      <c r="B296" s="78"/>
      <c r="C296" s="78"/>
      <c r="J296" t="str">
        <f t="shared" si="15"/>
        <v>Absent</v>
      </c>
    </row>
    <row r="297" spans="1:10" x14ac:dyDescent="0.3">
      <c r="A297" s="78" t="s">
        <v>1812</v>
      </c>
      <c r="B297" s="78"/>
      <c r="C297" s="78"/>
      <c r="J297" t="str">
        <f t="shared" si="15"/>
        <v>Absent</v>
      </c>
    </row>
    <row r="298" spans="1:10" x14ac:dyDescent="0.3">
      <c r="A298" s="78" t="s">
        <v>1814</v>
      </c>
      <c r="B298" s="78"/>
      <c r="C298" s="78"/>
      <c r="J298" t="str">
        <f t="shared" si="15"/>
        <v>Absent</v>
      </c>
    </row>
    <row r="299" spans="1:10" x14ac:dyDescent="0.3">
      <c r="A299" s="78" t="s">
        <v>1816</v>
      </c>
      <c r="B299" s="78"/>
      <c r="C299" s="78"/>
      <c r="J299" t="str">
        <f t="shared" si="15"/>
        <v>Absent</v>
      </c>
    </row>
    <row r="300" spans="1:10" x14ac:dyDescent="0.3">
      <c r="A300" s="78" t="s">
        <v>1818</v>
      </c>
      <c r="B300" s="78"/>
      <c r="C300" s="78"/>
      <c r="J300" t="str">
        <f t="shared" si="15"/>
        <v>Absent</v>
      </c>
    </row>
    <row r="301" spans="1:10" x14ac:dyDescent="0.3">
      <c r="A301" s="78" t="s">
        <v>1820</v>
      </c>
      <c r="B301" s="78"/>
      <c r="C301" s="78"/>
      <c r="J301" t="str">
        <f t="shared" si="15"/>
        <v>Absent</v>
      </c>
    </row>
    <row r="302" spans="1:10" x14ac:dyDescent="0.3">
      <c r="A302" s="78" t="s">
        <v>1822</v>
      </c>
      <c r="B302" s="78"/>
      <c r="C302" s="78"/>
      <c r="J302" t="str">
        <f t="shared" si="15"/>
        <v>Absent</v>
      </c>
    </row>
    <row r="303" spans="1:10" x14ac:dyDescent="0.3">
      <c r="A303" s="78" t="s">
        <v>1824</v>
      </c>
      <c r="B303" s="78"/>
      <c r="C303" s="78"/>
      <c r="J303" t="str">
        <f t="shared" si="15"/>
        <v>Absent</v>
      </c>
    </row>
    <row r="304" spans="1:10" x14ac:dyDescent="0.3">
      <c r="A304" s="78" t="s">
        <v>1826</v>
      </c>
      <c r="B304" s="78"/>
      <c r="C304" s="78"/>
      <c r="J304" t="str">
        <f t="shared" si="15"/>
        <v>Absent</v>
      </c>
    </row>
    <row r="305" spans="1:10" x14ac:dyDescent="0.3">
      <c r="A305" s="78" t="s">
        <v>1828</v>
      </c>
      <c r="B305" s="78"/>
      <c r="C305" s="78"/>
      <c r="J305" t="str">
        <f t="shared" si="15"/>
        <v>Absent</v>
      </c>
    </row>
    <row r="306" spans="1:10" x14ac:dyDescent="0.3">
      <c r="A306" s="78" t="s">
        <v>1830</v>
      </c>
      <c r="B306" s="78"/>
      <c r="C306" s="78"/>
      <c r="J306" t="str">
        <f t="shared" si="15"/>
        <v>Absent</v>
      </c>
    </row>
    <row r="307" spans="1:10" x14ac:dyDescent="0.3">
      <c r="A307" s="78" t="s">
        <v>1832</v>
      </c>
      <c r="B307" s="78"/>
      <c r="C307" s="78"/>
      <c r="J307" t="str">
        <f t="shared" si="15"/>
        <v>Absent</v>
      </c>
    </row>
    <row r="308" spans="1:10" x14ac:dyDescent="0.3">
      <c r="A308" s="78" t="s">
        <v>1834</v>
      </c>
      <c r="B308" s="78"/>
      <c r="C308" s="78"/>
      <c r="J308" t="str">
        <f t="shared" si="15"/>
        <v>Absent</v>
      </c>
    </row>
    <row r="309" spans="1:10" x14ac:dyDescent="0.3">
      <c r="A309" s="78" t="s">
        <v>1836</v>
      </c>
      <c r="B309" s="78"/>
      <c r="C309" s="78"/>
      <c r="J309" t="str">
        <f t="shared" si="15"/>
        <v>Absent</v>
      </c>
    </row>
    <row r="310" spans="1:10" x14ac:dyDescent="0.3">
      <c r="A310" s="78" t="s">
        <v>1838</v>
      </c>
      <c r="B310" s="78"/>
      <c r="C310" s="78"/>
      <c r="J310" t="str">
        <f t="shared" si="15"/>
        <v>Absent</v>
      </c>
    </row>
    <row r="311" spans="1:10" x14ac:dyDescent="0.3">
      <c r="A311" s="78" t="s">
        <v>1840</v>
      </c>
      <c r="B311" s="78"/>
      <c r="C311" s="78"/>
      <c r="J311" t="str">
        <f t="shared" si="15"/>
        <v>Absent</v>
      </c>
    </row>
    <row r="312" spans="1:10" x14ac:dyDescent="0.3">
      <c r="A312" s="78" t="s">
        <v>1842</v>
      </c>
      <c r="B312" s="78"/>
      <c r="C312" s="78"/>
      <c r="J312" t="str">
        <f t="shared" si="15"/>
        <v>Absent</v>
      </c>
    </row>
    <row r="313" spans="1:10" x14ac:dyDescent="0.3">
      <c r="A313" s="78" t="s">
        <v>1844</v>
      </c>
      <c r="B313" s="78"/>
      <c r="C313" s="78"/>
      <c r="J313" t="str">
        <f t="shared" si="15"/>
        <v>Absent</v>
      </c>
    </row>
    <row r="314" spans="1:10" x14ac:dyDescent="0.3">
      <c r="A314" s="78" t="s">
        <v>1846</v>
      </c>
      <c r="B314" s="78"/>
      <c r="C314" s="78"/>
      <c r="J314" t="str">
        <f t="shared" si="15"/>
        <v>Absent</v>
      </c>
    </row>
    <row r="315" spans="1:10" x14ac:dyDescent="0.3">
      <c r="A315" s="78" t="s">
        <v>1848</v>
      </c>
      <c r="B315" s="78"/>
      <c r="C315" s="78"/>
      <c r="J315" t="str">
        <f t="shared" si="15"/>
        <v>Absent</v>
      </c>
    </row>
    <row r="316" spans="1:10" x14ac:dyDescent="0.3">
      <c r="A316" s="78" t="s">
        <v>1850</v>
      </c>
      <c r="B316" s="78"/>
      <c r="C316" s="78"/>
      <c r="J316" t="str">
        <f t="shared" si="15"/>
        <v>Absent</v>
      </c>
    </row>
    <row r="317" spans="1:10" x14ac:dyDescent="0.3">
      <c r="A317" s="78" t="s">
        <v>1852</v>
      </c>
      <c r="B317" s="78"/>
      <c r="C317" s="78"/>
      <c r="J317" t="str">
        <f t="shared" si="15"/>
        <v>Absent</v>
      </c>
    </row>
    <row r="318" spans="1:10" x14ac:dyDescent="0.3">
      <c r="A318" s="78" t="s">
        <v>1854</v>
      </c>
      <c r="B318" s="78"/>
      <c r="C318" s="78"/>
      <c r="J318" t="str">
        <f t="shared" si="15"/>
        <v>Absent</v>
      </c>
    </row>
    <row r="319" spans="1:10" x14ac:dyDescent="0.3">
      <c r="A319" s="78" t="s">
        <v>1856</v>
      </c>
      <c r="B319" s="78"/>
      <c r="C319" s="78"/>
      <c r="J319" t="str">
        <f t="shared" si="15"/>
        <v>Absent</v>
      </c>
    </row>
    <row r="320" spans="1:10" x14ac:dyDescent="0.3">
      <c r="A320" s="78" t="s">
        <v>1858</v>
      </c>
      <c r="B320" s="78"/>
      <c r="C320" s="78"/>
      <c r="J320" t="str">
        <f t="shared" si="15"/>
        <v>Absent</v>
      </c>
    </row>
    <row r="321" spans="1:10" x14ac:dyDescent="0.3">
      <c r="A321" s="78" t="s">
        <v>1860</v>
      </c>
      <c r="B321" s="78"/>
      <c r="C321" s="78"/>
      <c r="J321" t="str">
        <f t="shared" si="15"/>
        <v>Absent</v>
      </c>
    </row>
    <row r="322" spans="1:10" x14ac:dyDescent="0.3">
      <c r="A322" s="78" t="s">
        <v>1862</v>
      </c>
      <c r="B322" s="78"/>
      <c r="C322" s="78"/>
      <c r="J322" t="str">
        <f t="shared" si="15"/>
        <v>Absent</v>
      </c>
    </row>
    <row r="323" spans="1:10" x14ac:dyDescent="0.3">
      <c r="A323" s="78" t="s">
        <v>1864</v>
      </c>
      <c r="B323" s="78"/>
      <c r="C323" s="78"/>
      <c r="J323" t="str">
        <f t="shared" ref="J323:J386" si="16">IF(
    (COUNTIF($A$2:$A$501, $B$2:$B$67) &gt; 0) +
    (COUNTIF($D$2:$D$234, $B$2:$B$67) &gt; 0) +
    (COUNTIF($F$2:$F$204, $B$2:$B$67) &gt; 0) +
    (COUNTIF($H$2:$H$33, $B$2:$B$67) &gt; 0) &gt;= 2,
    "Present",
    "Absent"
)</f>
        <v>Absent</v>
      </c>
    </row>
    <row r="324" spans="1:10" x14ac:dyDescent="0.3">
      <c r="A324" s="78" t="s">
        <v>1866</v>
      </c>
      <c r="B324" s="78"/>
      <c r="C324" s="78"/>
      <c r="J324" t="str">
        <f t="shared" si="16"/>
        <v>Absent</v>
      </c>
    </row>
    <row r="325" spans="1:10" x14ac:dyDescent="0.3">
      <c r="A325" s="78" t="s">
        <v>1868</v>
      </c>
      <c r="B325" s="78"/>
      <c r="C325" s="78"/>
      <c r="J325" t="str">
        <f t="shared" si="16"/>
        <v>Absent</v>
      </c>
    </row>
    <row r="326" spans="1:10" x14ac:dyDescent="0.3">
      <c r="A326" s="78" t="s">
        <v>1870</v>
      </c>
      <c r="B326" s="78"/>
      <c r="C326" s="78"/>
      <c r="J326" t="str">
        <f t="shared" si="16"/>
        <v>Absent</v>
      </c>
    </row>
    <row r="327" spans="1:10" x14ac:dyDescent="0.3">
      <c r="A327" s="78" t="s">
        <v>1872</v>
      </c>
      <c r="B327" s="78"/>
      <c r="C327" s="78"/>
      <c r="J327" t="str">
        <f t="shared" si="16"/>
        <v>Absent</v>
      </c>
    </row>
    <row r="328" spans="1:10" x14ac:dyDescent="0.3">
      <c r="A328" s="78" t="s">
        <v>1874</v>
      </c>
      <c r="B328" s="78"/>
      <c r="C328" s="78"/>
      <c r="J328" t="str">
        <f t="shared" si="16"/>
        <v>Absent</v>
      </c>
    </row>
    <row r="329" spans="1:10" x14ac:dyDescent="0.3">
      <c r="A329" s="78" t="s">
        <v>1876</v>
      </c>
      <c r="B329" s="78"/>
      <c r="C329" s="78"/>
      <c r="J329" t="str">
        <f t="shared" si="16"/>
        <v>Absent</v>
      </c>
    </row>
    <row r="330" spans="1:10" x14ac:dyDescent="0.3">
      <c r="A330" s="78" t="s">
        <v>1878</v>
      </c>
      <c r="B330" s="78"/>
      <c r="C330" s="78"/>
      <c r="J330" t="str">
        <f t="shared" si="16"/>
        <v>Absent</v>
      </c>
    </row>
    <row r="331" spans="1:10" x14ac:dyDescent="0.3">
      <c r="A331" s="78" t="s">
        <v>1880</v>
      </c>
      <c r="B331" s="78"/>
      <c r="C331" s="78"/>
      <c r="J331" t="str">
        <f t="shared" si="16"/>
        <v>Absent</v>
      </c>
    </row>
    <row r="332" spans="1:10" x14ac:dyDescent="0.3">
      <c r="A332" s="78" t="s">
        <v>1882</v>
      </c>
      <c r="B332" s="78"/>
      <c r="C332" s="78"/>
      <c r="J332" t="str">
        <f t="shared" si="16"/>
        <v>Absent</v>
      </c>
    </row>
    <row r="333" spans="1:10" x14ac:dyDescent="0.3">
      <c r="A333" s="78" t="s">
        <v>1884</v>
      </c>
      <c r="B333" s="78"/>
      <c r="C333" s="78"/>
      <c r="J333" t="str">
        <f t="shared" si="16"/>
        <v>Absent</v>
      </c>
    </row>
    <row r="334" spans="1:10" x14ac:dyDescent="0.3">
      <c r="A334" s="78" t="s">
        <v>1886</v>
      </c>
      <c r="B334" s="78"/>
      <c r="C334" s="78"/>
      <c r="J334" t="str">
        <f t="shared" si="16"/>
        <v>Absent</v>
      </c>
    </row>
    <row r="335" spans="1:10" x14ac:dyDescent="0.3">
      <c r="A335" s="78" t="s">
        <v>1888</v>
      </c>
      <c r="B335" s="78"/>
      <c r="C335" s="78"/>
      <c r="J335" t="str">
        <f t="shared" si="16"/>
        <v>Absent</v>
      </c>
    </row>
    <row r="336" spans="1:10" x14ac:dyDescent="0.3">
      <c r="A336" s="78" t="s">
        <v>1890</v>
      </c>
      <c r="B336" s="78"/>
      <c r="C336" s="78"/>
      <c r="J336" t="str">
        <f t="shared" si="16"/>
        <v>Absent</v>
      </c>
    </row>
    <row r="337" spans="1:10" x14ac:dyDescent="0.3">
      <c r="A337" s="78" t="s">
        <v>1892</v>
      </c>
      <c r="B337" s="78"/>
      <c r="C337" s="78"/>
      <c r="J337" t="str">
        <f t="shared" si="16"/>
        <v>Absent</v>
      </c>
    </row>
    <row r="338" spans="1:10" x14ac:dyDescent="0.3">
      <c r="A338" s="78" t="s">
        <v>1894</v>
      </c>
      <c r="B338" s="78"/>
      <c r="C338" s="78"/>
      <c r="J338" t="str">
        <f t="shared" si="16"/>
        <v>Absent</v>
      </c>
    </row>
    <row r="339" spans="1:10" x14ac:dyDescent="0.3">
      <c r="A339" s="78" t="s">
        <v>1896</v>
      </c>
      <c r="B339" s="78"/>
      <c r="C339" s="78"/>
      <c r="J339" t="str">
        <f t="shared" si="16"/>
        <v>Absent</v>
      </c>
    </row>
    <row r="340" spans="1:10" x14ac:dyDescent="0.3">
      <c r="A340" s="78" t="s">
        <v>1898</v>
      </c>
      <c r="B340" s="78"/>
      <c r="C340" s="78"/>
      <c r="J340" t="str">
        <f t="shared" si="16"/>
        <v>Absent</v>
      </c>
    </row>
    <row r="341" spans="1:10" x14ac:dyDescent="0.3">
      <c r="A341" s="78" t="s">
        <v>1900</v>
      </c>
      <c r="B341" s="78"/>
      <c r="C341" s="78"/>
      <c r="J341" t="str">
        <f t="shared" si="16"/>
        <v>Absent</v>
      </c>
    </row>
    <row r="342" spans="1:10" x14ac:dyDescent="0.3">
      <c r="A342" s="78" t="s">
        <v>1902</v>
      </c>
      <c r="B342" s="78"/>
      <c r="C342" s="78"/>
      <c r="J342" t="str">
        <f t="shared" si="16"/>
        <v>Absent</v>
      </c>
    </row>
    <row r="343" spans="1:10" x14ac:dyDescent="0.3">
      <c r="A343" s="78" t="s">
        <v>1904</v>
      </c>
      <c r="B343" s="78"/>
      <c r="C343" s="78"/>
      <c r="J343" t="str">
        <f t="shared" si="16"/>
        <v>Absent</v>
      </c>
    </row>
    <row r="344" spans="1:10" x14ac:dyDescent="0.3">
      <c r="A344" s="78" t="s">
        <v>1906</v>
      </c>
      <c r="B344" s="78"/>
      <c r="C344" s="78"/>
      <c r="J344" t="str">
        <f t="shared" si="16"/>
        <v>Absent</v>
      </c>
    </row>
    <row r="345" spans="1:10" x14ac:dyDescent="0.3">
      <c r="A345" s="78" t="s">
        <v>1908</v>
      </c>
      <c r="B345" s="78"/>
      <c r="C345" s="78"/>
      <c r="J345" t="str">
        <f t="shared" si="16"/>
        <v>Absent</v>
      </c>
    </row>
    <row r="346" spans="1:10" x14ac:dyDescent="0.3">
      <c r="A346" s="78" t="s">
        <v>1910</v>
      </c>
      <c r="B346" s="78"/>
      <c r="C346" s="78"/>
      <c r="J346" t="str">
        <f t="shared" si="16"/>
        <v>Absent</v>
      </c>
    </row>
    <row r="347" spans="1:10" x14ac:dyDescent="0.3">
      <c r="A347" s="78" t="s">
        <v>1912</v>
      </c>
      <c r="B347" s="78"/>
      <c r="C347" s="78"/>
      <c r="J347" t="str">
        <f t="shared" si="16"/>
        <v>Absent</v>
      </c>
    </row>
    <row r="348" spans="1:10" x14ac:dyDescent="0.3">
      <c r="A348" s="78" t="s">
        <v>1914</v>
      </c>
      <c r="B348" s="78"/>
      <c r="C348" s="78"/>
      <c r="J348" t="str">
        <f t="shared" si="16"/>
        <v>Absent</v>
      </c>
    </row>
    <row r="349" spans="1:10" x14ac:dyDescent="0.3">
      <c r="A349" s="78" t="s">
        <v>1916</v>
      </c>
      <c r="B349" s="78"/>
      <c r="C349" s="78"/>
      <c r="J349" t="str">
        <f t="shared" si="16"/>
        <v>Absent</v>
      </c>
    </row>
    <row r="350" spans="1:10" x14ac:dyDescent="0.3">
      <c r="A350" s="78" t="s">
        <v>1918</v>
      </c>
      <c r="B350" s="78"/>
      <c r="C350" s="78"/>
      <c r="J350" t="str">
        <f t="shared" si="16"/>
        <v>Absent</v>
      </c>
    </row>
    <row r="351" spans="1:10" x14ac:dyDescent="0.3">
      <c r="A351" s="78" t="s">
        <v>1920</v>
      </c>
      <c r="B351" s="78"/>
      <c r="C351" s="78"/>
      <c r="J351" t="str">
        <f t="shared" si="16"/>
        <v>Absent</v>
      </c>
    </row>
    <row r="352" spans="1:10" x14ac:dyDescent="0.3">
      <c r="A352" s="78" t="s">
        <v>1922</v>
      </c>
      <c r="B352" s="78"/>
      <c r="C352" s="78"/>
      <c r="J352" t="str">
        <f t="shared" si="16"/>
        <v>Absent</v>
      </c>
    </row>
    <row r="353" spans="1:10" x14ac:dyDescent="0.3">
      <c r="A353" s="78" t="s">
        <v>1924</v>
      </c>
      <c r="B353" s="78"/>
      <c r="C353" s="78"/>
      <c r="J353" t="str">
        <f t="shared" si="16"/>
        <v>Absent</v>
      </c>
    </row>
    <row r="354" spans="1:10" x14ac:dyDescent="0.3">
      <c r="A354" s="78" t="s">
        <v>1926</v>
      </c>
      <c r="B354" s="78"/>
      <c r="C354" s="78"/>
      <c r="J354" t="str">
        <f t="shared" si="16"/>
        <v>Absent</v>
      </c>
    </row>
    <row r="355" spans="1:10" x14ac:dyDescent="0.3">
      <c r="A355" s="78" t="s">
        <v>1928</v>
      </c>
      <c r="B355" s="78"/>
      <c r="C355" s="78"/>
      <c r="J355" t="str">
        <f t="shared" si="16"/>
        <v>Absent</v>
      </c>
    </row>
    <row r="356" spans="1:10" x14ac:dyDescent="0.3">
      <c r="A356" s="78" t="s">
        <v>1930</v>
      </c>
      <c r="B356" s="78"/>
      <c r="C356" s="78"/>
      <c r="J356" t="str">
        <f t="shared" si="16"/>
        <v>Absent</v>
      </c>
    </row>
    <row r="357" spans="1:10" x14ac:dyDescent="0.3">
      <c r="A357" s="78" t="s">
        <v>1932</v>
      </c>
      <c r="B357" s="78"/>
      <c r="C357" s="78"/>
      <c r="J357" t="str">
        <f t="shared" si="16"/>
        <v>Absent</v>
      </c>
    </row>
    <row r="358" spans="1:10" x14ac:dyDescent="0.3">
      <c r="A358" s="78" t="s">
        <v>1934</v>
      </c>
      <c r="B358" s="78"/>
      <c r="C358" s="78"/>
      <c r="J358" t="str">
        <f t="shared" si="16"/>
        <v>Absent</v>
      </c>
    </row>
    <row r="359" spans="1:10" x14ac:dyDescent="0.3">
      <c r="A359" s="78" t="s">
        <v>1936</v>
      </c>
      <c r="B359" s="78"/>
      <c r="C359" s="78"/>
      <c r="J359" t="str">
        <f t="shared" si="16"/>
        <v>Absent</v>
      </c>
    </row>
    <row r="360" spans="1:10" x14ac:dyDescent="0.3">
      <c r="A360" s="78" t="s">
        <v>1938</v>
      </c>
      <c r="B360" s="78"/>
      <c r="C360" s="78"/>
      <c r="J360" t="str">
        <f t="shared" si="16"/>
        <v>Absent</v>
      </c>
    </row>
    <row r="361" spans="1:10" x14ac:dyDescent="0.3">
      <c r="A361" s="78" t="s">
        <v>1940</v>
      </c>
      <c r="B361" s="78"/>
      <c r="C361" s="78"/>
      <c r="J361" t="str">
        <f t="shared" si="16"/>
        <v>Absent</v>
      </c>
    </row>
    <row r="362" spans="1:10" x14ac:dyDescent="0.3">
      <c r="A362" s="78" t="s">
        <v>1942</v>
      </c>
      <c r="B362" s="78"/>
      <c r="C362" s="78"/>
      <c r="J362" t="str">
        <f t="shared" si="16"/>
        <v>Absent</v>
      </c>
    </row>
    <row r="363" spans="1:10" x14ac:dyDescent="0.3">
      <c r="A363" s="78" t="s">
        <v>1944</v>
      </c>
      <c r="B363" s="78"/>
      <c r="C363" s="78"/>
      <c r="J363" t="str">
        <f t="shared" si="16"/>
        <v>Absent</v>
      </c>
    </row>
    <row r="364" spans="1:10" x14ac:dyDescent="0.3">
      <c r="A364" s="78" t="s">
        <v>1946</v>
      </c>
      <c r="B364" s="78"/>
      <c r="C364" s="78"/>
      <c r="J364" t="str">
        <f t="shared" si="16"/>
        <v>Absent</v>
      </c>
    </row>
    <row r="365" spans="1:10" x14ac:dyDescent="0.3">
      <c r="A365" s="78" t="s">
        <v>1948</v>
      </c>
      <c r="B365" s="78"/>
      <c r="C365" s="78"/>
      <c r="J365" t="str">
        <f t="shared" si="16"/>
        <v>Absent</v>
      </c>
    </row>
    <row r="366" spans="1:10" x14ac:dyDescent="0.3">
      <c r="A366" s="78" t="s">
        <v>1950</v>
      </c>
      <c r="B366" s="78"/>
      <c r="C366" s="78"/>
      <c r="J366" t="str">
        <f t="shared" si="16"/>
        <v>Absent</v>
      </c>
    </row>
    <row r="367" spans="1:10" x14ac:dyDescent="0.3">
      <c r="A367" s="78" t="s">
        <v>1952</v>
      </c>
      <c r="B367" s="78"/>
      <c r="C367" s="78"/>
      <c r="J367" t="str">
        <f t="shared" si="16"/>
        <v>Absent</v>
      </c>
    </row>
    <row r="368" spans="1:10" x14ac:dyDescent="0.3">
      <c r="A368" s="78" t="s">
        <v>1954</v>
      </c>
      <c r="B368" s="78"/>
      <c r="C368" s="78"/>
      <c r="J368" t="str">
        <f t="shared" si="16"/>
        <v>Absent</v>
      </c>
    </row>
    <row r="369" spans="1:10" x14ac:dyDescent="0.3">
      <c r="A369" s="78" t="s">
        <v>1956</v>
      </c>
      <c r="B369" s="78"/>
      <c r="C369" s="78"/>
      <c r="J369" t="str">
        <f t="shared" si="16"/>
        <v>Absent</v>
      </c>
    </row>
    <row r="370" spans="1:10" x14ac:dyDescent="0.3">
      <c r="A370" s="78" t="s">
        <v>1958</v>
      </c>
      <c r="B370" s="78"/>
      <c r="C370" s="78"/>
      <c r="J370" t="str">
        <f t="shared" si="16"/>
        <v>Absent</v>
      </c>
    </row>
    <row r="371" spans="1:10" x14ac:dyDescent="0.3">
      <c r="A371" s="78" t="s">
        <v>1960</v>
      </c>
      <c r="B371" s="78"/>
      <c r="C371" s="78"/>
      <c r="J371" t="str">
        <f t="shared" si="16"/>
        <v>Absent</v>
      </c>
    </row>
    <row r="372" spans="1:10" x14ac:dyDescent="0.3">
      <c r="A372" s="78" t="s">
        <v>1962</v>
      </c>
      <c r="B372" s="78"/>
      <c r="C372" s="78"/>
      <c r="J372" t="str">
        <f t="shared" si="16"/>
        <v>Absent</v>
      </c>
    </row>
    <row r="373" spans="1:10" x14ac:dyDescent="0.3">
      <c r="A373" s="78" t="s">
        <v>1964</v>
      </c>
      <c r="B373" s="78"/>
      <c r="C373" s="78"/>
      <c r="J373" t="str">
        <f t="shared" si="16"/>
        <v>Absent</v>
      </c>
    </row>
    <row r="374" spans="1:10" x14ac:dyDescent="0.3">
      <c r="A374" s="78" t="s">
        <v>1966</v>
      </c>
      <c r="B374" s="78"/>
      <c r="C374" s="78"/>
      <c r="J374" t="str">
        <f t="shared" si="16"/>
        <v>Absent</v>
      </c>
    </row>
    <row r="375" spans="1:10" x14ac:dyDescent="0.3">
      <c r="A375" s="78" t="s">
        <v>1968</v>
      </c>
      <c r="B375" s="78"/>
      <c r="C375" s="78"/>
      <c r="J375" t="str">
        <f t="shared" si="16"/>
        <v>Absent</v>
      </c>
    </row>
    <row r="376" spans="1:10" x14ac:dyDescent="0.3">
      <c r="A376" s="78" t="s">
        <v>1970</v>
      </c>
      <c r="B376" s="78"/>
      <c r="C376" s="78"/>
      <c r="J376" t="str">
        <f t="shared" si="16"/>
        <v>Absent</v>
      </c>
    </row>
    <row r="377" spans="1:10" x14ac:dyDescent="0.3">
      <c r="A377" s="78" t="s">
        <v>1972</v>
      </c>
      <c r="B377" s="78"/>
      <c r="C377" s="78"/>
      <c r="J377" t="str">
        <f t="shared" si="16"/>
        <v>Absent</v>
      </c>
    </row>
    <row r="378" spans="1:10" x14ac:dyDescent="0.3">
      <c r="A378" s="78" t="s">
        <v>1974</v>
      </c>
      <c r="B378" s="78"/>
      <c r="C378" s="78"/>
      <c r="J378" t="str">
        <f t="shared" si="16"/>
        <v>Absent</v>
      </c>
    </row>
    <row r="379" spans="1:10" x14ac:dyDescent="0.3">
      <c r="A379" s="78" t="s">
        <v>1976</v>
      </c>
      <c r="B379" s="78"/>
      <c r="C379" s="78"/>
      <c r="J379" t="str">
        <f t="shared" si="16"/>
        <v>Absent</v>
      </c>
    </row>
    <row r="380" spans="1:10" x14ac:dyDescent="0.3">
      <c r="A380" s="78" t="s">
        <v>1978</v>
      </c>
      <c r="B380" s="78"/>
      <c r="C380" s="78"/>
      <c r="J380" t="str">
        <f t="shared" si="16"/>
        <v>Absent</v>
      </c>
    </row>
    <row r="381" spans="1:10" x14ac:dyDescent="0.3">
      <c r="A381" s="78" t="s">
        <v>1980</v>
      </c>
      <c r="B381" s="78"/>
      <c r="C381" s="78"/>
      <c r="J381" t="str">
        <f t="shared" si="16"/>
        <v>Absent</v>
      </c>
    </row>
    <row r="382" spans="1:10" x14ac:dyDescent="0.3">
      <c r="A382" s="78" t="s">
        <v>1982</v>
      </c>
      <c r="B382" s="78"/>
      <c r="C382" s="78"/>
      <c r="J382" t="str">
        <f t="shared" si="16"/>
        <v>Absent</v>
      </c>
    </row>
    <row r="383" spans="1:10" x14ac:dyDescent="0.3">
      <c r="A383" s="78" t="s">
        <v>1984</v>
      </c>
      <c r="B383" s="78"/>
      <c r="C383" s="78"/>
      <c r="J383" t="str">
        <f t="shared" si="16"/>
        <v>Absent</v>
      </c>
    </row>
    <row r="384" spans="1:10" x14ac:dyDescent="0.3">
      <c r="A384" s="78" t="s">
        <v>1986</v>
      </c>
      <c r="B384" s="78"/>
      <c r="C384" s="78"/>
      <c r="J384" t="str">
        <f t="shared" si="16"/>
        <v>Absent</v>
      </c>
    </row>
    <row r="385" spans="1:10" x14ac:dyDescent="0.3">
      <c r="A385" s="78" t="s">
        <v>1988</v>
      </c>
      <c r="B385" s="78"/>
      <c r="C385" s="78"/>
      <c r="J385" t="str">
        <f t="shared" si="16"/>
        <v>Absent</v>
      </c>
    </row>
    <row r="386" spans="1:10" x14ac:dyDescent="0.3">
      <c r="A386" s="78" t="s">
        <v>1990</v>
      </c>
      <c r="B386" s="78"/>
      <c r="C386" s="78"/>
      <c r="J386" t="str">
        <f t="shared" si="16"/>
        <v>Absent</v>
      </c>
    </row>
    <row r="387" spans="1:10" x14ac:dyDescent="0.3">
      <c r="A387" s="78" t="s">
        <v>1992</v>
      </c>
      <c r="B387" s="78"/>
      <c r="C387" s="78"/>
      <c r="J387" t="str">
        <f t="shared" ref="J387:J450" si="17">IF(
    (COUNTIF($A$2:$A$501, $B$2:$B$67) &gt; 0) +
    (COUNTIF($D$2:$D$234, $B$2:$B$67) &gt; 0) +
    (COUNTIF($F$2:$F$204, $B$2:$B$67) &gt; 0) +
    (COUNTIF($H$2:$H$33, $B$2:$B$67) &gt; 0) &gt;= 2,
    "Present",
    "Absent"
)</f>
        <v>Absent</v>
      </c>
    </row>
    <row r="388" spans="1:10" x14ac:dyDescent="0.3">
      <c r="A388" s="78" t="s">
        <v>1994</v>
      </c>
      <c r="B388" s="78"/>
      <c r="C388" s="78"/>
      <c r="J388" t="str">
        <f t="shared" si="17"/>
        <v>Absent</v>
      </c>
    </row>
    <row r="389" spans="1:10" x14ac:dyDescent="0.3">
      <c r="A389" s="78" t="s">
        <v>1996</v>
      </c>
      <c r="B389" s="78"/>
      <c r="C389" s="78"/>
      <c r="J389" t="str">
        <f t="shared" si="17"/>
        <v>Absent</v>
      </c>
    </row>
    <row r="390" spans="1:10" x14ac:dyDescent="0.3">
      <c r="A390" s="78" t="s">
        <v>1998</v>
      </c>
      <c r="B390" s="78"/>
      <c r="C390" s="78"/>
      <c r="J390" t="str">
        <f t="shared" si="17"/>
        <v>Absent</v>
      </c>
    </row>
    <row r="391" spans="1:10" x14ac:dyDescent="0.3">
      <c r="A391" s="78" t="s">
        <v>2000</v>
      </c>
      <c r="B391" s="78"/>
      <c r="C391" s="78"/>
      <c r="J391" t="str">
        <f t="shared" si="17"/>
        <v>Absent</v>
      </c>
    </row>
    <row r="392" spans="1:10" x14ac:dyDescent="0.3">
      <c r="A392" s="78" t="s">
        <v>2002</v>
      </c>
      <c r="B392" s="78"/>
      <c r="C392" s="78"/>
      <c r="J392" t="str">
        <f t="shared" si="17"/>
        <v>Absent</v>
      </c>
    </row>
    <row r="393" spans="1:10" x14ac:dyDescent="0.3">
      <c r="A393" s="78" t="s">
        <v>2004</v>
      </c>
      <c r="B393" s="78"/>
      <c r="C393" s="78"/>
      <c r="J393" t="str">
        <f t="shared" si="17"/>
        <v>Absent</v>
      </c>
    </row>
    <row r="394" spans="1:10" x14ac:dyDescent="0.3">
      <c r="A394" s="78" t="s">
        <v>2006</v>
      </c>
      <c r="B394" s="78"/>
      <c r="C394" s="78"/>
      <c r="J394" t="str">
        <f t="shared" si="17"/>
        <v>Absent</v>
      </c>
    </row>
    <row r="395" spans="1:10" x14ac:dyDescent="0.3">
      <c r="A395" s="78" t="s">
        <v>2008</v>
      </c>
      <c r="B395" s="78"/>
      <c r="C395" s="78"/>
      <c r="J395" t="str">
        <f t="shared" si="17"/>
        <v>Absent</v>
      </c>
    </row>
    <row r="396" spans="1:10" x14ac:dyDescent="0.3">
      <c r="A396" s="78" t="s">
        <v>2010</v>
      </c>
      <c r="B396" s="78"/>
      <c r="C396" s="78"/>
      <c r="J396" t="str">
        <f t="shared" si="17"/>
        <v>Absent</v>
      </c>
    </row>
    <row r="397" spans="1:10" x14ac:dyDescent="0.3">
      <c r="A397" s="78" t="s">
        <v>2012</v>
      </c>
      <c r="B397" s="78"/>
      <c r="C397" s="78"/>
      <c r="J397" t="str">
        <f t="shared" si="17"/>
        <v>Absent</v>
      </c>
    </row>
    <row r="398" spans="1:10" x14ac:dyDescent="0.3">
      <c r="A398" s="78" t="s">
        <v>2014</v>
      </c>
      <c r="B398" s="78"/>
      <c r="C398" s="78"/>
      <c r="J398" t="str">
        <f t="shared" si="17"/>
        <v>Absent</v>
      </c>
    </row>
    <row r="399" spans="1:10" x14ac:dyDescent="0.3">
      <c r="A399" s="78" t="s">
        <v>2016</v>
      </c>
      <c r="B399" s="78"/>
      <c r="C399" s="78"/>
      <c r="J399" t="str">
        <f t="shared" si="17"/>
        <v>Absent</v>
      </c>
    </row>
    <row r="400" spans="1:10" x14ac:dyDescent="0.3">
      <c r="A400" s="78" t="s">
        <v>2018</v>
      </c>
      <c r="B400" s="78"/>
      <c r="C400" s="78"/>
      <c r="J400" t="str">
        <f t="shared" si="17"/>
        <v>Absent</v>
      </c>
    </row>
    <row r="401" spans="1:10" x14ac:dyDescent="0.3">
      <c r="A401" s="78" t="s">
        <v>2020</v>
      </c>
      <c r="B401" s="78"/>
      <c r="C401" s="78"/>
      <c r="J401" t="str">
        <f t="shared" si="17"/>
        <v>Absent</v>
      </c>
    </row>
    <row r="402" spans="1:10" x14ac:dyDescent="0.3">
      <c r="A402" s="78" t="s">
        <v>2022</v>
      </c>
      <c r="B402" s="78"/>
      <c r="C402" s="78"/>
      <c r="J402" t="str">
        <f t="shared" si="17"/>
        <v>Absent</v>
      </c>
    </row>
    <row r="403" spans="1:10" x14ac:dyDescent="0.3">
      <c r="A403" s="78" t="s">
        <v>2024</v>
      </c>
      <c r="B403" s="78"/>
      <c r="C403" s="78"/>
      <c r="J403" t="str">
        <f t="shared" si="17"/>
        <v>Absent</v>
      </c>
    </row>
    <row r="404" spans="1:10" x14ac:dyDescent="0.3">
      <c r="A404" s="78" t="s">
        <v>2026</v>
      </c>
      <c r="B404" s="78"/>
      <c r="C404" s="78"/>
      <c r="J404" t="str">
        <f t="shared" si="17"/>
        <v>Absent</v>
      </c>
    </row>
    <row r="405" spans="1:10" x14ac:dyDescent="0.3">
      <c r="A405" s="78" t="s">
        <v>2028</v>
      </c>
      <c r="B405" s="78"/>
      <c r="C405" s="78"/>
      <c r="J405" t="str">
        <f t="shared" si="17"/>
        <v>Absent</v>
      </c>
    </row>
    <row r="406" spans="1:10" x14ac:dyDescent="0.3">
      <c r="A406" s="78" t="s">
        <v>2030</v>
      </c>
      <c r="B406" s="78"/>
      <c r="C406" s="78"/>
      <c r="J406" t="str">
        <f t="shared" si="17"/>
        <v>Absent</v>
      </c>
    </row>
    <row r="407" spans="1:10" x14ac:dyDescent="0.3">
      <c r="A407" s="78" t="s">
        <v>2032</v>
      </c>
      <c r="B407" s="78"/>
      <c r="C407" s="78"/>
      <c r="J407" t="str">
        <f t="shared" si="17"/>
        <v>Absent</v>
      </c>
    </row>
    <row r="408" spans="1:10" x14ac:dyDescent="0.3">
      <c r="A408" s="78" t="s">
        <v>2034</v>
      </c>
      <c r="B408" s="78"/>
      <c r="C408" s="78"/>
      <c r="J408" t="str">
        <f t="shared" si="17"/>
        <v>Absent</v>
      </c>
    </row>
    <row r="409" spans="1:10" x14ac:dyDescent="0.3">
      <c r="A409" s="78" t="s">
        <v>2036</v>
      </c>
      <c r="B409" s="78"/>
      <c r="C409" s="78"/>
      <c r="J409" t="str">
        <f t="shared" si="17"/>
        <v>Absent</v>
      </c>
    </row>
    <row r="410" spans="1:10" x14ac:dyDescent="0.3">
      <c r="A410" s="78" t="s">
        <v>2038</v>
      </c>
      <c r="B410" s="78"/>
      <c r="C410" s="78"/>
      <c r="J410" t="str">
        <f t="shared" si="17"/>
        <v>Absent</v>
      </c>
    </row>
    <row r="411" spans="1:10" x14ac:dyDescent="0.3">
      <c r="A411" s="78" t="s">
        <v>2040</v>
      </c>
      <c r="B411" s="78"/>
      <c r="C411" s="78"/>
      <c r="J411" t="str">
        <f t="shared" si="17"/>
        <v>Absent</v>
      </c>
    </row>
    <row r="412" spans="1:10" x14ac:dyDescent="0.3">
      <c r="A412" s="78" t="s">
        <v>2042</v>
      </c>
      <c r="B412" s="78"/>
      <c r="C412" s="78"/>
      <c r="J412" t="str">
        <f t="shared" si="17"/>
        <v>Absent</v>
      </c>
    </row>
    <row r="413" spans="1:10" x14ac:dyDescent="0.3">
      <c r="A413" s="78" t="s">
        <v>2044</v>
      </c>
      <c r="B413" s="78"/>
      <c r="C413" s="78"/>
      <c r="J413" t="str">
        <f t="shared" si="17"/>
        <v>Absent</v>
      </c>
    </row>
    <row r="414" spans="1:10" x14ac:dyDescent="0.3">
      <c r="A414" s="78" t="s">
        <v>2046</v>
      </c>
      <c r="B414" s="78"/>
      <c r="C414" s="78"/>
      <c r="J414" t="str">
        <f t="shared" si="17"/>
        <v>Absent</v>
      </c>
    </row>
    <row r="415" spans="1:10" x14ac:dyDescent="0.3">
      <c r="A415" s="78" t="s">
        <v>2048</v>
      </c>
      <c r="B415" s="78"/>
      <c r="C415" s="78"/>
      <c r="J415" t="str">
        <f t="shared" si="17"/>
        <v>Absent</v>
      </c>
    </row>
    <row r="416" spans="1:10" x14ac:dyDescent="0.3">
      <c r="A416" s="78" t="s">
        <v>2050</v>
      </c>
      <c r="B416" s="78"/>
      <c r="C416" s="78"/>
      <c r="J416" t="str">
        <f t="shared" si="17"/>
        <v>Absent</v>
      </c>
    </row>
    <row r="417" spans="1:10" x14ac:dyDescent="0.3">
      <c r="A417" s="78" t="s">
        <v>2052</v>
      </c>
      <c r="B417" s="78"/>
      <c r="C417" s="78"/>
      <c r="J417" t="str">
        <f t="shared" si="17"/>
        <v>Absent</v>
      </c>
    </row>
    <row r="418" spans="1:10" x14ac:dyDescent="0.3">
      <c r="A418" s="78" t="s">
        <v>2054</v>
      </c>
      <c r="B418" s="78"/>
      <c r="C418" s="78"/>
      <c r="J418" t="str">
        <f t="shared" si="17"/>
        <v>Absent</v>
      </c>
    </row>
    <row r="419" spans="1:10" x14ac:dyDescent="0.3">
      <c r="A419" s="78" t="s">
        <v>2056</v>
      </c>
      <c r="B419" s="78"/>
      <c r="C419" s="78"/>
      <c r="J419" t="str">
        <f t="shared" si="17"/>
        <v>Absent</v>
      </c>
    </row>
    <row r="420" spans="1:10" x14ac:dyDescent="0.3">
      <c r="A420" s="78" t="s">
        <v>2058</v>
      </c>
      <c r="B420" s="78"/>
      <c r="C420" s="78"/>
      <c r="J420" t="str">
        <f t="shared" si="17"/>
        <v>Absent</v>
      </c>
    </row>
    <row r="421" spans="1:10" x14ac:dyDescent="0.3">
      <c r="A421" s="78" t="s">
        <v>2060</v>
      </c>
      <c r="B421" s="78"/>
      <c r="C421" s="78"/>
      <c r="J421" t="str">
        <f t="shared" si="17"/>
        <v>Absent</v>
      </c>
    </row>
    <row r="422" spans="1:10" x14ac:dyDescent="0.3">
      <c r="A422" s="78" t="s">
        <v>2062</v>
      </c>
      <c r="B422" s="78"/>
      <c r="C422" s="78"/>
      <c r="J422" t="str">
        <f t="shared" si="17"/>
        <v>Absent</v>
      </c>
    </row>
    <row r="423" spans="1:10" x14ac:dyDescent="0.3">
      <c r="A423" s="78" t="s">
        <v>2064</v>
      </c>
      <c r="B423" s="78"/>
      <c r="C423" s="78"/>
      <c r="J423" t="str">
        <f t="shared" si="17"/>
        <v>Absent</v>
      </c>
    </row>
    <row r="424" spans="1:10" x14ac:dyDescent="0.3">
      <c r="A424" s="78" t="s">
        <v>2066</v>
      </c>
      <c r="B424" s="78"/>
      <c r="C424" s="78"/>
      <c r="J424" t="str">
        <f t="shared" si="17"/>
        <v>Absent</v>
      </c>
    </row>
    <row r="425" spans="1:10" x14ac:dyDescent="0.3">
      <c r="A425" s="78" t="s">
        <v>2068</v>
      </c>
      <c r="B425" s="78"/>
      <c r="C425" s="78"/>
      <c r="J425" t="str">
        <f t="shared" si="17"/>
        <v>Absent</v>
      </c>
    </row>
    <row r="426" spans="1:10" x14ac:dyDescent="0.3">
      <c r="A426" s="78" t="s">
        <v>2070</v>
      </c>
      <c r="B426" s="78"/>
      <c r="C426" s="78"/>
      <c r="J426" t="str">
        <f t="shared" si="17"/>
        <v>Absent</v>
      </c>
    </row>
    <row r="427" spans="1:10" x14ac:dyDescent="0.3">
      <c r="A427" s="78" t="s">
        <v>2072</v>
      </c>
      <c r="B427" s="78"/>
      <c r="C427" s="78"/>
      <c r="J427" t="str">
        <f t="shared" si="17"/>
        <v>Absent</v>
      </c>
    </row>
    <row r="428" spans="1:10" x14ac:dyDescent="0.3">
      <c r="A428" s="78" t="s">
        <v>2074</v>
      </c>
      <c r="B428" s="78"/>
      <c r="C428" s="78"/>
      <c r="J428" t="str">
        <f t="shared" si="17"/>
        <v>Absent</v>
      </c>
    </row>
    <row r="429" spans="1:10" x14ac:dyDescent="0.3">
      <c r="A429" s="78" t="s">
        <v>2076</v>
      </c>
      <c r="B429" s="78"/>
      <c r="C429" s="78"/>
      <c r="J429" t="str">
        <f t="shared" si="17"/>
        <v>Absent</v>
      </c>
    </row>
    <row r="430" spans="1:10" x14ac:dyDescent="0.3">
      <c r="A430" s="78" t="s">
        <v>2078</v>
      </c>
      <c r="B430" s="78"/>
      <c r="C430" s="78"/>
      <c r="J430" t="str">
        <f t="shared" si="17"/>
        <v>Absent</v>
      </c>
    </row>
    <row r="431" spans="1:10" x14ac:dyDescent="0.3">
      <c r="A431" s="78" t="s">
        <v>2080</v>
      </c>
      <c r="B431" s="78"/>
      <c r="C431" s="78"/>
      <c r="J431" t="str">
        <f t="shared" si="17"/>
        <v>Absent</v>
      </c>
    </row>
    <row r="432" spans="1:10" x14ac:dyDescent="0.3">
      <c r="A432" s="78" t="s">
        <v>2082</v>
      </c>
      <c r="B432" s="78"/>
      <c r="C432" s="78"/>
      <c r="J432" t="str">
        <f t="shared" si="17"/>
        <v>Absent</v>
      </c>
    </row>
    <row r="433" spans="1:10" x14ac:dyDescent="0.3">
      <c r="A433" s="78" t="s">
        <v>2084</v>
      </c>
      <c r="B433" s="78"/>
      <c r="C433" s="78"/>
      <c r="J433" t="str">
        <f t="shared" si="17"/>
        <v>Absent</v>
      </c>
    </row>
    <row r="434" spans="1:10" x14ac:dyDescent="0.3">
      <c r="A434" s="78" t="s">
        <v>2086</v>
      </c>
      <c r="B434" s="78"/>
      <c r="C434" s="78"/>
      <c r="J434" t="str">
        <f t="shared" si="17"/>
        <v>Absent</v>
      </c>
    </row>
    <row r="435" spans="1:10" x14ac:dyDescent="0.3">
      <c r="A435" s="78" t="s">
        <v>2088</v>
      </c>
      <c r="B435" s="78"/>
      <c r="C435" s="78"/>
      <c r="J435" t="str">
        <f t="shared" si="17"/>
        <v>Absent</v>
      </c>
    </row>
    <row r="436" spans="1:10" x14ac:dyDescent="0.3">
      <c r="A436" s="78" t="s">
        <v>2090</v>
      </c>
      <c r="B436" s="78"/>
      <c r="C436" s="78"/>
      <c r="J436" t="str">
        <f t="shared" si="17"/>
        <v>Absent</v>
      </c>
    </row>
    <row r="437" spans="1:10" x14ac:dyDescent="0.3">
      <c r="A437" s="78" t="s">
        <v>2092</v>
      </c>
      <c r="B437" s="78"/>
      <c r="C437" s="78"/>
      <c r="J437" t="str">
        <f t="shared" si="17"/>
        <v>Absent</v>
      </c>
    </row>
    <row r="438" spans="1:10" x14ac:dyDescent="0.3">
      <c r="A438" s="78" t="s">
        <v>2094</v>
      </c>
      <c r="B438" s="78"/>
      <c r="C438" s="78"/>
      <c r="J438" t="str">
        <f t="shared" si="17"/>
        <v>Absent</v>
      </c>
    </row>
    <row r="439" spans="1:10" x14ac:dyDescent="0.3">
      <c r="A439" s="78" t="s">
        <v>2096</v>
      </c>
      <c r="B439" s="78"/>
      <c r="C439" s="78"/>
      <c r="J439" t="str">
        <f t="shared" si="17"/>
        <v>Absent</v>
      </c>
    </row>
    <row r="440" spans="1:10" x14ac:dyDescent="0.3">
      <c r="A440" s="78" t="s">
        <v>2098</v>
      </c>
      <c r="B440" s="78"/>
      <c r="C440" s="78"/>
      <c r="J440" t="str">
        <f t="shared" si="17"/>
        <v>Absent</v>
      </c>
    </row>
    <row r="441" spans="1:10" x14ac:dyDescent="0.3">
      <c r="A441" s="78" t="s">
        <v>2100</v>
      </c>
      <c r="B441" s="78"/>
      <c r="C441" s="78"/>
      <c r="J441" t="str">
        <f t="shared" si="17"/>
        <v>Absent</v>
      </c>
    </row>
    <row r="442" spans="1:10" x14ac:dyDescent="0.3">
      <c r="A442" s="78" t="s">
        <v>2102</v>
      </c>
      <c r="B442" s="78"/>
      <c r="C442" s="78"/>
      <c r="J442" t="str">
        <f t="shared" si="17"/>
        <v>Absent</v>
      </c>
    </row>
    <row r="443" spans="1:10" x14ac:dyDescent="0.3">
      <c r="A443" s="78" t="s">
        <v>2104</v>
      </c>
      <c r="B443" s="78"/>
      <c r="C443" s="78"/>
      <c r="J443" t="str">
        <f t="shared" si="17"/>
        <v>Absent</v>
      </c>
    </row>
    <row r="444" spans="1:10" x14ac:dyDescent="0.3">
      <c r="A444" s="78" t="s">
        <v>2106</v>
      </c>
      <c r="B444" s="78"/>
      <c r="C444" s="78"/>
      <c r="J444" t="str">
        <f t="shared" si="17"/>
        <v>Absent</v>
      </c>
    </row>
    <row r="445" spans="1:10" x14ac:dyDescent="0.3">
      <c r="A445" s="78" t="s">
        <v>2108</v>
      </c>
      <c r="B445" s="78"/>
      <c r="C445" s="78"/>
      <c r="J445" t="str">
        <f t="shared" si="17"/>
        <v>Absent</v>
      </c>
    </row>
    <row r="446" spans="1:10" x14ac:dyDescent="0.3">
      <c r="A446" s="78" t="s">
        <v>2110</v>
      </c>
      <c r="B446" s="78"/>
      <c r="C446" s="78"/>
      <c r="J446" t="str">
        <f t="shared" si="17"/>
        <v>Absent</v>
      </c>
    </row>
    <row r="447" spans="1:10" x14ac:dyDescent="0.3">
      <c r="A447" s="78" t="s">
        <v>2112</v>
      </c>
      <c r="B447" s="78"/>
      <c r="C447" s="78"/>
      <c r="J447" t="str">
        <f t="shared" si="17"/>
        <v>Absent</v>
      </c>
    </row>
    <row r="448" spans="1:10" x14ac:dyDescent="0.3">
      <c r="A448" s="78" t="s">
        <v>2114</v>
      </c>
      <c r="B448" s="78"/>
      <c r="C448" s="78"/>
      <c r="J448" t="str">
        <f t="shared" si="17"/>
        <v>Absent</v>
      </c>
    </row>
    <row r="449" spans="1:10" x14ac:dyDescent="0.3">
      <c r="A449" s="78" t="s">
        <v>2116</v>
      </c>
      <c r="B449" s="78"/>
      <c r="C449" s="78"/>
      <c r="J449" t="str">
        <f t="shared" si="17"/>
        <v>Absent</v>
      </c>
    </row>
    <row r="450" spans="1:10" x14ac:dyDescent="0.3">
      <c r="A450" s="78" t="s">
        <v>2118</v>
      </c>
      <c r="B450" s="78"/>
      <c r="C450" s="78"/>
      <c r="J450" t="str">
        <f t="shared" si="17"/>
        <v>Absent</v>
      </c>
    </row>
    <row r="451" spans="1:10" x14ac:dyDescent="0.3">
      <c r="A451" s="78" t="s">
        <v>2120</v>
      </c>
      <c r="B451" s="78"/>
      <c r="C451" s="78"/>
      <c r="J451" t="str">
        <f t="shared" ref="J451:J506" si="18">IF(
    (COUNTIF($A$2:$A$501, $B$2:$B$67) &gt; 0) +
    (COUNTIF($D$2:$D$234, $B$2:$B$67) &gt; 0) +
    (COUNTIF($F$2:$F$204, $B$2:$B$67) &gt; 0) +
    (COUNTIF($H$2:$H$33, $B$2:$B$67) &gt; 0) &gt;= 2,
    "Present",
    "Absent"
)</f>
        <v>Absent</v>
      </c>
    </row>
    <row r="452" spans="1:10" x14ac:dyDescent="0.3">
      <c r="A452" s="78" t="s">
        <v>2122</v>
      </c>
      <c r="B452" s="78"/>
      <c r="C452" s="78"/>
      <c r="J452" t="str">
        <f t="shared" si="18"/>
        <v>Absent</v>
      </c>
    </row>
    <row r="453" spans="1:10" x14ac:dyDescent="0.3">
      <c r="A453" s="78" t="s">
        <v>2124</v>
      </c>
      <c r="B453" s="78"/>
      <c r="C453" s="78"/>
      <c r="J453" t="str">
        <f t="shared" si="18"/>
        <v>Absent</v>
      </c>
    </row>
    <row r="454" spans="1:10" x14ac:dyDescent="0.3">
      <c r="A454" s="78" t="s">
        <v>2126</v>
      </c>
      <c r="B454" s="78"/>
      <c r="C454" s="78"/>
      <c r="J454" t="str">
        <f t="shared" si="18"/>
        <v>Absent</v>
      </c>
    </row>
    <row r="455" spans="1:10" x14ac:dyDescent="0.3">
      <c r="A455" s="78" t="s">
        <v>2128</v>
      </c>
      <c r="B455" s="78"/>
      <c r="C455" s="78"/>
      <c r="J455" t="str">
        <f t="shared" si="18"/>
        <v>Absent</v>
      </c>
    </row>
    <row r="456" spans="1:10" x14ac:dyDescent="0.3">
      <c r="A456" s="78" t="s">
        <v>2130</v>
      </c>
      <c r="B456" s="78"/>
      <c r="C456" s="78"/>
      <c r="J456" t="str">
        <f t="shared" si="18"/>
        <v>Absent</v>
      </c>
    </row>
    <row r="457" spans="1:10" x14ac:dyDescent="0.3">
      <c r="A457" s="78" t="s">
        <v>2132</v>
      </c>
      <c r="B457" s="78"/>
      <c r="C457" s="78"/>
      <c r="J457" t="str">
        <f t="shared" si="18"/>
        <v>Absent</v>
      </c>
    </row>
    <row r="458" spans="1:10" x14ac:dyDescent="0.3">
      <c r="A458" s="78" t="s">
        <v>2134</v>
      </c>
      <c r="B458" s="78"/>
      <c r="C458" s="78"/>
      <c r="J458" t="str">
        <f t="shared" si="18"/>
        <v>Absent</v>
      </c>
    </row>
    <row r="459" spans="1:10" x14ac:dyDescent="0.3">
      <c r="A459" s="78" t="s">
        <v>2136</v>
      </c>
      <c r="B459" s="78"/>
      <c r="C459" s="78"/>
      <c r="J459" t="str">
        <f t="shared" si="18"/>
        <v>Absent</v>
      </c>
    </row>
    <row r="460" spans="1:10" x14ac:dyDescent="0.3">
      <c r="A460" s="78" t="s">
        <v>2138</v>
      </c>
      <c r="B460" s="78"/>
      <c r="C460" s="78"/>
      <c r="J460" t="str">
        <f t="shared" si="18"/>
        <v>Absent</v>
      </c>
    </row>
    <row r="461" spans="1:10" x14ac:dyDescent="0.3">
      <c r="A461" s="78" t="s">
        <v>2140</v>
      </c>
      <c r="B461" s="78"/>
      <c r="C461" s="78"/>
      <c r="J461" t="str">
        <f t="shared" si="18"/>
        <v>Absent</v>
      </c>
    </row>
    <row r="462" spans="1:10" x14ac:dyDescent="0.3">
      <c r="A462" s="78" t="s">
        <v>2142</v>
      </c>
      <c r="B462" s="78"/>
      <c r="C462" s="78"/>
      <c r="J462" t="str">
        <f t="shared" si="18"/>
        <v>Absent</v>
      </c>
    </row>
    <row r="463" spans="1:10" x14ac:dyDescent="0.3">
      <c r="A463" s="78" t="s">
        <v>2144</v>
      </c>
      <c r="B463" s="78"/>
      <c r="C463" s="78"/>
      <c r="J463" t="str">
        <f t="shared" si="18"/>
        <v>Absent</v>
      </c>
    </row>
    <row r="464" spans="1:10" x14ac:dyDescent="0.3">
      <c r="A464" s="78" t="s">
        <v>2146</v>
      </c>
      <c r="B464" s="78"/>
      <c r="C464" s="78"/>
      <c r="J464" t="str">
        <f t="shared" si="18"/>
        <v>Absent</v>
      </c>
    </row>
    <row r="465" spans="1:10" x14ac:dyDescent="0.3">
      <c r="A465" s="78" t="s">
        <v>2148</v>
      </c>
      <c r="B465" s="78"/>
      <c r="C465" s="78"/>
      <c r="J465" t="str">
        <f t="shared" si="18"/>
        <v>Absent</v>
      </c>
    </row>
    <row r="466" spans="1:10" x14ac:dyDescent="0.3">
      <c r="A466" s="78" t="s">
        <v>2150</v>
      </c>
      <c r="B466" s="78"/>
      <c r="C466" s="78"/>
      <c r="J466" t="str">
        <f t="shared" si="18"/>
        <v>Absent</v>
      </c>
    </row>
    <row r="467" spans="1:10" x14ac:dyDescent="0.3">
      <c r="A467" s="78" t="s">
        <v>2152</v>
      </c>
      <c r="B467" s="78"/>
      <c r="C467" s="78"/>
      <c r="J467" t="str">
        <f t="shared" si="18"/>
        <v>Absent</v>
      </c>
    </row>
    <row r="468" spans="1:10" x14ac:dyDescent="0.3">
      <c r="A468" s="78" t="s">
        <v>2154</v>
      </c>
      <c r="B468" s="78"/>
      <c r="C468" s="78"/>
      <c r="J468" t="str">
        <f t="shared" si="18"/>
        <v>Absent</v>
      </c>
    </row>
    <row r="469" spans="1:10" x14ac:dyDescent="0.3">
      <c r="A469" s="78" t="s">
        <v>2156</v>
      </c>
      <c r="B469" s="78"/>
      <c r="C469" s="78"/>
      <c r="J469" t="str">
        <f t="shared" si="18"/>
        <v>Absent</v>
      </c>
    </row>
    <row r="470" spans="1:10" x14ac:dyDescent="0.3">
      <c r="A470" s="78" t="s">
        <v>2158</v>
      </c>
      <c r="B470" s="78"/>
      <c r="C470" s="78"/>
      <c r="J470" t="str">
        <f t="shared" si="18"/>
        <v>Absent</v>
      </c>
    </row>
    <row r="471" spans="1:10" x14ac:dyDescent="0.3">
      <c r="A471" s="78" t="s">
        <v>2160</v>
      </c>
      <c r="B471" s="78"/>
      <c r="C471" s="78"/>
      <c r="J471" t="str">
        <f t="shared" si="18"/>
        <v>Absent</v>
      </c>
    </row>
    <row r="472" spans="1:10" x14ac:dyDescent="0.3">
      <c r="A472" s="78" t="s">
        <v>2162</v>
      </c>
      <c r="B472" s="78"/>
      <c r="C472" s="78"/>
      <c r="J472" t="str">
        <f t="shared" si="18"/>
        <v>Absent</v>
      </c>
    </row>
    <row r="473" spans="1:10" x14ac:dyDescent="0.3">
      <c r="A473" s="78" t="s">
        <v>2164</v>
      </c>
      <c r="B473" s="78"/>
      <c r="C473" s="78"/>
      <c r="J473" t="str">
        <f t="shared" si="18"/>
        <v>Absent</v>
      </c>
    </row>
    <row r="474" spans="1:10" x14ac:dyDescent="0.3">
      <c r="A474" s="78" t="s">
        <v>2166</v>
      </c>
      <c r="B474" s="78"/>
      <c r="C474" s="78"/>
      <c r="J474" t="str">
        <f t="shared" si="18"/>
        <v>Absent</v>
      </c>
    </row>
    <row r="475" spans="1:10" x14ac:dyDescent="0.3">
      <c r="A475" s="78" t="s">
        <v>2168</v>
      </c>
      <c r="B475" s="78"/>
      <c r="C475" s="78"/>
      <c r="J475" t="str">
        <f t="shared" si="18"/>
        <v>Absent</v>
      </c>
    </row>
    <row r="476" spans="1:10" x14ac:dyDescent="0.3">
      <c r="A476" s="78" t="s">
        <v>2170</v>
      </c>
      <c r="B476" s="78"/>
      <c r="C476" s="78"/>
      <c r="J476" t="str">
        <f t="shared" si="18"/>
        <v>Absent</v>
      </c>
    </row>
    <row r="477" spans="1:10" x14ac:dyDescent="0.3">
      <c r="A477" s="78" t="s">
        <v>2172</v>
      </c>
      <c r="B477" s="78"/>
      <c r="C477" s="78"/>
      <c r="J477" t="str">
        <f t="shared" si="18"/>
        <v>Absent</v>
      </c>
    </row>
    <row r="478" spans="1:10" x14ac:dyDescent="0.3">
      <c r="A478" s="78" t="s">
        <v>2174</v>
      </c>
      <c r="B478" s="78"/>
      <c r="C478" s="78"/>
      <c r="J478" t="str">
        <f t="shared" si="18"/>
        <v>Absent</v>
      </c>
    </row>
    <row r="479" spans="1:10" x14ac:dyDescent="0.3">
      <c r="A479" s="78" t="s">
        <v>2176</v>
      </c>
      <c r="B479" s="78"/>
      <c r="C479" s="78"/>
      <c r="J479" t="str">
        <f t="shared" si="18"/>
        <v>Absent</v>
      </c>
    </row>
    <row r="480" spans="1:10" x14ac:dyDescent="0.3">
      <c r="A480" s="78" t="s">
        <v>2178</v>
      </c>
      <c r="B480" s="78"/>
      <c r="C480" s="78"/>
      <c r="J480" t="str">
        <f t="shared" si="18"/>
        <v>Absent</v>
      </c>
    </row>
    <row r="481" spans="1:10" x14ac:dyDescent="0.3">
      <c r="A481" s="78" t="s">
        <v>2180</v>
      </c>
      <c r="B481" s="78"/>
      <c r="C481" s="78"/>
      <c r="J481" t="str">
        <f t="shared" si="18"/>
        <v>Absent</v>
      </c>
    </row>
    <row r="482" spans="1:10" x14ac:dyDescent="0.3">
      <c r="A482" s="78" t="s">
        <v>2182</v>
      </c>
      <c r="B482" s="78"/>
      <c r="C482" s="78"/>
      <c r="J482" t="str">
        <f t="shared" si="18"/>
        <v>Absent</v>
      </c>
    </row>
    <row r="483" spans="1:10" x14ac:dyDescent="0.3">
      <c r="A483" s="78" t="s">
        <v>2184</v>
      </c>
      <c r="B483" s="78"/>
      <c r="C483" s="78"/>
      <c r="J483" t="str">
        <f t="shared" si="18"/>
        <v>Absent</v>
      </c>
    </row>
    <row r="484" spans="1:10" x14ac:dyDescent="0.3">
      <c r="A484" s="78" t="s">
        <v>2186</v>
      </c>
      <c r="B484" s="78"/>
      <c r="C484" s="78"/>
      <c r="J484" t="str">
        <f t="shared" si="18"/>
        <v>Absent</v>
      </c>
    </row>
    <row r="485" spans="1:10" x14ac:dyDescent="0.3">
      <c r="A485" s="78" t="s">
        <v>2188</v>
      </c>
      <c r="B485" s="78"/>
      <c r="C485" s="78"/>
      <c r="J485" t="str">
        <f t="shared" si="18"/>
        <v>Absent</v>
      </c>
    </row>
    <row r="486" spans="1:10" x14ac:dyDescent="0.3">
      <c r="A486" s="78" t="s">
        <v>2190</v>
      </c>
      <c r="B486" s="78"/>
      <c r="C486" s="78"/>
      <c r="J486" t="str">
        <f t="shared" si="18"/>
        <v>Absent</v>
      </c>
    </row>
    <row r="487" spans="1:10" x14ac:dyDescent="0.3">
      <c r="A487" s="78" t="s">
        <v>2192</v>
      </c>
      <c r="B487" s="78"/>
      <c r="C487" s="78"/>
      <c r="J487" t="str">
        <f t="shared" si="18"/>
        <v>Absent</v>
      </c>
    </row>
    <row r="488" spans="1:10" x14ac:dyDescent="0.3">
      <c r="A488" s="78" t="s">
        <v>2194</v>
      </c>
      <c r="B488" s="78"/>
      <c r="C488" s="78"/>
      <c r="J488" t="str">
        <f t="shared" si="18"/>
        <v>Absent</v>
      </c>
    </row>
    <row r="489" spans="1:10" x14ac:dyDescent="0.3">
      <c r="A489" s="78" t="s">
        <v>2196</v>
      </c>
      <c r="B489" s="78"/>
      <c r="C489" s="78"/>
      <c r="J489" t="str">
        <f t="shared" si="18"/>
        <v>Absent</v>
      </c>
    </row>
    <row r="490" spans="1:10" x14ac:dyDescent="0.3">
      <c r="A490" s="78" t="s">
        <v>2198</v>
      </c>
      <c r="B490" s="78"/>
      <c r="C490" s="78"/>
      <c r="J490" t="str">
        <f t="shared" si="18"/>
        <v>Absent</v>
      </c>
    </row>
    <row r="491" spans="1:10" x14ac:dyDescent="0.3">
      <c r="A491" s="78" t="s">
        <v>2200</v>
      </c>
      <c r="B491" s="78"/>
      <c r="C491" s="78"/>
      <c r="J491" t="str">
        <f t="shared" si="18"/>
        <v>Absent</v>
      </c>
    </row>
    <row r="492" spans="1:10" x14ac:dyDescent="0.3">
      <c r="A492" s="78" t="s">
        <v>2202</v>
      </c>
      <c r="B492" s="78"/>
      <c r="C492" s="78"/>
      <c r="J492" t="str">
        <f t="shared" si="18"/>
        <v>Absent</v>
      </c>
    </row>
    <row r="493" spans="1:10" x14ac:dyDescent="0.3">
      <c r="A493" s="78" t="s">
        <v>2204</v>
      </c>
      <c r="B493" s="78"/>
      <c r="C493" s="78"/>
      <c r="J493" t="str">
        <f t="shared" si="18"/>
        <v>Absent</v>
      </c>
    </row>
    <row r="494" spans="1:10" x14ac:dyDescent="0.3">
      <c r="A494" s="78" t="s">
        <v>2206</v>
      </c>
      <c r="B494" s="78"/>
      <c r="C494" s="78"/>
      <c r="J494" t="str">
        <f t="shared" si="18"/>
        <v>Absent</v>
      </c>
    </row>
    <row r="495" spans="1:10" x14ac:dyDescent="0.3">
      <c r="A495" s="78" t="s">
        <v>2208</v>
      </c>
      <c r="B495" s="78"/>
      <c r="C495" s="78"/>
      <c r="J495" t="str">
        <f t="shared" si="18"/>
        <v>Absent</v>
      </c>
    </row>
    <row r="496" spans="1:10" x14ac:dyDescent="0.3">
      <c r="A496" s="78" t="s">
        <v>2210</v>
      </c>
      <c r="B496" s="78"/>
      <c r="C496" s="78"/>
      <c r="J496" t="str">
        <f t="shared" si="18"/>
        <v>Absent</v>
      </c>
    </row>
    <row r="497" spans="1:10" x14ac:dyDescent="0.3">
      <c r="A497" s="78" t="s">
        <v>2212</v>
      </c>
      <c r="B497" s="78"/>
      <c r="C497" s="78"/>
      <c r="J497" t="str">
        <f t="shared" si="18"/>
        <v>Absent</v>
      </c>
    </row>
    <row r="498" spans="1:10" x14ac:dyDescent="0.3">
      <c r="A498" s="78" t="s">
        <v>2214</v>
      </c>
      <c r="B498" s="78"/>
      <c r="C498" s="78"/>
      <c r="J498" t="str">
        <f t="shared" si="18"/>
        <v>Absent</v>
      </c>
    </row>
    <row r="499" spans="1:10" x14ac:dyDescent="0.3">
      <c r="A499" s="78" t="s">
        <v>2216</v>
      </c>
      <c r="B499" s="78"/>
      <c r="C499" s="78"/>
      <c r="J499" t="str">
        <f t="shared" si="18"/>
        <v>Absent</v>
      </c>
    </row>
    <row r="500" spans="1:10" x14ac:dyDescent="0.3">
      <c r="A500" s="78" t="s">
        <v>2218</v>
      </c>
      <c r="B500" s="78"/>
      <c r="C500" s="78"/>
      <c r="J500" t="str">
        <f t="shared" si="18"/>
        <v>Absent</v>
      </c>
    </row>
    <row r="501" spans="1:10" x14ac:dyDescent="0.3">
      <c r="A501" s="78" t="s">
        <v>2220</v>
      </c>
      <c r="B501" s="78"/>
      <c r="C501" s="78"/>
      <c r="J501" t="str">
        <f t="shared" si="18"/>
        <v>Absent</v>
      </c>
    </row>
    <row r="502" spans="1:10" x14ac:dyDescent="0.3">
      <c r="J502" t="str">
        <f t="shared" si="18"/>
        <v>Absent</v>
      </c>
    </row>
    <row r="503" spans="1:10" x14ac:dyDescent="0.3">
      <c r="J503" t="str">
        <f t="shared" si="18"/>
        <v>Absent</v>
      </c>
    </row>
    <row r="504" spans="1:10" x14ac:dyDescent="0.3">
      <c r="J504" t="str">
        <f t="shared" si="18"/>
        <v>Absent</v>
      </c>
    </row>
    <row r="505" spans="1:10" x14ac:dyDescent="0.3">
      <c r="J505" t="str">
        <f t="shared" si="18"/>
        <v>Absent</v>
      </c>
    </row>
    <row r="506" spans="1:10" x14ac:dyDescent="0.3">
      <c r="J506" t="str">
        <f t="shared" si="18"/>
        <v>Absent</v>
      </c>
    </row>
  </sheetData>
  <autoFilter ref="J1:J507" xr:uid="{A68D2F61-436A-4439-A517-A0273958578A}"/>
  <dataConsolidate>
    <dataRefs count="1">
      <dataRef ref="J34:L34" sheet="finding common co"/>
    </dataRefs>
  </dataConsolid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DCF3-5388-428E-8773-180CFDC5C4AF}">
  <sheetPr codeName="Sheet15"/>
  <dimension ref="A1:P92"/>
  <sheetViews>
    <sheetView topLeftCell="A4" zoomScale="95" zoomScaleNormal="95" workbookViewId="0">
      <selection activeCell="B20" sqref="B20"/>
    </sheetView>
  </sheetViews>
  <sheetFormatPr defaultRowHeight="14.4" x14ac:dyDescent="0.3"/>
  <cols>
    <col min="1" max="1" width="28.88671875" bestFit="1" customWidth="1"/>
    <col min="2" max="2" width="28.88671875" style="108" bestFit="1" customWidth="1"/>
    <col min="3" max="3" width="28.88671875" bestFit="1" customWidth="1"/>
    <col min="4" max="4" width="6" bestFit="1" customWidth="1"/>
    <col min="5" max="5" width="6.109375" bestFit="1" customWidth="1"/>
    <col min="9" max="9" width="28.88671875" bestFit="1" customWidth="1"/>
  </cols>
  <sheetData>
    <row r="1" spans="1:16" x14ac:dyDescent="0.3">
      <c r="A1" t="s">
        <v>2437</v>
      </c>
      <c r="B1" s="108" t="s">
        <v>2432</v>
      </c>
      <c r="C1" s="112" t="s">
        <v>2434</v>
      </c>
      <c r="D1" s="108" t="s">
        <v>2435</v>
      </c>
      <c r="E1" s="108" t="s">
        <v>2436</v>
      </c>
      <c r="F1" s="108" t="s">
        <v>2444</v>
      </c>
      <c r="K1" t="e">
        <f>INDEX('[1]common co percentage'!I2:I6, MATCH(SelectedFundCell, '[1]common co percentage'!A2:A6, 0))</f>
        <v>#NAME?</v>
      </c>
    </row>
    <row r="2" spans="1:16" x14ac:dyDescent="0.3">
      <c r="A2" s="121" t="s">
        <v>2012</v>
      </c>
      <c r="B2" s="131">
        <v>2.3900000000000001E-2</v>
      </c>
      <c r="C2" s="131">
        <f>VLOOKUP($A2,'nippon holdings'!$A$2:$D$234,4,FALSE)</f>
        <v>1.29E-2</v>
      </c>
      <c r="D2" s="112"/>
      <c r="E2" s="112"/>
      <c r="F2" s="108">
        <f>SUM(B2:E2)</f>
        <v>3.6799999999999999E-2</v>
      </c>
      <c r="G2">
        <f>RANK($F2,$F$2:$F$17,1)</f>
        <v>14</v>
      </c>
      <c r="I2" s="121" t="s">
        <v>2012</v>
      </c>
      <c r="K2">
        <f>INDEX(A1:C3, MATCH("kotak", A1:C1, 0), 2)</f>
        <v>2.3900000000000001E-2</v>
      </c>
    </row>
    <row r="3" spans="1:16" x14ac:dyDescent="0.3">
      <c r="A3" s="97" t="s">
        <v>1652</v>
      </c>
      <c r="B3" s="112">
        <f>VLOOKUP($A3,'kotak holdings'!$A$1:$D$67,4,FALSE)</f>
        <v>1.9400000000000001E-2</v>
      </c>
      <c r="C3" s="112"/>
      <c r="D3" s="112">
        <f>VLOOKUP($A3,'parag holdings'!$A$1:$D$71,4,FALSE)</f>
        <v>2.9999999999999997E-4</v>
      </c>
      <c r="E3" s="112"/>
      <c r="F3" s="108">
        <f t="shared" ref="F3:F17" si="0">SUM(B3:E3)</f>
        <v>1.9700000000000002E-2</v>
      </c>
      <c r="G3">
        <f t="shared" ref="G3:G17" si="1">RANK($F3,$F$2:$F$17,1)</f>
        <v>3</v>
      </c>
      <c r="I3" s="120" t="s">
        <v>1282</v>
      </c>
    </row>
    <row r="4" spans="1:16" x14ac:dyDescent="0.3">
      <c r="A4" s="97" t="s">
        <v>1684</v>
      </c>
      <c r="B4" s="112">
        <f>VLOOKUP($A4,'kotak holdings'!$A$1:$D$67,4,FALSE)</f>
        <v>5.8999999999999999E-3</v>
      </c>
      <c r="C4" s="112">
        <f>VLOOKUP($A4,'nippon holdings'!$A$2:$D$234,4,FALSE)</f>
        <v>8.6E-3</v>
      </c>
      <c r="D4" s="112"/>
      <c r="E4" s="112"/>
      <c r="F4" s="108">
        <f t="shared" si="0"/>
        <v>1.4499999999999999E-2</v>
      </c>
      <c r="G4">
        <f t="shared" si="1"/>
        <v>1</v>
      </c>
      <c r="I4" s="121" t="s">
        <v>1860</v>
      </c>
    </row>
    <row r="5" spans="1:16" x14ac:dyDescent="0.3">
      <c r="A5" s="120" t="s">
        <v>1282</v>
      </c>
      <c r="B5" s="131">
        <f>VLOOKUP($A5,'kotak holdings'!$A$1:$D$67,4,FALSE)</f>
        <v>1.4500000000000001E-2</v>
      </c>
      <c r="C5" s="112"/>
      <c r="D5" s="112"/>
      <c r="E5" s="131">
        <f>VLOOKUP($A5,'quant holdings'!$A$1:$D$33,4,FALSE)</f>
        <v>3.4000000000000002E-2</v>
      </c>
      <c r="F5" s="108">
        <f t="shared" si="0"/>
        <v>4.8500000000000001E-2</v>
      </c>
      <c r="G5">
        <f t="shared" si="1"/>
        <v>15</v>
      </c>
      <c r="I5" s="120" t="s">
        <v>1326</v>
      </c>
    </row>
    <row r="6" spans="1:16" x14ac:dyDescent="0.3">
      <c r="A6" s="121" t="s">
        <v>1860</v>
      </c>
      <c r="B6" s="131">
        <f>VLOOKUP($A6,'kotak holdings'!$A$1:$D$67,4,FALSE)</f>
        <v>2.64E-2</v>
      </c>
      <c r="C6" s="131">
        <f>VLOOKUP($A6,'nippon holdings'!$A$2:$D$234,4,FALSE)</f>
        <v>5.7000000000000002E-3</v>
      </c>
      <c r="D6" s="112"/>
      <c r="E6" s="112"/>
      <c r="F6" s="108">
        <f t="shared" si="0"/>
        <v>3.2100000000000004E-2</v>
      </c>
      <c r="G6">
        <f t="shared" si="1"/>
        <v>12</v>
      </c>
      <c r="I6" s="120" t="s">
        <v>1448</v>
      </c>
    </row>
    <row r="7" spans="1:16" x14ac:dyDescent="0.3">
      <c r="A7" s="97" t="s">
        <v>1290</v>
      </c>
      <c r="B7" s="112">
        <f>VLOOKUP($A7,'kotak holdings'!$A$1:$D$67,4,FALSE)</f>
        <v>2.0199999999999999E-2</v>
      </c>
      <c r="C7" s="112">
        <f>VLOOKUP($A7,'nippon holdings'!$A$2:$D$234,4,FALSE)</f>
        <v>2.8999999999999998E-3</v>
      </c>
      <c r="D7" s="112"/>
      <c r="E7" s="112"/>
      <c r="F7" s="108">
        <f t="shared" si="0"/>
        <v>2.3099999999999999E-2</v>
      </c>
      <c r="G7">
        <f t="shared" si="1"/>
        <v>9</v>
      </c>
    </row>
    <row r="8" spans="1:16" x14ac:dyDescent="0.3">
      <c r="A8" s="48" t="s">
        <v>2098</v>
      </c>
      <c r="B8" s="112">
        <f>VLOOKUP($A8,'kotak holdings'!$A$1:$D$67,4,FALSE)</f>
        <v>1.95E-2</v>
      </c>
      <c r="C8" s="112">
        <f>VLOOKUP($A8,'nippon holdings'!$A$2:$D$234,4,FALSE)</f>
        <v>2.3999999999999998E-3</v>
      </c>
      <c r="D8" s="112"/>
      <c r="E8" s="112"/>
      <c r="F8" s="108">
        <f t="shared" si="0"/>
        <v>2.1899999999999999E-2</v>
      </c>
      <c r="G8">
        <f t="shared" si="1"/>
        <v>5</v>
      </c>
    </row>
    <row r="9" spans="1:16" x14ac:dyDescent="0.3">
      <c r="A9" s="97" t="s">
        <v>1460</v>
      </c>
      <c r="B9" s="112">
        <f>VLOOKUP($A9,'kotak holdings'!$A$1:$D$67,4,FALSE)</f>
        <v>1.35E-2</v>
      </c>
      <c r="C9" s="112">
        <f>VLOOKUP($A9,'nippon holdings'!$A$2:$D$234,4,FALSE)</f>
        <v>1.03E-2</v>
      </c>
      <c r="D9" s="112"/>
      <c r="E9" s="112"/>
      <c r="F9" s="108">
        <f t="shared" si="0"/>
        <v>2.3800000000000002E-2</v>
      </c>
      <c r="G9">
        <f t="shared" si="1"/>
        <v>10</v>
      </c>
      <c r="M9" s="109"/>
      <c r="N9" s="109"/>
      <c r="O9" s="109"/>
      <c r="P9" s="109"/>
    </row>
    <row r="10" spans="1:16" x14ac:dyDescent="0.3">
      <c r="A10" s="97" t="s">
        <v>1490</v>
      </c>
      <c r="B10" s="112">
        <f>VLOOKUP($A10,'kotak holdings'!$A$1:$D$67,4,FALSE)</f>
        <v>7.1000000000000004E-3</v>
      </c>
      <c r="C10" s="112"/>
      <c r="D10" s="112">
        <f>VLOOKUP($A10,'parag holdings'!$A$1:$D$71,4,FALSE)</f>
        <v>1.2500000000000001E-2</v>
      </c>
      <c r="E10" s="112"/>
      <c r="F10" s="108">
        <f t="shared" si="0"/>
        <v>1.9599999999999999E-2</v>
      </c>
      <c r="G10">
        <f t="shared" si="1"/>
        <v>2</v>
      </c>
      <c r="M10" s="109"/>
      <c r="N10" s="110"/>
      <c r="O10" s="110"/>
      <c r="P10" s="111"/>
    </row>
    <row r="11" spans="1:16" x14ac:dyDescent="0.3">
      <c r="A11" s="97" t="s">
        <v>1378</v>
      </c>
      <c r="B11" s="112">
        <f>VLOOKUP($A11,'kotak holdings'!$A$1:$D$67,4,FALSE)</f>
        <v>1.9199999999999998E-2</v>
      </c>
      <c r="C11" s="112">
        <f>VLOOKUP($A11,'nippon holdings'!$A$2:$D$234,4,FALSE)</f>
        <v>7.6E-3</v>
      </c>
      <c r="D11" s="112"/>
      <c r="E11" s="112"/>
      <c r="F11" s="108">
        <f t="shared" si="0"/>
        <v>2.6799999999999997E-2</v>
      </c>
      <c r="G11">
        <f t="shared" si="1"/>
        <v>11</v>
      </c>
      <c r="M11" s="110"/>
      <c r="N11" s="111"/>
      <c r="O11" s="111"/>
      <c r="P11" s="111"/>
    </row>
    <row r="12" spans="1:16" x14ac:dyDescent="0.3">
      <c r="A12" s="97" t="s">
        <v>1658</v>
      </c>
      <c r="B12" s="112">
        <f>VLOOKUP($A12,'kotak holdings'!$A$1:$D$67,4,FALSE)</f>
        <v>1.84E-2</v>
      </c>
      <c r="C12" s="112">
        <f>VLOOKUP($A12,'nippon holdings'!$A$2:$D$234,4,FALSE)</f>
        <v>4.0000000000000001E-3</v>
      </c>
      <c r="D12" s="112"/>
      <c r="E12" s="112"/>
      <c r="F12" s="108">
        <f t="shared" si="0"/>
        <v>2.24E-2</v>
      </c>
      <c r="G12">
        <f t="shared" si="1"/>
        <v>6</v>
      </c>
    </row>
    <row r="13" spans="1:16" x14ac:dyDescent="0.3">
      <c r="A13" s="97" t="s">
        <v>1246</v>
      </c>
      <c r="B13" s="112">
        <f>VLOOKUP($A13,'kotak holdings'!$A$1:$D$67,4,FALSE)</f>
        <v>1.3899999999999999E-2</v>
      </c>
      <c r="C13" s="112">
        <f>VLOOKUP($A13,'nippon holdings'!$A$2:$D$234,4,FALSE)</f>
        <v>8.6E-3</v>
      </c>
      <c r="D13" s="112"/>
      <c r="E13" s="112"/>
      <c r="F13" s="108">
        <f t="shared" si="0"/>
        <v>2.2499999999999999E-2</v>
      </c>
      <c r="G13">
        <f t="shared" si="1"/>
        <v>7</v>
      </c>
    </row>
    <row r="14" spans="1:16" x14ac:dyDescent="0.3">
      <c r="A14" s="120" t="s">
        <v>1326</v>
      </c>
      <c r="B14" s="131">
        <f>VLOOKUP($A14,'kotak holdings'!$A$1:$D$67,4,FALSE)</f>
        <v>3.2300000000000002E-2</v>
      </c>
      <c r="C14" s="112"/>
      <c r="D14" s="131">
        <f>VLOOKUP($A14,'parag holdings'!$A$1:$D$71,4,FALSE)</f>
        <v>3.0000000000000001E-3</v>
      </c>
      <c r="E14" s="131">
        <f>VLOOKUP($A14,'quant holdings'!$A$1:$D$33,4,FALSE)</f>
        <v>1.7600000000000001E-2</v>
      </c>
      <c r="F14" s="108">
        <f t="shared" si="0"/>
        <v>5.2900000000000003E-2</v>
      </c>
      <c r="G14">
        <f t="shared" si="1"/>
        <v>16</v>
      </c>
    </row>
    <row r="15" spans="1:16" x14ac:dyDescent="0.3">
      <c r="A15" s="120" t="s">
        <v>1448</v>
      </c>
      <c r="B15" s="131">
        <f>VLOOKUP($A15,'kotak holdings'!$A$1:$D$67,4,FALSE)</f>
        <v>9.7999999999999997E-3</v>
      </c>
      <c r="C15" s="112"/>
      <c r="D15" s="112"/>
      <c r="E15" s="131">
        <f>VLOOKUP($A15,'quant holdings'!$A$1:$D$33,4,FALSE)</f>
        <v>2.4899999999999999E-2</v>
      </c>
      <c r="F15" s="108">
        <f t="shared" si="0"/>
        <v>3.4699999999999995E-2</v>
      </c>
      <c r="G15">
        <f t="shared" si="1"/>
        <v>13</v>
      </c>
    </row>
    <row r="16" spans="1:16" x14ac:dyDescent="0.3">
      <c r="A16" s="97" t="s">
        <v>1786</v>
      </c>
      <c r="B16" s="112">
        <f>VLOOKUP($A16,'kotak holdings'!$A$1:$D$67,4,FALSE)</f>
        <v>1.2999999999999999E-2</v>
      </c>
      <c r="C16" s="112"/>
      <c r="D16" s="112"/>
      <c r="E16" s="112">
        <f>VLOOKUP($A16,'quant holdings'!$A$1:$D$33,4,FALSE)</f>
        <v>9.7999999999999997E-3</v>
      </c>
      <c r="F16" s="108">
        <f t="shared" si="0"/>
        <v>2.2800000000000001E-2</v>
      </c>
      <c r="G16">
        <f t="shared" si="1"/>
        <v>8</v>
      </c>
    </row>
    <row r="17" spans="1:9" x14ac:dyDescent="0.3">
      <c r="A17" s="97" t="s">
        <v>2284</v>
      </c>
      <c r="B17" s="112">
        <f>VLOOKUP($A17,'kotak holdings'!$A$1:$D$67,4,FALSE)</f>
        <v>2.01E-2</v>
      </c>
      <c r="C17" s="112"/>
      <c r="D17" s="112">
        <f>VLOOKUP($A17,'parag holdings'!$A$1:$D$71,4,FALSE)</f>
        <v>0</v>
      </c>
      <c r="E17" s="112"/>
      <c r="F17" s="108">
        <f t="shared" si="0"/>
        <v>2.01E-2</v>
      </c>
      <c r="G17">
        <f t="shared" si="1"/>
        <v>4</v>
      </c>
    </row>
    <row r="18" spans="1:9" x14ac:dyDescent="0.3">
      <c r="C18" s="108"/>
      <c r="D18" s="108"/>
      <c r="E18" s="108"/>
    </row>
    <row r="20" spans="1:9" x14ac:dyDescent="0.3">
      <c r="B20" s="108" t="str">
        <f>IF(ISNUMBER(B2), A2, "")</f>
        <v>Dixon Technologies (India) Ltd.</v>
      </c>
      <c r="C20" s="108" t="str">
        <f>IF(ISNUMBER(C2), A2, "")</f>
        <v>Dixon Technologies (India) Ltd.</v>
      </c>
      <c r="I20" t="e">
        <f ca="1">IF(IsColored(B2), A2, "")</f>
        <v>#NAME?</v>
      </c>
    </row>
    <row r="21" spans="1:9" x14ac:dyDescent="0.3">
      <c r="B21" s="108" t="str">
        <f>IF(ISNUMBER(B3), A3, "")</f>
        <v>Bharat Electronics Ltd.</v>
      </c>
      <c r="C21" s="108" t="str">
        <f t="shared" ref="C21:C30" si="2">IF(ISNUMBER(C3), A3, "")</f>
        <v/>
      </c>
    </row>
    <row r="22" spans="1:9" x14ac:dyDescent="0.3">
      <c r="B22" s="108" t="str">
        <f t="shared" ref="B22:B30" si="3">IF(ISNUMBER(B4), A4, "")</f>
        <v>Sundram Fasteners Ltd.</v>
      </c>
      <c r="C22" s="108" t="str">
        <f t="shared" si="2"/>
        <v>Sundram Fasteners Ltd.</v>
      </c>
    </row>
    <row r="23" spans="1:9" x14ac:dyDescent="0.3">
      <c r="B23" s="108" t="str">
        <f t="shared" si="3"/>
        <v>Bharat Forge Ltd.</v>
      </c>
      <c r="C23" s="108" t="str">
        <f t="shared" si="2"/>
        <v/>
      </c>
    </row>
    <row r="24" spans="1:9" x14ac:dyDescent="0.3">
      <c r="B24" s="108" t="str">
        <f t="shared" si="3"/>
        <v>Persistent Systems Ltd.</v>
      </c>
      <c r="C24" s="108" t="str">
        <f t="shared" si="2"/>
        <v>Persistent Systems Ltd.</v>
      </c>
    </row>
    <row r="25" spans="1:9" x14ac:dyDescent="0.3">
      <c r="B25" s="108" t="str">
        <f t="shared" si="3"/>
        <v>Schaeffler India Ltd.</v>
      </c>
      <c r="C25" s="108" t="str">
        <f t="shared" si="2"/>
        <v>Schaeffler India Ltd.</v>
      </c>
    </row>
    <row r="26" spans="1:9" x14ac:dyDescent="0.3">
      <c r="B26" s="108" t="str">
        <f t="shared" si="3"/>
        <v>Birlasoft Ltd.</v>
      </c>
      <c r="C26" s="108" t="str">
        <f t="shared" si="2"/>
        <v>Birlasoft Ltd.</v>
      </c>
    </row>
    <row r="27" spans="1:9" x14ac:dyDescent="0.3">
      <c r="B27" s="108" t="str">
        <f t="shared" si="3"/>
        <v>Apar Industries Ltd.</v>
      </c>
      <c r="C27" s="108" t="str">
        <f t="shared" si="2"/>
        <v>Apar Industries Ltd.</v>
      </c>
    </row>
    <row r="28" spans="1:9" x14ac:dyDescent="0.3">
      <c r="B28" s="108" t="str">
        <f t="shared" si="3"/>
        <v>Balkrishna Industries Ltd.</v>
      </c>
      <c r="C28" s="108" t="str">
        <f t="shared" si="2"/>
        <v/>
      </c>
    </row>
    <row r="29" spans="1:9" x14ac:dyDescent="0.3">
      <c r="B29" s="108" t="str">
        <f t="shared" si="3"/>
        <v>Blue Star Ltd.</v>
      </c>
      <c r="C29" s="108" t="str">
        <f t="shared" si="2"/>
        <v>Blue Star Ltd.</v>
      </c>
    </row>
    <row r="30" spans="1:9" x14ac:dyDescent="0.3">
      <c r="B30" s="108" t="str">
        <f t="shared" si="3"/>
        <v>Deepak Nitrite Ltd.</v>
      </c>
      <c r="C30" s="108" t="str">
        <f t="shared" si="2"/>
        <v>Deepak Nitrite Ltd.</v>
      </c>
    </row>
    <row r="31" spans="1:9" ht="15" thickBot="1" x14ac:dyDescent="0.35">
      <c r="B31" s="32"/>
      <c r="C31" s="31"/>
    </row>
    <row r="32" spans="1:9" ht="15" thickBot="1" x14ac:dyDescent="0.35">
      <c r="B32" s="32"/>
      <c r="C32" s="31"/>
    </row>
    <row r="33" spans="2:3" ht="15" thickBot="1" x14ac:dyDescent="0.35">
      <c r="B33" s="32"/>
      <c r="C33" s="31"/>
    </row>
    <row r="34" spans="2:3" ht="15" thickBot="1" x14ac:dyDescent="0.35">
      <c r="B34" s="32"/>
      <c r="C34" s="31"/>
    </row>
    <row r="35" spans="2:3" ht="15" thickBot="1" x14ac:dyDescent="0.35">
      <c r="B35" s="32"/>
      <c r="C35" s="31"/>
    </row>
    <row r="36" spans="2:3" ht="15" thickBot="1" x14ac:dyDescent="0.35">
      <c r="B36" s="32"/>
      <c r="C36" s="31"/>
    </row>
    <row r="37" spans="2:3" ht="15" thickBot="1" x14ac:dyDescent="0.35">
      <c r="B37" s="32"/>
      <c r="C37" s="31"/>
    </row>
    <row r="38" spans="2:3" ht="15" thickBot="1" x14ac:dyDescent="0.35">
      <c r="B38" s="32"/>
      <c r="C38" s="31"/>
    </row>
    <row r="39" spans="2:3" ht="15" thickBot="1" x14ac:dyDescent="0.35">
      <c r="B39" s="32"/>
      <c r="C39" s="31"/>
    </row>
    <row r="40" spans="2:3" ht="15" thickBot="1" x14ac:dyDescent="0.35">
      <c r="B40" s="32"/>
      <c r="C40" s="31"/>
    </row>
    <row r="41" spans="2:3" ht="15" thickBot="1" x14ac:dyDescent="0.35">
      <c r="B41" s="32"/>
      <c r="C41" s="31"/>
    </row>
    <row r="42" spans="2:3" ht="15" thickBot="1" x14ac:dyDescent="0.35">
      <c r="B42" s="32"/>
      <c r="C42" s="31"/>
    </row>
    <row r="43" spans="2:3" ht="15" thickBot="1" x14ac:dyDescent="0.35">
      <c r="B43" s="32"/>
      <c r="C43" s="31"/>
    </row>
    <row r="44" spans="2:3" ht="15" thickBot="1" x14ac:dyDescent="0.35">
      <c r="B44" s="32"/>
      <c r="C44" s="31"/>
    </row>
    <row r="45" spans="2:3" ht="15" thickBot="1" x14ac:dyDescent="0.35">
      <c r="B45" s="32"/>
      <c r="C45" s="31"/>
    </row>
    <row r="46" spans="2:3" ht="15" thickBot="1" x14ac:dyDescent="0.35">
      <c r="B46" s="32"/>
      <c r="C46" s="31"/>
    </row>
    <row r="47" spans="2:3" ht="15" thickBot="1" x14ac:dyDescent="0.35">
      <c r="B47" s="32"/>
      <c r="C47" s="31"/>
    </row>
    <row r="48" spans="2:3" ht="15" thickBot="1" x14ac:dyDescent="0.35">
      <c r="B48" s="32"/>
      <c r="C48" s="31"/>
    </row>
    <row r="49" spans="2:3" ht="15" thickBot="1" x14ac:dyDescent="0.35">
      <c r="B49" s="32"/>
      <c r="C49" s="31"/>
    </row>
    <row r="50" spans="2:3" ht="15" thickBot="1" x14ac:dyDescent="0.35">
      <c r="B50" s="32"/>
      <c r="C50" s="31"/>
    </row>
    <row r="51" spans="2:3" ht="15" thickBot="1" x14ac:dyDescent="0.35">
      <c r="B51" s="32"/>
      <c r="C51" s="31"/>
    </row>
    <row r="52" spans="2:3" ht="15" thickBot="1" x14ac:dyDescent="0.35">
      <c r="B52" s="32"/>
      <c r="C52" s="31"/>
    </row>
    <row r="53" spans="2:3" ht="15" thickBot="1" x14ac:dyDescent="0.35">
      <c r="B53" s="32"/>
      <c r="C53" s="31"/>
    </row>
    <row r="54" spans="2:3" ht="15" thickBot="1" x14ac:dyDescent="0.35">
      <c r="B54" s="32"/>
      <c r="C54" s="31"/>
    </row>
    <row r="55" spans="2:3" ht="15" thickBot="1" x14ac:dyDescent="0.35">
      <c r="B55" s="32"/>
      <c r="C55" s="31"/>
    </row>
    <row r="56" spans="2:3" ht="15" thickBot="1" x14ac:dyDescent="0.35">
      <c r="B56" s="32"/>
      <c r="C56" s="31"/>
    </row>
    <row r="57" spans="2:3" ht="15" thickBot="1" x14ac:dyDescent="0.35">
      <c r="B57" s="32"/>
      <c r="C57" s="31"/>
    </row>
    <row r="58" spans="2:3" ht="15" thickBot="1" x14ac:dyDescent="0.35">
      <c r="B58" s="32"/>
      <c r="C58" s="31"/>
    </row>
    <row r="59" spans="2:3" ht="15" thickBot="1" x14ac:dyDescent="0.35">
      <c r="B59" s="32"/>
      <c r="C59" s="31"/>
    </row>
    <row r="60" spans="2:3" ht="15" thickBot="1" x14ac:dyDescent="0.35">
      <c r="B60" s="32"/>
      <c r="C60" s="31"/>
    </row>
    <row r="61" spans="2:3" ht="15" thickBot="1" x14ac:dyDescent="0.35">
      <c r="B61" s="32"/>
      <c r="C61" s="31"/>
    </row>
    <row r="62" spans="2:3" ht="15" thickBot="1" x14ac:dyDescent="0.35">
      <c r="B62" s="32"/>
      <c r="C62" s="31"/>
    </row>
    <row r="63" spans="2:3" ht="15" thickBot="1" x14ac:dyDescent="0.35">
      <c r="B63" s="32"/>
      <c r="C63" s="31"/>
    </row>
    <row r="64" spans="2:3" ht="15" thickBot="1" x14ac:dyDescent="0.35">
      <c r="B64" s="32"/>
      <c r="C64" s="31"/>
    </row>
    <row r="65" spans="2:3" ht="15" thickBot="1" x14ac:dyDescent="0.35">
      <c r="B65" s="32"/>
      <c r="C65" s="31"/>
    </row>
    <row r="66" spans="2:3" ht="15" thickBot="1" x14ac:dyDescent="0.35">
      <c r="B66" s="32"/>
      <c r="C66" s="31"/>
    </row>
    <row r="67" spans="2:3" ht="15" thickBot="1" x14ac:dyDescent="0.35">
      <c r="B67" s="32"/>
      <c r="C67" s="31"/>
    </row>
    <row r="68" spans="2:3" ht="15" thickBot="1" x14ac:dyDescent="0.35">
      <c r="B68" s="32"/>
      <c r="C68" s="31"/>
    </row>
    <row r="69" spans="2:3" ht="15" thickBot="1" x14ac:dyDescent="0.35">
      <c r="B69" s="32"/>
      <c r="C69" s="31"/>
    </row>
    <row r="70" spans="2:3" ht="15" thickBot="1" x14ac:dyDescent="0.35">
      <c r="B70" s="32"/>
      <c r="C70" s="31"/>
    </row>
    <row r="71" spans="2:3" ht="15" thickBot="1" x14ac:dyDescent="0.35">
      <c r="B71" s="32"/>
      <c r="C71" s="31"/>
    </row>
    <row r="72" spans="2:3" ht="15" thickBot="1" x14ac:dyDescent="0.35">
      <c r="B72" s="32"/>
      <c r="C72" s="31"/>
    </row>
    <row r="73" spans="2:3" ht="15" thickBot="1" x14ac:dyDescent="0.35">
      <c r="B73" s="32"/>
      <c r="C73" s="31"/>
    </row>
    <row r="74" spans="2:3" ht="15" thickBot="1" x14ac:dyDescent="0.35">
      <c r="B74" s="32"/>
      <c r="C74" s="31"/>
    </row>
    <row r="75" spans="2:3" ht="15" thickBot="1" x14ac:dyDescent="0.35">
      <c r="B75" s="32"/>
      <c r="C75" s="31"/>
    </row>
    <row r="76" spans="2:3" ht="15" thickBot="1" x14ac:dyDescent="0.35">
      <c r="B76" s="32"/>
      <c r="C76" s="31"/>
    </row>
    <row r="77" spans="2:3" ht="15" thickBot="1" x14ac:dyDescent="0.35">
      <c r="B77" s="32"/>
      <c r="C77" s="31"/>
    </row>
    <row r="78" spans="2:3" ht="15" thickBot="1" x14ac:dyDescent="0.35">
      <c r="B78" s="32"/>
      <c r="C78" s="31"/>
    </row>
    <row r="79" spans="2:3" ht="15" thickBot="1" x14ac:dyDescent="0.35">
      <c r="B79" s="32"/>
      <c r="C79" s="31"/>
    </row>
    <row r="80" spans="2:3" ht="15" thickBot="1" x14ac:dyDescent="0.35">
      <c r="B80" s="32"/>
      <c r="C80" s="31"/>
    </row>
    <row r="81" spans="2:3" ht="15" thickBot="1" x14ac:dyDescent="0.35">
      <c r="B81" s="32"/>
      <c r="C81" s="31"/>
    </row>
    <row r="82" spans="2:3" ht="15" thickBot="1" x14ac:dyDescent="0.35">
      <c r="B82" s="32"/>
      <c r="C82" s="31"/>
    </row>
    <row r="83" spans="2:3" ht="15" thickBot="1" x14ac:dyDescent="0.35">
      <c r="B83" s="32"/>
      <c r="C83" s="31"/>
    </row>
    <row r="84" spans="2:3" ht="15" thickBot="1" x14ac:dyDescent="0.35">
      <c r="B84" s="32"/>
      <c r="C84" s="31"/>
    </row>
    <row r="85" spans="2:3" ht="15" thickBot="1" x14ac:dyDescent="0.35">
      <c r="B85" s="32"/>
      <c r="C85" s="31"/>
    </row>
    <row r="86" spans="2:3" ht="15" thickBot="1" x14ac:dyDescent="0.35">
      <c r="B86" s="32"/>
      <c r="C86" s="31"/>
    </row>
    <row r="87" spans="2:3" ht="15" thickBot="1" x14ac:dyDescent="0.35">
      <c r="B87" s="32"/>
      <c r="C87" s="31"/>
    </row>
    <row r="88" spans="2:3" ht="15" thickBot="1" x14ac:dyDescent="0.35">
      <c r="B88" s="32"/>
      <c r="C88" s="31"/>
    </row>
    <row r="89" spans="2:3" ht="15" thickBot="1" x14ac:dyDescent="0.35">
      <c r="B89" s="32"/>
      <c r="C89" s="31"/>
    </row>
    <row r="90" spans="2:3" ht="15" thickBot="1" x14ac:dyDescent="0.35">
      <c r="B90" s="32"/>
      <c r="C90" s="31"/>
    </row>
    <row r="91" spans="2:3" ht="15" thickBot="1" x14ac:dyDescent="0.35">
      <c r="B91" s="32"/>
      <c r="C91" s="31"/>
    </row>
    <row r="92" spans="2:3" ht="15" thickBot="1" x14ac:dyDescent="0.35">
      <c r="B92" s="32"/>
      <c r="C92" s="31"/>
    </row>
  </sheetData>
  <conditionalFormatting sqref="F2:F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6FF2-82E7-47F1-8102-3B6E263AD219}">
  <sheetPr codeName="Sheet12"/>
  <dimension ref="A1:R499"/>
  <sheetViews>
    <sheetView topLeftCell="E1" zoomScale="118" zoomScaleNormal="118" workbookViewId="0"/>
  </sheetViews>
  <sheetFormatPr defaultRowHeight="14.4" x14ac:dyDescent="0.3"/>
  <cols>
    <col min="1" max="1" width="10.109375" bestFit="1" customWidth="1"/>
    <col min="2" max="2" width="10.109375" customWidth="1"/>
    <col min="3" max="3" width="15.5546875" bestFit="1" customWidth="1"/>
    <col min="4" max="5" width="10.109375" customWidth="1"/>
    <col min="6" max="6" width="9.6640625" bestFit="1" customWidth="1"/>
    <col min="17" max="17" width="16.6640625" bestFit="1" customWidth="1"/>
    <col min="18" max="18" width="12.33203125" bestFit="1" customWidth="1"/>
  </cols>
  <sheetData>
    <row r="1" spans="1:18" x14ac:dyDescent="0.3">
      <c r="A1" t="s">
        <v>2445</v>
      </c>
      <c r="B1" t="s">
        <v>2469</v>
      </c>
      <c r="C1" t="s">
        <v>2468</v>
      </c>
      <c r="D1" t="s">
        <v>2452</v>
      </c>
      <c r="F1" t="s">
        <v>2456</v>
      </c>
      <c r="G1" t="s">
        <v>2447</v>
      </c>
      <c r="H1" t="s">
        <v>2448</v>
      </c>
      <c r="I1" t="s">
        <v>2449</v>
      </c>
      <c r="J1" t="s">
        <v>2450</v>
      </c>
      <c r="K1" t="s">
        <v>2451</v>
      </c>
      <c r="M1" t="s">
        <v>2453</v>
      </c>
      <c r="N1" t="s">
        <v>2454</v>
      </c>
      <c r="O1" t="s">
        <v>2455</v>
      </c>
      <c r="P1" t="s">
        <v>2446</v>
      </c>
      <c r="Q1" t="s">
        <v>2457</v>
      </c>
      <c r="R1" t="s">
        <v>2458</v>
      </c>
    </row>
    <row r="2" spans="1:18" x14ac:dyDescent="0.3">
      <c r="A2" s="126">
        <v>45387</v>
      </c>
      <c r="B2" s="129">
        <f t="shared" ref="B2:B65" si="0">(D2 - C2) / C2</f>
        <v>0</v>
      </c>
      <c r="C2" s="129">
        <f>MAX($D$2:D2)</f>
        <v>1314.55</v>
      </c>
      <c r="D2" s="127">
        <v>1314.55</v>
      </c>
      <c r="F2" s="128">
        <v>2753390</v>
      </c>
      <c r="G2" s="127">
        <v>1289.9000000000001</v>
      </c>
      <c r="H2" s="127">
        <v>1321.6</v>
      </c>
      <c r="I2" s="127">
        <v>1272.4000000000001</v>
      </c>
      <c r="J2" s="127">
        <v>1276.1500000000001</v>
      </c>
      <c r="K2" s="127">
        <v>1309</v>
      </c>
      <c r="M2" s="127">
        <v>1305.3900000000001</v>
      </c>
      <c r="N2" s="127">
        <v>1321.6</v>
      </c>
      <c r="O2">
        <v>669.8</v>
      </c>
      <c r="P2" t="s">
        <v>2459</v>
      </c>
      <c r="Q2" s="127">
        <v>3594237918.0500002</v>
      </c>
      <c r="R2" s="128">
        <v>109506</v>
      </c>
    </row>
    <row r="3" spans="1:18" x14ac:dyDescent="0.3">
      <c r="A3" s="126">
        <v>45386</v>
      </c>
      <c r="B3" s="129">
        <f t="shared" si="0"/>
        <v>-2.921151724924869E-2</v>
      </c>
      <c r="C3" s="129">
        <f>MAX($D$2:D3)</f>
        <v>1314.55</v>
      </c>
      <c r="D3" s="127">
        <v>1276.1500000000001</v>
      </c>
      <c r="F3" s="128">
        <v>1879382</v>
      </c>
      <c r="G3" s="127">
        <v>1230.8</v>
      </c>
      <c r="H3" s="127">
        <v>1281.95</v>
      </c>
      <c r="I3" s="127">
        <v>1224</v>
      </c>
      <c r="J3" s="127">
        <v>1224.3499999999999</v>
      </c>
      <c r="K3" s="127">
        <v>1275</v>
      </c>
      <c r="M3" s="127">
        <v>1264.1199999999999</v>
      </c>
      <c r="N3" s="127">
        <v>1281.95</v>
      </c>
      <c r="O3">
        <v>669.8</v>
      </c>
      <c r="P3" t="s">
        <v>2459</v>
      </c>
      <c r="Q3" s="127">
        <v>2375757968.75</v>
      </c>
      <c r="R3" s="128">
        <v>92164</v>
      </c>
    </row>
    <row r="4" spans="1:18" x14ac:dyDescent="0.3">
      <c r="A4" s="126">
        <v>45385</v>
      </c>
      <c r="B4" s="129">
        <f t="shared" si="0"/>
        <v>-6.8616636871933395E-2</v>
      </c>
      <c r="C4" s="129">
        <f>MAX($D$2:D4)</f>
        <v>1314.55</v>
      </c>
      <c r="D4" s="127">
        <v>1224.3499999999999</v>
      </c>
      <c r="F4" s="128">
        <v>1653542</v>
      </c>
      <c r="G4" s="127">
        <v>1240</v>
      </c>
      <c r="H4" s="127">
        <v>1240</v>
      </c>
      <c r="I4" s="127">
        <v>1215.8499999999999</v>
      </c>
      <c r="J4" s="127">
        <v>1233.55</v>
      </c>
      <c r="K4" s="127">
        <v>1225</v>
      </c>
      <c r="M4" s="127">
        <v>1223.3399999999999</v>
      </c>
      <c r="N4" s="127">
        <v>1263.95</v>
      </c>
      <c r="O4">
        <v>669.8</v>
      </c>
      <c r="P4" t="s">
        <v>2459</v>
      </c>
      <c r="Q4" s="127">
        <v>2022846880.3</v>
      </c>
      <c r="R4" s="128">
        <v>20435</v>
      </c>
    </row>
    <row r="5" spans="1:18" x14ac:dyDescent="0.3">
      <c r="A5" s="126">
        <v>45384</v>
      </c>
      <c r="B5" s="129">
        <f t="shared" si="0"/>
        <v>-6.1618044197634177E-2</v>
      </c>
      <c r="C5" s="129">
        <f>MAX($D$2:D5)</f>
        <v>1314.55</v>
      </c>
      <c r="D5" s="127">
        <v>1233.55</v>
      </c>
      <c r="F5" s="128">
        <v>198825</v>
      </c>
      <c r="G5" s="127">
        <v>1247.5999999999999</v>
      </c>
      <c r="H5" s="127">
        <v>1247.5999999999999</v>
      </c>
      <c r="I5" s="127">
        <v>1225.3</v>
      </c>
      <c r="J5" s="127">
        <v>1241.05</v>
      </c>
      <c r="K5" s="127">
        <v>1234.45</v>
      </c>
      <c r="M5" s="127">
        <v>1236.08</v>
      </c>
      <c r="N5" s="127">
        <v>1263.95</v>
      </c>
      <c r="O5">
        <v>669.8</v>
      </c>
      <c r="P5" t="s">
        <v>2459</v>
      </c>
      <c r="Q5" s="127">
        <v>245762681.19999999</v>
      </c>
      <c r="R5" s="128">
        <v>15880</v>
      </c>
    </row>
    <row r="6" spans="1:18" x14ac:dyDescent="0.3">
      <c r="A6" s="126">
        <v>45383</v>
      </c>
      <c r="B6" s="129">
        <f t="shared" si="0"/>
        <v>-5.5912669734890272E-2</v>
      </c>
      <c r="C6" s="129">
        <f>MAX($D$2:D6)</f>
        <v>1314.55</v>
      </c>
      <c r="D6" s="127">
        <v>1241.05</v>
      </c>
      <c r="F6" s="128">
        <v>349243</v>
      </c>
      <c r="G6" s="127">
        <v>1241</v>
      </c>
      <c r="H6" s="127">
        <v>1257.45</v>
      </c>
      <c r="I6" s="127">
        <v>1221.5</v>
      </c>
      <c r="J6" s="127">
        <v>1237.4000000000001</v>
      </c>
      <c r="K6" s="127">
        <v>1234</v>
      </c>
      <c r="M6" s="127">
        <v>1240.48</v>
      </c>
      <c r="N6" s="127">
        <v>1263.95</v>
      </c>
      <c r="O6">
        <v>669.8</v>
      </c>
      <c r="P6" t="s">
        <v>2459</v>
      </c>
      <c r="Q6" s="127">
        <v>433227860.19999999</v>
      </c>
      <c r="R6" s="128">
        <v>28323</v>
      </c>
    </row>
    <row r="7" spans="1:18" x14ac:dyDescent="0.3">
      <c r="A7" s="126">
        <v>45379</v>
      </c>
      <c r="B7" s="129">
        <f t="shared" si="0"/>
        <v>-5.8689285306758862E-2</v>
      </c>
      <c r="C7" s="129">
        <f>MAX($D$2:D7)</f>
        <v>1314.55</v>
      </c>
      <c r="D7" s="127">
        <v>1237.4000000000001</v>
      </c>
      <c r="F7" s="128">
        <v>668011</v>
      </c>
      <c r="G7" s="127">
        <v>1205.4000000000001</v>
      </c>
      <c r="H7" s="127">
        <v>1245</v>
      </c>
      <c r="I7" s="127">
        <v>1202.3499999999999</v>
      </c>
      <c r="J7" s="127">
        <v>1205.3</v>
      </c>
      <c r="K7" s="127">
        <v>1241.0999999999999</v>
      </c>
      <c r="M7" s="127">
        <v>1231.5999999999999</v>
      </c>
      <c r="N7" s="127">
        <v>1263.95</v>
      </c>
      <c r="O7">
        <v>669.8</v>
      </c>
      <c r="P7" t="s">
        <v>2459</v>
      </c>
      <c r="Q7" s="127">
        <v>822723509.64999998</v>
      </c>
      <c r="R7" s="128">
        <v>43639</v>
      </c>
    </row>
    <row r="8" spans="1:18" x14ac:dyDescent="0.3">
      <c r="A8" s="126">
        <v>45378</v>
      </c>
      <c r="B8" s="129">
        <f t="shared" si="0"/>
        <v>-8.3108288007302883E-2</v>
      </c>
      <c r="C8" s="129">
        <f>MAX($D$2:D8)</f>
        <v>1314.55</v>
      </c>
      <c r="D8" s="127">
        <v>1205.3</v>
      </c>
      <c r="F8" s="128">
        <v>383672</v>
      </c>
      <c r="G8" s="127">
        <v>1205</v>
      </c>
      <c r="H8" s="127">
        <v>1220.95</v>
      </c>
      <c r="I8" s="127">
        <v>1185</v>
      </c>
      <c r="J8" s="127">
        <v>1200.9000000000001</v>
      </c>
      <c r="K8" s="127">
        <v>1187.5999999999999</v>
      </c>
      <c r="M8" s="127">
        <v>1207.44</v>
      </c>
      <c r="N8" s="127">
        <v>1263.95</v>
      </c>
      <c r="O8">
        <v>669.8</v>
      </c>
      <c r="P8" t="s">
        <v>2459</v>
      </c>
      <c r="Q8" s="127">
        <v>463262360.25</v>
      </c>
      <c r="R8" s="128">
        <v>33913</v>
      </c>
    </row>
    <row r="9" spans="1:18" x14ac:dyDescent="0.3">
      <c r="A9" s="126">
        <v>45377</v>
      </c>
      <c r="B9" s="129">
        <f t="shared" si="0"/>
        <v>-8.6455441025445876E-2</v>
      </c>
      <c r="C9" s="129">
        <f>MAX($D$2:D9)</f>
        <v>1314.55</v>
      </c>
      <c r="D9" s="127">
        <v>1200.9000000000001</v>
      </c>
      <c r="F9" s="128">
        <v>484695</v>
      </c>
      <c r="G9" s="127">
        <v>1186</v>
      </c>
      <c r="H9" s="127">
        <v>1219</v>
      </c>
      <c r="I9" s="127">
        <v>1186</v>
      </c>
      <c r="J9" s="127">
        <v>1196.05</v>
      </c>
      <c r="K9" s="127">
        <v>1200.5999999999999</v>
      </c>
      <c r="M9" s="127">
        <v>1208.21</v>
      </c>
      <c r="N9" s="127">
        <v>1263.95</v>
      </c>
      <c r="O9">
        <v>669.8</v>
      </c>
      <c r="P9" t="s">
        <v>2459</v>
      </c>
      <c r="Q9" s="127">
        <v>585611110.35000002</v>
      </c>
      <c r="R9" s="128">
        <v>30473</v>
      </c>
    </row>
    <row r="10" spans="1:18" x14ac:dyDescent="0.3">
      <c r="A10" s="126">
        <v>45373</v>
      </c>
      <c r="B10" s="129">
        <f t="shared" si="0"/>
        <v>-9.0144916511353701E-2</v>
      </c>
      <c r="C10" s="129">
        <f>MAX($D$2:D10)</f>
        <v>1314.55</v>
      </c>
      <c r="D10" s="127">
        <v>1196.05</v>
      </c>
      <c r="F10" s="128">
        <v>748972</v>
      </c>
      <c r="G10" s="127">
        <v>1176.4000000000001</v>
      </c>
      <c r="H10" s="127">
        <v>1209.1500000000001</v>
      </c>
      <c r="I10" s="127">
        <v>1170.2</v>
      </c>
      <c r="J10" s="127">
        <v>1174.1500000000001</v>
      </c>
      <c r="K10" s="127">
        <v>1194.5999999999999</v>
      </c>
      <c r="M10" s="127">
        <v>1196.82</v>
      </c>
      <c r="N10" s="127">
        <v>1263.95</v>
      </c>
      <c r="O10">
        <v>669.8</v>
      </c>
      <c r="P10" t="s">
        <v>2459</v>
      </c>
      <c r="Q10" s="127">
        <v>896384431.95000005</v>
      </c>
      <c r="R10" s="128">
        <v>44394</v>
      </c>
    </row>
    <row r="11" spans="1:18" x14ac:dyDescent="0.3">
      <c r="A11" s="126">
        <v>45372</v>
      </c>
      <c r="B11" s="129">
        <f t="shared" si="0"/>
        <v>-0.1068046099425658</v>
      </c>
      <c r="C11" s="129">
        <f>MAX($D$2:D11)</f>
        <v>1314.55</v>
      </c>
      <c r="D11" s="127">
        <v>1174.1500000000001</v>
      </c>
      <c r="F11" s="128">
        <v>309808</v>
      </c>
      <c r="G11" s="127">
        <v>1172</v>
      </c>
      <c r="H11" s="127">
        <v>1178.8</v>
      </c>
      <c r="I11" s="127">
        <v>1140.8</v>
      </c>
      <c r="J11" s="127">
        <v>1160.95</v>
      </c>
      <c r="K11" s="127">
        <v>1177.5999999999999</v>
      </c>
      <c r="M11" s="127">
        <v>1162.76</v>
      </c>
      <c r="N11" s="127">
        <v>1263.95</v>
      </c>
      <c r="O11">
        <v>669.8</v>
      </c>
      <c r="P11" t="s">
        <v>2459</v>
      </c>
      <c r="Q11" s="127">
        <v>360233252.85000002</v>
      </c>
      <c r="R11" s="128">
        <v>27551</v>
      </c>
    </row>
    <row r="12" spans="1:18" x14ac:dyDescent="0.3">
      <c r="A12" s="126">
        <v>45371</v>
      </c>
      <c r="B12" s="129">
        <f t="shared" si="0"/>
        <v>-0.11684606899699511</v>
      </c>
      <c r="C12" s="129">
        <f>MAX($D$2:D12)</f>
        <v>1314.55</v>
      </c>
      <c r="D12" s="127">
        <v>1160.95</v>
      </c>
      <c r="F12" s="128">
        <v>241592</v>
      </c>
      <c r="G12" s="127">
        <v>1140.5999999999999</v>
      </c>
      <c r="H12" s="127">
        <v>1167.95</v>
      </c>
      <c r="I12" s="127">
        <v>1129.1500000000001</v>
      </c>
      <c r="J12" s="127">
        <v>1144.1500000000001</v>
      </c>
      <c r="K12" s="127">
        <v>1156.8499999999999</v>
      </c>
      <c r="M12" s="127">
        <v>1152.56</v>
      </c>
      <c r="N12" s="127">
        <v>1263.95</v>
      </c>
      <c r="O12">
        <v>669.8</v>
      </c>
      <c r="P12" t="s">
        <v>2459</v>
      </c>
      <c r="Q12" s="127">
        <v>278448388.75</v>
      </c>
      <c r="R12" s="128">
        <v>18619</v>
      </c>
    </row>
    <row r="13" spans="1:18" x14ac:dyDescent="0.3">
      <c r="A13" s="126">
        <v>45370</v>
      </c>
      <c r="B13" s="129">
        <f t="shared" si="0"/>
        <v>-0.12962610779354142</v>
      </c>
      <c r="C13" s="129">
        <f>MAX($D$2:D13)</f>
        <v>1314.55</v>
      </c>
      <c r="D13" s="127">
        <v>1144.1500000000001</v>
      </c>
      <c r="F13" s="128">
        <v>191008</v>
      </c>
      <c r="G13" s="127">
        <v>1161.05</v>
      </c>
      <c r="H13" s="127">
        <v>1165.05</v>
      </c>
      <c r="I13" s="127">
        <v>1135.75</v>
      </c>
      <c r="J13" s="127">
        <v>1165.05</v>
      </c>
      <c r="K13" s="127">
        <v>1138.05</v>
      </c>
      <c r="M13" s="127">
        <v>1146.9000000000001</v>
      </c>
      <c r="N13" s="127">
        <v>1263.95</v>
      </c>
      <c r="O13">
        <v>669.8</v>
      </c>
      <c r="P13" t="s">
        <v>2459</v>
      </c>
      <c r="Q13" s="127">
        <v>219066970.90000001</v>
      </c>
      <c r="R13" s="128">
        <v>17635</v>
      </c>
    </row>
    <row r="14" spans="1:18" x14ac:dyDescent="0.3">
      <c r="A14" s="126">
        <v>45369</v>
      </c>
      <c r="B14" s="129">
        <f t="shared" si="0"/>
        <v>-0.11372713095736184</v>
      </c>
      <c r="C14" s="129">
        <f>MAX($D$2:D14)</f>
        <v>1314.55</v>
      </c>
      <c r="D14" s="127">
        <v>1165.05</v>
      </c>
      <c r="F14" s="128">
        <v>254407</v>
      </c>
      <c r="G14" s="127">
        <v>1168.55</v>
      </c>
      <c r="H14" s="127">
        <v>1180.8499999999999</v>
      </c>
      <c r="I14" s="127">
        <v>1153</v>
      </c>
      <c r="J14" s="127">
        <v>1165.5999999999999</v>
      </c>
      <c r="K14" s="127">
        <v>1168</v>
      </c>
      <c r="M14" s="127">
        <v>1166.58</v>
      </c>
      <c r="N14" s="127">
        <v>1263.95</v>
      </c>
      <c r="O14">
        <v>669.8</v>
      </c>
      <c r="P14" t="s">
        <v>2459</v>
      </c>
      <c r="Q14" s="127">
        <v>296787261.85000002</v>
      </c>
      <c r="R14" s="128">
        <v>16790</v>
      </c>
    </row>
    <row r="15" spans="1:18" x14ac:dyDescent="0.3">
      <c r="A15" s="126">
        <v>45366</v>
      </c>
      <c r="B15" s="129">
        <f t="shared" si="0"/>
        <v>-0.11330873683009399</v>
      </c>
      <c r="C15" s="129">
        <f>MAX($D$2:D15)</f>
        <v>1314.55</v>
      </c>
      <c r="D15" s="127">
        <v>1165.5999999999999</v>
      </c>
      <c r="F15" s="128">
        <v>231007</v>
      </c>
      <c r="G15" s="127">
        <v>1183.2</v>
      </c>
      <c r="H15" s="127">
        <v>1194.9000000000001</v>
      </c>
      <c r="I15" s="127">
        <v>1143.9000000000001</v>
      </c>
      <c r="J15" s="127">
        <v>1183.2</v>
      </c>
      <c r="K15" s="127">
        <v>1165.25</v>
      </c>
      <c r="M15" s="127">
        <v>1167.4000000000001</v>
      </c>
      <c r="N15" s="127">
        <v>1263.95</v>
      </c>
      <c r="O15">
        <v>669.8</v>
      </c>
      <c r="P15" t="s">
        <v>2459</v>
      </c>
      <c r="Q15" s="127">
        <v>269677471</v>
      </c>
      <c r="R15" s="128">
        <v>23441</v>
      </c>
    </row>
    <row r="16" spans="1:18" x14ac:dyDescent="0.3">
      <c r="A16" s="126">
        <v>45365</v>
      </c>
      <c r="B16" s="129">
        <f t="shared" si="0"/>
        <v>-9.9920124757521517E-2</v>
      </c>
      <c r="C16" s="129">
        <f>MAX($D$2:D16)</f>
        <v>1314.55</v>
      </c>
      <c r="D16" s="127">
        <v>1183.2</v>
      </c>
      <c r="F16" s="128">
        <v>1341365</v>
      </c>
      <c r="G16" s="127">
        <v>1147.95</v>
      </c>
      <c r="H16" s="127">
        <v>1216.0999999999999</v>
      </c>
      <c r="I16" s="127">
        <v>1145.0999999999999</v>
      </c>
      <c r="J16" s="127">
        <v>1133.25</v>
      </c>
      <c r="K16" s="127">
        <v>1181.45</v>
      </c>
      <c r="M16" s="127">
        <v>1176.1300000000001</v>
      </c>
      <c r="N16" s="127">
        <v>1263.95</v>
      </c>
      <c r="O16">
        <v>669.8</v>
      </c>
      <c r="P16" t="s">
        <v>2459</v>
      </c>
      <c r="Q16" s="127">
        <v>1577616250.6500001</v>
      </c>
      <c r="R16" s="128">
        <v>79825</v>
      </c>
    </row>
    <row r="17" spans="1:18" x14ac:dyDescent="0.3">
      <c r="A17" s="126">
        <v>45364</v>
      </c>
      <c r="B17" s="129">
        <f t="shared" si="0"/>
        <v>-0.13791791867939596</v>
      </c>
      <c r="C17" s="129">
        <f>MAX($D$2:D17)</f>
        <v>1314.55</v>
      </c>
      <c r="D17" s="127">
        <v>1133.25</v>
      </c>
      <c r="F17" s="128">
        <v>189961</v>
      </c>
      <c r="G17" s="127">
        <v>1168.0999999999999</v>
      </c>
      <c r="H17" s="127">
        <v>1181.55</v>
      </c>
      <c r="I17" s="127">
        <v>1122.25</v>
      </c>
      <c r="J17" s="127">
        <v>1177.25</v>
      </c>
      <c r="K17" s="127">
        <v>1122.25</v>
      </c>
      <c r="M17" s="127">
        <v>1145.4100000000001</v>
      </c>
      <c r="N17" s="127">
        <v>1263.95</v>
      </c>
      <c r="O17">
        <v>669.8</v>
      </c>
      <c r="P17" t="s">
        <v>2459</v>
      </c>
      <c r="Q17" s="127">
        <v>217582288.69999999</v>
      </c>
      <c r="R17" s="128">
        <v>21718</v>
      </c>
    </row>
    <row r="18" spans="1:18" x14ac:dyDescent="0.3">
      <c r="A18" s="126">
        <v>45363</v>
      </c>
      <c r="B18" s="129">
        <f t="shared" si="0"/>
        <v>-0.10444638849796505</v>
      </c>
      <c r="C18" s="129">
        <f>MAX($D$2:D18)</f>
        <v>1314.55</v>
      </c>
      <c r="D18" s="127">
        <v>1177.25</v>
      </c>
      <c r="F18" s="128">
        <v>265483</v>
      </c>
      <c r="G18" s="127">
        <v>1185</v>
      </c>
      <c r="H18" s="127">
        <v>1194</v>
      </c>
      <c r="I18" s="127">
        <v>1157.05</v>
      </c>
      <c r="J18" s="127">
        <v>1189.6500000000001</v>
      </c>
      <c r="K18" s="127">
        <v>1175.95</v>
      </c>
      <c r="M18" s="127">
        <v>1172.56</v>
      </c>
      <c r="N18" s="127">
        <v>1263.95</v>
      </c>
      <c r="O18">
        <v>669.8</v>
      </c>
      <c r="P18" t="s">
        <v>2459</v>
      </c>
      <c r="Q18" s="127">
        <v>311293721.44999999</v>
      </c>
      <c r="R18" s="128">
        <v>18446</v>
      </c>
    </row>
    <row r="19" spans="1:18" x14ac:dyDescent="0.3">
      <c r="A19" s="126">
        <v>45362</v>
      </c>
      <c r="B19" s="129">
        <f t="shared" si="0"/>
        <v>-9.5013502719561729E-2</v>
      </c>
      <c r="C19" s="129">
        <f>MAX($D$2:D19)</f>
        <v>1314.55</v>
      </c>
      <c r="D19" s="127">
        <v>1189.6500000000001</v>
      </c>
      <c r="F19" s="128">
        <v>218941</v>
      </c>
      <c r="G19" s="127">
        <v>1194.9000000000001</v>
      </c>
      <c r="H19" s="127">
        <v>1217</v>
      </c>
      <c r="I19" s="127">
        <v>1184</v>
      </c>
      <c r="J19" s="127">
        <v>1187.55</v>
      </c>
      <c r="K19" s="127">
        <v>1190.3499999999999</v>
      </c>
      <c r="M19" s="127">
        <v>1200.22</v>
      </c>
      <c r="N19" s="127">
        <v>1263.95</v>
      </c>
      <c r="O19">
        <v>669.8</v>
      </c>
      <c r="P19" t="s">
        <v>2459</v>
      </c>
      <c r="Q19" s="127">
        <v>262776970.44999999</v>
      </c>
      <c r="R19" s="128">
        <v>17399</v>
      </c>
    </row>
    <row r="20" spans="1:18" x14ac:dyDescent="0.3">
      <c r="A20" s="126">
        <v>45358</v>
      </c>
      <c r="B20" s="129">
        <f t="shared" si="0"/>
        <v>-9.6611007569130131E-2</v>
      </c>
      <c r="C20" s="129">
        <f>MAX($D$2:D20)</f>
        <v>1314.55</v>
      </c>
      <c r="D20" s="127">
        <v>1187.55</v>
      </c>
      <c r="F20" s="128">
        <v>134051</v>
      </c>
      <c r="G20" s="127">
        <v>1171.1500000000001</v>
      </c>
      <c r="H20" s="127">
        <v>1207.4000000000001</v>
      </c>
      <c r="I20" s="127">
        <v>1171.1500000000001</v>
      </c>
      <c r="J20" s="127">
        <v>1198.7</v>
      </c>
      <c r="K20" s="127">
        <v>1183.8</v>
      </c>
      <c r="M20" s="127">
        <v>1193.1099999999999</v>
      </c>
      <c r="N20" s="127">
        <v>1263.95</v>
      </c>
      <c r="O20">
        <v>669.8</v>
      </c>
      <c r="P20" t="s">
        <v>2459</v>
      </c>
      <c r="Q20" s="127">
        <v>159937951.90000001</v>
      </c>
      <c r="R20" s="128">
        <v>12001</v>
      </c>
    </row>
    <row r="21" spans="1:18" x14ac:dyDescent="0.3">
      <c r="A21" s="126">
        <v>45357</v>
      </c>
      <c r="B21" s="129">
        <f t="shared" si="0"/>
        <v>-8.8129017534517448E-2</v>
      </c>
      <c r="C21" s="129">
        <f>MAX($D$2:D21)</f>
        <v>1314.55</v>
      </c>
      <c r="D21" s="127">
        <v>1198.7</v>
      </c>
      <c r="F21" s="128">
        <v>270547</v>
      </c>
      <c r="G21" s="127">
        <v>1189.7</v>
      </c>
      <c r="H21" s="127">
        <v>1211.5</v>
      </c>
      <c r="I21" s="127">
        <v>1168.45</v>
      </c>
      <c r="J21" s="127">
        <v>1189.7</v>
      </c>
      <c r="K21" s="127">
        <v>1203.9000000000001</v>
      </c>
      <c r="M21" s="127">
        <v>1193.83</v>
      </c>
      <c r="N21" s="127">
        <v>1263.95</v>
      </c>
      <c r="O21">
        <v>669.8</v>
      </c>
      <c r="P21" t="s">
        <v>2459</v>
      </c>
      <c r="Q21" s="127">
        <v>322986243.25</v>
      </c>
      <c r="R21" s="128">
        <v>21460</v>
      </c>
    </row>
    <row r="22" spans="1:18" x14ac:dyDescent="0.3">
      <c r="A22" s="126">
        <v>45356</v>
      </c>
      <c r="B22" s="129">
        <f t="shared" si="0"/>
        <v>-9.4975466889810137E-2</v>
      </c>
      <c r="C22" s="129">
        <f>MAX($D$2:D22)</f>
        <v>1314.55</v>
      </c>
      <c r="D22" s="127">
        <v>1189.7</v>
      </c>
      <c r="F22" s="128">
        <v>112283</v>
      </c>
      <c r="G22" s="127">
        <v>1200</v>
      </c>
      <c r="H22" s="127">
        <v>1207.75</v>
      </c>
      <c r="I22" s="127">
        <v>1182.1500000000001</v>
      </c>
      <c r="J22" s="127">
        <v>1201.8</v>
      </c>
      <c r="K22" s="127">
        <v>1190</v>
      </c>
      <c r="M22" s="127">
        <v>1191.67</v>
      </c>
      <c r="N22" s="127">
        <v>1263.95</v>
      </c>
      <c r="O22">
        <v>669.8</v>
      </c>
      <c r="P22" t="s">
        <v>2459</v>
      </c>
      <c r="Q22" s="127">
        <v>133804091.95</v>
      </c>
      <c r="R22" s="128">
        <v>11230</v>
      </c>
    </row>
    <row r="23" spans="1:18" x14ac:dyDescent="0.3">
      <c r="A23" s="126">
        <v>45355</v>
      </c>
      <c r="B23" s="129">
        <f t="shared" si="0"/>
        <v>-8.5770796089916709E-2</v>
      </c>
      <c r="C23" s="129">
        <f>MAX($D$2:D23)</f>
        <v>1314.55</v>
      </c>
      <c r="D23" s="127">
        <v>1201.8</v>
      </c>
      <c r="F23" s="128">
        <v>236014</v>
      </c>
      <c r="G23" s="127">
        <v>1202.05</v>
      </c>
      <c r="H23" s="127">
        <v>1220</v>
      </c>
      <c r="I23" s="127">
        <v>1198.3</v>
      </c>
      <c r="J23" s="127">
        <v>1198.95</v>
      </c>
      <c r="K23" s="127">
        <v>1205.8</v>
      </c>
      <c r="M23" s="127">
        <v>1209.8599999999999</v>
      </c>
      <c r="N23" s="127">
        <v>1263.95</v>
      </c>
      <c r="O23">
        <v>669.8</v>
      </c>
      <c r="P23" t="s">
        <v>2459</v>
      </c>
      <c r="Q23" s="127">
        <v>285542790.19999999</v>
      </c>
      <c r="R23" s="128">
        <v>16702</v>
      </c>
    </row>
    <row r="24" spans="1:18" x14ac:dyDescent="0.3">
      <c r="A24" s="126">
        <v>45353</v>
      </c>
      <c r="B24" s="129">
        <f t="shared" si="0"/>
        <v>-8.7938838385759319E-2</v>
      </c>
      <c r="C24" s="129">
        <f>MAX($D$2:D24)</f>
        <v>1314.55</v>
      </c>
      <c r="D24" s="127">
        <v>1198.95</v>
      </c>
      <c r="F24" s="128">
        <v>9111</v>
      </c>
      <c r="G24" s="127">
        <v>1198.95</v>
      </c>
      <c r="H24" s="127">
        <v>1207</v>
      </c>
      <c r="I24" s="127">
        <v>1177.1500000000001</v>
      </c>
      <c r="J24" s="127">
        <v>1193.05</v>
      </c>
      <c r="K24" s="127">
        <v>1206.9000000000001</v>
      </c>
      <c r="M24" s="127">
        <v>1196.94</v>
      </c>
      <c r="N24" s="127">
        <v>1263.95</v>
      </c>
      <c r="O24">
        <v>669.8</v>
      </c>
      <c r="P24" t="s">
        <v>2459</v>
      </c>
      <c r="Q24" s="127">
        <v>10905293.35</v>
      </c>
      <c r="R24">
        <v>639</v>
      </c>
    </row>
    <row r="25" spans="1:18" x14ac:dyDescent="0.3">
      <c r="A25" s="126">
        <v>45352</v>
      </c>
      <c r="B25" s="129">
        <f t="shared" si="0"/>
        <v>-9.2427066296451255E-2</v>
      </c>
      <c r="C25" s="129">
        <f>MAX($D$2:D25)</f>
        <v>1314.55</v>
      </c>
      <c r="D25" s="127">
        <v>1193.05</v>
      </c>
      <c r="F25" s="128">
        <v>114577</v>
      </c>
      <c r="G25" s="127">
        <v>1199.5</v>
      </c>
      <c r="H25" s="127">
        <v>1201.8499999999999</v>
      </c>
      <c r="I25" s="127">
        <v>1186.0999999999999</v>
      </c>
      <c r="J25" s="127">
        <v>1193.25</v>
      </c>
      <c r="K25" s="127">
        <v>1190.25</v>
      </c>
      <c r="M25" s="127">
        <v>1194.17</v>
      </c>
      <c r="N25" s="127">
        <v>1263.95</v>
      </c>
      <c r="O25">
        <v>669.8</v>
      </c>
      <c r="P25" t="s">
        <v>2459</v>
      </c>
      <c r="Q25" s="127">
        <v>136824271.19999999</v>
      </c>
      <c r="R25" s="128">
        <v>12333</v>
      </c>
    </row>
    <row r="26" spans="1:18" x14ac:dyDescent="0.3">
      <c r="A26" s="126">
        <v>45351</v>
      </c>
      <c r="B26" s="129">
        <f t="shared" si="0"/>
        <v>-9.2274922977444718E-2</v>
      </c>
      <c r="C26" s="129">
        <f>MAX($D$2:D26)</f>
        <v>1314.55</v>
      </c>
      <c r="D26" s="127">
        <v>1193.25</v>
      </c>
      <c r="F26" s="128">
        <v>448113</v>
      </c>
      <c r="G26" s="127">
        <v>1184</v>
      </c>
      <c r="H26" s="127">
        <v>1202.2</v>
      </c>
      <c r="I26" s="127">
        <v>1168.55</v>
      </c>
      <c r="J26" s="127">
        <v>1188.3</v>
      </c>
      <c r="K26" s="127">
        <v>1192</v>
      </c>
      <c r="M26" s="127">
        <v>1185.55</v>
      </c>
      <c r="N26" s="127">
        <v>1263.95</v>
      </c>
      <c r="O26">
        <v>669.8</v>
      </c>
      <c r="P26" t="s">
        <v>2459</v>
      </c>
      <c r="Q26" s="127">
        <v>531258291.44999999</v>
      </c>
      <c r="R26" s="128">
        <v>18455</v>
      </c>
    </row>
    <row r="27" spans="1:18" x14ac:dyDescent="0.3">
      <c r="A27" s="126">
        <v>45350</v>
      </c>
      <c r="B27" s="129">
        <f t="shared" si="0"/>
        <v>-9.6040470122855728E-2</v>
      </c>
      <c r="C27" s="129">
        <f>MAX($D$2:D27)</f>
        <v>1314.55</v>
      </c>
      <c r="D27" s="127">
        <v>1188.3</v>
      </c>
      <c r="F27" s="128">
        <v>314291</v>
      </c>
      <c r="G27" s="127">
        <v>1195</v>
      </c>
      <c r="H27" s="127">
        <v>1208.7</v>
      </c>
      <c r="I27" s="127">
        <v>1174.3499999999999</v>
      </c>
      <c r="J27" s="127">
        <v>1194.8499999999999</v>
      </c>
      <c r="K27" s="127">
        <v>1182.25</v>
      </c>
      <c r="M27" s="127">
        <v>1186.74</v>
      </c>
      <c r="N27" s="127">
        <v>1263.95</v>
      </c>
      <c r="O27">
        <v>669.8</v>
      </c>
      <c r="P27" t="s">
        <v>2459</v>
      </c>
      <c r="Q27" s="127">
        <v>372983024.75</v>
      </c>
      <c r="R27" s="128">
        <v>10765</v>
      </c>
    </row>
    <row r="28" spans="1:18" x14ac:dyDescent="0.3">
      <c r="A28" s="126">
        <v>45349</v>
      </c>
      <c r="B28" s="129">
        <f t="shared" si="0"/>
        <v>-9.1057776425392756E-2</v>
      </c>
      <c r="C28" s="129">
        <f>MAX($D$2:D28)</f>
        <v>1314.55</v>
      </c>
      <c r="D28" s="127">
        <v>1194.8499999999999</v>
      </c>
      <c r="F28" s="128">
        <v>212369</v>
      </c>
      <c r="G28" s="127">
        <v>1215</v>
      </c>
      <c r="H28" s="127">
        <v>1224.7</v>
      </c>
      <c r="I28" s="127">
        <v>1190.5999999999999</v>
      </c>
      <c r="J28" s="127">
        <v>1214.5</v>
      </c>
      <c r="K28" s="127">
        <v>1195</v>
      </c>
      <c r="M28" s="127">
        <v>1199.42</v>
      </c>
      <c r="N28" s="127">
        <v>1263.95</v>
      </c>
      <c r="O28">
        <v>669.8</v>
      </c>
      <c r="P28" t="s">
        <v>2459</v>
      </c>
      <c r="Q28" s="127">
        <v>254718590.05000001</v>
      </c>
      <c r="R28" s="128">
        <v>11393</v>
      </c>
    </row>
    <row r="29" spans="1:18" x14ac:dyDescent="0.3">
      <c r="A29" s="126">
        <v>45348</v>
      </c>
      <c r="B29" s="129">
        <f t="shared" si="0"/>
        <v>-7.6109695333003657E-2</v>
      </c>
      <c r="C29" s="129">
        <f>MAX($D$2:D29)</f>
        <v>1314.55</v>
      </c>
      <c r="D29" s="127">
        <v>1214.5</v>
      </c>
      <c r="F29" s="128">
        <v>163516</v>
      </c>
      <c r="G29" s="127">
        <v>1217.7</v>
      </c>
      <c r="H29" s="127">
        <v>1224.05</v>
      </c>
      <c r="I29" s="127">
        <v>1206.05</v>
      </c>
      <c r="J29" s="127">
        <v>1217.7</v>
      </c>
      <c r="K29" s="127">
        <v>1215.2</v>
      </c>
      <c r="M29" s="127">
        <v>1214.78</v>
      </c>
      <c r="N29" s="127">
        <v>1263.95</v>
      </c>
      <c r="O29">
        <v>669.8</v>
      </c>
      <c r="P29" t="s">
        <v>2459</v>
      </c>
      <c r="Q29" s="127">
        <v>198636608.25</v>
      </c>
      <c r="R29" s="128">
        <v>14318</v>
      </c>
    </row>
    <row r="30" spans="1:18" x14ac:dyDescent="0.3">
      <c r="A30" s="126">
        <v>45345</v>
      </c>
      <c r="B30" s="129">
        <f t="shared" si="0"/>
        <v>-7.3675402228899553E-2</v>
      </c>
      <c r="C30" s="129">
        <f>MAX($D$2:D30)</f>
        <v>1314.55</v>
      </c>
      <c r="D30" s="127">
        <v>1217.7</v>
      </c>
      <c r="F30" s="128">
        <v>89570</v>
      </c>
      <c r="G30" s="127">
        <v>1235</v>
      </c>
      <c r="H30" s="127">
        <v>1235.7</v>
      </c>
      <c r="I30" s="127">
        <v>1214.4000000000001</v>
      </c>
      <c r="J30" s="127">
        <v>1230.7</v>
      </c>
      <c r="K30" s="127">
        <v>1218</v>
      </c>
      <c r="M30" s="127">
        <v>1221.05</v>
      </c>
      <c r="N30" s="127">
        <v>1263.95</v>
      </c>
      <c r="O30">
        <v>669.8</v>
      </c>
      <c r="P30" t="s">
        <v>2459</v>
      </c>
      <c r="Q30" s="127">
        <v>109369608.3</v>
      </c>
      <c r="R30" s="128">
        <v>8392</v>
      </c>
    </row>
    <row r="31" spans="1:18" x14ac:dyDescent="0.3">
      <c r="A31" s="126">
        <v>45344</v>
      </c>
      <c r="B31" s="129">
        <f t="shared" si="0"/>
        <v>-6.3786086493476793E-2</v>
      </c>
      <c r="C31" s="129">
        <f>MAX($D$2:D31)</f>
        <v>1314.55</v>
      </c>
      <c r="D31" s="127">
        <v>1230.7</v>
      </c>
      <c r="F31" s="128">
        <v>180032</v>
      </c>
      <c r="G31" s="127">
        <v>1225</v>
      </c>
      <c r="H31" s="127">
        <v>1236</v>
      </c>
      <c r="I31" s="127">
        <v>1213.3499999999999</v>
      </c>
      <c r="J31" s="127">
        <v>1220.3499999999999</v>
      </c>
      <c r="K31" s="127">
        <v>1230.45</v>
      </c>
      <c r="M31" s="127">
        <v>1223.83</v>
      </c>
      <c r="N31" s="127">
        <v>1263.95</v>
      </c>
      <c r="O31">
        <v>669.8</v>
      </c>
      <c r="P31" t="s">
        <v>2459</v>
      </c>
      <c r="Q31" s="127">
        <v>220328465.19999999</v>
      </c>
      <c r="R31" s="128">
        <v>12147</v>
      </c>
    </row>
    <row r="32" spans="1:18" x14ac:dyDescent="0.3">
      <c r="A32" s="126">
        <v>45343</v>
      </c>
      <c r="B32" s="129">
        <f t="shared" si="0"/>
        <v>-7.1659503252063481E-2</v>
      </c>
      <c r="C32" s="129">
        <f>MAX($D$2:D32)</f>
        <v>1314.55</v>
      </c>
      <c r="D32" s="127">
        <v>1220.3499999999999</v>
      </c>
      <c r="F32" s="128">
        <v>191023</v>
      </c>
      <c r="G32" s="127">
        <v>1240</v>
      </c>
      <c r="H32" s="127">
        <v>1246.8499999999999</v>
      </c>
      <c r="I32" s="127">
        <v>1213.3</v>
      </c>
      <c r="J32" s="127">
        <v>1235.4000000000001</v>
      </c>
      <c r="K32" s="127">
        <v>1216.8499999999999</v>
      </c>
      <c r="M32" s="127">
        <v>1228.33</v>
      </c>
      <c r="N32" s="127">
        <v>1263.95</v>
      </c>
      <c r="O32">
        <v>669.8</v>
      </c>
      <c r="P32" t="s">
        <v>2459</v>
      </c>
      <c r="Q32" s="127">
        <v>234639638.40000001</v>
      </c>
      <c r="R32" s="128">
        <v>13877</v>
      </c>
    </row>
    <row r="33" spans="1:18" x14ac:dyDescent="0.3">
      <c r="A33" s="126">
        <v>45342</v>
      </c>
      <c r="B33" s="129">
        <f t="shared" si="0"/>
        <v>-6.0210718496823905E-2</v>
      </c>
      <c r="C33" s="129">
        <f>MAX($D$2:D33)</f>
        <v>1314.55</v>
      </c>
      <c r="D33" s="127">
        <v>1235.4000000000001</v>
      </c>
      <c r="F33" s="128">
        <v>267316</v>
      </c>
      <c r="G33" s="127">
        <v>1241.45</v>
      </c>
      <c r="H33" s="127">
        <v>1249.3499999999999</v>
      </c>
      <c r="I33" s="127">
        <v>1208.2</v>
      </c>
      <c r="J33" s="127">
        <v>1235.95</v>
      </c>
      <c r="K33" s="127">
        <v>1238</v>
      </c>
      <c r="M33" s="127">
        <v>1228.1300000000001</v>
      </c>
      <c r="N33" s="127">
        <v>1263.95</v>
      </c>
      <c r="O33">
        <v>669.8</v>
      </c>
      <c r="P33" t="s">
        <v>2459</v>
      </c>
      <c r="Q33" s="127">
        <v>328298479.64999998</v>
      </c>
      <c r="R33" s="128">
        <v>17245</v>
      </c>
    </row>
    <row r="34" spans="1:18" x14ac:dyDescent="0.3">
      <c r="A34" s="126">
        <v>45341</v>
      </c>
      <c r="B34" s="129">
        <f t="shared" si="0"/>
        <v>-5.9792324369556053E-2</v>
      </c>
      <c r="C34" s="129">
        <f>MAX($D$2:D34)</f>
        <v>1314.55</v>
      </c>
      <c r="D34" s="127">
        <v>1235.95</v>
      </c>
      <c r="F34" s="128">
        <v>305423</v>
      </c>
      <c r="G34" s="127">
        <v>1248.05</v>
      </c>
      <c r="H34" s="127">
        <v>1260.55</v>
      </c>
      <c r="I34" s="127">
        <v>1225.4000000000001</v>
      </c>
      <c r="J34" s="127">
        <v>1241.45</v>
      </c>
      <c r="K34" s="127">
        <v>1241.45</v>
      </c>
      <c r="M34" s="127">
        <v>1237.99</v>
      </c>
      <c r="N34" s="127">
        <v>1263.95</v>
      </c>
      <c r="O34">
        <v>669.8</v>
      </c>
      <c r="P34" t="s">
        <v>2459</v>
      </c>
      <c r="Q34" s="127">
        <v>378110383.64999998</v>
      </c>
      <c r="R34" s="128">
        <v>19670</v>
      </c>
    </row>
    <row r="35" spans="1:18" x14ac:dyDescent="0.3">
      <c r="A35" s="126">
        <v>45338</v>
      </c>
      <c r="B35" s="129">
        <f t="shared" si="0"/>
        <v>-5.5608383096877191E-2</v>
      </c>
      <c r="C35" s="129">
        <f>MAX($D$2:D35)</f>
        <v>1314.55</v>
      </c>
      <c r="D35" s="127">
        <v>1241.45</v>
      </c>
      <c r="F35" s="128">
        <v>2036820</v>
      </c>
      <c r="G35" s="127">
        <v>1155.8</v>
      </c>
      <c r="H35" s="127">
        <v>1247.55</v>
      </c>
      <c r="I35" s="127">
        <v>1155</v>
      </c>
      <c r="J35" s="127">
        <v>1152.3499999999999</v>
      </c>
      <c r="K35" s="127">
        <v>1243</v>
      </c>
      <c r="M35" s="127">
        <v>1223.21</v>
      </c>
      <c r="N35" s="127">
        <v>1263.95</v>
      </c>
      <c r="O35">
        <v>669.8</v>
      </c>
      <c r="P35" t="s">
        <v>2459</v>
      </c>
      <c r="Q35" s="127">
        <v>2491452310.1999998</v>
      </c>
      <c r="R35" s="128">
        <v>91504</v>
      </c>
    </row>
    <row r="36" spans="1:18" x14ac:dyDescent="0.3">
      <c r="A36" s="126">
        <v>45337</v>
      </c>
      <c r="B36" s="129">
        <f t="shared" si="0"/>
        <v>-0.12338823171427489</v>
      </c>
      <c r="C36" s="129">
        <f>MAX($D$2:D36)</f>
        <v>1314.55</v>
      </c>
      <c r="D36" s="127">
        <v>1152.3499999999999</v>
      </c>
      <c r="F36" s="128">
        <v>777977</v>
      </c>
      <c r="G36" s="127">
        <v>1164.5</v>
      </c>
      <c r="H36" s="127">
        <v>1192</v>
      </c>
      <c r="I36" s="127">
        <v>1145</v>
      </c>
      <c r="J36" s="127">
        <v>1154.7</v>
      </c>
      <c r="K36" s="127">
        <v>1149.1500000000001</v>
      </c>
      <c r="M36" s="127">
        <v>1160.3399999999999</v>
      </c>
      <c r="N36" s="127">
        <v>1263.95</v>
      </c>
      <c r="O36">
        <v>669.8</v>
      </c>
      <c r="P36" t="s">
        <v>2459</v>
      </c>
      <c r="Q36" s="127">
        <v>902716674.64999998</v>
      </c>
      <c r="R36" s="128">
        <v>41151</v>
      </c>
    </row>
    <row r="37" spans="1:18" x14ac:dyDescent="0.3">
      <c r="A37" s="126">
        <v>45336</v>
      </c>
      <c r="B37" s="129">
        <f t="shared" si="0"/>
        <v>-0.12160054771594836</v>
      </c>
      <c r="C37" s="129">
        <f>MAX($D$2:D37)</f>
        <v>1314.55</v>
      </c>
      <c r="D37" s="127">
        <v>1154.7</v>
      </c>
      <c r="F37" s="128">
        <v>1103355</v>
      </c>
      <c r="G37" s="127">
        <v>1144</v>
      </c>
      <c r="H37" s="127">
        <v>1207.5</v>
      </c>
      <c r="I37" s="127">
        <v>1134.05</v>
      </c>
      <c r="J37" s="127">
        <v>1160.6500000000001</v>
      </c>
      <c r="K37" s="127">
        <v>1148.5999999999999</v>
      </c>
      <c r="M37" s="127">
        <v>1166.04</v>
      </c>
      <c r="N37" s="127">
        <v>1263.95</v>
      </c>
      <c r="O37">
        <v>669.8</v>
      </c>
      <c r="P37" t="s">
        <v>2459</v>
      </c>
      <c r="Q37" s="127">
        <v>1286558017.7</v>
      </c>
      <c r="R37" s="128">
        <v>67012</v>
      </c>
    </row>
    <row r="38" spans="1:18" x14ac:dyDescent="0.3">
      <c r="A38" s="126">
        <v>45335</v>
      </c>
      <c r="B38" s="129">
        <f t="shared" si="0"/>
        <v>-0.11707428397550483</v>
      </c>
      <c r="C38" s="129">
        <f>MAX($D$2:D38)</f>
        <v>1314.55</v>
      </c>
      <c r="D38" s="127">
        <v>1160.6500000000001</v>
      </c>
      <c r="F38" s="128">
        <v>334482</v>
      </c>
      <c r="G38" s="127">
        <v>1182.3499999999999</v>
      </c>
      <c r="H38" s="127">
        <v>1182.3499999999999</v>
      </c>
      <c r="I38" s="127">
        <v>1146.8499999999999</v>
      </c>
      <c r="J38" s="127">
        <v>1168.2</v>
      </c>
      <c r="K38" s="127">
        <v>1161.5999999999999</v>
      </c>
      <c r="M38" s="127">
        <v>1165.95</v>
      </c>
      <c r="N38" s="127">
        <v>1263.95</v>
      </c>
      <c r="O38">
        <v>669.8</v>
      </c>
      <c r="P38" t="s">
        <v>2459</v>
      </c>
      <c r="Q38" s="127">
        <v>389988486.44999999</v>
      </c>
      <c r="R38" s="128">
        <v>22851</v>
      </c>
    </row>
    <row r="39" spans="1:18" x14ac:dyDescent="0.3">
      <c r="A39" s="126">
        <v>45334</v>
      </c>
      <c r="B39" s="129">
        <f t="shared" si="0"/>
        <v>-0.11133087368300933</v>
      </c>
      <c r="C39" s="129">
        <f>MAX($D$2:D39)</f>
        <v>1314.55</v>
      </c>
      <c r="D39" s="127">
        <v>1168.2</v>
      </c>
      <c r="F39" s="128">
        <v>576271</v>
      </c>
      <c r="G39" s="127">
        <v>1198.9000000000001</v>
      </c>
      <c r="H39" s="127">
        <v>1201.9000000000001</v>
      </c>
      <c r="I39" s="127">
        <v>1151.3499999999999</v>
      </c>
      <c r="J39" s="127">
        <v>1195.5999999999999</v>
      </c>
      <c r="K39" s="127">
        <v>1176.7</v>
      </c>
      <c r="M39" s="127">
        <v>1177.8</v>
      </c>
      <c r="N39" s="127">
        <v>1263.95</v>
      </c>
      <c r="O39">
        <v>669.8</v>
      </c>
      <c r="P39" t="s">
        <v>2459</v>
      </c>
      <c r="Q39" s="127">
        <v>678730319.95000005</v>
      </c>
      <c r="R39" s="128">
        <v>29794</v>
      </c>
    </row>
    <row r="40" spans="1:18" x14ac:dyDescent="0.3">
      <c r="A40" s="126">
        <v>45331</v>
      </c>
      <c r="B40" s="129">
        <f t="shared" si="0"/>
        <v>-9.0487238979118367E-2</v>
      </c>
      <c r="C40" s="129">
        <f>MAX($D$2:D40)</f>
        <v>1314.55</v>
      </c>
      <c r="D40" s="127">
        <v>1195.5999999999999</v>
      </c>
      <c r="F40" s="128">
        <v>256840</v>
      </c>
      <c r="G40" s="127">
        <v>1219.8</v>
      </c>
      <c r="H40" s="127">
        <v>1224</v>
      </c>
      <c r="I40" s="127">
        <v>1190</v>
      </c>
      <c r="J40" s="127">
        <v>1215.75</v>
      </c>
      <c r="K40" s="127">
        <v>1194</v>
      </c>
      <c r="M40" s="127">
        <v>1201.43</v>
      </c>
      <c r="N40" s="127">
        <v>1263.95</v>
      </c>
      <c r="O40">
        <v>669.8</v>
      </c>
      <c r="P40" t="s">
        <v>2459</v>
      </c>
      <c r="Q40" s="127">
        <v>308575024.10000002</v>
      </c>
      <c r="R40" s="128">
        <v>15741</v>
      </c>
    </row>
    <row r="41" spans="1:18" x14ac:dyDescent="0.3">
      <c r="A41" s="126">
        <v>45330</v>
      </c>
      <c r="B41" s="129">
        <f t="shared" si="0"/>
        <v>-7.515879958921301E-2</v>
      </c>
      <c r="C41" s="129">
        <f>MAX($D$2:D41)</f>
        <v>1314.55</v>
      </c>
      <c r="D41" s="127">
        <v>1215.75</v>
      </c>
      <c r="F41" s="128">
        <v>820166</v>
      </c>
      <c r="G41" s="127">
        <v>1230</v>
      </c>
      <c r="H41" s="127">
        <v>1263.95</v>
      </c>
      <c r="I41" s="127">
        <v>1210</v>
      </c>
      <c r="J41" s="127">
        <v>1225.5</v>
      </c>
      <c r="K41" s="127">
        <v>1218</v>
      </c>
      <c r="M41" s="127">
        <v>1237.99</v>
      </c>
      <c r="N41" s="127">
        <v>1263.95</v>
      </c>
      <c r="O41">
        <v>669.8</v>
      </c>
      <c r="P41" t="s">
        <v>2459</v>
      </c>
      <c r="Q41" s="127">
        <v>1015356442.45</v>
      </c>
      <c r="R41" s="128">
        <v>43328</v>
      </c>
    </row>
    <row r="42" spans="1:18" x14ac:dyDescent="0.3">
      <c r="A42" s="126">
        <v>45329</v>
      </c>
      <c r="B42" s="129">
        <f t="shared" si="0"/>
        <v>-6.7741812787645933E-2</v>
      </c>
      <c r="C42" s="129">
        <f>MAX($D$2:D42)</f>
        <v>1314.55</v>
      </c>
      <c r="D42" s="127">
        <v>1225.5</v>
      </c>
      <c r="F42" s="128">
        <v>922586</v>
      </c>
      <c r="G42" s="127">
        <v>1204</v>
      </c>
      <c r="H42" s="127">
        <v>1232.3499999999999</v>
      </c>
      <c r="I42" s="127">
        <v>1192.8499999999999</v>
      </c>
      <c r="J42" s="127">
        <v>1199.1500000000001</v>
      </c>
      <c r="K42" s="127">
        <v>1222</v>
      </c>
      <c r="M42" s="127">
        <v>1214.6099999999999</v>
      </c>
      <c r="N42" s="127">
        <v>1232.3499999999999</v>
      </c>
      <c r="O42">
        <v>669.8</v>
      </c>
      <c r="P42" t="s">
        <v>2459</v>
      </c>
      <c r="Q42" s="127">
        <v>1120583280.4000001</v>
      </c>
      <c r="R42" s="128">
        <v>49827</v>
      </c>
    </row>
    <row r="43" spans="1:18" x14ac:dyDescent="0.3">
      <c r="A43" s="126">
        <v>45328</v>
      </c>
      <c r="B43" s="129">
        <f t="shared" si="0"/>
        <v>-8.7786695066752782E-2</v>
      </c>
      <c r="C43" s="129">
        <f>MAX($D$2:D43)</f>
        <v>1314.55</v>
      </c>
      <c r="D43" s="127">
        <v>1199.1500000000001</v>
      </c>
      <c r="F43" s="128">
        <v>2350648</v>
      </c>
      <c r="G43" s="127">
        <v>1134.3499999999999</v>
      </c>
      <c r="H43" s="127">
        <v>1203.95</v>
      </c>
      <c r="I43" s="127">
        <v>1134.3499999999999</v>
      </c>
      <c r="J43" s="127">
        <v>1134.3499999999999</v>
      </c>
      <c r="K43" s="127">
        <v>1200</v>
      </c>
      <c r="M43" s="127">
        <v>1183.3699999999999</v>
      </c>
      <c r="N43" s="127">
        <v>1203.95</v>
      </c>
      <c r="O43">
        <v>669.8</v>
      </c>
      <c r="P43" t="s">
        <v>2459</v>
      </c>
      <c r="Q43" s="127">
        <v>2781693850.1500001</v>
      </c>
      <c r="R43" s="128">
        <v>119725</v>
      </c>
    </row>
    <row r="44" spans="1:18" x14ac:dyDescent="0.3">
      <c r="A44" s="126">
        <v>45327</v>
      </c>
      <c r="B44" s="129">
        <f t="shared" si="0"/>
        <v>-0.13708113042486025</v>
      </c>
      <c r="C44" s="129">
        <f>MAX($D$2:D44)</f>
        <v>1314.55</v>
      </c>
      <c r="D44" s="127">
        <v>1134.3499999999999</v>
      </c>
      <c r="F44" s="128">
        <v>463804</v>
      </c>
      <c r="G44" s="127">
        <v>1110</v>
      </c>
      <c r="H44" s="127">
        <v>1146.5</v>
      </c>
      <c r="I44" s="127">
        <v>1103.2</v>
      </c>
      <c r="J44" s="127">
        <v>1108.75</v>
      </c>
      <c r="K44" s="127">
        <v>1133.0999999999999</v>
      </c>
      <c r="M44" s="127">
        <v>1133.25</v>
      </c>
      <c r="N44" s="127">
        <v>1161.8499999999999</v>
      </c>
      <c r="O44">
        <v>669.8</v>
      </c>
      <c r="P44" t="s">
        <v>2459</v>
      </c>
      <c r="Q44" s="127">
        <v>525605977.69999999</v>
      </c>
      <c r="R44" s="128">
        <v>23482</v>
      </c>
    </row>
    <row r="45" spans="1:18" x14ac:dyDescent="0.3">
      <c r="A45" s="126">
        <v>45324</v>
      </c>
      <c r="B45" s="129">
        <f t="shared" si="0"/>
        <v>-0.15655547525769273</v>
      </c>
      <c r="C45" s="129">
        <f>MAX($D$2:D45)</f>
        <v>1314.55</v>
      </c>
      <c r="D45" s="127">
        <v>1108.75</v>
      </c>
      <c r="F45" s="128">
        <v>87784</v>
      </c>
      <c r="G45" s="127">
        <v>1114</v>
      </c>
      <c r="H45" s="127">
        <v>1120.3</v>
      </c>
      <c r="I45" s="127">
        <v>1103</v>
      </c>
      <c r="J45" s="127">
        <v>1114.45</v>
      </c>
      <c r="K45" s="127">
        <v>1107.9000000000001</v>
      </c>
      <c r="M45" s="127">
        <v>1112.43</v>
      </c>
      <c r="N45" s="127">
        <v>1161.8499999999999</v>
      </c>
      <c r="O45">
        <v>669.8</v>
      </c>
      <c r="P45" t="s">
        <v>2459</v>
      </c>
      <c r="Q45" s="127">
        <v>97653737.349999994</v>
      </c>
      <c r="R45" s="128">
        <v>10858</v>
      </c>
    </row>
    <row r="46" spans="1:18" x14ac:dyDescent="0.3">
      <c r="A46" s="126">
        <v>45323</v>
      </c>
      <c r="B46" s="129">
        <f t="shared" si="0"/>
        <v>-0.15221939066600731</v>
      </c>
      <c r="C46" s="129">
        <f>MAX($D$2:D46)</f>
        <v>1314.55</v>
      </c>
      <c r="D46" s="127">
        <v>1114.45</v>
      </c>
      <c r="F46" s="128">
        <v>158837</v>
      </c>
      <c r="G46" s="127">
        <v>1124.7</v>
      </c>
      <c r="H46" s="127">
        <v>1124.7</v>
      </c>
      <c r="I46" s="127">
        <v>1097.4000000000001</v>
      </c>
      <c r="J46" s="127">
        <v>1120.25</v>
      </c>
      <c r="K46" s="127">
        <v>1114.45</v>
      </c>
      <c r="M46" s="127">
        <v>1108.8599999999999</v>
      </c>
      <c r="N46" s="127">
        <v>1161.8499999999999</v>
      </c>
      <c r="O46">
        <v>669.8</v>
      </c>
      <c r="P46" t="s">
        <v>2459</v>
      </c>
      <c r="Q46" s="127">
        <v>176128150.84999999</v>
      </c>
      <c r="R46" s="128">
        <v>15408</v>
      </c>
    </row>
    <row r="47" spans="1:18" x14ac:dyDescent="0.3">
      <c r="A47" s="126">
        <v>45322</v>
      </c>
      <c r="B47" s="129">
        <f t="shared" si="0"/>
        <v>-0.14780723441481872</v>
      </c>
      <c r="C47" s="129">
        <f>MAX($D$2:D47)</f>
        <v>1314.55</v>
      </c>
      <c r="D47" s="127">
        <v>1120.25</v>
      </c>
      <c r="F47" s="128">
        <v>253038</v>
      </c>
      <c r="G47" s="127">
        <v>1103.5</v>
      </c>
      <c r="H47" s="127">
        <v>1129.2</v>
      </c>
      <c r="I47" s="127">
        <v>1102.9000000000001</v>
      </c>
      <c r="J47" s="127">
        <v>1103.7</v>
      </c>
      <c r="K47" s="127">
        <v>1118.1500000000001</v>
      </c>
      <c r="M47" s="127">
        <v>1120.06</v>
      </c>
      <c r="N47" s="127">
        <v>1161.8499999999999</v>
      </c>
      <c r="O47">
        <v>669.8</v>
      </c>
      <c r="P47" t="s">
        <v>2459</v>
      </c>
      <c r="Q47" s="127">
        <v>283418935.25</v>
      </c>
      <c r="R47" s="128">
        <v>13004</v>
      </c>
    </row>
    <row r="48" spans="1:18" x14ac:dyDescent="0.3">
      <c r="A48" s="126">
        <v>45321</v>
      </c>
      <c r="B48" s="129">
        <f t="shared" si="0"/>
        <v>-0.16039709406260691</v>
      </c>
      <c r="C48" s="129">
        <f>MAX($D$2:D48)</f>
        <v>1314.55</v>
      </c>
      <c r="D48" s="127">
        <v>1103.7</v>
      </c>
      <c r="F48" s="128">
        <v>154768</v>
      </c>
      <c r="G48" s="127">
        <v>1134.9000000000001</v>
      </c>
      <c r="H48" s="127">
        <v>1141</v>
      </c>
      <c r="I48" s="127">
        <v>1098.0999999999999</v>
      </c>
      <c r="J48" s="127">
        <v>1132.5999999999999</v>
      </c>
      <c r="K48" s="127">
        <v>1098.0999999999999</v>
      </c>
      <c r="M48" s="127">
        <v>1119.0899999999999</v>
      </c>
      <c r="N48" s="127">
        <v>1161.8499999999999</v>
      </c>
      <c r="O48">
        <v>669.8</v>
      </c>
      <c r="P48" t="s">
        <v>2459</v>
      </c>
      <c r="Q48" s="127">
        <v>173199738.44999999</v>
      </c>
      <c r="R48" s="128">
        <v>15265</v>
      </c>
    </row>
    <row r="49" spans="1:18" x14ac:dyDescent="0.3">
      <c r="A49" s="126">
        <v>45320</v>
      </c>
      <c r="B49" s="129">
        <f t="shared" si="0"/>
        <v>-0.13841238446616716</v>
      </c>
      <c r="C49" s="129">
        <f>MAX($D$2:D49)</f>
        <v>1314.55</v>
      </c>
      <c r="D49" s="127">
        <v>1132.5999999999999</v>
      </c>
      <c r="F49" s="128">
        <v>689193</v>
      </c>
      <c r="G49" s="127">
        <v>1116.25</v>
      </c>
      <c r="H49" s="127">
        <v>1135.05</v>
      </c>
      <c r="I49" s="127">
        <v>1111</v>
      </c>
      <c r="J49" s="127">
        <v>1115.45</v>
      </c>
      <c r="K49" s="127">
        <v>1130</v>
      </c>
      <c r="M49" s="127">
        <v>1126.21</v>
      </c>
      <c r="N49" s="127">
        <v>1161.8499999999999</v>
      </c>
      <c r="O49">
        <v>669.8</v>
      </c>
      <c r="P49" t="s">
        <v>2459</v>
      </c>
      <c r="Q49" s="127">
        <v>776177875.79999995</v>
      </c>
      <c r="R49" s="128">
        <v>39130</v>
      </c>
    </row>
    <row r="50" spans="1:18" x14ac:dyDescent="0.3">
      <c r="A50" s="126">
        <v>45316</v>
      </c>
      <c r="B50" s="129">
        <f t="shared" si="0"/>
        <v>-0.1514586740709748</v>
      </c>
      <c r="C50" s="129">
        <f>MAX($D$2:D50)</f>
        <v>1314.55</v>
      </c>
      <c r="D50" s="127">
        <v>1115.45</v>
      </c>
      <c r="F50" s="128">
        <v>931856</v>
      </c>
      <c r="G50" s="127">
        <v>1093</v>
      </c>
      <c r="H50" s="127">
        <v>1120.8499999999999</v>
      </c>
      <c r="I50" s="127">
        <v>1079.2</v>
      </c>
      <c r="J50" s="127">
        <v>1098.45</v>
      </c>
      <c r="K50" s="127">
        <v>1119</v>
      </c>
      <c r="M50" s="127">
        <v>1095.98</v>
      </c>
      <c r="N50" s="127">
        <v>1161.8499999999999</v>
      </c>
      <c r="O50">
        <v>669.8</v>
      </c>
      <c r="P50" t="s">
        <v>2459</v>
      </c>
      <c r="Q50" s="127">
        <v>1021293156.6</v>
      </c>
      <c r="R50" s="128">
        <v>28812</v>
      </c>
    </row>
    <row r="51" spans="1:18" x14ac:dyDescent="0.3">
      <c r="A51" s="126">
        <v>45315</v>
      </c>
      <c r="B51" s="129">
        <f t="shared" si="0"/>
        <v>-0.16439085618652766</v>
      </c>
      <c r="C51" s="129">
        <f>MAX($D$2:D51)</f>
        <v>1314.55</v>
      </c>
      <c r="D51" s="127">
        <v>1098.45</v>
      </c>
      <c r="F51" s="128">
        <v>326644</v>
      </c>
      <c r="G51" s="127">
        <v>1065</v>
      </c>
      <c r="H51" s="127">
        <v>1109</v>
      </c>
      <c r="I51" s="127">
        <v>1062.1500000000001</v>
      </c>
      <c r="J51" s="127">
        <v>1082</v>
      </c>
      <c r="K51" s="127">
        <v>1092.0999999999999</v>
      </c>
      <c r="M51" s="127">
        <v>1093.83</v>
      </c>
      <c r="N51" s="127">
        <v>1161.8499999999999</v>
      </c>
      <c r="O51">
        <v>669.8</v>
      </c>
      <c r="P51" t="s">
        <v>2459</v>
      </c>
      <c r="Q51" s="127">
        <v>357291593.5</v>
      </c>
      <c r="R51" s="128">
        <v>16105</v>
      </c>
    </row>
    <row r="52" spans="1:18" x14ac:dyDescent="0.3">
      <c r="A52" s="126">
        <v>45314</v>
      </c>
      <c r="B52" s="129">
        <f t="shared" si="0"/>
        <v>-0.17690464417481264</v>
      </c>
      <c r="C52" s="129">
        <f>MAX($D$2:D52)</f>
        <v>1314.55</v>
      </c>
      <c r="D52" s="127">
        <v>1082</v>
      </c>
      <c r="F52" s="128">
        <v>525982</v>
      </c>
      <c r="G52" s="127">
        <v>1075</v>
      </c>
      <c r="H52" s="127">
        <v>1093.25</v>
      </c>
      <c r="I52" s="127">
        <v>1061.05</v>
      </c>
      <c r="J52" s="127">
        <v>1077.7</v>
      </c>
      <c r="K52" s="127">
        <v>1077.05</v>
      </c>
      <c r="M52" s="127">
        <v>1079.6300000000001</v>
      </c>
      <c r="N52" s="127">
        <v>1161.8499999999999</v>
      </c>
      <c r="O52">
        <v>669.8</v>
      </c>
      <c r="P52" t="s">
        <v>2459</v>
      </c>
      <c r="Q52" s="127">
        <v>567864546.89999998</v>
      </c>
      <c r="R52" s="128">
        <v>22512</v>
      </c>
    </row>
    <row r="53" spans="1:18" x14ac:dyDescent="0.3">
      <c r="A53" s="126">
        <v>45311</v>
      </c>
      <c r="B53" s="129">
        <f t="shared" si="0"/>
        <v>-0.18017572553345246</v>
      </c>
      <c r="C53" s="129">
        <f>MAX($D$2:D53)</f>
        <v>1314.55</v>
      </c>
      <c r="D53" s="127">
        <v>1077.7</v>
      </c>
      <c r="F53" s="128">
        <v>119400</v>
      </c>
      <c r="G53" s="127">
        <v>1100</v>
      </c>
      <c r="H53" s="127">
        <v>1107.5</v>
      </c>
      <c r="I53" s="127">
        <v>1072</v>
      </c>
      <c r="J53" s="127">
        <v>1099.95</v>
      </c>
      <c r="K53" s="127">
        <v>1072</v>
      </c>
      <c r="M53" s="127">
        <v>1084</v>
      </c>
      <c r="N53" s="127">
        <v>1161.8499999999999</v>
      </c>
      <c r="O53">
        <v>669.8</v>
      </c>
      <c r="P53" t="s">
        <v>2459</v>
      </c>
      <c r="Q53" s="127">
        <v>129429517.15000001</v>
      </c>
      <c r="R53" s="128">
        <v>8936</v>
      </c>
    </row>
    <row r="54" spans="1:18" x14ac:dyDescent="0.3">
      <c r="A54" s="126">
        <v>45310</v>
      </c>
      <c r="B54" s="129">
        <f t="shared" si="0"/>
        <v>-0.16324978129397885</v>
      </c>
      <c r="C54" s="129">
        <f>MAX($D$2:D54)</f>
        <v>1314.55</v>
      </c>
      <c r="D54" s="127">
        <v>1099.95</v>
      </c>
      <c r="F54" s="128">
        <v>314207</v>
      </c>
      <c r="G54" s="127">
        <v>1080.8</v>
      </c>
      <c r="H54" s="127">
        <v>1105</v>
      </c>
      <c r="I54" s="127">
        <v>1075.9000000000001</v>
      </c>
      <c r="J54" s="127">
        <v>1081.4000000000001</v>
      </c>
      <c r="K54" s="127">
        <v>1099.95</v>
      </c>
      <c r="M54" s="127">
        <v>1091.5</v>
      </c>
      <c r="N54" s="127">
        <v>1161.8499999999999</v>
      </c>
      <c r="O54">
        <v>669.8</v>
      </c>
      <c r="P54" t="s">
        <v>2459</v>
      </c>
      <c r="Q54" s="127">
        <v>342958255.69999999</v>
      </c>
      <c r="R54" s="128">
        <v>11524</v>
      </c>
    </row>
    <row r="55" spans="1:18" x14ac:dyDescent="0.3">
      <c r="A55" s="126">
        <v>45309</v>
      </c>
      <c r="B55" s="129">
        <f t="shared" si="0"/>
        <v>-0.17736107413183208</v>
      </c>
      <c r="C55" s="129">
        <f>MAX($D$2:D55)</f>
        <v>1314.55</v>
      </c>
      <c r="D55" s="127">
        <v>1081.4000000000001</v>
      </c>
      <c r="F55" s="128">
        <v>408875</v>
      </c>
      <c r="G55" s="127">
        <v>1120</v>
      </c>
      <c r="H55" s="127">
        <v>1123.5</v>
      </c>
      <c r="I55" s="127">
        <v>1062.4000000000001</v>
      </c>
      <c r="J55" s="127">
        <v>1123.5</v>
      </c>
      <c r="K55" s="127">
        <v>1075.0999999999999</v>
      </c>
      <c r="M55" s="127">
        <v>1082.45</v>
      </c>
      <c r="N55" s="127">
        <v>1161.8499999999999</v>
      </c>
      <c r="O55">
        <v>669.8</v>
      </c>
      <c r="P55" t="s">
        <v>2459</v>
      </c>
      <c r="Q55" s="127">
        <v>442586870.69999999</v>
      </c>
      <c r="R55" s="128">
        <v>31743</v>
      </c>
    </row>
    <row r="56" spans="1:18" x14ac:dyDescent="0.3">
      <c r="A56" s="126">
        <v>45308</v>
      </c>
      <c r="B56" s="129">
        <f t="shared" si="0"/>
        <v>-0.14533490548096303</v>
      </c>
      <c r="C56" s="129">
        <f>MAX($D$2:D56)</f>
        <v>1314.55</v>
      </c>
      <c r="D56" s="127">
        <v>1123.5</v>
      </c>
      <c r="F56" s="128">
        <v>219441</v>
      </c>
      <c r="G56" s="127">
        <v>1130</v>
      </c>
      <c r="H56" s="127">
        <v>1136.25</v>
      </c>
      <c r="I56" s="127">
        <v>1112.2</v>
      </c>
      <c r="J56" s="127">
        <v>1134.55</v>
      </c>
      <c r="K56" s="127">
        <v>1114.05</v>
      </c>
      <c r="M56" s="127">
        <v>1127.21</v>
      </c>
      <c r="N56" s="127">
        <v>1161.8499999999999</v>
      </c>
      <c r="O56">
        <v>669.8</v>
      </c>
      <c r="P56" t="s">
        <v>2459</v>
      </c>
      <c r="Q56" s="127">
        <v>247356906.25</v>
      </c>
      <c r="R56" s="128">
        <v>16044</v>
      </c>
    </row>
    <row r="57" spans="1:18" x14ac:dyDescent="0.3">
      <c r="A57" s="126">
        <v>45307</v>
      </c>
      <c r="B57" s="129">
        <f t="shared" si="0"/>
        <v>-0.13692898710585372</v>
      </c>
      <c r="C57" s="129">
        <f>MAX($D$2:D57)</f>
        <v>1314.55</v>
      </c>
      <c r="D57" s="127">
        <v>1134.55</v>
      </c>
      <c r="F57" s="128">
        <v>219948</v>
      </c>
      <c r="G57" s="127">
        <v>1140</v>
      </c>
      <c r="H57" s="127">
        <v>1140.95</v>
      </c>
      <c r="I57" s="127">
        <v>1121.8</v>
      </c>
      <c r="J57" s="127">
        <v>1139.55</v>
      </c>
      <c r="K57" s="127">
        <v>1131.5</v>
      </c>
      <c r="M57" s="127">
        <v>1131.96</v>
      </c>
      <c r="N57" s="127">
        <v>1161.8499999999999</v>
      </c>
      <c r="O57">
        <v>669.8</v>
      </c>
      <c r="P57" t="s">
        <v>2459</v>
      </c>
      <c r="Q57" s="127">
        <v>248971267.59999999</v>
      </c>
      <c r="R57" s="128">
        <v>17552</v>
      </c>
    </row>
    <row r="58" spans="1:18" x14ac:dyDescent="0.3">
      <c r="A58" s="126">
        <v>45306</v>
      </c>
      <c r="B58" s="129">
        <f t="shared" si="0"/>
        <v>-0.13312540413069113</v>
      </c>
      <c r="C58" s="129">
        <f>MAX($D$2:D58)</f>
        <v>1314.55</v>
      </c>
      <c r="D58" s="127">
        <v>1139.55</v>
      </c>
      <c r="F58" s="128">
        <v>272849</v>
      </c>
      <c r="G58" s="127">
        <v>1138.75</v>
      </c>
      <c r="H58" s="127">
        <v>1147.55</v>
      </c>
      <c r="I58" s="127">
        <v>1133</v>
      </c>
      <c r="J58" s="127">
        <v>1135.3499999999999</v>
      </c>
      <c r="K58" s="127">
        <v>1141</v>
      </c>
      <c r="M58" s="127">
        <v>1140.28</v>
      </c>
      <c r="N58" s="127">
        <v>1161.8499999999999</v>
      </c>
      <c r="O58">
        <v>669.8</v>
      </c>
      <c r="P58" t="s">
        <v>2459</v>
      </c>
      <c r="Q58" s="127">
        <v>311125304.55000001</v>
      </c>
      <c r="R58" s="128">
        <v>16118</v>
      </c>
    </row>
    <row r="59" spans="1:18" x14ac:dyDescent="0.3">
      <c r="A59" s="126">
        <v>45303</v>
      </c>
      <c r="B59" s="129">
        <f t="shared" si="0"/>
        <v>-0.13632041382982774</v>
      </c>
      <c r="C59" s="129">
        <f>MAX($D$2:D59)</f>
        <v>1314.55</v>
      </c>
      <c r="D59" s="127">
        <v>1135.3499999999999</v>
      </c>
      <c r="F59" s="128">
        <v>236286</v>
      </c>
      <c r="G59" s="127">
        <v>1156</v>
      </c>
      <c r="H59" s="127">
        <v>1156</v>
      </c>
      <c r="I59" s="127">
        <v>1128.45</v>
      </c>
      <c r="J59" s="127">
        <v>1144.3499999999999</v>
      </c>
      <c r="K59" s="127">
        <v>1138</v>
      </c>
      <c r="M59" s="127">
        <v>1140.17</v>
      </c>
      <c r="N59" s="127">
        <v>1161.8499999999999</v>
      </c>
      <c r="O59">
        <v>669.8</v>
      </c>
      <c r="P59" t="s">
        <v>2459</v>
      </c>
      <c r="Q59" s="127">
        <v>269406368.30000001</v>
      </c>
      <c r="R59" s="128">
        <v>17941</v>
      </c>
    </row>
    <row r="60" spans="1:18" x14ac:dyDescent="0.3">
      <c r="A60" s="126">
        <v>45302</v>
      </c>
      <c r="B60" s="129">
        <f t="shared" si="0"/>
        <v>-0.12947396447453505</v>
      </c>
      <c r="C60" s="129">
        <f>MAX($D$2:D60)</f>
        <v>1314.55</v>
      </c>
      <c r="D60" s="127">
        <v>1144.3499999999999</v>
      </c>
      <c r="F60" s="128">
        <v>683798</v>
      </c>
      <c r="G60" s="127">
        <v>1125</v>
      </c>
      <c r="H60" s="127">
        <v>1148.8</v>
      </c>
      <c r="I60" s="127">
        <v>1119.0999999999999</v>
      </c>
      <c r="J60" s="127">
        <v>1116.25</v>
      </c>
      <c r="K60" s="127">
        <v>1145</v>
      </c>
      <c r="M60" s="127">
        <v>1136.18</v>
      </c>
      <c r="N60" s="127">
        <v>1161.8499999999999</v>
      </c>
      <c r="O60">
        <v>669.8</v>
      </c>
      <c r="P60" t="s">
        <v>2459</v>
      </c>
      <c r="Q60" s="127">
        <v>776915308.14999998</v>
      </c>
      <c r="R60" s="128">
        <v>28200</v>
      </c>
    </row>
    <row r="61" spans="1:18" x14ac:dyDescent="0.3">
      <c r="A61" s="126">
        <v>45301</v>
      </c>
      <c r="B61" s="129">
        <f t="shared" si="0"/>
        <v>-0.15085010079494882</v>
      </c>
      <c r="C61" s="129">
        <f>MAX($D$2:D61)</f>
        <v>1314.55</v>
      </c>
      <c r="D61" s="127">
        <v>1116.25</v>
      </c>
      <c r="F61" s="128">
        <v>265183</v>
      </c>
      <c r="G61" s="127">
        <v>1103.05</v>
      </c>
      <c r="H61" s="127">
        <v>1123</v>
      </c>
      <c r="I61" s="127">
        <v>1098.05</v>
      </c>
      <c r="J61" s="127">
        <v>1103.05</v>
      </c>
      <c r="K61" s="127">
        <v>1118.5999999999999</v>
      </c>
      <c r="M61" s="127">
        <v>1112.21</v>
      </c>
      <c r="N61" s="127">
        <v>1161.8499999999999</v>
      </c>
      <c r="O61">
        <v>669.8</v>
      </c>
      <c r="P61" t="s">
        <v>2459</v>
      </c>
      <c r="Q61" s="127">
        <v>294940021.05000001</v>
      </c>
      <c r="R61" s="128">
        <v>17380</v>
      </c>
    </row>
    <row r="62" spans="1:18" x14ac:dyDescent="0.3">
      <c r="A62" s="126">
        <v>45300</v>
      </c>
      <c r="B62" s="129">
        <f t="shared" si="0"/>
        <v>-0.16089155984937811</v>
      </c>
      <c r="C62" s="129">
        <f>MAX($D$2:D62)</f>
        <v>1314.55</v>
      </c>
      <c r="D62" s="127">
        <v>1103.05</v>
      </c>
      <c r="F62" s="128">
        <v>116079</v>
      </c>
      <c r="G62" s="127">
        <v>1092.8</v>
      </c>
      <c r="H62" s="127">
        <v>1107.2</v>
      </c>
      <c r="I62" s="127">
        <v>1082.4000000000001</v>
      </c>
      <c r="J62" s="127">
        <v>1088.0999999999999</v>
      </c>
      <c r="K62" s="127">
        <v>1104.5</v>
      </c>
      <c r="M62" s="127">
        <v>1097.67</v>
      </c>
      <c r="N62" s="127">
        <v>1161.8499999999999</v>
      </c>
      <c r="O62">
        <v>669.8</v>
      </c>
      <c r="P62" t="s">
        <v>2459</v>
      </c>
      <c r="Q62" s="127">
        <v>127416947.5</v>
      </c>
      <c r="R62" s="128">
        <v>9964</v>
      </c>
    </row>
    <row r="63" spans="1:18" x14ac:dyDescent="0.3">
      <c r="A63" s="126">
        <v>45299</v>
      </c>
      <c r="B63" s="129">
        <f t="shared" si="0"/>
        <v>-0.17226427294511434</v>
      </c>
      <c r="C63" s="129">
        <f>MAX($D$2:D63)</f>
        <v>1314.55</v>
      </c>
      <c r="D63" s="127">
        <v>1088.0999999999999</v>
      </c>
      <c r="F63" s="128">
        <v>192371</v>
      </c>
      <c r="G63" s="127">
        <v>1120</v>
      </c>
      <c r="H63" s="127">
        <v>1126.2</v>
      </c>
      <c r="I63" s="127">
        <v>1080.1500000000001</v>
      </c>
      <c r="J63" s="127">
        <v>1113.4000000000001</v>
      </c>
      <c r="K63" s="127">
        <v>1081</v>
      </c>
      <c r="M63" s="127">
        <v>1101.81</v>
      </c>
      <c r="N63" s="127">
        <v>1161.8499999999999</v>
      </c>
      <c r="O63">
        <v>669.8</v>
      </c>
      <c r="P63" t="s">
        <v>2459</v>
      </c>
      <c r="Q63" s="127">
        <v>211955919.65000001</v>
      </c>
      <c r="R63" s="128">
        <v>16982</v>
      </c>
    </row>
    <row r="64" spans="1:18" x14ac:dyDescent="0.3">
      <c r="A64" s="126">
        <v>45296</v>
      </c>
      <c r="B64" s="129">
        <f t="shared" si="0"/>
        <v>-0.15301814309079143</v>
      </c>
      <c r="C64" s="129">
        <f>MAX($D$2:D64)</f>
        <v>1314.55</v>
      </c>
      <c r="D64" s="127">
        <v>1113.4000000000001</v>
      </c>
      <c r="F64" s="128">
        <v>190888</v>
      </c>
      <c r="G64" s="127">
        <v>1108</v>
      </c>
      <c r="H64" s="127">
        <v>1119</v>
      </c>
      <c r="I64" s="127">
        <v>1092.1500000000001</v>
      </c>
      <c r="J64" s="127">
        <v>1109.8499999999999</v>
      </c>
      <c r="K64" s="127">
        <v>1119</v>
      </c>
      <c r="M64" s="127">
        <v>1105.21</v>
      </c>
      <c r="N64" s="127">
        <v>1161.8499999999999</v>
      </c>
      <c r="O64">
        <v>669.8</v>
      </c>
      <c r="P64" t="s">
        <v>2459</v>
      </c>
      <c r="Q64" s="127">
        <v>210971114.5</v>
      </c>
      <c r="R64" s="128">
        <v>13542</v>
      </c>
    </row>
    <row r="65" spans="1:18" x14ac:dyDescent="0.3">
      <c r="A65" s="126">
        <v>45295</v>
      </c>
      <c r="B65" s="129">
        <f t="shared" si="0"/>
        <v>-0.15571868700315702</v>
      </c>
      <c r="C65" s="129">
        <f>MAX($D$2:D65)</f>
        <v>1314.55</v>
      </c>
      <c r="D65" s="127">
        <v>1109.8499999999999</v>
      </c>
      <c r="F65" s="128">
        <v>106228</v>
      </c>
      <c r="G65" s="127">
        <v>1110.2</v>
      </c>
      <c r="H65" s="127">
        <v>1120</v>
      </c>
      <c r="I65" s="127">
        <v>1105.1500000000001</v>
      </c>
      <c r="J65" s="127">
        <v>1110.25</v>
      </c>
      <c r="K65" s="127">
        <v>1112</v>
      </c>
      <c r="M65" s="127">
        <v>1111.77</v>
      </c>
      <c r="N65" s="127">
        <v>1161.8499999999999</v>
      </c>
      <c r="O65">
        <v>669.8</v>
      </c>
      <c r="P65" t="s">
        <v>2459</v>
      </c>
      <c r="Q65" s="127">
        <v>118100572.84999999</v>
      </c>
      <c r="R65" s="128">
        <v>8782</v>
      </c>
    </row>
    <row r="66" spans="1:18" x14ac:dyDescent="0.3">
      <c r="A66" s="126">
        <v>45294</v>
      </c>
      <c r="B66" s="129">
        <f t="shared" ref="B66:B129" si="1">(D66 - C66) / C66</f>
        <v>-0.15541440036514392</v>
      </c>
      <c r="C66" s="129">
        <f>MAX($D$2:D66)</f>
        <v>1314.55</v>
      </c>
      <c r="D66" s="127">
        <v>1110.25</v>
      </c>
      <c r="F66" s="128">
        <v>164353</v>
      </c>
      <c r="G66" s="127">
        <v>1114.9000000000001</v>
      </c>
      <c r="H66" s="127">
        <v>1122.8</v>
      </c>
      <c r="I66" s="127">
        <v>1107.0999999999999</v>
      </c>
      <c r="J66" s="127">
        <v>1113.3499999999999</v>
      </c>
      <c r="K66" s="127">
        <v>1113</v>
      </c>
      <c r="M66" s="127">
        <v>1113.8699999999999</v>
      </c>
      <c r="N66" s="127">
        <v>1161.8499999999999</v>
      </c>
      <c r="O66">
        <v>669.8</v>
      </c>
      <c r="P66" t="s">
        <v>2459</v>
      </c>
      <c r="Q66" s="127">
        <v>183068339</v>
      </c>
      <c r="R66" s="128">
        <v>10264</v>
      </c>
    </row>
    <row r="67" spans="1:18" x14ac:dyDescent="0.3">
      <c r="A67" s="126">
        <v>45293</v>
      </c>
      <c r="B67" s="129">
        <f t="shared" si="1"/>
        <v>-0.15305617892054318</v>
      </c>
      <c r="C67" s="129">
        <f>MAX($D$2:D67)</f>
        <v>1314.55</v>
      </c>
      <c r="D67" s="127">
        <v>1113.3499999999999</v>
      </c>
      <c r="F67" s="128">
        <v>443895</v>
      </c>
      <c r="G67" s="127">
        <v>1119.3499999999999</v>
      </c>
      <c r="H67" s="127">
        <v>1142.9000000000001</v>
      </c>
      <c r="I67" s="127">
        <v>1110.05</v>
      </c>
      <c r="J67" s="127">
        <v>1119.3499999999999</v>
      </c>
      <c r="K67" s="127">
        <v>1112.45</v>
      </c>
      <c r="M67" s="127">
        <v>1122.5</v>
      </c>
      <c r="N67" s="127">
        <v>1161.8499999999999</v>
      </c>
      <c r="O67">
        <v>669.8</v>
      </c>
      <c r="P67" t="s">
        <v>2459</v>
      </c>
      <c r="Q67" s="127">
        <v>498272340.64999998</v>
      </c>
      <c r="R67" s="128">
        <v>27583</v>
      </c>
    </row>
    <row r="68" spans="1:18" x14ac:dyDescent="0.3">
      <c r="A68" s="126">
        <v>45292</v>
      </c>
      <c r="B68" s="129">
        <f t="shared" si="1"/>
        <v>-0.14849187935034808</v>
      </c>
      <c r="C68" s="129">
        <f>MAX($D$2:D68)</f>
        <v>1314.55</v>
      </c>
      <c r="D68" s="127">
        <v>1119.3499999999999</v>
      </c>
      <c r="F68" s="128">
        <v>254640</v>
      </c>
      <c r="G68" s="127">
        <v>1104.3</v>
      </c>
      <c r="H68" s="127">
        <v>1125.8499999999999</v>
      </c>
      <c r="I68" s="127">
        <v>1103.95</v>
      </c>
      <c r="J68" s="127">
        <v>1113.1500000000001</v>
      </c>
      <c r="K68" s="127">
        <v>1113.1500000000001</v>
      </c>
      <c r="M68" s="127">
        <v>1120.25</v>
      </c>
      <c r="N68" s="127">
        <v>1161.8499999999999</v>
      </c>
      <c r="O68">
        <v>669.8</v>
      </c>
      <c r="P68" t="s">
        <v>2459</v>
      </c>
      <c r="Q68" s="127">
        <v>285260845.80000001</v>
      </c>
      <c r="R68" s="128">
        <v>20741</v>
      </c>
    </row>
    <row r="69" spans="1:18" x14ac:dyDescent="0.3">
      <c r="A69" s="126">
        <v>45289</v>
      </c>
      <c r="B69" s="129">
        <f t="shared" si="1"/>
        <v>-0.15320832223954955</v>
      </c>
      <c r="C69" s="129">
        <f>MAX($D$2:D69)</f>
        <v>1314.55</v>
      </c>
      <c r="D69" s="127">
        <v>1113.1500000000001</v>
      </c>
      <c r="F69" s="128">
        <v>314635</v>
      </c>
      <c r="G69" s="127">
        <v>1096</v>
      </c>
      <c r="H69" s="127">
        <v>1116.0999999999999</v>
      </c>
      <c r="I69" s="127">
        <v>1090.05</v>
      </c>
      <c r="J69" s="127">
        <v>1099.75</v>
      </c>
      <c r="K69" s="127">
        <v>1105.0999999999999</v>
      </c>
      <c r="M69" s="127">
        <v>1106.8800000000001</v>
      </c>
      <c r="N69" s="127">
        <v>1161.8499999999999</v>
      </c>
      <c r="O69">
        <v>669.8</v>
      </c>
      <c r="P69" t="s">
        <v>2459</v>
      </c>
      <c r="Q69" s="127">
        <v>348261917.80000001</v>
      </c>
      <c r="R69" s="128">
        <v>25750</v>
      </c>
    </row>
    <row r="70" spans="1:18" x14ac:dyDescent="0.3">
      <c r="A70" s="126">
        <v>45288</v>
      </c>
      <c r="B70" s="129">
        <f t="shared" si="1"/>
        <v>-0.16340192461298542</v>
      </c>
      <c r="C70" s="129">
        <f>MAX($D$2:D70)</f>
        <v>1314.55</v>
      </c>
      <c r="D70" s="127">
        <v>1099.75</v>
      </c>
      <c r="F70" s="128">
        <v>1535682</v>
      </c>
      <c r="G70" s="127">
        <v>1064</v>
      </c>
      <c r="H70" s="127">
        <v>1113.4000000000001</v>
      </c>
      <c r="I70" s="127">
        <v>1056.55</v>
      </c>
      <c r="J70" s="127">
        <v>1059.05</v>
      </c>
      <c r="K70" s="127">
        <v>1106.45</v>
      </c>
      <c r="M70" s="127">
        <v>1083.79</v>
      </c>
      <c r="N70" s="127">
        <v>1161.8499999999999</v>
      </c>
      <c r="O70">
        <v>669.8</v>
      </c>
      <c r="P70" t="s">
        <v>2459</v>
      </c>
      <c r="Q70" s="127">
        <v>1664350197.8</v>
      </c>
      <c r="R70" s="128">
        <v>56565</v>
      </c>
    </row>
    <row r="71" spans="1:18" x14ac:dyDescent="0.3">
      <c r="A71" s="126">
        <v>45287</v>
      </c>
      <c r="B71" s="129">
        <f t="shared" si="1"/>
        <v>-0.19436309003080904</v>
      </c>
      <c r="C71" s="129">
        <f>MAX($D$2:D71)</f>
        <v>1314.55</v>
      </c>
      <c r="D71" s="127">
        <v>1059.05</v>
      </c>
      <c r="F71" s="128">
        <v>333776</v>
      </c>
      <c r="G71" s="127">
        <v>1060.0999999999999</v>
      </c>
      <c r="H71" s="127">
        <v>1066.95</v>
      </c>
      <c r="I71" s="127">
        <v>1053.75</v>
      </c>
      <c r="J71" s="127">
        <v>1058.5999999999999</v>
      </c>
      <c r="K71" s="127">
        <v>1059.5</v>
      </c>
      <c r="M71" s="127">
        <v>1059.1199999999999</v>
      </c>
      <c r="N71" s="127">
        <v>1161.8499999999999</v>
      </c>
      <c r="O71">
        <v>669.8</v>
      </c>
      <c r="P71" t="s">
        <v>2459</v>
      </c>
      <c r="Q71" s="127">
        <v>353509869.5</v>
      </c>
      <c r="R71" s="128">
        <v>15739</v>
      </c>
    </row>
    <row r="72" spans="1:18" x14ac:dyDescent="0.3">
      <c r="A72" s="126">
        <v>45286</v>
      </c>
      <c r="B72" s="129">
        <f t="shared" si="1"/>
        <v>-0.1947054124985737</v>
      </c>
      <c r="C72" s="129">
        <f>MAX($D$2:D72)</f>
        <v>1314.55</v>
      </c>
      <c r="D72" s="127">
        <v>1058.5999999999999</v>
      </c>
      <c r="F72" s="128">
        <v>221122</v>
      </c>
      <c r="G72" s="127">
        <v>1065</v>
      </c>
      <c r="H72" s="127">
        <v>1074.9000000000001</v>
      </c>
      <c r="I72" s="127">
        <v>1055.1500000000001</v>
      </c>
      <c r="J72" s="127">
        <v>1062.6500000000001</v>
      </c>
      <c r="K72" s="127">
        <v>1058.45</v>
      </c>
      <c r="M72" s="127">
        <v>1061.1600000000001</v>
      </c>
      <c r="N72" s="127">
        <v>1161.8499999999999</v>
      </c>
      <c r="O72">
        <v>669.8</v>
      </c>
      <c r="P72" t="s">
        <v>2459</v>
      </c>
      <c r="Q72" s="127">
        <v>234646348.80000001</v>
      </c>
      <c r="R72" s="128">
        <v>14645</v>
      </c>
    </row>
    <row r="73" spans="1:18" x14ac:dyDescent="0.3">
      <c r="A73" s="126">
        <v>45282</v>
      </c>
      <c r="B73" s="129">
        <f t="shared" si="1"/>
        <v>-0.19162451028869185</v>
      </c>
      <c r="C73" s="129">
        <f>MAX($D$2:D73)</f>
        <v>1314.55</v>
      </c>
      <c r="D73" s="127">
        <v>1062.6500000000001</v>
      </c>
      <c r="F73" s="128">
        <v>444857</v>
      </c>
      <c r="G73" s="127">
        <v>1069</v>
      </c>
      <c r="H73" s="127">
        <v>1085.95</v>
      </c>
      <c r="I73" s="127">
        <v>1058.45</v>
      </c>
      <c r="J73" s="127">
        <v>1064.3499999999999</v>
      </c>
      <c r="K73" s="127">
        <v>1061</v>
      </c>
      <c r="M73" s="127">
        <v>1071.4100000000001</v>
      </c>
      <c r="N73" s="127">
        <v>1161.8499999999999</v>
      </c>
      <c r="O73">
        <v>669.8</v>
      </c>
      <c r="P73" t="s">
        <v>2459</v>
      </c>
      <c r="Q73" s="127">
        <v>476624763.80000001</v>
      </c>
      <c r="R73" s="128">
        <v>28288</v>
      </c>
    </row>
    <row r="74" spans="1:18" x14ac:dyDescent="0.3">
      <c r="A74" s="126">
        <v>45281</v>
      </c>
      <c r="B74" s="129">
        <f t="shared" si="1"/>
        <v>-0.1903312920771367</v>
      </c>
      <c r="C74" s="129">
        <f>MAX($D$2:D74)</f>
        <v>1314.55</v>
      </c>
      <c r="D74" s="127">
        <v>1064.3499999999999</v>
      </c>
      <c r="F74" s="128">
        <v>374400</v>
      </c>
      <c r="G74" s="127">
        <v>1055</v>
      </c>
      <c r="H74" s="127">
        <v>1074</v>
      </c>
      <c r="I74" s="127">
        <v>1041</v>
      </c>
      <c r="J74" s="127">
        <v>1061.5</v>
      </c>
      <c r="K74" s="127">
        <v>1065</v>
      </c>
      <c r="M74" s="127">
        <v>1063.4000000000001</v>
      </c>
      <c r="N74" s="127">
        <v>1161.8499999999999</v>
      </c>
      <c r="O74">
        <v>669.8</v>
      </c>
      <c r="P74" t="s">
        <v>2459</v>
      </c>
      <c r="Q74" s="127">
        <v>398135423.10000002</v>
      </c>
      <c r="R74" s="128">
        <v>25072</v>
      </c>
    </row>
    <row r="75" spans="1:18" x14ac:dyDescent="0.3">
      <c r="A75" s="126">
        <v>45280</v>
      </c>
      <c r="B75" s="129">
        <f t="shared" si="1"/>
        <v>-0.19249933437297931</v>
      </c>
      <c r="C75" s="129">
        <f>MAX($D$2:D75)</f>
        <v>1314.55</v>
      </c>
      <c r="D75" s="127">
        <v>1061.5</v>
      </c>
      <c r="F75" s="128">
        <v>526670</v>
      </c>
      <c r="G75" s="127">
        <v>1110.5</v>
      </c>
      <c r="H75" s="127">
        <v>1121</v>
      </c>
      <c r="I75" s="127">
        <v>1055.25</v>
      </c>
      <c r="J75" s="127">
        <v>1107.6500000000001</v>
      </c>
      <c r="K75" s="127">
        <v>1060</v>
      </c>
      <c r="M75" s="127">
        <v>1093.1300000000001</v>
      </c>
      <c r="N75" s="127">
        <v>1161.8499999999999</v>
      </c>
      <c r="O75">
        <v>669.8</v>
      </c>
      <c r="P75" t="s">
        <v>2459</v>
      </c>
      <c r="Q75" s="127">
        <v>575719847.20000005</v>
      </c>
      <c r="R75" s="128">
        <v>40353</v>
      </c>
    </row>
    <row r="76" spans="1:18" x14ac:dyDescent="0.3">
      <c r="A76" s="126">
        <v>45279</v>
      </c>
      <c r="B76" s="129">
        <f t="shared" si="1"/>
        <v>-0.15739226351222843</v>
      </c>
      <c r="C76" s="129">
        <f>MAX($D$2:D76)</f>
        <v>1314.55</v>
      </c>
      <c r="D76" s="127">
        <v>1107.6500000000001</v>
      </c>
      <c r="F76" s="128">
        <v>179963</v>
      </c>
      <c r="G76" s="127">
        <v>1131</v>
      </c>
      <c r="H76" s="127">
        <v>1134</v>
      </c>
      <c r="I76" s="127">
        <v>1105</v>
      </c>
      <c r="J76" s="127">
        <v>1124.55</v>
      </c>
      <c r="K76" s="127">
        <v>1105.95</v>
      </c>
      <c r="M76" s="127">
        <v>1117.08</v>
      </c>
      <c r="N76" s="127">
        <v>1161.8499999999999</v>
      </c>
      <c r="O76">
        <v>669.8</v>
      </c>
      <c r="P76" t="s">
        <v>2459</v>
      </c>
      <c r="Q76" s="127">
        <v>201033378.65000001</v>
      </c>
      <c r="R76" s="128">
        <v>16085</v>
      </c>
    </row>
    <row r="77" spans="1:18" x14ac:dyDescent="0.3">
      <c r="A77" s="126">
        <v>45278</v>
      </c>
      <c r="B77" s="129">
        <f t="shared" si="1"/>
        <v>-0.14453615305617892</v>
      </c>
      <c r="C77" s="129">
        <f>MAX($D$2:D77)</f>
        <v>1314.55</v>
      </c>
      <c r="D77" s="127">
        <v>1124.55</v>
      </c>
      <c r="F77" s="128">
        <v>362010</v>
      </c>
      <c r="G77" s="127">
        <v>1119</v>
      </c>
      <c r="H77" s="127">
        <v>1131</v>
      </c>
      <c r="I77" s="127">
        <v>1105.3499999999999</v>
      </c>
      <c r="J77" s="127">
        <v>1114.3499999999999</v>
      </c>
      <c r="K77" s="127">
        <v>1125</v>
      </c>
      <c r="M77" s="127">
        <v>1123.77</v>
      </c>
      <c r="N77" s="127">
        <v>1161.8499999999999</v>
      </c>
      <c r="O77">
        <v>669.8</v>
      </c>
      <c r="P77" t="s">
        <v>2459</v>
      </c>
      <c r="Q77" s="127">
        <v>406815224.69999999</v>
      </c>
      <c r="R77" s="128">
        <v>26768</v>
      </c>
    </row>
    <row r="78" spans="1:18" x14ac:dyDescent="0.3">
      <c r="A78" s="126">
        <v>45275</v>
      </c>
      <c r="B78" s="129">
        <f t="shared" si="1"/>
        <v>-0.15229546232551067</v>
      </c>
      <c r="C78" s="129">
        <f>MAX($D$2:D78)</f>
        <v>1314.55</v>
      </c>
      <c r="D78" s="127">
        <v>1114.3499999999999</v>
      </c>
      <c r="F78" s="128">
        <v>352260</v>
      </c>
      <c r="G78" s="127">
        <v>1109.6500000000001</v>
      </c>
      <c r="H78" s="127">
        <v>1120.4000000000001</v>
      </c>
      <c r="I78" s="127">
        <v>1092.45</v>
      </c>
      <c r="J78" s="127">
        <v>1104.4000000000001</v>
      </c>
      <c r="K78" s="127">
        <v>1117</v>
      </c>
      <c r="M78" s="127">
        <v>1108.75</v>
      </c>
      <c r="N78" s="127">
        <v>1161.8499999999999</v>
      </c>
      <c r="O78">
        <v>669.8</v>
      </c>
      <c r="P78" t="s">
        <v>2459</v>
      </c>
      <c r="Q78" s="127">
        <v>390568750.44999999</v>
      </c>
      <c r="R78" s="128">
        <v>20492</v>
      </c>
    </row>
    <row r="79" spans="1:18" x14ac:dyDescent="0.3">
      <c r="A79" s="126">
        <v>45274</v>
      </c>
      <c r="B79" s="129">
        <f t="shared" si="1"/>
        <v>-0.15986459244608411</v>
      </c>
      <c r="C79" s="129">
        <f>MAX($D$2:D79)</f>
        <v>1314.55</v>
      </c>
      <c r="D79" s="127">
        <v>1104.4000000000001</v>
      </c>
      <c r="F79" s="128">
        <v>467652</v>
      </c>
      <c r="G79" s="127">
        <v>1111</v>
      </c>
      <c r="H79" s="127">
        <v>1111.2</v>
      </c>
      <c r="I79" s="127">
        <v>1096.45</v>
      </c>
      <c r="J79" s="127">
        <v>1099.45</v>
      </c>
      <c r="K79" s="127">
        <v>1102.25</v>
      </c>
      <c r="M79" s="127">
        <v>1103.95</v>
      </c>
      <c r="N79" s="127">
        <v>1161.8499999999999</v>
      </c>
      <c r="O79">
        <v>669.8</v>
      </c>
      <c r="P79" t="s">
        <v>2459</v>
      </c>
      <c r="Q79" s="127">
        <v>516263167.44999999</v>
      </c>
      <c r="R79" s="128">
        <v>27225</v>
      </c>
    </row>
    <row r="80" spans="1:18" x14ac:dyDescent="0.3">
      <c r="A80" s="126">
        <v>45273</v>
      </c>
      <c r="B80" s="129">
        <f t="shared" si="1"/>
        <v>-0.16363013959149514</v>
      </c>
      <c r="C80" s="129">
        <f>MAX($D$2:D80)</f>
        <v>1314.55</v>
      </c>
      <c r="D80" s="127">
        <v>1099.45</v>
      </c>
      <c r="F80" s="128">
        <v>231051</v>
      </c>
      <c r="G80" s="127">
        <v>1083.0999999999999</v>
      </c>
      <c r="H80" s="127">
        <v>1120.5</v>
      </c>
      <c r="I80" s="127">
        <v>1083.0999999999999</v>
      </c>
      <c r="J80" s="127">
        <v>1091.55</v>
      </c>
      <c r="K80" s="127">
        <v>1096.9000000000001</v>
      </c>
      <c r="M80" s="127">
        <v>1104.67</v>
      </c>
      <c r="N80" s="127">
        <v>1161.8499999999999</v>
      </c>
      <c r="O80">
        <v>669.8</v>
      </c>
      <c r="P80" t="s">
        <v>2459</v>
      </c>
      <c r="Q80" s="127">
        <v>255234128.84999999</v>
      </c>
      <c r="R80" s="128">
        <v>17036</v>
      </c>
    </row>
    <row r="81" spans="1:18" x14ac:dyDescent="0.3">
      <c r="A81" s="126">
        <v>45272</v>
      </c>
      <c r="B81" s="129">
        <f t="shared" si="1"/>
        <v>-0.1696398006922521</v>
      </c>
      <c r="C81" s="129">
        <f>MAX($D$2:D81)</f>
        <v>1314.55</v>
      </c>
      <c r="D81" s="127">
        <v>1091.55</v>
      </c>
      <c r="F81" s="128">
        <v>131343</v>
      </c>
      <c r="G81" s="127">
        <v>1114.9000000000001</v>
      </c>
      <c r="H81" s="127">
        <v>1114.9000000000001</v>
      </c>
      <c r="I81" s="127">
        <v>1087.3499999999999</v>
      </c>
      <c r="J81" s="127">
        <v>1108.8499999999999</v>
      </c>
      <c r="K81" s="127">
        <v>1089.05</v>
      </c>
      <c r="M81" s="127">
        <v>1098.98</v>
      </c>
      <c r="N81" s="127">
        <v>1161.8499999999999</v>
      </c>
      <c r="O81">
        <v>669.8</v>
      </c>
      <c r="P81" t="s">
        <v>2459</v>
      </c>
      <c r="Q81" s="127">
        <v>144343141.80000001</v>
      </c>
      <c r="R81" s="128">
        <v>11723</v>
      </c>
    </row>
    <row r="82" spans="1:18" x14ac:dyDescent="0.3">
      <c r="A82" s="126">
        <v>45271</v>
      </c>
      <c r="B82" s="129">
        <f t="shared" si="1"/>
        <v>-0.15647940359818954</v>
      </c>
      <c r="C82" s="129">
        <f>MAX($D$2:D82)</f>
        <v>1314.55</v>
      </c>
      <c r="D82" s="127">
        <v>1108.8499999999999</v>
      </c>
      <c r="F82" s="128">
        <v>120663</v>
      </c>
      <c r="G82" s="127">
        <v>1119.9000000000001</v>
      </c>
      <c r="H82" s="127">
        <v>1125.7</v>
      </c>
      <c r="I82" s="127">
        <v>1104.8</v>
      </c>
      <c r="J82" s="127">
        <v>1119.3</v>
      </c>
      <c r="K82" s="127">
        <v>1109.25</v>
      </c>
      <c r="M82" s="127">
        <v>1112.78</v>
      </c>
      <c r="N82" s="127">
        <v>1161.8499999999999</v>
      </c>
      <c r="O82">
        <v>669.8</v>
      </c>
      <c r="P82" t="s">
        <v>2459</v>
      </c>
      <c r="Q82" s="127">
        <v>134271139.75</v>
      </c>
      <c r="R82" s="128">
        <v>10812</v>
      </c>
    </row>
    <row r="83" spans="1:18" x14ac:dyDescent="0.3">
      <c r="A83" s="126">
        <v>45268</v>
      </c>
      <c r="B83" s="129">
        <f t="shared" si="1"/>
        <v>-0.14852991518009967</v>
      </c>
      <c r="C83" s="129">
        <f>MAX($D$2:D83)</f>
        <v>1314.55</v>
      </c>
      <c r="D83" s="127">
        <v>1119.3</v>
      </c>
      <c r="F83" s="128">
        <v>242631</v>
      </c>
      <c r="G83" s="127">
        <v>1136</v>
      </c>
      <c r="H83" s="127">
        <v>1138.7</v>
      </c>
      <c r="I83" s="127">
        <v>1108.2</v>
      </c>
      <c r="J83" s="127">
        <v>1132.3499999999999</v>
      </c>
      <c r="K83" s="127">
        <v>1117.95</v>
      </c>
      <c r="M83" s="127">
        <v>1120.6400000000001</v>
      </c>
      <c r="N83" s="127">
        <v>1161.8499999999999</v>
      </c>
      <c r="O83">
        <v>669.8</v>
      </c>
      <c r="P83" t="s">
        <v>2459</v>
      </c>
      <c r="Q83" s="127">
        <v>271901595.85000002</v>
      </c>
      <c r="R83" s="128">
        <v>12899</v>
      </c>
    </row>
    <row r="84" spans="1:18" x14ac:dyDescent="0.3">
      <c r="A84" s="126">
        <v>45267</v>
      </c>
      <c r="B84" s="129">
        <f t="shared" si="1"/>
        <v>-0.13860256361492529</v>
      </c>
      <c r="C84" s="129">
        <f>MAX($D$2:D84)</f>
        <v>1314.55</v>
      </c>
      <c r="D84" s="127">
        <v>1132.3499999999999</v>
      </c>
      <c r="F84" s="128">
        <v>360818</v>
      </c>
      <c r="G84" s="127">
        <v>1126.5</v>
      </c>
      <c r="H84" s="127">
        <v>1135.1500000000001</v>
      </c>
      <c r="I84" s="127">
        <v>1109.95</v>
      </c>
      <c r="J84" s="127">
        <v>1126.5</v>
      </c>
      <c r="K84" s="127">
        <v>1131.5</v>
      </c>
      <c r="M84" s="127">
        <v>1121.8699999999999</v>
      </c>
      <c r="N84" s="127">
        <v>1161.8499999999999</v>
      </c>
      <c r="O84">
        <v>669.8</v>
      </c>
      <c r="P84" t="s">
        <v>2459</v>
      </c>
      <c r="Q84" s="127">
        <v>404792049.30000001</v>
      </c>
      <c r="R84" s="128">
        <v>25581</v>
      </c>
    </row>
    <row r="85" spans="1:18" x14ac:dyDescent="0.3">
      <c r="A85" s="126">
        <v>45266</v>
      </c>
      <c r="B85" s="129">
        <f t="shared" si="1"/>
        <v>-0.14305275569586548</v>
      </c>
      <c r="C85" s="129">
        <f>MAX($D$2:D85)</f>
        <v>1314.55</v>
      </c>
      <c r="D85" s="127">
        <v>1126.5</v>
      </c>
      <c r="F85" s="128">
        <v>201245</v>
      </c>
      <c r="G85" s="127">
        <v>1147</v>
      </c>
      <c r="H85" s="127">
        <v>1156.75</v>
      </c>
      <c r="I85" s="127">
        <v>1120.3499999999999</v>
      </c>
      <c r="J85" s="127">
        <v>1144.5999999999999</v>
      </c>
      <c r="K85" s="127">
        <v>1126</v>
      </c>
      <c r="M85" s="127">
        <v>1137.07</v>
      </c>
      <c r="N85" s="127">
        <v>1161.8499999999999</v>
      </c>
      <c r="O85">
        <v>669.8</v>
      </c>
      <c r="P85" t="s">
        <v>2459</v>
      </c>
      <c r="Q85" s="127">
        <v>228829641.19999999</v>
      </c>
      <c r="R85" s="128">
        <v>20248</v>
      </c>
    </row>
    <row r="86" spans="1:18" x14ac:dyDescent="0.3">
      <c r="A86" s="126">
        <v>45265</v>
      </c>
      <c r="B86" s="129">
        <f t="shared" si="1"/>
        <v>-0.12928378532577692</v>
      </c>
      <c r="C86" s="129">
        <f>MAX($D$2:D86)</f>
        <v>1314.55</v>
      </c>
      <c r="D86" s="127">
        <v>1144.5999999999999</v>
      </c>
      <c r="F86" s="128">
        <v>205227</v>
      </c>
      <c r="G86" s="127">
        <v>1147.9000000000001</v>
      </c>
      <c r="H86" s="127">
        <v>1161.8499999999999</v>
      </c>
      <c r="I86" s="127">
        <v>1136.3</v>
      </c>
      <c r="J86" s="127">
        <v>1142.55</v>
      </c>
      <c r="K86" s="127">
        <v>1139.45</v>
      </c>
      <c r="M86" s="127">
        <v>1150.04</v>
      </c>
      <c r="N86" s="127">
        <v>1161.8499999999999</v>
      </c>
      <c r="O86">
        <v>669.8</v>
      </c>
      <c r="P86" t="s">
        <v>2459</v>
      </c>
      <c r="Q86" s="127">
        <v>236018886.19999999</v>
      </c>
      <c r="R86" s="128">
        <v>16971</v>
      </c>
    </row>
    <row r="87" spans="1:18" x14ac:dyDescent="0.3">
      <c r="A87" s="126">
        <v>45264</v>
      </c>
      <c r="B87" s="129">
        <f t="shared" si="1"/>
        <v>-0.13084325434559355</v>
      </c>
      <c r="C87" s="129">
        <f>MAX($D$2:D87)</f>
        <v>1314.55</v>
      </c>
      <c r="D87" s="127">
        <v>1142.55</v>
      </c>
      <c r="F87" s="128">
        <v>252860</v>
      </c>
      <c r="G87" s="127">
        <v>1155</v>
      </c>
      <c r="H87" s="127">
        <v>1159.7</v>
      </c>
      <c r="I87" s="127">
        <v>1134.0999999999999</v>
      </c>
      <c r="J87" s="127">
        <v>1149.7</v>
      </c>
      <c r="K87" s="127">
        <v>1144.0999999999999</v>
      </c>
      <c r="M87" s="127">
        <v>1143.75</v>
      </c>
      <c r="N87" s="127">
        <v>1159.7</v>
      </c>
      <c r="O87">
        <v>669.8</v>
      </c>
      <c r="P87" t="s">
        <v>2459</v>
      </c>
      <c r="Q87" s="127">
        <v>289207772.10000002</v>
      </c>
      <c r="R87" s="128">
        <v>17641</v>
      </c>
    </row>
    <row r="88" spans="1:18" x14ac:dyDescent="0.3">
      <c r="A88" s="126">
        <v>45261</v>
      </c>
      <c r="B88" s="129">
        <f t="shared" si="1"/>
        <v>-0.12540413069111095</v>
      </c>
      <c r="C88" s="129">
        <f>MAX($D$2:D88)</f>
        <v>1314.55</v>
      </c>
      <c r="D88" s="127">
        <v>1149.7</v>
      </c>
      <c r="F88" s="128">
        <v>304454</v>
      </c>
      <c r="G88" s="127">
        <v>1133</v>
      </c>
      <c r="H88" s="127">
        <v>1153</v>
      </c>
      <c r="I88" s="127">
        <v>1123.95</v>
      </c>
      <c r="J88" s="127">
        <v>1132.95</v>
      </c>
      <c r="K88" s="127">
        <v>1150</v>
      </c>
      <c r="M88" s="127">
        <v>1140.8599999999999</v>
      </c>
      <c r="N88" s="127">
        <v>1153</v>
      </c>
      <c r="O88">
        <v>669.8</v>
      </c>
      <c r="P88" t="s">
        <v>2459</v>
      </c>
      <c r="Q88" s="127">
        <v>347338717.44999999</v>
      </c>
      <c r="R88" s="128">
        <v>19538</v>
      </c>
    </row>
    <row r="89" spans="1:18" x14ac:dyDescent="0.3">
      <c r="A89" s="126">
        <v>45260</v>
      </c>
      <c r="B89" s="129">
        <f t="shared" si="1"/>
        <v>-0.13814613365790568</v>
      </c>
      <c r="C89" s="129">
        <f>MAX($D$2:D89)</f>
        <v>1314.55</v>
      </c>
      <c r="D89" s="127">
        <v>1132.95</v>
      </c>
      <c r="F89" s="128">
        <v>298026</v>
      </c>
      <c r="G89" s="127">
        <v>1124.95</v>
      </c>
      <c r="H89" s="127">
        <v>1138</v>
      </c>
      <c r="I89" s="127">
        <v>1116.3</v>
      </c>
      <c r="J89" s="127">
        <v>1120.8499999999999</v>
      </c>
      <c r="K89" s="127">
        <v>1136.95</v>
      </c>
      <c r="M89" s="127">
        <v>1128.26</v>
      </c>
      <c r="N89" s="127">
        <v>1138</v>
      </c>
      <c r="O89">
        <v>669.8</v>
      </c>
      <c r="P89" t="s">
        <v>2459</v>
      </c>
      <c r="Q89" s="127">
        <v>336251319.19999999</v>
      </c>
      <c r="R89" s="128">
        <v>24322</v>
      </c>
    </row>
    <row r="90" spans="1:18" x14ac:dyDescent="0.3">
      <c r="A90" s="126">
        <v>45259</v>
      </c>
      <c r="B90" s="129">
        <f t="shared" si="1"/>
        <v>-0.1473508044577993</v>
      </c>
      <c r="C90" s="129">
        <f>MAX($D$2:D90)</f>
        <v>1314.55</v>
      </c>
      <c r="D90" s="127">
        <v>1120.8499999999999</v>
      </c>
      <c r="F90" s="128">
        <v>414405</v>
      </c>
      <c r="G90" s="127">
        <v>1105</v>
      </c>
      <c r="H90" s="127">
        <v>1129.2</v>
      </c>
      <c r="I90" s="127">
        <v>1098</v>
      </c>
      <c r="J90" s="127">
        <v>1097.6500000000001</v>
      </c>
      <c r="K90" s="127">
        <v>1119</v>
      </c>
      <c r="M90" s="127">
        <v>1116.44</v>
      </c>
      <c r="N90" s="127">
        <v>1129.2</v>
      </c>
      <c r="O90">
        <v>669.8</v>
      </c>
      <c r="P90" t="s">
        <v>2459</v>
      </c>
      <c r="Q90" s="127">
        <v>462658099.35000002</v>
      </c>
      <c r="R90" s="128">
        <v>22077</v>
      </c>
    </row>
    <row r="91" spans="1:18" x14ac:dyDescent="0.3">
      <c r="A91" s="126">
        <v>45258</v>
      </c>
      <c r="B91" s="129">
        <f t="shared" si="1"/>
        <v>-0.16499942946255364</v>
      </c>
      <c r="C91" s="129">
        <f>MAX($D$2:D91)</f>
        <v>1314.55</v>
      </c>
      <c r="D91" s="127">
        <v>1097.6500000000001</v>
      </c>
      <c r="F91" s="128">
        <v>559276</v>
      </c>
      <c r="G91" s="127">
        <v>1106.7</v>
      </c>
      <c r="H91" s="127">
        <v>1111.8499999999999</v>
      </c>
      <c r="I91" s="127">
        <v>1092.05</v>
      </c>
      <c r="J91" s="127">
        <v>1091.8</v>
      </c>
      <c r="K91" s="127">
        <v>1101</v>
      </c>
      <c r="M91" s="127">
        <v>1100.08</v>
      </c>
      <c r="N91" s="127">
        <v>1111.8499999999999</v>
      </c>
      <c r="O91">
        <v>669.8</v>
      </c>
      <c r="P91" t="s">
        <v>2459</v>
      </c>
      <c r="Q91" s="127">
        <v>615247834.29999995</v>
      </c>
      <c r="R91" s="128">
        <v>27697</v>
      </c>
    </row>
    <row r="92" spans="1:18" x14ac:dyDescent="0.3">
      <c r="A92" s="126">
        <v>45254</v>
      </c>
      <c r="B92" s="129">
        <f t="shared" si="1"/>
        <v>-0.16944962154349397</v>
      </c>
      <c r="C92" s="129">
        <f>MAX($D$2:D92)</f>
        <v>1314.55</v>
      </c>
      <c r="D92" s="127">
        <v>1091.8</v>
      </c>
      <c r="F92" s="128">
        <v>241174</v>
      </c>
      <c r="G92" s="127">
        <v>1066.3499999999999</v>
      </c>
      <c r="H92" s="127">
        <v>1097.1500000000001</v>
      </c>
      <c r="I92" s="127">
        <v>1063.05</v>
      </c>
      <c r="J92" s="127">
        <v>1066.3499999999999</v>
      </c>
      <c r="K92" s="127">
        <v>1085.0999999999999</v>
      </c>
      <c r="M92" s="127">
        <v>1085.97</v>
      </c>
      <c r="N92" s="127">
        <v>1102.05</v>
      </c>
      <c r="O92">
        <v>669.8</v>
      </c>
      <c r="P92" t="s">
        <v>2459</v>
      </c>
      <c r="Q92" s="127">
        <v>261908562.75</v>
      </c>
      <c r="R92" s="128">
        <v>12431</v>
      </c>
    </row>
    <row r="93" spans="1:18" x14ac:dyDescent="0.3">
      <c r="A93" s="126">
        <v>45253</v>
      </c>
      <c r="B93" s="129">
        <f t="shared" si="1"/>
        <v>-0.18880985888707166</v>
      </c>
      <c r="C93" s="129">
        <f>MAX($D$2:D93)</f>
        <v>1314.55</v>
      </c>
      <c r="D93" s="127">
        <v>1066.3499999999999</v>
      </c>
      <c r="F93" s="128">
        <v>205070</v>
      </c>
      <c r="G93" s="127">
        <v>1089.6500000000001</v>
      </c>
      <c r="H93" s="127">
        <v>1089.6500000000001</v>
      </c>
      <c r="I93" s="127">
        <v>1061.05</v>
      </c>
      <c r="J93" s="127">
        <v>1090.3</v>
      </c>
      <c r="K93" s="127">
        <v>1071</v>
      </c>
      <c r="M93" s="127">
        <v>1071.52</v>
      </c>
      <c r="N93" s="127">
        <v>1102.05</v>
      </c>
      <c r="O93">
        <v>669.8</v>
      </c>
      <c r="P93" t="s">
        <v>2459</v>
      </c>
      <c r="Q93" s="127">
        <v>219736982.05000001</v>
      </c>
      <c r="R93" s="128">
        <v>14492</v>
      </c>
    </row>
    <row r="94" spans="1:18" x14ac:dyDescent="0.3">
      <c r="A94" s="126">
        <v>45252</v>
      </c>
      <c r="B94" s="129">
        <f t="shared" si="1"/>
        <v>-0.17059069643604277</v>
      </c>
      <c r="C94" s="129">
        <f>MAX($D$2:D94)</f>
        <v>1314.55</v>
      </c>
      <c r="D94" s="127">
        <v>1090.3</v>
      </c>
      <c r="F94" s="128">
        <v>457384</v>
      </c>
      <c r="G94" s="127">
        <v>1080</v>
      </c>
      <c r="H94" s="127">
        <v>1102.05</v>
      </c>
      <c r="I94" s="127">
        <v>1075.3499999999999</v>
      </c>
      <c r="J94" s="127">
        <v>1074.9000000000001</v>
      </c>
      <c r="K94" s="127">
        <v>1086.2</v>
      </c>
      <c r="M94" s="127">
        <v>1087.71</v>
      </c>
      <c r="N94" s="127">
        <v>1102.05</v>
      </c>
      <c r="O94">
        <v>669.8</v>
      </c>
      <c r="P94" t="s">
        <v>2459</v>
      </c>
      <c r="Q94" s="127">
        <v>497502010.55000001</v>
      </c>
      <c r="R94" s="128">
        <v>24014</v>
      </c>
    </row>
    <row r="95" spans="1:18" x14ac:dyDescent="0.3">
      <c r="A95" s="126">
        <v>45251</v>
      </c>
      <c r="B95" s="129">
        <f t="shared" si="1"/>
        <v>-0.18230573199954347</v>
      </c>
      <c r="C95" s="129">
        <f>MAX($D$2:D95)</f>
        <v>1314.55</v>
      </c>
      <c r="D95" s="127">
        <v>1074.9000000000001</v>
      </c>
      <c r="F95" s="128">
        <v>261943</v>
      </c>
      <c r="G95" s="127">
        <v>1070</v>
      </c>
      <c r="H95" s="127">
        <v>1083.0999999999999</v>
      </c>
      <c r="I95" s="127">
        <v>1045.55</v>
      </c>
      <c r="J95" s="127">
        <v>1060.75</v>
      </c>
      <c r="K95" s="127">
        <v>1081.5</v>
      </c>
      <c r="M95" s="127">
        <v>1068.01</v>
      </c>
      <c r="N95" s="127">
        <v>1092</v>
      </c>
      <c r="O95">
        <v>669.8</v>
      </c>
      <c r="P95" t="s">
        <v>2459</v>
      </c>
      <c r="Q95" s="127">
        <v>279756923.39999998</v>
      </c>
      <c r="R95" s="128">
        <v>14377</v>
      </c>
    </row>
    <row r="96" spans="1:18" x14ac:dyDescent="0.3">
      <c r="A96" s="126">
        <v>45250</v>
      </c>
      <c r="B96" s="129">
        <f t="shared" si="1"/>
        <v>-0.1930698718192537</v>
      </c>
      <c r="C96" s="129">
        <f>MAX($D$2:D96)</f>
        <v>1314.55</v>
      </c>
      <c r="D96" s="127">
        <v>1060.75</v>
      </c>
      <c r="F96" s="128">
        <v>248129</v>
      </c>
      <c r="G96" s="127">
        <v>1081.05</v>
      </c>
      <c r="H96" s="127">
        <v>1091.7</v>
      </c>
      <c r="I96" s="127">
        <v>1059.0999999999999</v>
      </c>
      <c r="J96" s="127">
        <v>1081.05</v>
      </c>
      <c r="K96" s="127">
        <v>1059.55</v>
      </c>
      <c r="M96" s="127">
        <v>1070.6300000000001</v>
      </c>
      <c r="N96" s="127">
        <v>1092</v>
      </c>
      <c r="O96">
        <v>669.8</v>
      </c>
      <c r="P96" t="s">
        <v>2459</v>
      </c>
      <c r="Q96" s="127">
        <v>265653939.25</v>
      </c>
      <c r="R96" s="128">
        <v>16594</v>
      </c>
    </row>
    <row r="97" spans="1:18" x14ac:dyDescent="0.3">
      <c r="A97" s="126">
        <v>45247</v>
      </c>
      <c r="B97" s="129">
        <f t="shared" si="1"/>
        <v>-0.17762732494009356</v>
      </c>
      <c r="C97" s="129">
        <f>MAX($D$2:D97)</f>
        <v>1314.55</v>
      </c>
      <c r="D97" s="127">
        <v>1081.05</v>
      </c>
      <c r="F97" s="128">
        <v>243023</v>
      </c>
      <c r="G97" s="127">
        <v>1068</v>
      </c>
      <c r="H97" s="127">
        <v>1092</v>
      </c>
      <c r="I97" s="127">
        <v>1068</v>
      </c>
      <c r="J97" s="127">
        <v>1071.8499999999999</v>
      </c>
      <c r="K97" s="127">
        <v>1081</v>
      </c>
      <c r="M97" s="127">
        <v>1080.0999999999999</v>
      </c>
      <c r="N97" s="127">
        <v>1092</v>
      </c>
      <c r="O97">
        <v>669.8</v>
      </c>
      <c r="P97" t="s">
        <v>2459</v>
      </c>
      <c r="Q97" s="127">
        <v>262489345.19999999</v>
      </c>
      <c r="R97" s="128">
        <v>14461</v>
      </c>
    </row>
    <row r="98" spans="1:18" x14ac:dyDescent="0.3">
      <c r="A98" s="126">
        <v>45246</v>
      </c>
      <c r="B98" s="129">
        <f t="shared" si="1"/>
        <v>-0.18462591761439279</v>
      </c>
      <c r="C98" s="129">
        <f>MAX($D$2:D98)</f>
        <v>1314.55</v>
      </c>
      <c r="D98" s="127">
        <v>1071.8499999999999</v>
      </c>
      <c r="F98" s="128">
        <v>337724</v>
      </c>
      <c r="G98" s="127">
        <v>1059</v>
      </c>
      <c r="H98" s="127">
        <v>1078.2</v>
      </c>
      <c r="I98" s="127">
        <v>1051</v>
      </c>
      <c r="J98" s="127">
        <v>1057.3499999999999</v>
      </c>
      <c r="K98" s="127">
        <v>1073</v>
      </c>
      <c r="M98" s="127">
        <v>1070.08</v>
      </c>
      <c r="N98" s="127">
        <v>1078.2</v>
      </c>
      <c r="O98">
        <v>669.8</v>
      </c>
      <c r="P98" t="s">
        <v>2459</v>
      </c>
      <c r="Q98" s="127">
        <v>361390042.80000001</v>
      </c>
      <c r="R98" s="128">
        <v>23920</v>
      </c>
    </row>
    <row r="99" spans="1:18" x14ac:dyDescent="0.3">
      <c r="A99" s="126">
        <v>45245</v>
      </c>
      <c r="B99" s="129">
        <f t="shared" si="1"/>
        <v>-0.19565630824236435</v>
      </c>
      <c r="C99" s="129">
        <f>MAX($D$2:D99)</f>
        <v>1314.55</v>
      </c>
      <c r="D99" s="127">
        <v>1057.3499999999999</v>
      </c>
      <c r="F99" s="128">
        <v>166090</v>
      </c>
      <c r="G99" s="127">
        <v>1055.25</v>
      </c>
      <c r="H99" s="127">
        <v>1067.4000000000001</v>
      </c>
      <c r="I99" s="127">
        <v>1042</v>
      </c>
      <c r="J99" s="127">
        <v>1054.45</v>
      </c>
      <c r="K99" s="127">
        <v>1057.05</v>
      </c>
      <c r="M99" s="127">
        <v>1054.56</v>
      </c>
      <c r="N99" s="127">
        <v>1067.4000000000001</v>
      </c>
      <c r="O99">
        <v>669.8</v>
      </c>
      <c r="P99" t="s">
        <v>2459</v>
      </c>
      <c r="Q99" s="127">
        <v>175152529.19999999</v>
      </c>
      <c r="R99" s="128">
        <v>12939</v>
      </c>
    </row>
    <row r="100" spans="1:18" x14ac:dyDescent="0.3">
      <c r="A100" s="126">
        <v>45243</v>
      </c>
      <c r="B100" s="129">
        <f t="shared" si="1"/>
        <v>-0.19786238636795855</v>
      </c>
      <c r="C100" s="129">
        <f>MAX($D$2:D100)</f>
        <v>1314.55</v>
      </c>
      <c r="D100" s="127">
        <v>1054.45</v>
      </c>
      <c r="F100" s="128">
        <v>396417</v>
      </c>
      <c r="G100" s="127">
        <v>1033</v>
      </c>
      <c r="H100" s="127">
        <v>1059.8</v>
      </c>
      <c r="I100" s="127">
        <v>1025.55</v>
      </c>
      <c r="J100" s="127">
        <v>1032.8</v>
      </c>
      <c r="K100" s="127">
        <v>1055</v>
      </c>
      <c r="M100" s="127">
        <v>1048.23</v>
      </c>
      <c r="N100" s="127">
        <v>1062.5</v>
      </c>
      <c r="O100">
        <v>669.8</v>
      </c>
      <c r="P100" t="s">
        <v>2459</v>
      </c>
      <c r="Q100" s="127">
        <v>415536297.25</v>
      </c>
      <c r="R100" s="128">
        <v>30567</v>
      </c>
    </row>
    <row r="101" spans="1:18" x14ac:dyDescent="0.3">
      <c r="A101" s="126">
        <v>45242</v>
      </c>
      <c r="B101" s="129">
        <f t="shared" si="1"/>
        <v>-0.21433190065041269</v>
      </c>
      <c r="C101" s="129">
        <f>MAX($D$2:D101)</f>
        <v>1314.55</v>
      </c>
      <c r="D101" s="127">
        <v>1032.8</v>
      </c>
      <c r="F101" s="128">
        <v>50933</v>
      </c>
      <c r="G101" s="127">
        <v>1050.75</v>
      </c>
      <c r="H101" s="127">
        <v>1058.0999999999999</v>
      </c>
      <c r="I101" s="127">
        <v>1027.3499999999999</v>
      </c>
      <c r="J101" s="127">
        <v>1050.75</v>
      </c>
      <c r="K101" s="127">
        <v>1031</v>
      </c>
      <c r="M101" s="127">
        <v>1036.23</v>
      </c>
      <c r="N101" s="127">
        <v>1062.5</v>
      </c>
      <c r="O101">
        <v>669.8</v>
      </c>
      <c r="P101" t="s">
        <v>2459</v>
      </c>
      <c r="Q101" s="127">
        <v>52778049.899999999</v>
      </c>
      <c r="R101" s="128">
        <v>3170</v>
      </c>
    </row>
    <row r="102" spans="1:18" x14ac:dyDescent="0.3">
      <c r="A102" s="126">
        <v>45240</v>
      </c>
      <c r="B102" s="129">
        <f t="shared" si="1"/>
        <v>-0.2006770377695789</v>
      </c>
      <c r="C102" s="129">
        <f>MAX($D$2:D102)</f>
        <v>1314.55</v>
      </c>
      <c r="D102" s="127">
        <v>1050.75</v>
      </c>
      <c r="F102" s="128">
        <v>1089417</v>
      </c>
      <c r="G102" s="127">
        <v>1045.2</v>
      </c>
      <c r="H102" s="127">
        <v>1058</v>
      </c>
      <c r="I102" s="127">
        <v>1031</v>
      </c>
      <c r="J102" s="127">
        <v>1046.4000000000001</v>
      </c>
      <c r="K102" s="127">
        <v>1052.1500000000001</v>
      </c>
      <c r="M102" s="127">
        <v>1048.32</v>
      </c>
      <c r="N102" s="127">
        <v>1062.5</v>
      </c>
      <c r="O102">
        <v>669.8</v>
      </c>
      <c r="P102" t="s">
        <v>2459</v>
      </c>
      <c r="Q102" s="127">
        <v>1142061827.9000001</v>
      </c>
      <c r="R102" s="128">
        <v>47579</v>
      </c>
    </row>
    <row r="103" spans="1:18" x14ac:dyDescent="0.3">
      <c r="A103" s="126">
        <v>45239</v>
      </c>
      <c r="B103" s="129">
        <f t="shared" si="1"/>
        <v>-0.20398615495797032</v>
      </c>
      <c r="C103" s="129">
        <f>MAX($D$2:D103)</f>
        <v>1314.55</v>
      </c>
      <c r="D103" s="127">
        <v>1046.4000000000001</v>
      </c>
      <c r="F103" s="128">
        <v>309979</v>
      </c>
      <c r="G103" s="127">
        <v>1058.9000000000001</v>
      </c>
      <c r="H103" s="127">
        <v>1058.9000000000001</v>
      </c>
      <c r="I103" s="127">
        <v>1042.2</v>
      </c>
      <c r="J103" s="127">
        <v>1053.95</v>
      </c>
      <c r="K103" s="127">
        <v>1045</v>
      </c>
      <c r="M103" s="127">
        <v>1051.23</v>
      </c>
      <c r="N103" s="127">
        <v>1062.5</v>
      </c>
      <c r="O103">
        <v>669.8</v>
      </c>
      <c r="P103" t="s">
        <v>2459</v>
      </c>
      <c r="Q103" s="127">
        <v>325859288.44999999</v>
      </c>
      <c r="R103" s="128">
        <v>20020</v>
      </c>
    </row>
    <row r="104" spans="1:18" x14ac:dyDescent="0.3">
      <c r="A104" s="126">
        <v>45238</v>
      </c>
      <c r="B104" s="129">
        <f t="shared" si="1"/>
        <v>-0.19824274466547481</v>
      </c>
      <c r="C104" s="129">
        <f>MAX($D$2:D104)</f>
        <v>1314.55</v>
      </c>
      <c r="D104" s="127">
        <v>1053.95</v>
      </c>
      <c r="F104" s="128">
        <v>931525</v>
      </c>
      <c r="G104" s="127">
        <v>1015</v>
      </c>
      <c r="H104" s="127">
        <v>1062.5</v>
      </c>
      <c r="I104" s="127">
        <v>1010.85</v>
      </c>
      <c r="J104" s="127">
        <v>1006.5</v>
      </c>
      <c r="K104" s="127">
        <v>1053.9000000000001</v>
      </c>
      <c r="M104" s="127">
        <v>1044.76</v>
      </c>
      <c r="N104" s="127">
        <v>1062.5</v>
      </c>
      <c r="O104">
        <v>669.8</v>
      </c>
      <c r="P104" t="s">
        <v>2459</v>
      </c>
      <c r="Q104" s="127">
        <v>973217334.45000005</v>
      </c>
      <c r="R104" s="128">
        <v>45628</v>
      </c>
    </row>
    <row r="105" spans="1:18" x14ac:dyDescent="0.3">
      <c r="A105" s="126">
        <v>45237</v>
      </c>
      <c r="B105" s="129">
        <f t="shared" si="1"/>
        <v>-0.23433874709976796</v>
      </c>
      <c r="C105" s="129">
        <f>MAX($D$2:D105)</f>
        <v>1314.55</v>
      </c>
      <c r="D105" s="127">
        <v>1006.5</v>
      </c>
      <c r="F105" s="128">
        <v>701972</v>
      </c>
      <c r="G105">
        <v>989.7</v>
      </c>
      <c r="H105" s="127">
        <v>1019.45</v>
      </c>
      <c r="I105">
        <v>984.35</v>
      </c>
      <c r="J105">
        <v>984.65</v>
      </c>
      <c r="K105" s="127">
        <v>1012.25</v>
      </c>
      <c r="M105" s="127">
        <v>1004.32</v>
      </c>
      <c r="N105" s="127">
        <v>1019.45</v>
      </c>
      <c r="O105">
        <v>669.8</v>
      </c>
      <c r="P105" t="s">
        <v>2459</v>
      </c>
      <c r="Q105" s="127">
        <v>705001061.60000002</v>
      </c>
      <c r="R105" s="128">
        <v>29452</v>
      </c>
    </row>
    <row r="106" spans="1:18" x14ac:dyDescent="0.3">
      <c r="A106" s="126">
        <v>45236</v>
      </c>
      <c r="B106" s="129">
        <f t="shared" si="1"/>
        <v>-0.25096040470122855</v>
      </c>
      <c r="C106" s="129">
        <f>MAX($D$2:D106)</f>
        <v>1314.55</v>
      </c>
      <c r="D106">
        <v>984.65</v>
      </c>
      <c r="F106" s="128">
        <v>249994</v>
      </c>
      <c r="G106">
        <v>979</v>
      </c>
      <c r="H106">
        <v>986</v>
      </c>
      <c r="I106">
        <v>971</v>
      </c>
      <c r="J106">
        <v>969.8</v>
      </c>
      <c r="K106">
        <v>981.55</v>
      </c>
      <c r="M106">
        <v>980.84</v>
      </c>
      <c r="N106" s="127">
        <v>1009</v>
      </c>
      <c r="O106">
        <v>669.8</v>
      </c>
      <c r="P106" t="s">
        <v>2459</v>
      </c>
      <c r="Q106" s="127">
        <v>245203009.25</v>
      </c>
      <c r="R106" s="128">
        <v>12417</v>
      </c>
    </row>
    <row r="107" spans="1:18" x14ac:dyDescent="0.3">
      <c r="A107" s="126">
        <v>45233</v>
      </c>
      <c r="B107" s="129">
        <f t="shared" si="1"/>
        <v>-0.26225704613746148</v>
      </c>
      <c r="C107" s="129">
        <f>MAX($D$2:D107)</f>
        <v>1314.55</v>
      </c>
      <c r="D107">
        <v>969.8</v>
      </c>
      <c r="F107" s="128">
        <v>178554</v>
      </c>
      <c r="G107">
        <v>980.15</v>
      </c>
      <c r="H107">
        <v>984.95</v>
      </c>
      <c r="I107">
        <v>966.4</v>
      </c>
      <c r="J107">
        <v>975.3</v>
      </c>
      <c r="K107">
        <v>969.8</v>
      </c>
      <c r="M107">
        <v>973</v>
      </c>
      <c r="N107" s="127">
        <v>1009</v>
      </c>
      <c r="O107">
        <v>669.8</v>
      </c>
      <c r="P107" t="s">
        <v>2459</v>
      </c>
      <c r="Q107" s="127">
        <v>173732856.34999999</v>
      </c>
      <c r="R107" s="128">
        <v>9471</v>
      </c>
    </row>
    <row r="108" spans="1:18" x14ac:dyDescent="0.3">
      <c r="A108" s="126">
        <v>45232</v>
      </c>
      <c r="B108" s="129">
        <f t="shared" si="1"/>
        <v>-0.25807310486478263</v>
      </c>
      <c r="C108" s="129">
        <f>MAX($D$2:D108)</f>
        <v>1314.55</v>
      </c>
      <c r="D108">
        <v>975.3</v>
      </c>
      <c r="F108" s="128">
        <v>121667</v>
      </c>
      <c r="G108">
        <v>983.9</v>
      </c>
      <c r="H108">
        <v>986.4</v>
      </c>
      <c r="I108">
        <v>973.5</v>
      </c>
      <c r="J108">
        <v>978.75</v>
      </c>
      <c r="K108">
        <v>977.15</v>
      </c>
      <c r="M108">
        <v>980.39</v>
      </c>
      <c r="N108" s="127">
        <v>1009</v>
      </c>
      <c r="O108">
        <v>669.8</v>
      </c>
      <c r="P108" t="s">
        <v>2459</v>
      </c>
      <c r="Q108" s="127">
        <v>119281089.45</v>
      </c>
      <c r="R108" s="128">
        <v>6324</v>
      </c>
    </row>
    <row r="109" spans="1:18" x14ac:dyDescent="0.3">
      <c r="A109" s="126">
        <v>45231</v>
      </c>
      <c r="B109" s="129">
        <f t="shared" si="1"/>
        <v>-0.25544863261192041</v>
      </c>
      <c r="C109" s="129">
        <f>MAX($D$2:D109)</f>
        <v>1314.55</v>
      </c>
      <c r="D109">
        <v>978.75</v>
      </c>
      <c r="F109" s="128">
        <v>175757</v>
      </c>
      <c r="G109">
        <v>991.95</v>
      </c>
      <c r="H109">
        <v>991.95</v>
      </c>
      <c r="I109">
        <v>972.05</v>
      </c>
      <c r="J109">
        <v>983.75</v>
      </c>
      <c r="K109">
        <v>977.2</v>
      </c>
      <c r="M109">
        <v>979.92</v>
      </c>
      <c r="N109" s="127">
        <v>1009</v>
      </c>
      <c r="O109">
        <v>669.8</v>
      </c>
      <c r="P109" t="s">
        <v>2459</v>
      </c>
      <c r="Q109" s="127">
        <v>172227743.34999999</v>
      </c>
      <c r="R109" s="128">
        <v>12523</v>
      </c>
    </row>
    <row r="110" spans="1:18" x14ac:dyDescent="0.3">
      <c r="A110" s="126">
        <v>45230</v>
      </c>
      <c r="B110" s="129">
        <f t="shared" si="1"/>
        <v>-0.25164504963675782</v>
      </c>
      <c r="C110" s="129">
        <f>MAX($D$2:D110)</f>
        <v>1314.55</v>
      </c>
      <c r="D110">
        <v>983.75</v>
      </c>
      <c r="F110" s="128">
        <v>392014</v>
      </c>
      <c r="G110">
        <v>984.6</v>
      </c>
      <c r="H110">
        <v>999.7</v>
      </c>
      <c r="I110">
        <v>981.95</v>
      </c>
      <c r="J110">
        <v>979.75</v>
      </c>
      <c r="K110">
        <v>986</v>
      </c>
      <c r="M110">
        <v>988.82</v>
      </c>
      <c r="N110" s="127">
        <v>1009</v>
      </c>
      <c r="O110">
        <v>669.8</v>
      </c>
      <c r="P110" t="s">
        <v>2459</v>
      </c>
      <c r="Q110" s="127">
        <v>387630588</v>
      </c>
      <c r="R110" s="128">
        <v>12397</v>
      </c>
    </row>
    <row r="111" spans="1:18" x14ac:dyDescent="0.3">
      <c r="A111" s="126">
        <v>45229</v>
      </c>
      <c r="B111" s="129">
        <f t="shared" si="1"/>
        <v>-0.25468791601688789</v>
      </c>
      <c r="C111" s="129">
        <f>MAX($D$2:D111)</f>
        <v>1314.55</v>
      </c>
      <c r="D111">
        <v>979.75</v>
      </c>
      <c r="F111" s="128">
        <v>184582</v>
      </c>
      <c r="G111">
        <v>978.05</v>
      </c>
      <c r="H111">
        <v>992</v>
      </c>
      <c r="I111">
        <v>978</v>
      </c>
      <c r="J111">
        <v>983</v>
      </c>
      <c r="K111">
        <v>978.5</v>
      </c>
      <c r="M111">
        <v>983.25</v>
      </c>
      <c r="N111" s="127">
        <v>1009</v>
      </c>
      <c r="O111">
        <v>669.8</v>
      </c>
      <c r="P111" t="s">
        <v>2459</v>
      </c>
      <c r="Q111" s="127">
        <v>181490205.90000001</v>
      </c>
      <c r="R111" s="128">
        <v>11850</v>
      </c>
    </row>
    <row r="112" spans="1:18" x14ac:dyDescent="0.3">
      <c r="A112" s="126">
        <v>45226</v>
      </c>
      <c r="B112" s="129">
        <f t="shared" si="1"/>
        <v>-0.25221558708303221</v>
      </c>
      <c r="C112" s="129">
        <f>MAX($D$2:D112)</f>
        <v>1314.55</v>
      </c>
      <c r="D112">
        <v>983</v>
      </c>
      <c r="F112" s="128">
        <v>239178</v>
      </c>
      <c r="G112">
        <v>979.95</v>
      </c>
      <c r="H112">
        <v>996</v>
      </c>
      <c r="I112">
        <v>979.95</v>
      </c>
      <c r="J112">
        <v>979.75</v>
      </c>
      <c r="K112">
        <v>984</v>
      </c>
      <c r="M112">
        <v>986.36</v>
      </c>
      <c r="N112" s="127">
        <v>1009</v>
      </c>
      <c r="O112">
        <v>669.8</v>
      </c>
      <c r="P112" t="s">
        <v>2459</v>
      </c>
      <c r="Q112" s="127">
        <v>235915700.34999999</v>
      </c>
      <c r="R112" s="128">
        <v>10385</v>
      </c>
    </row>
    <row r="113" spans="1:18" x14ac:dyDescent="0.3">
      <c r="A113" s="126">
        <v>45225</v>
      </c>
      <c r="B113" s="129">
        <f t="shared" si="1"/>
        <v>-0.25468791601688789</v>
      </c>
      <c r="C113" s="129">
        <f>MAX($D$2:D113)</f>
        <v>1314.55</v>
      </c>
      <c r="D113">
        <v>979.75</v>
      </c>
      <c r="F113" s="128">
        <v>681224</v>
      </c>
      <c r="G113">
        <v>998</v>
      </c>
      <c r="H113">
        <v>998</v>
      </c>
      <c r="I113">
        <v>960</v>
      </c>
      <c r="J113">
        <v>993.6</v>
      </c>
      <c r="K113">
        <v>984</v>
      </c>
      <c r="M113">
        <v>981.08</v>
      </c>
      <c r="N113" s="127">
        <v>1009</v>
      </c>
      <c r="O113">
        <v>669.8</v>
      </c>
      <c r="P113" t="s">
        <v>2459</v>
      </c>
      <c r="Q113" s="127">
        <v>668332015.85000002</v>
      </c>
      <c r="R113" s="128">
        <v>19938</v>
      </c>
    </row>
    <row r="114" spans="1:18" x14ac:dyDescent="0.3">
      <c r="A114" s="126">
        <v>45224</v>
      </c>
      <c r="B114" s="129">
        <f t="shared" si="1"/>
        <v>-0.24415199117568745</v>
      </c>
      <c r="C114" s="129">
        <f>MAX($D$2:D114)</f>
        <v>1314.55</v>
      </c>
      <c r="D114">
        <v>993.6</v>
      </c>
      <c r="F114" s="128">
        <v>806195</v>
      </c>
      <c r="G114">
        <v>998</v>
      </c>
      <c r="H114">
        <v>999.9</v>
      </c>
      <c r="I114">
        <v>980.8</v>
      </c>
      <c r="J114">
        <v>998.8</v>
      </c>
      <c r="K114">
        <v>996.6</v>
      </c>
      <c r="M114">
        <v>992.26</v>
      </c>
      <c r="N114" s="127">
        <v>1009</v>
      </c>
      <c r="O114">
        <v>669.8</v>
      </c>
      <c r="P114" t="s">
        <v>2459</v>
      </c>
      <c r="Q114" s="127">
        <v>799958223.45000005</v>
      </c>
      <c r="R114" s="128">
        <v>29812</v>
      </c>
    </row>
    <row r="115" spans="1:18" x14ac:dyDescent="0.3">
      <c r="A115" s="126">
        <v>45222</v>
      </c>
      <c r="B115" s="129">
        <f t="shared" si="1"/>
        <v>-0.24019626488151841</v>
      </c>
      <c r="C115" s="129">
        <f>MAX($D$2:D115)</f>
        <v>1314.55</v>
      </c>
      <c r="D115">
        <v>998.8</v>
      </c>
      <c r="F115" s="128">
        <v>6124600</v>
      </c>
      <c r="G115">
        <v>980</v>
      </c>
      <c r="H115" s="127">
        <v>1009</v>
      </c>
      <c r="I115">
        <v>958.05</v>
      </c>
      <c r="J115">
        <v>935.9</v>
      </c>
      <c r="K115">
        <v>993</v>
      </c>
      <c r="M115">
        <v>996.24</v>
      </c>
      <c r="N115" s="127">
        <v>1009</v>
      </c>
      <c r="O115">
        <v>669.8</v>
      </c>
      <c r="P115" t="s">
        <v>2459</v>
      </c>
      <c r="Q115" s="127">
        <v>6101575106.4499998</v>
      </c>
      <c r="R115" s="128">
        <v>154433</v>
      </c>
    </row>
    <row r="116" spans="1:18" x14ac:dyDescent="0.3">
      <c r="A116" s="126">
        <v>45219</v>
      </c>
      <c r="B116" s="129">
        <f t="shared" si="1"/>
        <v>-0.28804533870906396</v>
      </c>
      <c r="C116" s="129">
        <f>MAX($D$2:D116)</f>
        <v>1314.55</v>
      </c>
      <c r="D116">
        <v>935.9</v>
      </c>
      <c r="F116" s="128">
        <v>163420</v>
      </c>
      <c r="G116">
        <v>946.9</v>
      </c>
      <c r="H116">
        <v>949.85</v>
      </c>
      <c r="I116">
        <v>933.1</v>
      </c>
      <c r="J116">
        <v>946.9</v>
      </c>
      <c r="K116">
        <v>935</v>
      </c>
      <c r="M116">
        <v>940.99</v>
      </c>
      <c r="N116">
        <v>981.3</v>
      </c>
      <c r="O116">
        <v>669.8</v>
      </c>
      <c r="P116" t="s">
        <v>2459</v>
      </c>
      <c r="Q116" s="127">
        <v>153777383.40000001</v>
      </c>
      <c r="R116" s="128">
        <v>8658</v>
      </c>
    </row>
    <row r="117" spans="1:18" x14ac:dyDescent="0.3">
      <c r="A117" s="126">
        <v>45218</v>
      </c>
      <c r="B117" s="129">
        <f t="shared" si="1"/>
        <v>-0.27967745616370621</v>
      </c>
      <c r="C117" s="129">
        <f>MAX($D$2:D117)</f>
        <v>1314.55</v>
      </c>
      <c r="D117">
        <v>946.9</v>
      </c>
      <c r="F117" s="128">
        <v>542285</v>
      </c>
      <c r="G117">
        <v>958.75</v>
      </c>
      <c r="H117">
        <v>965</v>
      </c>
      <c r="I117">
        <v>941.1</v>
      </c>
      <c r="J117">
        <v>964.45</v>
      </c>
      <c r="K117">
        <v>947.4</v>
      </c>
      <c r="M117">
        <v>951.45</v>
      </c>
      <c r="N117">
        <v>981.3</v>
      </c>
      <c r="O117">
        <v>669.8</v>
      </c>
      <c r="P117" t="s">
        <v>2459</v>
      </c>
      <c r="Q117" s="127">
        <v>515955762.44999999</v>
      </c>
      <c r="R117" s="128">
        <v>24820</v>
      </c>
    </row>
    <row r="118" spans="1:18" x14ac:dyDescent="0.3">
      <c r="A118" s="126">
        <v>45217</v>
      </c>
      <c r="B118" s="129">
        <f t="shared" si="1"/>
        <v>-0.26632687992088544</v>
      </c>
      <c r="C118" s="129">
        <f>MAX($D$2:D118)</f>
        <v>1314.55</v>
      </c>
      <c r="D118">
        <v>964.45</v>
      </c>
      <c r="F118" s="128">
        <v>452642</v>
      </c>
      <c r="G118">
        <v>973.15</v>
      </c>
      <c r="H118">
        <v>981.3</v>
      </c>
      <c r="I118">
        <v>955.4</v>
      </c>
      <c r="J118">
        <v>973.15</v>
      </c>
      <c r="K118">
        <v>967</v>
      </c>
      <c r="M118">
        <v>967.77</v>
      </c>
      <c r="N118">
        <v>981.3</v>
      </c>
      <c r="O118">
        <v>669.8</v>
      </c>
      <c r="P118" t="s">
        <v>2459</v>
      </c>
      <c r="Q118" s="127">
        <v>438055222.44999999</v>
      </c>
      <c r="R118" s="128">
        <v>26318</v>
      </c>
    </row>
    <row r="119" spans="1:18" x14ac:dyDescent="0.3">
      <c r="A119" s="126">
        <v>45216</v>
      </c>
      <c r="B119" s="129">
        <f t="shared" si="1"/>
        <v>-0.25970864554410256</v>
      </c>
      <c r="C119" s="129">
        <f>MAX($D$2:D119)</f>
        <v>1314.55</v>
      </c>
      <c r="D119">
        <v>973.15</v>
      </c>
      <c r="F119" s="128">
        <v>415476</v>
      </c>
      <c r="G119">
        <v>968.35</v>
      </c>
      <c r="H119">
        <v>979.75</v>
      </c>
      <c r="I119">
        <v>965.05</v>
      </c>
      <c r="J119">
        <v>963.8</v>
      </c>
      <c r="K119">
        <v>972.4</v>
      </c>
      <c r="M119">
        <v>973.24</v>
      </c>
      <c r="N119">
        <v>979.75</v>
      </c>
      <c r="O119">
        <v>669.8</v>
      </c>
      <c r="P119" t="s">
        <v>2459</v>
      </c>
      <c r="Q119" s="127">
        <v>404357770.89999998</v>
      </c>
      <c r="R119" s="128">
        <v>18259</v>
      </c>
    </row>
    <row r="120" spans="1:18" x14ac:dyDescent="0.3">
      <c r="A120" s="126">
        <v>45215</v>
      </c>
      <c r="B120" s="129">
        <f t="shared" si="1"/>
        <v>-0.26682134570765664</v>
      </c>
      <c r="C120" s="129">
        <f>MAX($D$2:D120)</f>
        <v>1314.55</v>
      </c>
      <c r="D120">
        <v>963.8</v>
      </c>
      <c r="F120" s="128">
        <v>517819</v>
      </c>
      <c r="G120">
        <v>960</v>
      </c>
      <c r="H120">
        <v>970</v>
      </c>
      <c r="I120">
        <v>954.4</v>
      </c>
      <c r="J120">
        <v>959.15</v>
      </c>
      <c r="K120">
        <v>967</v>
      </c>
      <c r="M120">
        <v>964.71</v>
      </c>
      <c r="N120">
        <v>970</v>
      </c>
      <c r="O120">
        <v>669.8</v>
      </c>
      <c r="P120" t="s">
        <v>2459</v>
      </c>
      <c r="Q120" s="127">
        <v>499543224.19999999</v>
      </c>
      <c r="R120" s="128">
        <v>32098</v>
      </c>
    </row>
    <row r="121" spans="1:18" x14ac:dyDescent="0.3">
      <c r="A121" s="126">
        <v>45212</v>
      </c>
      <c r="B121" s="129">
        <f t="shared" si="1"/>
        <v>-0.27035867787455781</v>
      </c>
      <c r="C121" s="129">
        <f>MAX($D$2:D121)</f>
        <v>1314.55</v>
      </c>
      <c r="D121">
        <v>959.15</v>
      </c>
      <c r="F121" s="128">
        <v>416685</v>
      </c>
      <c r="G121">
        <v>944.65</v>
      </c>
      <c r="H121">
        <v>962.55</v>
      </c>
      <c r="I121">
        <v>942</v>
      </c>
      <c r="J121">
        <v>945.55</v>
      </c>
      <c r="K121">
        <v>955.1</v>
      </c>
      <c r="M121">
        <v>956.66</v>
      </c>
      <c r="N121">
        <v>963</v>
      </c>
      <c r="O121">
        <v>669.8</v>
      </c>
      <c r="P121" t="s">
        <v>2459</v>
      </c>
      <c r="Q121" s="127">
        <v>398625842.85000002</v>
      </c>
      <c r="R121" s="128">
        <v>34567</v>
      </c>
    </row>
    <row r="122" spans="1:18" x14ac:dyDescent="0.3">
      <c r="A122" s="126">
        <v>45211</v>
      </c>
      <c r="B122" s="129">
        <f t="shared" si="1"/>
        <v>-0.28070442356700015</v>
      </c>
      <c r="C122" s="129">
        <f>MAX($D$2:D122)</f>
        <v>1314.55</v>
      </c>
      <c r="D122">
        <v>945.55</v>
      </c>
      <c r="F122" s="128">
        <v>354535</v>
      </c>
      <c r="G122">
        <v>941.75</v>
      </c>
      <c r="H122">
        <v>956</v>
      </c>
      <c r="I122">
        <v>939.15</v>
      </c>
      <c r="J122">
        <v>941.75</v>
      </c>
      <c r="K122">
        <v>941.55</v>
      </c>
      <c r="M122">
        <v>948.24</v>
      </c>
      <c r="N122">
        <v>963</v>
      </c>
      <c r="O122">
        <v>669.8</v>
      </c>
      <c r="P122" t="s">
        <v>2459</v>
      </c>
      <c r="Q122" s="127">
        <v>336185566.25</v>
      </c>
      <c r="R122" s="128">
        <v>20125</v>
      </c>
    </row>
    <row r="123" spans="1:18" x14ac:dyDescent="0.3">
      <c r="A123" s="126">
        <v>45210</v>
      </c>
      <c r="B123" s="129">
        <f t="shared" si="1"/>
        <v>-0.28359514662812368</v>
      </c>
      <c r="C123" s="129">
        <f>MAX($D$2:D123)</f>
        <v>1314.55</v>
      </c>
      <c r="D123">
        <v>941.75</v>
      </c>
      <c r="F123" s="128">
        <v>328292</v>
      </c>
      <c r="G123">
        <v>955.7</v>
      </c>
      <c r="H123">
        <v>963</v>
      </c>
      <c r="I123">
        <v>937.2</v>
      </c>
      <c r="J123">
        <v>951.7</v>
      </c>
      <c r="K123">
        <v>938.5</v>
      </c>
      <c r="M123">
        <v>951.4</v>
      </c>
      <c r="N123">
        <v>963</v>
      </c>
      <c r="O123">
        <v>669.8</v>
      </c>
      <c r="P123" t="s">
        <v>2459</v>
      </c>
      <c r="Q123" s="127">
        <v>312337644.5</v>
      </c>
      <c r="R123" s="128">
        <v>13251</v>
      </c>
    </row>
    <row r="124" spans="1:18" x14ac:dyDescent="0.3">
      <c r="A124" s="126">
        <v>45209</v>
      </c>
      <c r="B124" s="129">
        <f t="shared" si="1"/>
        <v>-0.27602601650755004</v>
      </c>
      <c r="C124" s="129">
        <f>MAX($D$2:D124)</f>
        <v>1314.55</v>
      </c>
      <c r="D124">
        <v>951.7</v>
      </c>
      <c r="F124" s="128">
        <v>600190</v>
      </c>
      <c r="G124">
        <v>940</v>
      </c>
      <c r="H124">
        <v>958.15</v>
      </c>
      <c r="I124">
        <v>932.1</v>
      </c>
      <c r="J124">
        <v>936.1</v>
      </c>
      <c r="K124">
        <v>952</v>
      </c>
      <c r="M124">
        <v>950.37</v>
      </c>
      <c r="N124">
        <v>958.15</v>
      </c>
      <c r="O124">
        <v>669.8</v>
      </c>
      <c r="P124" t="s">
        <v>2459</v>
      </c>
      <c r="Q124" s="127">
        <v>570402434.25</v>
      </c>
      <c r="R124" s="128">
        <v>21835</v>
      </c>
    </row>
    <row r="125" spans="1:18" x14ac:dyDescent="0.3">
      <c r="A125" s="126">
        <v>45208</v>
      </c>
      <c r="B125" s="129">
        <f t="shared" si="1"/>
        <v>-0.28789319539005737</v>
      </c>
      <c r="C125" s="129">
        <f>MAX($D$2:D125)</f>
        <v>1314.55</v>
      </c>
      <c r="D125">
        <v>936.1</v>
      </c>
      <c r="F125" s="128">
        <v>659239</v>
      </c>
      <c r="G125">
        <v>930.95</v>
      </c>
      <c r="H125">
        <v>956.35</v>
      </c>
      <c r="I125">
        <v>925.25</v>
      </c>
      <c r="J125">
        <v>933.9</v>
      </c>
      <c r="K125">
        <v>934.55</v>
      </c>
      <c r="M125">
        <v>942.93</v>
      </c>
      <c r="N125">
        <v>956.35</v>
      </c>
      <c r="O125">
        <v>669.8</v>
      </c>
      <c r="P125" t="s">
        <v>2459</v>
      </c>
      <c r="Q125" s="127">
        <v>621614893.45000005</v>
      </c>
      <c r="R125" s="128">
        <v>24285</v>
      </c>
    </row>
    <row r="126" spans="1:18" x14ac:dyDescent="0.3">
      <c r="A126" s="126">
        <v>45205</v>
      </c>
      <c r="B126" s="129">
        <f t="shared" si="1"/>
        <v>-0.28956677189912899</v>
      </c>
      <c r="C126" s="129">
        <f>MAX($D$2:D126)</f>
        <v>1314.55</v>
      </c>
      <c r="D126">
        <v>933.9</v>
      </c>
      <c r="F126" s="128">
        <v>325290</v>
      </c>
      <c r="G126">
        <v>931.55</v>
      </c>
      <c r="H126">
        <v>938.45</v>
      </c>
      <c r="I126">
        <v>927.05</v>
      </c>
      <c r="J126">
        <v>926.95</v>
      </c>
      <c r="K126">
        <v>938</v>
      </c>
      <c r="M126">
        <v>933.16</v>
      </c>
      <c r="N126">
        <v>955</v>
      </c>
      <c r="O126">
        <v>669.8</v>
      </c>
      <c r="P126" t="s">
        <v>2459</v>
      </c>
      <c r="Q126" s="127">
        <v>303548275.69999999</v>
      </c>
      <c r="R126" s="128">
        <v>14972</v>
      </c>
    </row>
    <row r="127" spans="1:18" x14ac:dyDescent="0.3">
      <c r="A127" s="126">
        <v>45204</v>
      </c>
      <c r="B127" s="129">
        <f t="shared" si="1"/>
        <v>-0.29485375223460492</v>
      </c>
      <c r="C127" s="129">
        <f>MAX($D$2:D127)</f>
        <v>1314.55</v>
      </c>
      <c r="D127">
        <v>926.95</v>
      </c>
      <c r="F127" s="128">
        <v>225041</v>
      </c>
      <c r="G127">
        <v>922</v>
      </c>
      <c r="H127">
        <v>934.95</v>
      </c>
      <c r="I127">
        <v>919.85</v>
      </c>
      <c r="J127">
        <v>921.5</v>
      </c>
      <c r="K127">
        <v>930.7</v>
      </c>
      <c r="M127">
        <v>924.54</v>
      </c>
      <c r="N127">
        <v>955</v>
      </c>
      <c r="O127">
        <v>669.8</v>
      </c>
      <c r="P127" t="s">
        <v>2459</v>
      </c>
      <c r="Q127" s="127">
        <v>208059791.55000001</v>
      </c>
      <c r="R127" s="128">
        <v>10605</v>
      </c>
    </row>
    <row r="128" spans="1:18" x14ac:dyDescent="0.3">
      <c r="A128" s="126">
        <v>45203</v>
      </c>
      <c r="B128" s="129">
        <f t="shared" si="1"/>
        <v>-0.29899965767753223</v>
      </c>
      <c r="C128" s="129">
        <f>MAX($D$2:D128)</f>
        <v>1314.55</v>
      </c>
      <c r="D128">
        <v>921.5</v>
      </c>
      <c r="F128" s="128">
        <v>286445</v>
      </c>
      <c r="G128">
        <v>935.45</v>
      </c>
      <c r="H128">
        <v>936.8</v>
      </c>
      <c r="I128">
        <v>917</v>
      </c>
      <c r="J128">
        <v>935.45</v>
      </c>
      <c r="K128">
        <v>921</v>
      </c>
      <c r="M128">
        <v>926.3</v>
      </c>
      <c r="N128">
        <v>955</v>
      </c>
      <c r="O128">
        <v>669.8</v>
      </c>
      <c r="P128" t="s">
        <v>2459</v>
      </c>
      <c r="Q128" s="127">
        <v>265335099.09999999</v>
      </c>
      <c r="R128" s="128">
        <v>12533</v>
      </c>
    </row>
    <row r="129" spans="1:18" x14ac:dyDescent="0.3">
      <c r="A129" s="126">
        <v>45202</v>
      </c>
      <c r="B129" s="129">
        <f t="shared" si="1"/>
        <v>-0.28838766117682851</v>
      </c>
      <c r="C129" s="129">
        <f>MAX($D$2:D129)</f>
        <v>1314.55</v>
      </c>
      <c r="D129">
        <v>935.45</v>
      </c>
      <c r="F129" s="128">
        <v>438049</v>
      </c>
      <c r="G129">
        <v>935.65</v>
      </c>
      <c r="H129">
        <v>946.45</v>
      </c>
      <c r="I129">
        <v>926.1</v>
      </c>
      <c r="J129">
        <v>935.65</v>
      </c>
      <c r="K129">
        <v>933.2</v>
      </c>
      <c r="M129">
        <v>938.85</v>
      </c>
      <c r="N129">
        <v>955</v>
      </c>
      <c r="O129">
        <v>669.8</v>
      </c>
      <c r="P129" t="s">
        <v>2459</v>
      </c>
      <c r="Q129" s="127">
        <v>411264398.89999998</v>
      </c>
      <c r="R129" s="128">
        <v>16266</v>
      </c>
    </row>
    <row r="130" spans="1:18" x14ac:dyDescent="0.3">
      <c r="A130" s="126">
        <v>45198</v>
      </c>
      <c r="B130" s="129">
        <f t="shared" ref="B130:B193" si="2">(D130 - C130) / C130</f>
        <v>-0.28823551785782209</v>
      </c>
      <c r="C130" s="129">
        <f>MAX($D$2:D130)</f>
        <v>1314.55</v>
      </c>
      <c r="D130">
        <v>935.65</v>
      </c>
      <c r="F130" s="128">
        <v>914891</v>
      </c>
      <c r="G130">
        <v>928.85</v>
      </c>
      <c r="H130">
        <v>948</v>
      </c>
      <c r="I130">
        <v>920.5</v>
      </c>
      <c r="J130">
        <v>923.9</v>
      </c>
      <c r="K130">
        <v>936.9</v>
      </c>
      <c r="M130">
        <v>937.67</v>
      </c>
      <c r="N130">
        <v>955</v>
      </c>
      <c r="O130">
        <v>669.8</v>
      </c>
      <c r="P130" t="s">
        <v>2459</v>
      </c>
      <c r="Q130" s="127">
        <v>857866431.75</v>
      </c>
      <c r="R130" s="128">
        <v>22689</v>
      </c>
    </row>
    <row r="131" spans="1:18" x14ac:dyDescent="0.3">
      <c r="A131" s="126">
        <v>45197</v>
      </c>
      <c r="B131" s="129">
        <f t="shared" si="2"/>
        <v>-0.29717393784945417</v>
      </c>
      <c r="C131" s="129">
        <f>MAX($D$2:D131)</f>
        <v>1314.55</v>
      </c>
      <c r="D131">
        <v>923.9</v>
      </c>
      <c r="F131" s="128">
        <v>745247</v>
      </c>
      <c r="G131">
        <v>922.7</v>
      </c>
      <c r="H131">
        <v>929.2</v>
      </c>
      <c r="I131">
        <v>913.5</v>
      </c>
      <c r="J131">
        <v>922.7</v>
      </c>
      <c r="K131">
        <v>926.9</v>
      </c>
      <c r="M131">
        <v>922.24</v>
      </c>
      <c r="N131">
        <v>955</v>
      </c>
      <c r="O131">
        <v>669.8</v>
      </c>
      <c r="P131" t="s">
        <v>2459</v>
      </c>
      <c r="Q131" s="127">
        <v>687293843.75</v>
      </c>
      <c r="R131" s="128">
        <v>25707</v>
      </c>
    </row>
    <row r="132" spans="1:18" x14ac:dyDescent="0.3">
      <c r="A132" s="126">
        <v>45196</v>
      </c>
      <c r="B132" s="129">
        <f t="shared" si="2"/>
        <v>-0.29808679776349317</v>
      </c>
      <c r="C132" s="129">
        <f>MAX($D$2:D132)</f>
        <v>1314.55</v>
      </c>
      <c r="D132">
        <v>922.7</v>
      </c>
      <c r="F132" s="128">
        <v>694015</v>
      </c>
      <c r="G132">
        <v>909.9</v>
      </c>
      <c r="H132">
        <v>931</v>
      </c>
      <c r="I132">
        <v>897.5</v>
      </c>
      <c r="J132">
        <v>905.1</v>
      </c>
      <c r="K132">
        <v>922.75</v>
      </c>
      <c r="M132">
        <v>912.91</v>
      </c>
      <c r="N132">
        <v>955</v>
      </c>
      <c r="O132">
        <v>669.8</v>
      </c>
      <c r="P132" t="s">
        <v>2459</v>
      </c>
      <c r="Q132" s="127">
        <v>633570381.79999995</v>
      </c>
      <c r="R132" s="128">
        <v>26415</v>
      </c>
    </row>
    <row r="133" spans="1:18" x14ac:dyDescent="0.3">
      <c r="A133" s="126">
        <v>45195</v>
      </c>
      <c r="B133" s="129">
        <f t="shared" si="2"/>
        <v>-0.31147540983606553</v>
      </c>
      <c r="C133" s="129">
        <f>MAX($D$2:D133)</f>
        <v>1314.55</v>
      </c>
      <c r="D133">
        <v>905.1</v>
      </c>
      <c r="F133" s="128">
        <v>365406</v>
      </c>
      <c r="G133">
        <v>893</v>
      </c>
      <c r="H133">
        <v>909</v>
      </c>
      <c r="I133">
        <v>885.65</v>
      </c>
      <c r="J133">
        <v>892.2</v>
      </c>
      <c r="K133">
        <v>909</v>
      </c>
      <c r="M133">
        <v>894.92</v>
      </c>
      <c r="N133">
        <v>955</v>
      </c>
      <c r="O133">
        <v>669.8</v>
      </c>
      <c r="P133" t="s">
        <v>2459</v>
      </c>
      <c r="Q133" s="127">
        <v>327008158.10000002</v>
      </c>
      <c r="R133" s="128">
        <v>11616</v>
      </c>
    </row>
    <row r="134" spans="1:18" x14ac:dyDescent="0.3">
      <c r="A134" s="126">
        <v>45194</v>
      </c>
      <c r="B134" s="129">
        <f t="shared" si="2"/>
        <v>-0.32128865391198502</v>
      </c>
      <c r="C134" s="129">
        <f>MAX($D$2:D134)</f>
        <v>1314.55</v>
      </c>
      <c r="D134">
        <v>892.2</v>
      </c>
      <c r="F134" s="128">
        <v>135256</v>
      </c>
      <c r="G134">
        <v>895</v>
      </c>
      <c r="H134">
        <v>901.15</v>
      </c>
      <c r="I134">
        <v>887.8</v>
      </c>
      <c r="J134">
        <v>894.25</v>
      </c>
      <c r="K134">
        <v>892</v>
      </c>
      <c r="M134">
        <v>892.47</v>
      </c>
      <c r="N134">
        <v>955</v>
      </c>
      <c r="O134">
        <v>669.8</v>
      </c>
      <c r="P134" t="s">
        <v>2459</v>
      </c>
      <c r="Q134" s="127">
        <v>120711648.25</v>
      </c>
      <c r="R134" s="128">
        <v>6023</v>
      </c>
    </row>
    <row r="135" spans="1:18" x14ac:dyDescent="0.3">
      <c r="A135" s="126">
        <v>45191</v>
      </c>
      <c r="B135" s="129">
        <f t="shared" si="2"/>
        <v>-0.31972918489216839</v>
      </c>
      <c r="C135" s="129">
        <f>MAX($D$2:D135)</f>
        <v>1314.55</v>
      </c>
      <c r="D135">
        <v>894.25</v>
      </c>
      <c r="F135" s="128">
        <v>474060</v>
      </c>
      <c r="G135">
        <v>900.05</v>
      </c>
      <c r="H135">
        <v>903.7</v>
      </c>
      <c r="I135">
        <v>878</v>
      </c>
      <c r="J135">
        <v>900.05</v>
      </c>
      <c r="K135">
        <v>893.95</v>
      </c>
      <c r="M135">
        <v>893.37</v>
      </c>
      <c r="N135">
        <v>955</v>
      </c>
      <c r="O135">
        <v>669.8</v>
      </c>
      <c r="P135" t="s">
        <v>2459</v>
      </c>
      <c r="Q135" s="127">
        <v>423512685.75</v>
      </c>
      <c r="R135" s="128">
        <v>17427</v>
      </c>
    </row>
    <row r="136" spans="1:18" x14ac:dyDescent="0.3">
      <c r="A136" s="126">
        <v>45190</v>
      </c>
      <c r="B136" s="129">
        <f t="shared" si="2"/>
        <v>-0.31531702864097982</v>
      </c>
      <c r="C136" s="129">
        <f>MAX($D$2:D136)</f>
        <v>1314.55</v>
      </c>
      <c r="D136">
        <v>900.05</v>
      </c>
      <c r="F136" s="128">
        <v>273994</v>
      </c>
      <c r="G136">
        <v>913</v>
      </c>
      <c r="H136">
        <v>919.15</v>
      </c>
      <c r="I136">
        <v>896</v>
      </c>
      <c r="J136">
        <v>913.25</v>
      </c>
      <c r="K136">
        <v>898</v>
      </c>
      <c r="M136">
        <v>908.36</v>
      </c>
      <c r="N136">
        <v>955</v>
      </c>
      <c r="O136">
        <v>669.8</v>
      </c>
      <c r="P136" t="s">
        <v>2459</v>
      </c>
      <c r="Q136" s="127">
        <v>248884974.5</v>
      </c>
      <c r="R136" s="128">
        <v>12799</v>
      </c>
    </row>
    <row r="137" spans="1:18" x14ac:dyDescent="0.3">
      <c r="A137" s="126">
        <v>45189</v>
      </c>
      <c r="B137" s="129">
        <f t="shared" si="2"/>
        <v>-0.3052755695865505</v>
      </c>
      <c r="C137" s="129">
        <f>MAX($D$2:D137)</f>
        <v>1314.55</v>
      </c>
      <c r="D137">
        <v>913.25</v>
      </c>
      <c r="F137" s="128">
        <v>538630</v>
      </c>
      <c r="G137">
        <v>924.05</v>
      </c>
      <c r="H137">
        <v>925.95</v>
      </c>
      <c r="I137">
        <v>905</v>
      </c>
      <c r="J137">
        <v>927.55</v>
      </c>
      <c r="K137">
        <v>916.85</v>
      </c>
      <c r="M137">
        <v>913.79</v>
      </c>
      <c r="N137">
        <v>955</v>
      </c>
      <c r="O137">
        <v>669.8</v>
      </c>
      <c r="P137" t="s">
        <v>2459</v>
      </c>
      <c r="Q137" s="127">
        <v>492195015.19999999</v>
      </c>
      <c r="R137" s="128">
        <v>17027</v>
      </c>
    </row>
    <row r="138" spans="1:18" x14ac:dyDescent="0.3">
      <c r="A138" s="126">
        <v>45187</v>
      </c>
      <c r="B138" s="129">
        <f t="shared" si="2"/>
        <v>-0.29439732227758547</v>
      </c>
      <c r="C138" s="129">
        <f>MAX($D$2:D138)</f>
        <v>1314.55</v>
      </c>
      <c r="D138">
        <v>927.55</v>
      </c>
      <c r="F138" s="128">
        <v>1040865</v>
      </c>
      <c r="G138">
        <v>938.4</v>
      </c>
      <c r="H138">
        <v>955</v>
      </c>
      <c r="I138">
        <v>924</v>
      </c>
      <c r="J138">
        <v>930.75</v>
      </c>
      <c r="K138">
        <v>927</v>
      </c>
      <c r="M138">
        <v>938.15</v>
      </c>
      <c r="N138">
        <v>955</v>
      </c>
      <c r="O138">
        <v>669.8</v>
      </c>
      <c r="P138" t="s">
        <v>2459</v>
      </c>
      <c r="Q138" s="127">
        <v>976491897</v>
      </c>
      <c r="R138" s="128">
        <v>36993</v>
      </c>
    </row>
    <row r="139" spans="1:18" x14ac:dyDescent="0.3">
      <c r="A139" s="126">
        <v>45184</v>
      </c>
      <c r="B139" s="129">
        <f t="shared" si="2"/>
        <v>-0.29196302917348138</v>
      </c>
      <c r="C139" s="129">
        <f>MAX($D$2:D139)</f>
        <v>1314.55</v>
      </c>
      <c r="D139">
        <v>930.75</v>
      </c>
      <c r="F139" s="128">
        <v>1953868</v>
      </c>
      <c r="G139">
        <v>904</v>
      </c>
      <c r="H139">
        <v>939</v>
      </c>
      <c r="I139">
        <v>901.65</v>
      </c>
      <c r="J139">
        <v>901.4</v>
      </c>
      <c r="K139">
        <v>932</v>
      </c>
      <c r="M139">
        <v>926.9</v>
      </c>
      <c r="N139">
        <v>951.3</v>
      </c>
      <c r="O139">
        <v>669.8</v>
      </c>
      <c r="P139" t="s">
        <v>2459</v>
      </c>
      <c r="Q139" s="127">
        <v>1811043144.8499999</v>
      </c>
      <c r="R139" s="128">
        <v>56944</v>
      </c>
    </row>
    <row r="140" spans="1:18" x14ac:dyDescent="0.3">
      <c r="A140" s="126">
        <v>45183</v>
      </c>
      <c r="B140" s="129">
        <f t="shared" si="2"/>
        <v>-0.31429006123768588</v>
      </c>
      <c r="C140" s="129">
        <f>MAX($D$2:D140)</f>
        <v>1314.55</v>
      </c>
      <c r="D140">
        <v>901.4</v>
      </c>
      <c r="F140" s="128">
        <v>164954</v>
      </c>
      <c r="G140">
        <v>895.25</v>
      </c>
      <c r="H140">
        <v>903.2</v>
      </c>
      <c r="I140">
        <v>890.15</v>
      </c>
      <c r="J140">
        <v>888.25</v>
      </c>
      <c r="K140">
        <v>899.6</v>
      </c>
      <c r="M140">
        <v>898.19</v>
      </c>
      <c r="N140">
        <v>951.3</v>
      </c>
      <c r="O140">
        <v>669.8</v>
      </c>
      <c r="P140" t="s">
        <v>2459</v>
      </c>
      <c r="Q140" s="127">
        <v>148160424.25</v>
      </c>
      <c r="R140" s="128">
        <v>8348</v>
      </c>
    </row>
    <row r="141" spans="1:18" x14ac:dyDescent="0.3">
      <c r="A141" s="126">
        <v>45182</v>
      </c>
      <c r="B141" s="129">
        <f t="shared" si="2"/>
        <v>-0.3242934844623635</v>
      </c>
      <c r="C141" s="129">
        <f>MAX($D$2:D141)</f>
        <v>1314.55</v>
      </c>
      <c r="D141">
        <v>888.25</v>
      </c>
      <c r="F141" s="128">
        <v>320127</v>
      </c>
      <c r="G141">
        <v>898.95</v>
      </c>
      <c r="H141">
        <v>908.5</v>
      </c>
      <c r="I141">
        <v>886.1</v>
      </c>
      <c r="J141">
        <v>896.7</v>
      </c>
      <c r="K141">
        <v>890.15</v>
      </c>
      <c r="M141">
        <v>893.46</v>
      </c>
      <c r="N141">
        <v>951.3</v>
      </c>
      <c r="O141">
        <v>669.8</v>
      </c>
      <c r="P141" t="s">
        <v>2459</v>
      </c>
      <c r="Q141" s="127">
        <v>286021382.14999998</v>
      </c>
      <c r="R141" s="128">
        <v>15514</v>
      </c>
    </row>
    <row r="142" spans="1:18" x14ac:dyDescent="0.3">
      <c r="A142" s="126">
        <v>45181</v>
      </c>
      <c r="B142" s="129">
        <f t="shared" si="2"/>
        <v>-0.31786542923433869</v>
      </c>
      <c r="C142" s="129">
        <f>MAX($D$2:D142)</f>
        <v>1314.55</v>
      </c>
      <c r="D142">
        <v>896.7</v>
      </c>
      <c r="F142" s="128">
        <v>348393</v>
      </c>
      <c r="G142">
        <v>900</v>
      </c>
      <c r="H142">
        <v>913.55</v>
      </c>
      <c r="I142">
        <v>886.05</v>
      </c>
      <c r="J142">
        <v>899.7</v>
      </c>
      <c r="K142">
        <v>891.75</v>
      </c>
      <c r="M142">
        <v>897.18</v>
      </c>
      <c r="N142">
        <v>951.3</v>
      </c>
      <c r="O142">
        <v>669.8</v>
      </c>
      <c r="P142" t="s">
        <v>2459</v>
      </c>
      <c r="Q142" s="127">
        <v>312572449.5</v>
      </c>
      <c r="R142" s="128">
        <v>14179</v>
      </c>
    </row>
    <row r="143" spans="1:18" x14ac:dyDescent="0.3">
      <c r="A143" s="126">
        <v>45180</v>
      </c>
      <c r="B143" s="129">
        <f t="shared" si="2"/>
        <v>-0.31558327944924114</v>
      </c>
      <c r="C143" s="129">
        <f>MAX($D$2:D143)</f>
        <v>1314.55</v>
      </c>
      <c r="D143">
        <v>899.7</v>
      </c>
      <c r="F143" s="128">
        <v>109609</v>
      </c>
      <c r="G143">
        <v>902</v>
      </c>
      <c r="H143">
        <v>904.85</v>
      </c>
      <c r="I143">
        <v>894.1</v>
      </c>
      <c r="J143">
        <v>902.85</v>
      </c>
      <c r="K143">
        <v>900</v>
      </c>
      <c r="M143">
        <v>899.01</v>
      </c>
      <c r="N143">
        <v>951.3</v>
      </c>
      <c r="O143">
        <v>669.8</v>
      </c>
      <c r="P143" t="s">
        <v>2459</v>
      </c>
      <c r="Q143" s="127">
        <v>98539150.849999994</v>
      </c>
      <c r="R143" s="128">
        <v>5489</v>
      </c>
    </row>
    <row r="144" spans="1:18" x14ac:dyDescent="0.3">
      <c r="A144" s="126">
        <v>45177</v>
      </c>
      <c r="B144" s="129">
        <f t="shared" si="2"/>
        <v>-0.3131870221748887</v>
      </c>
      <c r="C144" s="129">
        <f>MAX($D$2:D144)</f>
        <v>1314.55</v>
      </c>
      <c r="D144">
        <v>902.85</v>
      </c>
      <c r="F144" s="128">
        <v>300163</v>
      </c>
      <c r="G144">
        <v>897.5</v>
      </c>
      <c r="H144">
        <v>906.4</v>
      </c>
      <c r="I144">
        <v>889.3</v>
      </c>
      <c r="J144">
        <v>897.5</v>
      </c>
      <c r="K144">
        <v>898.95</v>
      </c>
      <c r="M144">
        <v>899.85</v>
      </c>
      <c r="N144">
        <v>951.3</v>
      </c>
      <c r="O144">
        <v>669.8</v>
      </c>
      <c r="P144" t="s">
        <v>2459</v>
      </c>
      <c r="Q144" s="127">
        <v>270101624.69999999</v>
      </c>
      <c r="R144" s="128">
        <v>14975</v>
      </c>
    </row>
    <row r="145" spans="1:18" x14ac:dyDescent="0.3">
      <c r="A145" s="126">
        <v>45176</v>
      </c>
      <c r="B145" s="129">
        <f t="shared" si="2"/>
        <v>-0.31725685595831271</v>
      </c>
      <c r="C145" s="129">
        <f>MAX($D$2:D145)</f>
        <v>1314.55</v>
      </c>
      <c r="D145">
        <v>897.5</v>
      </c>
      <c r="F145" s="128">
        <v>199959</v>
      </c>
      <c r="G145">
        <v>900</v>
      </c>
      <c r="H145">
        <v>905</v>
      </c>
      <c r="I145">
        <v>894.4</v>
      </c>
      <c r="J145">
        <v>897.45</v>
      </c>
      <c r="K145">
        <v>896.05</v>
      </c>
      <c r="M145">
        <v>898.63</v>
      </c>
      <c r="N145">
        <v>951.3</v>
      </c>
      <c r="O145">
        <v>669.8</v>
      </c>
      <c r="P145" t="s">
        <v>2459</v>
      </c>
      <c r="Q145" s="127">
        <v>179688470.5</v>
      </c>
      <c r="R145" s="128">
        <v>8293</v>
      </c>
    </row>
    <row r="146" spans="1:18" x14ac:dyDescent="0.3">
      <c r="A146" s="126">
        <v>45175</v>
      </c>
      <c r="B146" s="129">
        <f t="shared" si="2"/>
        <v>-0.3172948917880643</v>
      </c>
      <c r="C146" s="129">
        <f>MAX($D$2:D146)</f>
        <v>1314.55</v>
      </c>
      <c r="D146">
        <v>897.45</v>
      </c>
      <c r="F146" s="128">
        <v>348082</v>
      </c>
      <c r="G146">
        <v>893.4</v>
      </c>
      <c r="H146">
        <v>909.4</v>
      </c>
      <c r="I146">
        <v>890.05</v>
      </c>
      <c r="J146">
        <v>892.6</v>
      </c>
      <c r="K146">
        <v>898</v>
      </c>
      <c r="M146">
        <v>899.55</v>
      </c>
      <c r="N146">
        <v>951.3</v>
      </c>
      <c r="O146">
        <v>669.8</v>
      </c>
      <c r="P146" t="s">
        <v>2459</v>
      </c>
      <c r="Q146" s="127">
        <v>313116514.64999998</v>
      </c>
      <c r="R146" s="128">
        <v>15635</v>
      </c>
    </row>
    <row r="147" spans="1:18" x14ac:dyDescent="0.3">
      <c r="A147" s="126">
        <v>45174</v>
      </c>
      <c r="B147" s="129">
        <f t="shared" si="2"/>
        <v>-0.32098436727397206</v>
      </c>
      <c r="C147" s="129">
        <f>MAX($D$2:D147)</f>
        <v>1314.55</v>
      </c>
      <c r="D147">
        <v>892.6</v>
      </c>
      <c r="F147" s="128">
        <v>357542</v>
      </c>
      <c r="G147">
        <v>879.1</v>
      </c>
      <c r="H147">
        <v>900.4</v>
      </c>
      <c r="I147">
        <v>877.35</v>
      </c>
      <c r="J147">
        <v>876.95</v>
      </c>
      <c r="K147">
        <v>892.3</v>
      </c>
      <c r="M147">
        <v>891.14</v>
      </c>
      <c r="N147">
        <v>951.3</v>
      </c>
      <c r="O147">
        <v>669.8</v>
      </c>
      <c r="P147" t="s">
        <v>2459</v>
      </c>
      <c r="Q147" s="127">
        <v>318620028.75</v>
      </c>
      <c r="R147" s="128">
        <v>14975</v>
      </c>
    </row>
    <row r="148" spans="1:18" x14ac:dyDescent="0.3">
      <c r="A148" s="126">
        <v>45173</v>
      </c>
      <c r="B148" s="129">
        <f t="shared" si="2"/>
        <v>-0.33288958198623098</v>
      </c>
      <c r="C148" s="129">
        <f>MAX($D$2:D148)</f>
        <v>1314.55</v>
      </c>
      <c r="D148">
        <v>876.95</v>
      </c>
      <c r="F148" s="128">
        <v>345178</v>
      </c>
      <c r="G148">
        <v>869.9</v>
      </c>
      <c r="H148">
        <v>884.15</v>
      </c>
      <c r="I148">
        <v>856.8</v>
      </c>
      <c r="J148">
        <v>866.8</v>
      </c>
      <c r="K148">
        <v>882.2</v>
      </c>
      <c r="M148">
        <v>871.56</v>
      </c>
      <c r="N148">
        <v>951.3</v>
      </c>
      <c r="O148">
        <v>669.8</v>
      </c>
      <c r="P148" t="s">
        <v>2459</v>
      </c>
      <c r="Q148" s="127">
        <v>300842326.55000001</v>
      </c>
      <c r="R148" s="128">
        <v>12563</v>
      </c>
    </row>
    <row r="149" spans="1:18" x14ac:dyDescent="0.3">
      <c r="A149" s="126">
        <v>45170</v>
      </c>
      <c r="B149" s="129">
        <f t="shared" si="2"/>
        <v>-0.3406108554258111</v>
      </c>
      <c r="C149" s="129">
        <f>MAX($D$2:D149)</f>
        <v>1314.55</v>
      </c>
      <c r="D149">
        <v>866.8</v>
      </c>
      <c r="F149" s="128">
        <v>288410</v>
      </c>
      <c r="G149">
        <v>875</v>
      </c>
      <c r="H149">
        <v>879</v>
      </c>
      <c r="I149">
        <v>863.05</v>
      </c>
      <c r="J149">
        <v>873.45</v>
      </c>
      <c r="K149">
        <v>863.05</v>
      </c>
      <c r="M149">
        <v>868.92</v>
      </c>
      <c r="N149">
        <v>951.3</v>
      </c>
      <c r="O149">
        <v>669.8</v>
      </c>
      <c r="P149" t="s">
        <v>2459</v>
      </c>
      <c r="Q149" s="127">
        <v>250605979.65000001</v>
      </c>
      <c r="R149" s="128">
        <v>16550</v>
      </c>
    </row>
    <row r="150" spans="1:18" x14ac:dyDescent="0.3">
      <c r="A150" s="126">
        <v>45169</v>
      </c>
      <c r="B150" s="129">
        <f t="shared" si="2"/>
        <v>-0.33555209006884479</v>
      </c>
      <c r="C150" s="129">
        <f>MAX($D$2:D150)</f>
        <v>1314.55</v>
      </c>
      <c r="D150">
        <v>873.45</v>
      </c>
      <c r="F150" s="128">
        <v>561536</v>
      </c>
      <c r="G150">
        <v>893.05</v>
      </c>
      <c r="H150">
        <v>893.05</v>
      </c>
      <c r="I150">
        <v>869.8</v>
      </c>
      <c r="J150">
        <v>890.55</v>
      </c>
      <c r="K150">
        <v>873.9</v>
      </c>
      <c r="M150">
        <v>876.53</v>
      </c>
      <c r="N150">
        <v>951.3</v>
      </c>
      <c r="O150">
        <v>669.8</v>
      </c>
      <c r="P150" t="s">
        <v>2459</v>
      </c>
      <c r="Q150" s="127">
        <v>492201183.94999999</v>
      </c>
      <c r="R150" s="128">
        <v>17999</v>
      </c>
    </row>
    <row r="151" spans="1:18" x14ac:dyDescent="0.3">
      <c r="A151" s="126">
        <v>45168</v>
      </c>
      <c r="B151" s="129">
        <f t="shared" si="2"/>
        <v>-0.32254383629378874</v>
      </c>
      <c r="C151" s="129">
        <f>MAX($D$2:D151)</f>
        <v>1314.55</v>
      </c>
      <c r="D151">
        <v>890.55</v>
      </c>
      <c r="F151" s="128">
        <v>435866</v>
      </c>
      <c r="G151">
        <v>889</v>
      </c>
      <c r="H151">
        <v>905</v>
      </c>
      <c r="I151">
        <v>888.7</v>
      </c>
      <c r="J151">
        <v>888.4</v>
      </c>
      <c r="K151">
        <v>890</v>
      </c>
      <c r="M151">
        <v>896.27</v>
      </c>
      <c r="N151">
        <v>951.3</v>
      </c>
      <c r="O151">
        <v>669.8</v>
      </c>
      <c r="P151" t="s">
        <v>2459</v>
      </c>
      <c r="Q151" s="127">
        <v>390655059.35000002</v>
      </c>
      <c r="R151" s="128">
        <v>16123</v>
      </c>
    </row>
    <row r="152" spans="1:18" x14ac:dyDescent="0.3">
      <c r="A152" s="126">
        <v>45167</v>
      </c>
      <c r="B152" s="129">
        <f t="shared" si="2"/>
        <v>-0.32417937697310867</v>
      </c>
      <c r="C152" s="129">
        <f>MAX($D$2:D152)</f>
        <v>1314.55</v>
      </c>
      <c r="D152">
        <v>888.4</v>
      </c>
      <c r="F152" s="128">
        <v>721700</v>
      </c>
      <c r="G152">
        <v>898.4</v>
      </c>
      <c r="H152">
        <v>901.65</v>
      </c>
      <c r="I152">
        <v>886</v>
      </c>
      <c r="J152">
        <v>893.65</v>
      </c>
      <c r="K152">
        <v>887</v>
      </c>
      <c r="M152">
        <v>891.44</v>
      </c>
      <c r="N152">
        <v>951.3</v>
      </c>
      <c r="O152">
        <v>669.8</v>
      </c>
      <c r="P152" t="s">
        <v>2459</v>
      </c>
      <c r="Q152" s="127">
        <v>643351489.14999998</v>
      </c>
      <c r="R152" s="128">
        <v>23906</v>
      </c>
    </row>
    <row r="153" spans="1:18" x14ac:dyDescent="0.3">
      <c r="A153" s="126">
        <v>45166</v>
      </c>
      <c r="B153" s="129">
        <f t="shared" si="2"/>
        <v>-0.32018561484918795</v>
      </c>
      <c r="C153" s="129">
        <f>MAX($D$2:D153)</f>
        <v>1314.55</v>
      </c>
      <c r="D153">
        <v>893.65</v>
      </c>
      <c r="F153" s="128">
        <v>305486</v>
      </c>
      <c r="G153">
        <v>894.25</v>
      </c>
      <c r="H153">
        <v>897.85</v>
      </c>
      <c r="I153">
        <v>881.55</v>
      </c>
      <c r="J153">
        <v>883.95</v>
      </c>
      <c r="K153">
        <v>892</v>
      </c>
      <c r="M153">
        <v>890.24</v>
      </c>
      <c r="N153">
        <v>951.3</v>
      </c>
      <c r="O153">
        <v>669.8</v>
      </c>
      <c r="P153" t="s">
        <v>2459</v>
      </c>
      <c r="Q153" s="127">
        <v>271956987.94999999</v>
      </c>
      <c r="R153" s="128">
        <v>18948</v>
      </c>
    </row>
    <row r="154" spans="1:18" x14ac:dyDescent="0.3">
      <c r="A154" s="126">
        <v>45163</v>
      </c>
      <c r="B154" s="129">
        <f t="shared" si="2"/>
        <v>-0.32756456582100335</v>
      </c>
      <c r="C154" s="129">
        <f>MAX($D$2:D154)</f>
        <v>1314.55</v>
      </c>
      <c r="D154">
        <v>883.95</v>
      </c>
      <c r="F154" s="128">
        <v>941439</v>
      </c>
      <c r="G154">
        <v>887</v>
      </c>
      <c r="H154">
        <v>902</v>
      </c>
      <c r="I154">
        <v>878.95</v>
      </c>
      <c r="J154">
        <v>883.45</v>
      </c>
      <c r="K154">
        <v>880.65</v>
      </c>
      <c r="M154">
        <v>891.53</v>
      </c>
      <c r="N154">
        <v>951.3</v>
      </c>
      <c r="O154">
        <v>669.8</v>
      </c>
      <c r="P154" t="s">
        <v>2459</v>
      </c>
      <c r="Q154" s="127">
        <v>839318911.45000005</v>
      </c>
      <c r="R154" s="128">
        <v>35256</v>
      </c>
    </row>
    <row r="155" spans="1:18" x14ac:dyDescent="0.3">
      <c r="A155" s="126">
        <v>45162</v>
      </c>
      <c r="B155" s="129">
        <f t="shared" si="2"/>
        <v>-0.32794492411851961</v>
      </c>
      <c r="C155" s="129">
        <f>MAX($D$2:D155)</f>
        <v>1314.55</v>
      </c>
      <c r="D155">
        <v>883.45</v>
      </c>
      <c r="F155" s="128">
        <v>1350171</v>
      </c>
      <c r="G155">
        <v>889</v>
      </c>
      <c r="H155">
        <v>918.75</v>
      </c>
      <c r="I155">
        <v>878</v>
      </c>
      <c r="J155">
        <v>877.05</v>
      </c>
      <c r="K155">
        <v>887</v>
      </c>
      <c r="M155">
        <v>899.15</v>
      </c>
      <c r="N155">
        <v>951.3</v>
      </c>
      <c r="O155">
        <v>669.8</v>
      </c>
      <c r="P155" t="s">
        <v>2459</v>
      </c>
      <c r="Q155" s="127">
        <v>1214004502.5</v>
      </c>
      <c r="R155" s="128">
        <v>42622</v>
      </c>
    </row>
    <row r="156" spans="1:18" x14ac:dyDescent="0.3">
      <c r="A156" s="126">
        <v>45161</v>
      </c>
      <c r="B156" s="129">
        <f t="shared" si="2"/>
        <v>-0.33281351032672779</v>
      </c>
      <c r="C156" s="129">
        <f>MAX($D$2:D156)</f>
        <v>1314.55</v>
      </c>
      <c r="D156">
        <v>877.05</v>
      </c>
      <c r="F156" s="128">
        <v>167935</v>
      </c>
      <c r="G156">
        <v>884.3</v>
      </c>
      <c r="H156">
        <v>891.5</v>
      </c>
      <c r="I156">
        <v>875.05</v>
      </c>
      <c r="J156">
        <v>884.95</v>
      </c>
      <c r="K156">
        <v>876.2</v>
      </c>
      <c r="M156">
        <v>882.85</v>
      </c>
      <c r="N156">
        <v>951.3</v>
      </c>
      <c r="O156">
        <v>669.8</v>
      </c>
      <c r="P156" t="s">
        <v>2459</v>
      </c>
      <c r="Q156" s="127">
        <v>148262180.69999999</v>
      </c>
      <c r="R156" s="128">
        <v>6274</v>
      </c>
    </row>
    <row r="157" spans="1:18" x14ac:dyDescent="0.3">
      <c r="A157" s="126">
        <v>45160</v>
      </c>
      <c r="B157" s="129">
        <f t="shared" si="2"/>
        <v>-0.32680384922597083</v>
      </c>
      <c r="C157" s="129">
        <f>MAX($D$2:D157)</f>
        <v>1314.55</v>
      </c>
      <c r="D157">
        <v>884.95</v>
      </c>
      <c r="F157" s="128">
        <v>263267</v>
      </c>
      <c r="G157">
        <v>891.7</v>
      </c>
      <c r="H157">
        <v>896.75</v>
      </c>
      <c r="I157">
        <v>883.35</v>
      </c>
      <c r="J157">
        <v>887</v>
      </c>
      <c r="K157">
        <v>884.9</v>
      </c>
      <c r="M157">
        <v>887.26</v>
      </c>
      <c r="N157">
        <v>951.3</v>
      </c>
      <c r="O157">
        <v>669.8</v>
      </c>
      <c r="P157" t="s">
        <v>2459</v>
      </c>
      <c r="Q157" s="127">
        <v>233586000.44999999</v>
      </c>
      <c r="R157" s="128">
        <v>11583</v>
      </c>
    </row>
    <row r="158" spans="1:18" x14ac:dyDescent="0.3">
      <c r="A158" s="126">
        <v>45159</v>
      </c>
      <c r="B158" s="129">
        <f t="shared" si="2"/>
        <v>-0.32524438020615415</v>
      </c>
      <c r="C158" s="129">
        <f>MAX($D$2:D158)</f>
        <v>1314.55</v>
      </c>
      <c r="D158">
        <v>887</v>
      </c>
      <c r="F158" s="128">
        <v>463250</v>
      </c>
      <c r="G158">
        <v>882.4</v>
      </c>
      <c r="H158">
        <v>894.7</v>
      </c>
      <c r="I158">
        <v>877</v>
      </c>
      <c r="J158">
        <v>877.75</v>
      </c>
      <c r="K158">
        <v>885.1</v>
      </c>
      <c r="M158">
        <v>885.96</v>
      </c>
      <c r="N158">
        <v>951.3</v>
      </c>
      <c r="O158">
        <v>669.8</v>
      </c>
      <c r="P158" t="s">
        <v>2459</v>
      </c>
      <c r="Q158" s="127">
        <v>410420588.80000001</v>
      </c>
      <c r="R158" s="128">
        <v>16869</v>
      </c>
    </row>
    <row r="159" spans="1:18" x14ac:dyDescent="0.3">
      <c r="A159" s="126">
        <v>45156</v>
      </c>
      <c r="B159" s="129">
        <f t="shared" si="2"/>
        <v>-0.33228100871020499</v>
      </c>
      <c r="C159" s="129">
        <f>MAX($D$2:D159)</f>
        <v>1314.55</v>
      </c>
      <c r="D159">
        <v>877.75</v>
      </c>
      <c r="F159" s="128">
        <v>232148</v>
      </c>
      <c r="G159">
        <v>892.05</v>
      </c>
      <c r="H159">
        <v>893.45</v>
      </c>
      <c r="I159">
        <v>875</v>
      </c>
      <c r="J159">
        <v>888.5</v>
      </c>
      <c r="K159">
        <v>879</v>
      </c>
      <c r="M159">
        <v>881.81</v>
      </c>
      <c r="N159">
        <v>951.3</v>
      </c>
      <c r="O159">
        <v>669.8</v>
      </c>
      <c r="P159" t="s">
        <v>2459</v>
      </c>
      <c r="Q159" s="127">
        <v>204709812.19999999</v>
      </c>
      <c r="R159" s="128">
        <v>10151</v>
      </c>
    </row>
    <row r="160" spans="1:18" x14ac:dyDescent="0.3">
      <c r="A160" s="126">
        <v>45155</v>
      </c>
      <c r="B160" s="129">
        <f t="shared" si="2"/>
        <v>-0.32410330531360537</v>
      </c>
      <c r="C160" s="129">
        <f>MAX($D$2:D160)</f>
        <v>1314.55</v>
      </c>
      <c r="D160">
        <v>888.5</v>
      </c>
      <c r="F160" s="128">
        <v>197980</v>
      </c>
      <c r="G160">
        <v>889</v>
      </c>
      <c r="H160">
        <v>900.95</v>
      </c>
      <c r="I160">
        <v>886.3</v>
      </c>
      <c r="J160">
        <v>889.65</v>
      </c>
      <c r="K160">
        <v>889.7</v>
      </c>
      <c r="M160">
        <v>892.54</v>
      </c>
      <c r="N160">
        <v>951.3</v>
      </c>
      <c r="O160">
        <v>669.8</v>
      </c>
      <c r="P160" t="s">
        <v>2459</v>
      </c>
      <c r="Q160" s="127">
        <v>176705089.30000001</v>
      </c>
      <c r="R160" s="128">
        <v>7973</v>
      </c>
    </row>
    <row r="161" spans="1:18" x14ac:dyDescent="0.3">
      <c r="A161" s="126">
        <v>45154</v>
      </c>
      <c r="B161" s="129">
        <f t="shared" si="2"/>
        <v>-0.32322848122931802</v>
      </c>
      <c r="C161" s="129">
        <f>MAX($D$2:D161)</f>
        <v>1314.55</v>
      </c>
      <c r="D161">
        <v>889.65</v>
      </c>
      <c r="F161" s="128">
        <v>391865</v>
      </c>
      <c r="G161">
        <v>888</v>
      </c>
      <c r="H161">
        <v>894.45</v>
      </c>
      <c r="I161">
        <v>873.6</v>
      </c>
      <c r="J161">
        <v>884.45</v>
      </c>
      <c r="K161">
        <v>889</v>
      </c>
      <c r="M161">
        <v>886.82</v>
      </c>
      <c r="N161">
        <v>951.3</v>
      </c>
      <c r="O161">
        <v>669.8</v>
      </c>
      <c r="P161" t="s">
        <v>2459</v>
      </c>
      <c r="Q161" s="127">
        <v>347514702.14999998</v>
      </c>
      <c r="R161" s="128">
        <v>14580</v>
      </c>
    </row>
    <row r="162" spans="1:18" x14ac:dyDescent="0.3">
      <c r="A162" s="126">
        <v>45152</v>
      </c>
      <c r="B162" s="129">
        <f t="shared" si="2"/>
        <v>-0.32718420752348709</v>
      </c>
      <c r="C162" s="129">
        <f>MAX($D$2:D162)</f>
        <v>1314.55</v>
      </c>
      <c r="D162">
        <v>884.45</v>
      </c>
      <c r="F162" s="128">
        <v>2052925</v>
      </c>
      <c r="G162">
        <v>903.05</v>
      </c>
      <c r="H162">
        <v>912.7</v>
      </c>
      <c r="I162">
        <v>847.3</v>
      </c>
      <c r="J162">
        <v>907.05</v>
      </c>
      <c r="K162">
        <v>887.2</v>
      </c>
      <c r="M162">
        <v>887.28</v>
      </c>
      <c r="N162">
        <v>951.3</v>
      </c>
      <c r="O162">
        <v>669.8</v>
      </c>
      <c r="P162" t="s">
        <v>2459</v>
      </c>
      <c r="Q162" s="127">
        <v>1821520496.3499999</v>
      </c>
      <c r="R162" s="128">
        <v>49370</v>
      </c>
    </row>
    <row r="163" spans="1:18" x14ac:dyDescent="0.3">
      <c r="A163" s="126">
        <v>45149</v>
      </c>
      <c r="B163" s="129">
        <f t="shared" si="2"/>
        <v>-0.30999201247575214</v>
      </c>
      <c r="C163" s="129">
        <f>MAX($D$2:D163)</f>
        <v>1314.55</v>
      </c>
      <c r="D163">
        <v>907.05</v>
      </c>
      <c r="F163" s="128">
        <v>1458498</v>
      </c>
      <c r="G163">
        <v>906</v>
      </c>
      <c r="H163">
        <v>918.95</v>
      </c>
      <c r="I163">
        <v>900.1</v>
      </c>
      <c r="J163">
        <v>900.85</v>
      </c>
      <c r="K163">
        <v>905</v>
      </c>
      <c r="M163">
        <v>912.35</v>
      </c>
      <c r="N163" s="127">
        <v>1022.6</v>
      </c>
      <c r="O163">
        <v>669.8</v>
      </c>
      <c r="P163" t="s">
        <v>2459</v>
      </c>
      <c r="Q163" s="127">
        <v>1330663408</v>
      </c>
      <c r="R163" s="128">
        <v>32289</v>
      </c>
    </row>
    <row r="164" spans="1:18" x14ac:dyDescent="0.3">
      <c r="A164" s="126">
        <v>45148</v>
      </c>
      <c r="B164" s="129">
        <f t="shared" si="2"/>
        <v>-0.31470845536495373</v>
      </c>
      <c r="C164" s="129">
        <f>MAX($D$2:D164)</f>
        <v>1314.55</v>
      </c>
      <c r="D164">
        <v>900.85</v>
      </c>
      <c r="F164" s="128">
        <v>1729523</v>
      </c>
      <c r="G164">
        <v>918.95</v>
      </c>
      <c r="H164">
        <v>936.55</v>
      </c>
      <c r="I164">
        <v>885.3</v>
      </c>
      <c r="J164">
        <v>911.9</v>
      </c>
      <c r="K164">
        <v>903</v>
      </c>
      <c r="M164">
        <v>910.37</v>
      </c>
      <c r="N164" s="127">
        <v>1022.6</v>
      </c>
      <c r="O164">
        <v>669.8</v>
      </c>
      <c r="P164" t="s">
        <v>2459</v>
      </c>
      <c r="Q164" s="127">
        <v>1574509761</v>
      </c>
      <c r="R164" s="128">
        <v>62575</v>
      </c>
    </row>
    <row r="165" spans="1:18" x14ac:dyDescent="0.3">
      <c r="A165" s="126">
        <v>45147</v>
      </c>
      <c r="B165" s="129">
        <f t="shared" si="2"/>
        <v>-0.30630253698984444</v>
      </c>
      <c r="C165" s="129">
        <f>MAX($D$2:D165)</f>
        <v>1314.55</v>
      </c>
      <c r="D165">
        <v>911.9</v>
      </c>
      <c r="F165" s="128">
        <v>1086827</v>
      </c>
      <c r="G165">
        <v>910.35</v>
      </c>
      <c r="H165">
        <v>943.05</v>
      </c>
      <c r="I165">
        <v>903.3</v>
      </c>
      <c r="J165">
        <v>910.4</v>
      </c>
      <c r="K165">
        <v>912.1</v>
      </c>
      <c r="M165">
        <v>926.03</v>
      </c>
      <c r="N165" s="127">
        <v>1022.6</v>
      </c>
      <c r="O165">
        <v>669.8</v>
      </c>
      <c r="P165" t="s">
        <v>2459</v>
      </c>
      <c r="Q165" s="127">
        <v>1006430041.3</v>
      </c>
      <c r="R165" s="128">
        <v>43056</v>
      </c>
    </row>
    <row r="166" spans="1:18" x14ac:dyDescent="0.3">
      <c r="A166" s="126">
        <v>45146</v>
      </c>
      <c r="B166" s="129">
        <f t="shared" si="2"/>
        <v>-0.30744361188239322</v>
      </c>
      <c r="C166" s="129">
        <f>MAX($D$2:D166)</f>
        <v>1314.55</v>
      </c>
      <c r="D166">
        <v>910.4</v>
      </c>
      <c r="F166" s="128">
        <v>805529</v>
      </c>
      <c r="G166">
        <v>933.5</v>
      </c>
      <c r="H166">
        <v>937.8</v>
      </c>
      <c r="I166">
        <v>905.75</v>
      </c>
      <c r="J166">
        <v>930.1</v>
      </c>
      <c r="K166">
        <v>909.5</v>
      </c>
      <c r="M166">
        <v>915.35</v>
      </c>
      <c r="N166" s="127">
        <v>1022.6</v>
      </c>
      <c r="O166">
        <v>669.8</v>
      </c>
      <c r="P166" t="s">
        <v>2459</v>
      </c>
      <c r="Q166" s="127">
        <v>737338918.04999995</v>
      </c>
      <c r="R166" s="128">
        <v>34049</v>
      </c>
    </row>
    <row r="167" spans="1:18" x14ac:dyDescent="0.3">
      <c r="A167" s="126">
        <v>45145</v>
      </c>
      <c r="B167" s="129">
        <f t="shared" si="2"/>
        <v>-0.29245749496025253</v>
      </c>
      <c r="C167" s="129">
        <f>MAX($D$2:D167)</f>
        <v>1314.55</v>
      </c>
      <c r="D167">
        <v>930.1</v>
      </c>
      <c r="F167" s="128">
        <v>1291271</v>
      </c>
      <c r="G167">
        <v>908.8</v>
      </c>
      <c r="H167">
        <v>943</v>
      </c>
      <c r="I167">
        <v>902.95</v>
      </c>
      <c r="J167">
        <v>908.3</v>
      </c>
      <c r="K167">
        <v>927</v>
      </c>
      <c r="M167">
        <v>929.17</v>
      </c>
      <c r="N167" s="127">
        <v>1022.6</v>
      </c>
      <c r="O167">
        <v>669.8</v>
      </c>
      <c r="P167" t="s">
        <v>2459</v>
      </c>
      <c r="Q167" s="127">
        <v>1199809363.8</v>
      </c>
      <c r="R167" s="128">
        <v>46673</v>
      </c>
    </row>
    <row r="168" spans="1:18" x14ac:dyDescent="0.3">
      <c r="A168" s="126">
        <v>45142</v>
      </c>
      <c r="B168" s="129">
        <f t="shared" si="2"/>
        <v>-0.3090411167319615</v>
      </c>
      <c r="C168" s="129">
        <f>MAX($D$2:D168)</f>
        <v>1314.55</v>
      </c>
      <c r="D168">
        <v>908.3</v>
      </c>
      <c r="F168" s="128">
        <v>584186</v>
      </c>
      <c r="G168">
        <v>903</v>
      </c>
      <c r="H168">
        <v>911.75</v>
      </c>
      <c r="I168">
        <v>888.25</v>
      </c>
      <c r="J168">
        <v>894.55</v>
      </c>
      <c r="K168">
        <v>903</v>
      </c>
      <c r="M168">
        <v>902.16</v>
      </c>
      <c r="N168" s="127">
        <v>1034.3</v>
      </c>
      <c r="O168">
        <v>669.8</v>
      </c>
      <c r="P168" t="s">
        <v>2459</v>
      </c>
      <c r="Q168" s="127">
        <v>527029416.25</v>
      </c>
      <c r="R168" s="128">
        <v>19917</v>
      </c>
    </row>
    <row r="169" spans="1:18" x14ac:dyDescent="0.3">
      <c r="A169" s="126">
        <v>45141</v>
      </c>
      <c r="B169" s="129">
        <f t="shared" si="2"/>
        <v>-0.31950096991365867</v>
      </c>
      <c r="C169" s="129">
        <f>MAX($D$2:D169)</f>
        <v>1314.55</v>
      </c>
      <c r="D169">
        <v>894.55</v>
      </c>
      <c r="F169" s="128">
        <v>1862970</v>
      </c>
      <c r="G169">
        <v>888.2</v>
      </c>
      <c r="H169">
        <v>921.9</v>
      </c>
      <c r="I169">
        <v>887.6</v>
      </c>
      <c r="J169">
        <v>888.2</v>
      </c>
      <c r="K169">
        <v>890.25</v>
      </c>
      <c r="M169">
        <v>905.1</v>
      </c>
      <c r="N169" s="127">
        <v>1034.3</v>
      </c>
      <c r="O169">
        <v>669.8</v>
      </c>
      <c r="P169" t="s">
        <v>2459</v>
      </c>
      <c r="Q169" s="127">
        <v>1686175247</v>
      </c>
      <c r="R169" s="128">
        <v>40562</v>
      </c>
    </row>
    <row r="170" spans="1:18" x14ac:dyDescent="0.3">
      <c r="A170" s="126">
        <v>45140</v>
      </c>
      <c r="B170" s="129">
        <f t="shared" si="2"/>
        <v>-0.32433152029211509</v>
      </c>
      <c r="C170" s="129">
        <f>MAX($D$2:D170)</f>
        <v>1314.55</v>
      </c>
      <c r="D170">
        <v>888.2</v>
      </c>
      <c r="F170" s="128">
        <v>1054599</v>
      </c>
      <c r="G170">
        <v>900</v>
      </c>
      <c r="H170">
        <v>904.45</v>
      </c>
      <c r="I170">
        <v>880.35</v>
      </c>
      <c r="J170">
        <v>902.4</v>
      </c>
      <c r="K170">
        <v>890</v>
      </c>
      <c r="M170">
        <v>894.73</v>
      </c>
      <c r="N170" s="127">
        <v>1034.3</v>
      </c>
      <c r="O170">
        <v>669.8</v>
      </c>
      <c r="P170" t="s">
        <v>2459</v>
      </c>
      <c r="Q170" s="127">
        <v>943583459.60000002</v>
      </c>
      <c r="R170" s="128">
        <v>31807</v>
      </c>
    </row>
    <row r="171" spans="1:18" x14ac:dyDescent="0.3">
      <c r="A171" s="126">
        <v>45139</v>
      </c>
      <c r="B171" s="129">
        <f t="shared" si="2"/>
        <v>-0.31352934464265336</v>
      </c>
      <c r="C171" s="129">
        <f>MAX($D$2:D171)</f>
        <v>1314.55</v>
      </c>
      <c r="D171">
        <v>902.4</v>
      </c>
      <c r="F171" s="128">
        <v>1051743</v>
      </c>
      <c r="G171">
        <v>873.5</v>
      </c>
      <c r="H171">
        <v>906.25</v>
      </c>
      <c r="I171">
        <v>873.5</v>
      </c>
      <c r="J171">
        <v>873.5</v>
      </c>
      <c r="K171">
        <v>903.2</v>
      </c>
      <c r="M171">
        <v>897.63</v>
      </c>
      <c r="N171" s="127">
        <v>1034.3</v>
      </c>
      <c r="O171">
        <v>669.8</v>
      </c>
      <c r="P171" t="s">
        <v>2459</v>
      </c>
      <c r="Q171" s="127">
        <v>944080033.5</v>
      </c>
      <c r="R171" s="128">
        <v>33167</v>
      </c>
    </row>
    <row r="172" spans="1:18" x14ac:dyDescent="0.3">
      <c r="A172" s="126">
        <v>45138</v>
      </c>
      <c r="B172" s="129">
        <f t="shared" si="2"/>
        <v>-0.3355140542390932</v>
      </c>
      <c r="C172" s="129">
        <f>MAX($D$2:D172)</f>
        <v>1314.55</v>
      </c>
      <c r="D172">
        <v>873.5</v>
      </c>
      <c r="F172" s="128">
        <v>1126798</v>
      </c>
      <c r="G172">
        <v>857.6</v>
      </c>
      <c r="H172">
        <v>893.25</v>
      </c>
      <c r="I172">
        <v>857.6</v>
      </c>
      <c r="J172">
        <v>857.25</v>
      </c>
      <c r="K172">
        <v>875</v>
      </c>
      <c r="M172">
        <v>877.28</v>
      </c>
      <c r="N172" s="127">
        <v>1034.3</v>
      </c>
      <c r="O172">
        <v>669.8</v>
      </c>
      <c r="P172" t="s">
        <v>2459</v>
      </c>
      <c r="Q172" s="127">
        <v>988518263.14999998</v>
      </c>
      <c r="R172" s="128">
        <v>38354</v>
      </c>
    </row>
    <row r="173" spans="1:18" x14ac:dyDescent="0.3">
      <c r="A173" s="126">
        <v>45135</v>
      </c>
      <c r="B173" s="129">
        <f t="shared" si="2"/>
        <v>-0.34787569890837167</v>
      </c>
      <c r="C173" s="129">
        <f>MAX($D$2:D173)</f>
        <v>1314.55</v>
      </c>
      <c r="D173">
        <v>857.25</v>
      </c>
      <c r="F173" s="128">
        <v>1094114</v>
      </c>
      <c r="G173">
        <v>833.35</v>
      </c>
      <c r="H173">
        <v>865.8</v>
      </c>
      <c r="I173">
        <v>825.75</v>
      </c>
      <c r="J173">
        <v>826.75</v>
      </c>
      <c r="K173">
        <v>856</v>
      </c>
      <c r="M173">
        <v>852</v>
      </c>
      <c r="N173" s="127">
        <v>1034.3</v>
      </c>
      <c r="O173">
        <v>669.8</v>
      </c>
      <c r="P173" t="s">
        <v>2459</v>
      </c>
      <c r="Q173" s="127">
        <v>932184233.45000005</v>
      </c>
      <c r="R173" s="128">
        <v>39049</v>
      </c>
    </row>
    <row r="174" spans="1:18" x14ac:dyDescent="0.3">
      <c r="A174" s="126">
        <v>45134</v>
      </c>
      <c r="B174" s="129">
        <f t="shared" si="2"/>
        <v>-0.37107755505686352</v>
      </c>
      <c r="C174" s="129">
        <f>MAX($D$2:D174)</f>
        <v>1314.55</v>
      </c>
      <c r="D174">
        <v>826.75</v>
      </c>
      <c r="F174" s="128">
        <v>1103966</v>
      </c>
      <c r="G174">
        <v>797</v>
      </c>
      <c r="H174">
        <v>835</v>
      </c>
      <c r="I174">
        <v>796.95</v>
      </c>
      <c r="J174">
        <v>795.3</v>
      </c>
      <c r="K174">
        <v>826.1</v>
      </c>
      <c r="M174">
        <v>821.7</v>
      </c>
      <c r="N174" s="127">
        <v>1034.3</v>
      </c>
      <c r="O174">
        <v>669.8</v>
      </c>
      <c r="P174" t="s">
        <v>2459</v>
      </c>
      <c r="Q174" s="127">
        <v>907123868.29999995</v>
      </c>
      <c r="R174" s="128">
        <v>34283</v>
      </c>
    </row>
    <row r="175" spans="1:18" x14ac:dyDescent="0.3">
      <c r="A175" s="126">
        <v>45133</v>
      </c>
      <c r="B175" s="129">
        <f t="shared" si="2"/>
        <v>-0.39500209197063635</v>
      </c>
      <c r="C175" s="129">
        <f>MAX($D$2:D175)</f>
        <v>1314.55</v>
      </c>
      <c r="D175">
        <v>795.3</v>
      </c>
      <c r="F175" s="128">
        <v>110504</v>
      </c>
      <c r="G175">
        <v>800.9</v>
      </c>
      <c r="H175">
        <v>803.3</v>
      </c>
      <c r="I175">
        <v>792.6</v>
      </c>
      <c r="J175">
        <v>798.9</v>
      </c>
      <c r="K175">
        <v>795.85</v>
      </c>
      <c r="M175">
        <v>797.26</v>
      </c>
      <c r="N175" s="127">
        <v>1034.3</v>
      </c>
      <c r="O175">
        <v>669.8</v>
      </c>
      <c r="P175" t="s">
        <v>2459</v>
      </c>
      <c r="Q175" s="127">
        <v>88100223.849999994</v>
      </c>
      <c r="R175" s="128">
        <v>6594</v>
      </c>
    </row>
    <row r="176" spans="1:18" x14ac:dyDescent="0.3">
      <c r="A176" s="126">
        <v>45132</v>
      </c>
      <c r="B176" s="129">
        <f t="shared" si="2"/>
        <v>-0.39226351222851924</v>
      </c>
      <c r="C176" s="129">
        <f>MAX($D$2:D176)</f>
        <v>1314.55</v>
      </c>
      <c r="D176">
        <v>798.9</v>
      </c>
      <c r="F176" s="128">
        <v>293742</v>
      </c>
      <c r="G176">
        <v>792.5</v>
      </c>
      <c r="H176">
        <v>807.95</v>
      </c>
      <c r="I176">
        <v>789.8</v>
      </c>
      <c r="J176">
        <v>792.5</v>
      </c>
      <c r="K176">
        <v>800.2</v>
      </c>
      <c r="M176">
        <v>799.44</v>
      </c>
      <c r="N176" s="127">
        <v>1034.3</v>
      </c>
      <c r="O176">
        <v>669.8</v>
      </c>
      <c r="P176" t="s">
        <v>2459</v>
      </c>
      <c r="Q176" s="127">
        <v>234829358.75</v>
      </c>
      <c r="R176" s="128">
        <v>12321</v>
      </c>
    </row>
    <row r="177" spans="1:18" x14ac:dyDescent="0.3">
      <c r="A177" s="126">
        <v>45131</v>
      </c>
      <c r="B177" s="129">
        <f t="shared" si="2"/>
        <v>-0.39713209843672737</v>
      </c>
      <c r="C177" s="129">
        <f>MAX($D$2:D177)</f>
        <v>1314.55</v>
      </c>
      <c r="D177">
        <v>792.5</v>
      </c>
      <c r="F177" s="128">
        <v>147925</v>
      </c>
      <c r="G177">
        <v>791.9</v>
      </c>
      <c r="H177">
        <v>798.65</v>
      </c>
      <c r="I177">
        <v>786.3</v>
      </c>
      <c r="J177">
        <v>794.65</v>
      </c>
      <c r="K177">
        <v>793.9</v>
      </c>
      <c r="M177">
        <v>793.49</v>
      </c>
      <c r="N177" s="127">
        <v>1034.3</v>
      </c>
      <c r="O177">
        <v>669.8</v>
      </c>
      <c r="P177" t="s">
        <v>2459</v>
      </c>
      <c r="Q177" s="127">
        <v>117377655.25</v>
      </c>
      <c r="R177" s="128">
        <v>8631</v>
      </c>
    </row>
    <row r="178" spans="1:18" x14ac:dyDescent="0.3">
      <c r="A178" s="126">
        <v>45128</v>
      </c>
      <c r="B178" s="129">
        <f t="shared" si="2"/>
        <v>-0.3954965577574075</v>
      </c>
      <c r="C178" s="129">
        <f>MAX($D$2:D178)</f>
        <v>1314.55</v>
      </c>
      <c r="D178">
        <v>794.65</v>
      </c>
      <c r="F178" s="128">
        <v>293537</v>
      </c>
      <c r="G178">
        <v>783</v>
      </c>
      <c r="H178">
        <v>797.85</v>
      </c>
      <c r="I178">
        <v>780.1</v>
      </c>
      <c r="J178">
        <v>785.25</v>
      </c>
      <c r="K178">
        <v>794.7</v>
      </c>
      <c r="M178">
        <v>792.78</v>
      </c>
      <c r="N178" s="127">
        <v>1034.3</v>
      </c>
      <c r="O178">
        <v>669.8</v>
      </c>
      <c r="P178" t="s">
        <v>2459</v>
      </c>
      <c r="Q178" s="127">
        <v>232711246.59999999</v>
      </c>
      <c r="R178" s="128">
        <v>14244</v>
      </c>
    </row>
    <row r="179" spans="1:18" x14ac:dyDescent="0.3">
      <c r="A179" s="126">
        <v>45127</v>
      </c>
      <c r="B179" s="129">
        <f t="shared" si="2"/>
        <v>-0.40264729375071318</v>
      </c>
      <c r="C179" s="129">
        <f>MAX($D$2:D179)</f>
        <v>1314.55</v>
      </c>
      <c r="D179">
        <v>785.25</v>
      </c>
      <c r="F179" s="128">
        <v>315248</v>
      </c>
      <c r="G179">
        <v>796</v>
      </c>
      <c r="H179">
        <v>800</v>
      </c>
      <c r="I179">
        <v>782.3</v>
      </c>
      <c r="J179">
        <v>794.9</v>
      </c>
      <c r="K179">
        <v>785</v>
      </c>
      <c r="M179">
        <v>791.11</v>
      </c>
      <c r="N179" s="127">
        <v>1034.3</v>
      </c>
      <c r="O179">
        <v>669.8</v>
      </c>
      <c r="P179" t="s">
        <v>2459</v>
      </c>
      <c r="Q179" s="127">
        <v>249396024.65000001</v>
      </c>
      <c r="R179" s="128">
        <v>17603</v>
      </c>
    </row>
    <row r="180" spans="1:18" x14ac:dyDescent="0.3">
      <c r="A180" s="126">
        <v>45126</v>
      </c>
      <c r="B180" s="129">
        <f t="shared" si="2"/>
        <v>-0.39530637860864937</v>
      </c>
      <c r="C180" s="129">
        <f>MAX($D$2:D180)</f>
        <v>1314.55</v>
      </c>
      <c r="D180">
        <v>794.9</v>
      </c>
      <c r="F180" s="128">
        <v>479492</v>
      </c>
      <c r="G180">
        <v>798.25</v>
      </c>
      <c r="H180">
        <v>806.25</v>
      </c>
      <c r="I180">
        <v>786.3</v>
      </c>
      <c r="J180">
        <v>793.4</v>
      </c>
      <c r="K180">
        <v>793.9</v>
      </c>
      <c r="M180">
        <v>795</v>
      </c>
      <c r="N180" s="127">
        <v>1034.3</v>
      </c>
      <c r="O180">
        <v>669.8</v>
      </c>
      <c r="P180" t="s">
        <v>2459</v>
      </c>
      <c r="Q180" s="127">
        <v>381198330.69999999</v>
      </c>
      <c r="R180" s="128">
        <v>20033</v>
      </c>
    </row>
    <row r="181" spans="1:18" x14ac:dyDescent="0.3">
      <c r="A181" s="126">
        <v>45125</v>
      </c>
      <c r="B181" s="129">
        <f t="shared" si="2"/>
        <v>-0.39644745350119814</v>
      </c>
      <c r="C181" s="129">
        <f>MAX($D$2:D181)</f>
        <v>1314.55</v>
      </c>
      <c r="D181">
        <v>793.4</v>
      </c>
      <c r="F181" s="128">
        <v>418879</v>
      </c>
      <c r="G181">
        <v>786.75</v>
      </c>
      <c r="H181">
        <v>795.45</v>
      </c>
      <c r="I181">
        <v>780.45</v>
      </c>
      <c r="J181">
        <v>786.7</v>
      </c>
      <c r="K181">
        <v>792.4</v>
      </c>
      <c r="M181">
        <v>787.62</v>
      </c>
      <c r="N181" s="127">
        <v>1034.3</v>
      </c>
      <c r="O181">
        <v>669.8</v>
      </c>
      <c r="P181" t="s">
        <v>2459</v>
      </c>
      <c r="Q181" s="127">
        <v>329915669.25</v>
      </c>
      <c r="R181" s="128">
        <v>17577</v>
      </c>
    </row>
    <row r="182" spans="1:18" x14ac:dyDescent="0.3">
      <c r="A182" s="126">
        <v>45124</v>
      </c>
      <c r="B182" s="129">
        <f t="shared" si="2"/>
        <v>-0.40154425468791594</v>
      </c>
      <c r="C182" s="129">
        <f>MAX($D$2:D182)</f>
        <v>1314.55</v>
      </c>
      <c r="D182">
        <v>786.7</v>
      </c>
      <c r="F182" s="128">
        <v>513770</v>
      </c>
      <c r="G182">
        <v>778.8</v>
      </c>
      <c r="H182">
        <v>787.9</v>
      </c>
      <c r="I182">
        <v>775.05</v>
      </c>
      <c r="J182">
        <v>774.95</v>
      </c>
      <c r="K182">
        <v>785</v>
      </c>
      <c r="M182">
        <v>781.7</v>
      </c>
      <c r="N182" s="127">
        <v>1034.3</v>
      </c>
      <c r="O182">
        <v>669.8</v>
      </c>
      <c r="P182" t="s">
        <v>2459</v>
      </c>
      <c r="Q182" s="127">
        <v>401614565.10000002</v>
      </c>
      <c r="R182" s="128">
        <v>19272</v>
      </c>
    </row>
    <row r="183" spans="1:18" x14ac:dyDescent="0.3">
      <c r="A183" s="126">
        <v>45121</v>
      </c>
      <c r="B183" s="129">
        <f t="shared" si="2"/>
        <v>-0.41048267467954808</v>
      </c>
      <c r="C183" s="129">
        <f>MAX($D$2:D183)</f>
        <v>1314.55</v>
      </c>
      <c r="D183">
        <v>774.95</v>
      </c>
      <c r="F183" s="128">
        <v>338658</v>
      </c>
      <c r="G183">
        <v>768</v>
      </c>
      <c r="H183">
        <v>778.4</v>
      </c>
      <c r="I183">
        <v>767</v>
      </c>
      <c r="J183">
        <v>769.25</v>
      </c>
      <c r="K183">
        <v>775</v>
      </c>
      <c r="M183">
        <v>774.34</v>
      </c>
      <c r="N183" s="127">
        <v>1034.3</v>
      </c>
      <c r="O183">
        <v>669.8</v>
      </c>
      <c r="P183" t="s">
        <v>2459</v>
      </c>
      <c r="Q183" s="127">
        <v>262237646.5</v>
      </c>
      <c r="R183" s="128">
        <v>13346</v>
      </c>
    </row>
    <row r="184" spans="1:18" x14ac:dyDescent="0.3">
      <c r="A184" s="126">
        <v>45120</v>
      </c>
      <c r="B184" s="129">
        <f t="shared" si="2"/>
        <v>-0.41481875927123346</v>
      </c>
      <c r="C184" s="129">
        <f>MAX($D$2:D184)</f>
        <v>1314.55</v>
      </c>
      <c r="D184">
        <v>769.25</v>
      </c>
      <c r="F184" s="128">
        <v>417921</v>
      </c>
      <c r="G184">
        <v>764.95</v>
      </c>
      <c r="H184">
        <v>772</v>
      </c>
      <c r="I184">
        <v>760.25</v>
      </c>
      <c r="J184">
        <v>764.9</v>
      </c>
      <c r="K184">
        <v>769</v>
      </c>
      <c r="M184">
        <v>768.24</v>
      </c>
      <c r="N184" s="127">
        <v>1034.3</v>
      </c>
      <c r="O184">
        <v>669.8</v>
      </c>
      <c r="P184" t="s">
        <v>2459</v>
      </c>
      <c r="Q184" s="127">
        <v>321064743.75</v>
      </c>
      <c r="R184" s="128">
        <v>18531</v>
      </c>
    </row>
    <row r="185" spans="1:18" x14ac:dyDescent="0.3">
      <c r="A185" s="126">
        <v>45119</v>
      </c>
      <c r="B185" s="129">
        <f t="shared" si="2"/>
        <v>-0.41812787645962496</v>
      </c>
      <c r="C185" s="129">
        <f>MAX($D$2:D185)</f>
        <v>1314.55</v>
      </c>
      <c r="D185">
        <v>764.9</v>
      </c>
      <c r="F185" s="128">
        <v>167625</v>
      </c>
      <c r="G185">
        <v>765.3</v>
      </c>
      <c r="H185">
        <v>772</v>
      </c>
      <c r="I185">
        <v>758.4</v>
      </c>
      <c r="J185">
        <v>765.25</v>
      </c>
      <c r="K185">
        <v>765.5</v>
      </c>
      <c r="M185">
        <v>764.81</v>
      </c>
      <c r="N185" s="127">
        <v>1034.3</v>
      </c>
      <c r="O185">
        <v>669.8</v>
      </c>
      <c r="P185" t="s">
        <v>2459</v>
      </c>
      <c r="Q185" s="127">
        <v>128200911.55</v>
      </c>
      <c r="R185" s="128">
        <v>9130</v>
      </c>
    </row>
    <row r="186" spans="1:18" x14ac:dyDescent="0.3">
      <c r="A186" s="126">
        <v>45118</v>
      </c>
      <c r="B186" s="129">
        <f t="shared" si="2"/>
        <v>-0.41786162565136359</v>
      </c>
      <c r="C186" s="129">
        <f>MAX($D$2:D186)</f>
        <v>1314.55</v>
      </c>
      <c r="D186">
        <v>765.25</v>
      </c>
      <c r="F186" s="128">
        <v>448744</v>
      </c>
      <c r="G186">
        <v>754.15</v>
      </c>
      <c r="H186">
        <v>770.3</v>
      </c>
      <c r="I186">
        <v>752.6</v>
      </c>
      <c r="J186">
        <v>755.05</v>
      </c>
      <c r="K186">
        <v>765.3</v>
      </c>
      <c r="M186">
        <v>765.18</v>
      </c>
      <c r="N186" s="127">
        <v>1034.3</v>
      </c>
      <c r="O186">
        <v>669.8</v>
      </c>
      <c r="P186" t="s">
        <v>2459</v>
      </c>
      <c r="Q186" s="127">
        <v>343370834.35000002</v>
      </c>
      <c r="R186" s="128">
        <v>12990</v>
      </c>
    </row>
    <row r="187" spans="1:18" x14ac:dyDescent="0.3">
      <c r="A187" s="126">
        <v>45117</v>
      </c>
      <c r="B187" s="129">
        <f t="shared" si="2"/>
        <v>-0.4256209349206953</v>
      </c>
      <c r="C187" s="129">
        <f>MAX($D$2:D187)</f>
        <v>1314.55</v>
      </c>
      <c r="D187">
        <v>755.05</v>
      </c>
      <c r="F187" s="128">
        <v>154970</v>
      </c>
      <c r="G187">
        <v>763.05</v>
      </c>
      <c r="H187">
        <v>763.05</v>
      </c>
      <c r="I187">
        <v>748.95</v>
      </c>
      <c r="J187">
        <v>759.3</v>
      </c>
      <c r="K187">
        <v>756</v>
      </c>
      <c r="M187">
        <v>755.17</v>
      </c>
      <c r="N187" s="127">
        <v>1034.3</v>
      </c>
      <c r="O187">
        <v>669.8</v>
      </c>
      <c r="P187" t="s">
        <v>2459</v>
      </c>
      <c r="Q187" s="127">
        <v>117028015.09999999</v>
      </c>
      <c r="R187" s="128">
        <v>13426</v>
      </c>
    </row>
    <row r="188" spans="1:18" x14ac:dyDescent="0.3">
      <c r="A188" s="126">
        <v>45114</v>
      </c>
      <c r="B188" s="129">
        <f t="shared" si="2"/>
        <v>-0.4223878893918071</v>
      </c>
      <c r="C188" s="129">
        <f>MAX($D$2:D188)</f>
        <v>1314.55</v>
      </c>
      <c r="D188">
        <v>759.3</v>
      </c>
      <c r="F188" s="128">
        <v>428284</v>
      </c>
      <c r="G188">
        <v>759.95</v>
      </c>
      <c r="H188">
        <v>765.9</v>
      </c>
      <c r="I188">
        <v>754.85</v>
      </c>
      <c r="J188">
        <v>760.05</v>
      </c>
      <c r="K188">
        <v>760</v>
      </c>
      <c r="M188">
        <v>761.27</v>
      </c>
      <c r="N188" s="127">
        <v>1034.3</v>
      </c>
      <c r="O188">
        <v>669.8</v>
      </c>
      <c r="P188" t="s">
        <v>2459</v>
      </c>
      <c r="Q188" s="127">
        <v>326039436.80000001</v>
      </c>
      <c r="R188" s="128">
        <v>17963</v>
      </c>
    </row>
    <row r="189" spans="1:18" x14ac:dyDescent="0.3">
      <c r="A189" s="126">
        <v>45113</v>
      </c>
      <c r="B189" s="129">
        <f t="shared" si="2"/>
        <v>-0.42181735194553271</v>
      </c>
      <c r="C189" s="129">
        <f>MAX($D$2:D189)</f>
        <v>1314.55</v>
      </c>
      <c r="D189">
        <v>760.05</v>
      </c>
      <c r="F189" s="128">
        <v>434971</v>
      </c>
      <c r="G189">
        <v>750</v>
      </c>
      <c r="H189">
        <v>761.7</v>
      </c>
      <c r="I189">
        <v>747.5</v>
      </c>
      <c r="J189">
        <v>750.1</v>
      </c>
      <c r="K189">
        <v>760.2</v>
      </c>
      <c r="M189">
        <v>757.61</v>
      </c>
      <c r="N189" s="127">
        <v>1034.3</v>
      </c>
      <c r="O189">
        <v>669.8</v>
      </c>
      <c r="P189" t="s">
        <v>2459</v>
      </c>
      <c r="Q189" s="127">
        <v>329538932.10000002</v>
      </c>
      <c r="R189" s="128">
        <v>15045</v>
      </c>
    </row>
    <row r="190" spans="1:18" x14ac:dyDescent="0.3">
      <c r="A190" s="126">
        <v>45112</v>
      </c>
      <c r="B190" s="129">
        <f t="shared" si="2"/>
        <v>-0.42938648206610625</v>
      </c>
      <c r="C190" s="129">
        <f>MAX($D$2:D190)</f>
        <v>1314.55</v>
      </c>
      <c r="D190">
        <v>750.1</v>
      </c>
      <c r="F190" s="128">
        <v>215627</v>
      </c>
      <c r="G190">
        <v>747</v>
      </c>
      <c r="H190">
        <v>753.9</v>
      </c>
      <c r="I190">
        <v>743.05</v>
      </c>
      <c r="J190">
        <v>746.05</v>
      </c>
      <c r="K190">
        <v>750</v>
      </c>
      <c r="M190">
        <v>749.82</v>
      </c>
      <c r="N190" s="127">
        <v>1034.3</v>
      </c>
      <c r="O190">
        <v>669.8</v>
      </c>
      <c r="P190" t="s">
        <v>2459</v>
      </c>
      <c r="Q190" s="127">
        <v>161682264.84999999</v>
      </c>
      <c r="R190" s="128">
        <v>11288</v>
      </c>
    </row>
    <row r="191" spans="1:18" x14ac:dyDescent="0.3">
      <c r="A191" s="126">
        <v>45111</v>
      </c>
      <c r="B191" s="129">
        <f t="shared" si="2"/>
        <v>-0.43246738427598802</v>
      </c>
      <c r="C191" s="129">
        <f>MAX($D$2:D191)</f>
        <v>1314.55</v>
      </c>
      <c r="D191">
        <v>746.05</v>
      </c>
      <c r="F191" s="128">
        <v>270282</v>
      </c>
      <c r="G191">
        <v>750</v>
      </c>
      <c r="H191">
        <v>755.7</v>
      </c>
      <c r="I191">
        <v>744</v>
      </c>
      <c r="J191">
        <v>746.7</v>
      </c>
      <c r="K191">
        <v>745</v>
      </c>
      <c r="M191">
        <v>748.66</v>
      </c>
      <c r="N191" s="127">
        <v>1034.3</v>
      </c>
      <c r="O191">
        <v>669.8</v>
      </c>
      <c r="P191" t="s">
        <v>2459</v>
      </c>
      <c r="Q191" s="127">
        <v>202348638.69999999</v>
      </c>
      <c r="R191" s="128">
        <v>11986</v>
      </c>
    </row>
    <row r="192" spans="1:18" x14ac:dyDescent="0.3">
      <c r="A192" s="126">
        <v>45110</v>
      </c>
      <c r="B192" s="129">
        <f t="shared" si="2"/>
        <v>-0.43197291848921676</v>
      </c>
      <c r="C192" s="129">
        <f>MAX($D$2:D192)</f>
        <v>1314.55</v>
      </c>
      <c r="D192">
        <v>746.7</v>
      </c>
      <c r="F192" s="128">
        <v>418140</v>
      </c>
      <c r="G192">
        <v>741</v>
      </c>
      <c r="H192">
        <v>748.65</v>
      </c>
      <c r="I192">
        <v>737.5</v>
      </c>
      <c r="J192">
        <v>742.85</v>
      </c>
      <c r="K192">
        <v>748</v>
      </c>
      <c r="M192">
        <v>744.22</v>
      </c>
      <c r="N192" s="127">
        <v>1034.3</v>
      </c>
      <c r="O192">
        <v>669.8</v>
      </c>
      <c r="P192" t="s">
        <v>2459</v>
      </c>
      <c r="Q192" s="127">
        <v>311187364.25</v>
      </c>
      <c r="R192" s="128">
        <v>17599</v>
      </c>
    </row>
    <row r="193" spans="1:18" x14ac:dyDescent="0.3">
      <c r="A193" s="126">
        <v>45107</v>
      </c>
      <c r="B193" s="129">
        <f t="shared" si="2"/>
        <v>-0.434901677380092</v>
      </c>
      <c r="C193" s="129">
        <f>MAX($D$2:D193)</f>
        <v>1314.55</v>
      </c>
      <c r="D193">
        <v>742.85</v>
      </c>
      <c r="F193" s="128">
        <v>244220</v>
      </c>
      <c r="G193">
        <v>746</v>
      </c>
      <c r="H193">
        <v>754.2</v>
      </c>
      <c r="I193">
        <v>741</v>
      </c>
      <c r="J193">
        <v>746</v>
      </c>
      <c r="K193">
        <v>745.2</v>
      </c>
      <c r="M193">
        <v>746.63</v>
      </c>
      <c r="N193" s="127">
        <v>1034.3</v>
      </c>
      <c r="O193">
        <v>669.8</v>
      </c>
      <c r="P193" t="s">
        <v>2459</v>
      </c>
      <c r="Q193" s="127">
        <v>182341184.69999999</v>
      </c>
      <c r="R193" s="128">
        <v>8926</v>
      </c>
    </row>
    <row r="194" spans="1:18" x14ac:dyDescent="0.3">
      <c r="A194" s="126">
        <v>45105</v>
      </c>
      <c r="B194" s="129">
        <f t="shared" ref="B194:B249" si="3">(D194 - C194) / C194</f>
        <v>-0.43250542010573961</v>
      </c>
      <c r="C194" s="129">
        <f>MAX($D$2:D194)</f>
        <v>1314.55</v>
      </c>
      <c r="D194">
        <v>746</v>
      </c>
      <c r="F194" s="128">
        <v>669067</v>
      </c>
      <c r="G194">
        <v>736.05</v>
      </c>
      <c r="H194">
        <v>748</v>
      </c>
      <c r="I194">
        <v>734.1</v>
      </c>
      <c r="J194">
        <v>735.95</v>
      </c>
      <c r="K194">
        <v>745</v>
      </c>
      <c r="M194">
        <v>741.28</v>
      </c>
      <c r="N194" s="127">
        <v>1034.3</v>
      </c>
      <c r="O194">
        <v>669.8</v>
      </c>
      <c r="P194" t="s">
        <v>2459</v>
      </c>
      <c r="Q194" s="127">
        <v>495968163.60000002</v>
      </c>
      <c r="R194" s="128">
        <v>28558</v>
      </c>
    </row>
    <row r="195" spans="1:18" x14ac:dyDescent="0.3">
      <c r="A195" s="126">
        <v>45104</v>
      </c>
      <c r="B195" s="129">
        <f t="shared" si="3"/>
        <v>-0.44015062188581638</v>
      </c>
      <c r="C195" s="129">
        <f>MAX($D$2:D195)</f>
        <v>1314.55</v>
      </c>
      <c r="D195">
        <v>735.95</v>
      </c>
      <c r="F195" s="128">
        <v>725414</v>
      </c>
      <c r="G195">
        <v>736.05</v>
      </c>
      <c r="H195">
        <v>741</v>
      </c>
      <c r="I195">
        <v>729</v>
      </c>
      <c r="J195">
        <v>740.5</v>
      </c>
      <c r="K195">
        <v>737</v>
      </c>
      <c r="M195">
        <v>733.85</v>
      </c>
      <c r="N195" s="127">
        <v>1034.3</v>
      </c>
      <c r="O195">
        <v>669.8</v>
      </c>
      <c r="P195" t="s">
        <v>2459</v>
      </c>
      <c r="Q195" s="127">
        <v>532344040.10000002</v>
      </c>
      <c r="R195" s="128">
        <v>15711</v>
      </c>
    </row>
    <row r="196" spans="1:18" x14ac:dyDescent="0.3">
      <c r="A196" s="126">
        <v>45103</v>
      </c>
      <c r="B196" s="129">
        <f t="shared" si="3"/>
        <v>-0.43668936137841846</v>
      </c>
      <c r="C196" s="129">
        <f>MAX($D$2:D196)</f>
        <v>1314.55</v>
      </c>
      <c r="D196">
        <v>740.5</v>
      </c>
      <c r="F196" s="128">
        <v>2894091</v>
      </c>
      <c r="G196">
        <v>700.1</v>
      </c>
      <c r="H196">
        <v>744.85</v>
      </c>
      <c r="I196">
        <v>691.2</v>
      </c>
      <c r="J196">
        <v>727.2</v>
      </c>
      <c r="K196">
        <v>740</v>
      </c>
      <c r="M196">
        <v>724.91</v>
      </c>
      <c r="N196" s="127">
        <v>1034.3</v>
      </c>
      <c r="O196">
        <v>669.8</v>
      </c>
      <c r="P196" t="s">
        <v>2459</v>
      </c>
      <c r="Q196" s="127">
        <v>2097961481</v>
      </c>
      <c r="R196" s="128">
        <v>51630</v>
      </c>
    </row>
    <row r="197" spans="1:18" x14ac:dyDescent="0.3">
      <c r="A197" s="126">
        <v>45100</v>
      </c>
      <c r="B197" s="129">
        <f t="shared" si="3"/>
        <v>-0.44680689209235092</v>
      </c>
      <c r="C197" s="129">
        <f>MAX($D$2:D197)</f>
        <v>1314.55</v>
      </c>
      <c r="D197">
        <v>727.2</v>
      </c>
      <c r="F197" s="128">
        <v>948572</v>
      </c>
      <c r="G197">
        <v>727.25</v>
      </c>
      <c r="H197">
        <v>733.75</v>
      </c>
      <c r="I197">
        <v>723.05</v>
      </c>
      <c r="J197">
        <v>730.55</v>
      </c>
      <c r="K197">
        <v>728</v>
      </c>
      <c r="M197">
        <v>728.58</v>
      </c>
      <c r="N197" s="127">
        <v>1034.3</v>
      </c>
      <c r="O197">
        <v>669.8</v>
      </c>
      <c r="P197" t="s">
        <v>2459</v>
      </c>
      <c r="Q197" s="127">
        <v>691113396.29999995</v>
      </c>
      <c r="R197" s="128">
        <v>33483</v>
      </c>
    </row>
    <row r="198" spans="1:18" x14ac:dyDescent="0.3">
      <c r="A198" s="126">
        <v>45099</v>
      </c>
      <c r="B198" s="129">
        <f t="shared" si="3"/>
        <v>-0.44425849149899205</v>
      </c>
      <c r="C198" s="129">
        <f>MAX($D$2:D198)</f>
        <v>1314.55</v>
      </c>
      <c r="D198">
        <v>730.55</v>
      </c>
      <c r="F198" s="128">
        <v>438986</v>
      </c>
      <c r="G198">
        <v>737.25</v>
      </c>
      <c r="H198">
        <v>740.85</v>
      </c>
      <c r="I198">
        <v>726.45</v>
      </c>
      <c r="J198">
        <v>737.25</v>
      </c>
      <c r="K198">
        <v>732.65</v>
      </c>
      <c r="M198">
        <v>731.3</v>
      </c>
      <c r="N198" s="127">
        <v>1034.3</v>
      </c>
      <c r="O198">
        <v>669.8</v>
      </c>
      <c r="P198" t="s">
        <v>2459</v>
      </c>
      <c r="Q198" s="127">
        <v>321029301.10000002</v>
      </c>
      <c r="R198" s="128">
        <v>20708</v>
      </c>
    </row>
    <row r="199" spans="1:18" x14ac:dyDescent="0.3">
      <c r="A199" s="126">
        <v>45098</v>
      </c>
      <c r="B199" s="129">
        <f t="shared" si="3"/>
        <v>-0.43916169031227414</v>
      </c>
      <c r="C199" s="129">
        <f>MAX($D$2:D199)</f>
        <v>1314.55</v>
      </c>
      <c r="D199">
        <v>737.25</v>
      </c>
      <c r="F199" s="128">
        <v>313244</v>
      </c>
      <c r="G199">
        <v>731.2</v>
      </c>
      <c r="H199">
        <v>742.85</v>
      </c>
      <c r="I199">
        <v>729.25</v>
      </c>
      <c r="J199">
        <v>731.2</v>
      </c>
      <c r="K199">
        <v>737.5</v>
      </c>
      <c r="M199">
        <v>736.22</v>
      </c>
      <c r="N199" s="127">
        <v>1034.3</v>
      </c>
      <c r="O199">
        <v>669.8</v>
      </c>
      <c r="P199" t="s">
        <v>2459</v>
      </c>
      <c r="Q199" s="127">
        <v>230616189.34999999</v>
      </c>
      <c r="R199" s="128">
        <v>12081</v>
      </c>
    </row>
    <row r="200" spans="1:18" x14ac:dyDescent="0.3">
      <c r="A200" s="126">
        <v>45097</v>
      </c>
      <c r="B200" s="129">
        <f t="shared" si="3"/>
        <v>-0.44376402571222084</v>
      </c>
      <c r="C200" s="129">
        <f>MAX($D$2:D200)</f>
        <v>1314.55</v>
      </c>
      <c r="D200">
        <v>731.2</v>
      </c>
      <c r="F200" s="128">
        <v>191483</v>
      </c>
      <c r="G200">
        <v>728.3</v>
      </c>
      <c r="H200">
        <v>736</v>
      </c>
      <c r="I200">
        <v>726.2</v>
      </c>
      <c r="J200">
        <v>727.65</v>
      </c>
      <c r="K200">
        <v>730</v>
      </c>
      <c r="M200">
        <v>730.84</v>
      </c>
      <c r="N200" s="127">
        <v>1034.3</v>
      </c>
      <c r="O200">
        <v>669.8</v>
      </c>
      <c r="P200" t="s">
        <v>2459</v>
      </c>
      <c r="Q200" s="127">
        <v>139944291.15000001</v>
      </c>
      <c r="R200" s="128">
        <v>9269</v>
      </c>
    </row>
    <row r="201" spans="1:18" x14ac:dyDescent="0.3">
      <c r="A201" s="126">
        <v>45096</v>
      </c>
      <c r="B201" s="129">
        <f t="shared" si="3"/>
        <v>-0.44646456962458636</v>
      </c>
      <c r="C201" s="129">
        <f>MAX($D$2:D201)</f>
        <v>1314.55</v>
      </c>
      <c r="D201">
        <v>727.65</v>
      </c>
      <c r="F201" s="128">
        <v>495776</v>
      </c>
      <c r="G201">
        <v>735.55</v>
      </c>
      <c r="H201">
        <v>741.65</v>
      </c>
      <c r="I201">
        <v>725.2</v>
      </c>
      <c r="J201">
        <v>735.35</v>
      </c>
      <c r="K201">
        <v>730</v>
      </c>
      <c r="M201">
        <v>731.06</v>
      </c>
      <c r="N201" s="127">
        <v>1034.3</v>
      </c>
      <c r="O201">
        <v>669.8</v>
      </c>
      <c r="P201" t="s">
        <v>2459</v>
      </c>
      <c r="Q201" s="127">
        <v>362443130.85000002</v>
      </c>
      <c r="R201" s="128">
        <v>17345</v>
      </c>
    </row>
    <row r="202" spans="1:18" x14ac:dyDescent="0.3">
      <c r="A202" s="126">
        <v>45093</v>
      </c>
      <c r="B202" s="129">
        <f t="shared" si="3"/>
        <v>-0.44060705184283594</v>
      </c>
      <c r="C202" s="129">
        <f>MAX($D$2:D202)</f>
        <v>1314.55</v>
      </c>
      <c r="D202">
        <v>735.35</v>
      </c>
      <c r="F202" s="128">
        <v>535841</v>
      </c>
      <c r="G202">
        <v>722</v>
      </c>
      <c r="H202">
        <v>737.5</v>
      </c>
      <c r="I202">
        <v>720.25</v>
      </c>
      <c r="J202">
        <v>720.65</v>
      </c>
      <c r="K202">
        <v>735.55</v>
      </c>
      <c r="M202">
        <v>730.7</v>
      </c>
      <c r="N202" s="127">
        <v>1034.3</v>
      </c>
      <c r="O202">
        <v>669.8</v>
      </c>
      <c r="P202" t="s">
        <v>2459</v>
      </c>
      <c r="Q202" s="127">
        <v>391538715.64999998</v>
      </c>
      <c r="R202" s="128">
        <v>19042</v>
      </c>
    </row>
    <row r="203" spans="1:18" x14ac:dyDescent="0.3">
      <c r="A203" s="126">
        <v>45092</v>
      </c>
      <c r="B203" s="129">
        <f t="shared" si="3"/>
        <v>-0.45178958578981399</v>
      </c>
      <c r="C203" s="129">
        <f>MAX($D$2:D203)</f>
        <v>1314.55</v>
      </c>
      <c r="D203">
        <v>720.65</v>
      </c>
      <c r="F203" s="128">
        <v>420937</v>
      </c>
      <c r="G203">
        <v>715.1</v>
      </c>
      <c r="H203">
        <v>727.5</v>
      </c>
      <c r="I203">
        <v>710</v>
      </c>
      <c r="J203">
        <v>716.85</v>
      </c>
      <c r="K203">
        <v>722</v>
      </c>
      <c r="M203">
        <v>722.36</v>
      </c>
      <c r="N203" s="127">
        <v>1034.3</v>
      </c>
      <c r="O203">
        <v>669.8</v>
      </c>
      <c r="P203" t="s">
        <v>2459</v>
      </c>
      <c r="Q203" s="127">
        <v>304068670.94999999</v>
      </c>
      <c r="R203" s="128">
        <v>15666</v>
      </c>
    </row>
    <row r="204" spans="1:18" x14ac:dyDescent="0.3">
      <c r="A204" s="126">
        <v>45091</v>
      </c>
      <c r="B204" s="129">
        <f t="shared" si="3"/>
        <v>-0.45468030885093752</v>
      </c>
      <c r="C204" s="129">
        <f>MAX($D$2:D204)</f>
        <v>1314.55</v>
      </c>
      <c r="D204">
        <v>716.85</v>
      </c>
      <c r="F204" s="128">
        <v>1769514</v>
      </c>
      <c r="G204">
        <v>736</v>
      </c>
      <c r="H204">
        <v>740.5</v>
      </c>
      <c r="I204">
        <v>712.4</v>
      </c>
      <c r="J204">
        <v>734.85</v>
      </c>
      <c r="K204">
        <v>717</v>
      </c>
      <c r="M204">
        <v>718.5</v>
      </c>
      <c r="N204" s="127">
        <v>1034.3</v>
      </c>
      <c r="O204">
        <v>669.8</v>
      </c>
      <c r="P204" t="s">
        <v>2459</v>
      </c>
      <c r="Q204" s="127">
        <v>1271394851.1500001</v>
      </c>
      <c r="R204" s="128">
        <v>44158</v>
      </c>
    </row>
    <row r="205" spans="1:18" x14ac:dyDescent="0.3">
      <c r="A205" s="126">
        <v>45090</v>
      </c>
      <c r="B205" s="129">
        <f t="shared" si="3"/>
        <v>-0.4409874101403522</v>
      </c>
      <c r="C205" s="129">
        <f>MAX($D$2:D205)</f>
        <v>1314.55</v>
      </c>
      <c r="D205">
        <v>734.85</v>
      </c>
      <c r="F205" s="128">
        <v>1310904</v>
      </c>
      <c r="G205">
        <v>731.55</v>
      </c>
      <c r="H205">
        <v>748.2</v>
      </c>
      <c r="I205">
        <v>729.25</v>
      </c>
      <c r="J205">
        <v>730.55</v>
      </c>
      <c r="K205">
        <v>734.05</v>
      </c>
      <c r="M205">
        <v>739.58</v>
      </c>
      <c r="N205" s="127">
        <v>1034.3</v>
      </c>
      <c r="O205">
        <v>669.8</v>
      </c>
      <c r="P205" t="s">
        <v>2459</v>
      </c>
      <c r="Q205" s="127">
        <v>969524627.75</v>
      </c>
      <c r="R205" s="128">
        <v>49124</v>
      </c>
    </row>
    <row r="206" spans="1:18" x14ac:dyDescent="0.3">
      <c r="A206" s="126">
        <v>45089</v>
      </c>
      <c r="B206" s="129">
        <f t="shared" si="3"/>
        <v>-0.44425849149899205</v>
      </c>
      <c r="C206" s="129">
        <f>MAX($D$2:D206)</f>
        <v>1314.55</v>
      </c>
      <c r="D206">
        <v>730.55</v>
      </c>
      <c r="F206" s="128">
        <v>1543263</v>
      </c>
      <c r="G206">
        <v>730</v>
      </c>
      <c r="H206">
        <v>742.45</v>
      </c>
      <c r="I206">
        <v>720</v>
      </c>
      <c r="J206">
        <v>727.95</v>
      </c>
      <c r="K206">
        <v>732</v>
      </c>
      <c r="M206">
        <v>730.35</v>
      </c>
      <c r="N206" s="127">
        <v>1034.3</v>
      </c>
      <c r="O206">
        <v>669.8</v>
      </c>
      <c r="P206" t="s">
        <v>2459</v>
      </c>
      <c r="Q206" s="127">
        <v>1127128463.5</v>
      </c>
      <c r="R206" s="128">
        <v>19741</v>
      </c>
    </row>
    <row r="207" spans="1:18" x14ac:dyDescent="0.3">
      <c r="A207" s="126">
        <v>45086</v>
      </c>
      <c r="B207" s="129">
        <f t="shared" si="3"/>
        <v>-0.44623635464607653</v>
      </c>
      <c r="C207" s="129">
        <f>MAX($D$2:D207)</f>
        <v>1314.55</v>
      </c>
      <c r="D207">
        <v>727.95</v>
      </c>
      <c r="F207" s="128">
        <v>924468</v>
      </c>
      <c r="G207">
        <v>735</v>
      </c>
      <c r="H207">
        <v>738.6</v>
      </c>
      <c r="I207">
        <v>726.05</v>
      </c>
      <c r="J207">
        <v>735.8</v>
      </c>
      <c r="K207">
        <v>728</v>
      </c>
      <c r="M207">
        <v>730.33</v>
      </c>
      <c r="N207" s="127">
        <v>1034.3</v>
      </c>
      <c r="O207">
        <v>669.8</v>
      </c>
      <c r="P207" t="s">
        <v>2459</v>
      </c>
      <c r="Q207" s="127">
        <v>675167438.85000002</v>
      </c>
      <c r="R207" s="128">
        <v>10028</v>
      </c>
    </row>
    <row r="208" spans="1:18" x14ac:dyDescent="0.3">
      <c r="A208" s="126">
        <v>45085</v>
      </c>
      <c r="B208" s="129">
        <f t="shared" si="3"/>
        <v>-0.44026472937507133</v>
      </c>
      <c r="C208" s="129">
        <f>MAX($D$2:D208)</f>
        <v>1314.55</v>
      </c>
      <c r="D208">
        <v>735.8</v>
      </c>
      <c r="F208" s="128">
        <v>440665</v>
      </c>
      <c r="G208">
        <v>745.85</v>
      </c>
      <c r="H208">
        <v>751.5</v>
      </c>
      <c r="I208">
        <v>731.2</v>
      </c>
      <c r="J208">
        <v>746.05</v>
      </c>
      <c r="K208">
        <v>736.5</v>
      </c>
      <c r="M208">
        <v>737.58</v>
      </c>
      <c r="N208" s="127">
        <v>1034.3</v>
      </c>
      <c r="O208">
        <v>669.8</v>
      </c>
      <c r="P208" t="s">
        <v>2459</v>
      </c>
      <c r="Q208" s="127">
        <v>325024340.55000001</v>
      </c>
      <c r="R208" s="128">
        <v>14302</v>
      </c>
    </row>
    <row r="209" spans="1:18" x14ac:dyDescent="0.3">
      <c r="A209" s="126">
        <v>45084</v>
      </c>
      <c r="B209" s="129">
        <f t="shared" si="3"/>
        <v>-0.43246738427598802</v>
      </c>
      <c r="C209" s="129">
        <f>MAX($D$2:D209)</f>
        <v>1314.55</v>
      </c>
      <c r="D209">
        <v>746.05</v>
      </c>
      <c r="F209" s="128">
        <v>693875</v>
      </c>
      <c r="G209">
        <v>748</v>
      </c>
      <c r="H209">
        <v>760.95</v>
      </c>
      <c r="I209">
        <v>743</v>
      </c>
      <c r="J209">
        <v>748.05</v>
      </c>
      <c r="K209">
        <v>746.75</v>
      </c>
      <c r="M209">
        <v>751.59</v>
      </c>
      <c r="N209" s="127">
        <v>1034.3</v>
      </c>
      <c r="O209">
        <v>669.8</v>
      </c>
      <c r="P209" t="s">
        <v>2459</v>
      </c>
      <c r="Q209" s="127">
        <v>521511889.10000002</v>
      </c>
      <c r="R209" s="128">
        <v>21468</v>
      </c>
    </row>
    <row r="210" spans="1:18" x14ac:dyDescent="0.3">
      <c r="A210" s="126">
        <v>45083</v>
      </c>
      <c r="B210" s="129">
        <f t="shared" si="3"/>
        <v>-0.43094595108592293</v>
      </c>
      <c r="C210" s="129">
        <f>MAX($D$2:D210)</f>
        <v>1314.55</v>
      </c>
      <c r="D210">
        <v>748.05</v>
      </c>
      <c r="F210" s="128">
        <v>1511180</v>
      </c>
      <c r="G210">
        <v>730</v>
      </c>
      <c r="H210">
        <v>753</v>
      </c>
      <c r="I210">
        <v>719.55</v>
      </c>
      <c r="J210">
        <v>725.3</v>
      </c>
      <c r="K210">
        <v>746.8</v>
      </c>
      <c r="M210">
        <v>737.69</v>
      </c>
      <c r="N210" s="127">
        <v>1034.3</v>
      </c>
      <c r="O210">
        <v>669.8</v>
      </c>
      <c r="P210" t="s">
        <v>2459</v>
      </c>
      <c r="Q210" s="127">
        <v>1114780236.55</v>
      </c>
      <c r="R210" s="128">
        <v>41104</v>
      </c>
    </row>
    <row r="211" spans="1:18" x14ac:dyDescent="0.3">
      <c r="A211" s="126">
        <v>45082</v>
      </c>
      <c r="B211" s="129">
        <f t="shared" si="3"/>
        <v>-0.44825225362291282</v>
      </c>
      <c r="C211" s="129">
        <f>MAX($D$2:D211)</f>
        <v>1314.55</v>
      </c>
      <c r="D211">
        <v>725.3</v>
      </c>
      <c r="F211" s="128">
        <v>741353</v>
      </c>
      <c r="G211">
        <v>704.65</v>
      </c>
      <c r="H211">
        <v>726.6</v>
      </c>
      <c r="I211">
        <v>700.15</v>
      </c>
      <c r="J211">
        <v>714.2</v>
      </c>
      <c r="K211">
        <v>724.3</v>
      </c>
      <c r="M211">
        <v>719.62</v>
      </c>
      <c r="N211" s="127">
        <v>1034.3</v>
      </c>
      <c r="O211">
        <v>669.8</v>
      </c>
      <c r="P211" t="s">
        <v>2459</v>
      </c>
      <c r="Q211" s="127">
        <v>533494201.60000002</v>
      </c>
      <c r="R211" s="128">
        <v>19124</v>
      </c>
    </row>
    <row r="212" spans="1:18" x14ac:dyDescent="0.3">
      <c r="A212" s="126">
        <v>45079</v>
      </c>
      <c r="B212" s="129">
        <f t="shared" si="3"/>
        <v>-0.4566962078277737</v>
      </c>
      <c r="C212" s="129">
        <f>MAX($D$2:D212)</f>
        <v>1314.55</v>
      </c>
      <c r="D212">
        <v>714.2</v>
      </c>
      <c r="F212" s="128">
        <v>643392</v>
      </c>
      <c r="G212">
        <v>705.5</v>
      </c>
      <c r="H212">
        <v>717</v>
      </c>
      <c r="I212">
        <v>703</v>
      </c>
      <c r="J212">
        <v>705.5</v>
      </c>
      <c r="K212">
        <v>714.2</v>
      </c>
      <c r="M212">
        <v>710.69</v>
      </c>
      <c r="N212" s="127">
        <v>1034.3</v>
      </c>
      <c r="O212">
        <v>669.8</v>
      </c>
      <c r="P212" t="s">
        <v>2459</v>
      </c>
      <c r="Q212" s="127">
        <v>457250477.69999999</v>
      </c>
      <c r="R212" s="128">
        <v>18714</v>
      </c>
    </row>
    <row r="213" spans="1:18" x14ac:dyDescent="0.3">
      <c r="A213" s="126">
        <v>45078</v>
      </c>
      <c r="B213" s="129">
        <f t="shared" si="3"/>
        <v>-0.4633144422045567</v>
      </c>
      <c r="C213" s="129">
        <f>MAX($D$2:D213)</f>
        <v>1314.55</v>
      </c>
      <c r="D213">
        <v>705.5</v>
      </c>
      <c r="F213" s="128">
        <v>346424</v>
      </c>
      <c r="G213">
        <v>705</v>
      </c>
      <c r="H213">
        <v>711.45</v>
      </c>
      <c r="I213">
        <v>698.6</v>
      </c>
      <c r="J213">
        <v>700.95</v>
      </c>
      <c r="K213">
        <v>705.15</v>
      </c>
      <c r="M213">
        <v>706.24</v>
      </c>
      <c r="N213" s="127">
        <v>1034.3</v>
      </c>
      <c r="O213">
        <v>669.8</v>
      </c>
      <c r="P213" t="s">
        <v>2459</v>
      </c>
      <c r="Q213" s="127">
        <v>244657863.40000001</v>
      </c>
      <c r="R213" s="128">
        <v>14507</v>
      </c>
    </row>
    <row r="214" spans="1:18" x14ac:dyDescent="0.3">
      <c r="A214" s="126">
        <v>45077</v>
      </c>
      <c r="B214" s="129">
        <f t="shared" si="3"/>
        <v>-0.46677570271195462</v>
      </c>
      <c r="C214" s="129">
        <f>MAX($D$2:D214)</f>
        <v>1314.55</v>
      </c>
      <c r="D214">
        <v>700.95</v>
      </c>
      <c r="F214" s="128">
        <v>924542</v>
      </c>
      <c r="G214">
        <v>690</v>
      </c>
      <c r="H214">
        <v>706.95</v>
      </c>
      <c r="I214">
        <v>685.8</v>
      </c>
      <c r="J214">
        <v>687.95</v>
      </c>
      <c r="K214">
        <v>701</v>
      </c>
      <c r="M214">
        <v>701.63</v>
      </c>
      <c r="N214" s="127">
        <v>1034.3</v>
      </c>
      <c r="O214">
        <v>669.8</v>
      </c>
      <c r="P214" t="s">
        <v>2459</v>
      </c>
      <c r="Q214" s="127">
        <v>648685702.85000002</v>
      </c>
      <c r="R214" s="128">
        <v>34344</v>
      </c>
    </row>
    <row r="215" spans="1:18" x14ac:dyDescent="0.3">
      <c r="A215" s="126">
        <v>45076</v>
      </c>
      <c r="B215" s="129">
        <f t="shared" si="3"/>
        <v>-0.47666501844737735</v>
      </c>
      <c r="C215" s="129">
        <f>MAX($D$2:D215)</f>
        <v>1314.55</v>
      </c>
      <c r="D215">
        <v>687.95</v>
      </c>
      <c r="F215" s="128">
        <v>681693</v>
      </c>
      <c r="G215">
        <v>690</v>
      </c>
      <c r="H215">
        <v>693.9</v>
      </c>
      <c r="I215">
        <v>683.05</v>
      </c>
      <c r="J215">
        <v>689.1</v>
      </c>
      <c r="K215">
        <v>687.35</v>
      </c>
      <c r="M215">
        <v>688.12</v>
      </c>
      <c r="N215" s="127">
        <v>1034.3</v>
      </c>
      <c r="O215">
        <v>669.8</v>
      </c>
      <c r="P215" t="s">
        <v>2459</v>
      </c>
      <c r="Q215" s="127">
        <v>469085999.10000002</v>
      </c>
      <c r="R215" s="128">
        <v>14156</v>
      </c>
    </row>
    <row r="216" spans="1:18" x14ac:dyDescent="0.3">
      <c r="A216" s="126">
        <v>45075</v>
      </c>
      <c r="B216" s="129">
        <f t="shared" si="3"/>
        <v>-0.47579019436309</v>
      </c>
      <c r="C216" s="129">
        <f>MAX($D$2:D216)</f>
        <v>1314.55</v>
      </c>
      <c r="D216">
        <v>689.1</v>
      </c>
      <c r="F216" s="128">
        <v>962650</v>
      </c>
      <c r="G216">
        <v>686.45</v>
      </c>
      <c r="H216">
        <v>691.35</v>
      </c>
      <c r="I216">
        <v>675.45</v>
      </c>
      <c r="J216">
        <v>684.45</v>
      </c>
      <c r="K216">
        <v>687.95</v>
      </c>
      <c r="M216">
        <v>685.44</v>
      </c>
      <c r="N216" s="127">
        <v>1034.3</v>
      </c>
      <c r="O216">
        <v>669.8</v>
      </c>
      <c r="P216" t="s">
        <v>2459</v>
      </c>
      <c r="Q216" s="127">
        <v>659836595.20000005</v>
      </c>
      <c r="R216" s="128">
        <v>29869</v>
      </c>
    </row>
    <row r="217" spans="1:18" x14ac:dyDescent="0.3">
      <c r="A217" s="126">
        <v>45072</v>
      </c>
      <c r="B217" s="129">
        <f t="shared" si="3"/>
        <v>-0.47932752652999122</v>
      </c>
      <c r="C217" s="129">
        <f>MAX($D$2:D217)</f>
        <v>1314.55</v>
      </c>
      <c r="D217">
        <v>684.45</v>
      </c>
      <c r="F217" s="128">
        <v>171176</v>
      </c>
      <c r="G217">
        <v>682.45</v>
      </c>
      <c r="H217">
        <v>685.9</v>
      </c>
      <c r="I217">
        <v>677.55</v>
      </c>
      <c r="J217">
        <v>681.7</v>
      </c>
      <c r="K217">
        <v>682.95</v>
      </c>
      <c r="M217">
        <v>681.76</v>
      </c>
      <c r="N217" s="127">
        <v>1034.3</v>
      </c>
      <c r="O217">
        <v>669.8</v>
      </c>
      <c r="P217" t="s">
        <v>2459</v>
      </c>
      <c r="Q217" s="127">
        <v>116700869</v>
      </c>
      <c r="R217" s="128">
        <v>11233</v>
      </c>
    </row>
    <row r="218" spans="1:18" x14ac:dyDescent="0.3">
      <c r="A218" s="126">
        <v>45071</v>
      </c>
      <c r="B218" s="129">
        <f t="shared" si="3"/>
        <v>-0.48141949716633065</v>
      </c>
      <c r="C218" s="129">
        <f>MAX($D$2:D218)</f>
        <v>1314.55</v>
      </c>
      <c r="D218">
        <v>681.7</v>
      </c>
      <c r="F218" s="128">
        <v>169398</v>
      </c>
      <c r="G218">
        <v>684.8</v>
      </c>
      <c r="H218">
        <v>687.95</v>
      </c>
      <c r="I218">
        <v>680</v>
      </c>
      <c r="J218">
        <v>684.9</v>
      </c>
      <c r="K218">
        <v>682.3</v>
      </c>
      <c r="M218">
        <v>682.91</v>
      </c>
      <c r="N218" s="127">
        <v>1034.3</v>
      </c>
      <c r="O218">
        <v>669.8</v>
      </c>
      <c r="P218" t="s">
        <v>2459</v>
      </c>
      <c r="Q218" s="127">
        <v>115683434.40000001</v>
      </c>
      <c r="R218" s="128">
        <v>9046</v>
      </c>
    </row>
    <row r="219" spans="1:18" x14ac:dyDescent="0.3">
      <c r="A219" s="126">
        <v>45070</v>
      </c>
      <c r="B219" s="129">
        <f t="shared" si="3"/>
        <v>-0.47898520406222661</v>
      </c>
      <c r="C219" s="129">
        <f>MAX($D$2:D219)</f>
        <v>1314.55</v>
      </c>
      <c r="D219">
        <v>684.9</v>
      </c>
      <c r="F219" s="128">
        <v>268531</v>
      </c>
      <c r="G219">
        <v>690</v>
      </c>
      <c r="H219">
        <v>690</v>
      </c>
      <c r="I219">
        <v>682</v>
      </c>
      <c r="J219">
        <v>689.1</v>
      </c>
      <c r="K219">
        <v>683</v>
      </c>
      <c r="M219">
        <v>685.9</v>
      </c>
      <c r="N219" s="127">
        <v>1034.3</v>
      </c>
      <c r="O219">
        <v>669.8</v>
      </c>
      <c r="P219" t="s">
        <v>2459</v>
      </c>
      <c r="Q219" s="127">
        <v>184184411.09999999</v>
      </c>
      <c r="R219" s="128">
        <v>13086</v>
      </c>
    </row>
    <row r="220" spans="1:18" x14ac:dyDescent="0.3">
      <c r="A220" s="126">
        <v>45069</v>
      </c>
      <c r="B220" s="129">
        <f t="shared" si="3"/>
        <v>-0.47579019436309</v>
      </c>
      <c r="C220" s="129">
        <f>MAX($D$2:D220)</f>
        <v>1314.55</v>
      </c>
      <c r="D220">
        <v>689.1</v>
      </c>
      <c r="F220" s="128">
        <v>482981</v>
      </c>
      <c r="G220">
        <v>683</v>
      </c>
      <c r="H220">
        <v>690.95</v>
      </c>
      <c r="I220">
        <v>679.8</v>
      </c>
      <c r="J220">
        <v>682.15</v>
      </c>
      <c r="K220">
        <v>690</v>
      </c>
      <c r="M220">
        <v>685.86</v>
      </c>
      <c r="N220" s="127">
        <v>1034.3</v>
      </c>
      <c r="O220">
        <v>669.8</v>
      </c>
      <c r="P220" t="s">
        <v>2459</v>
      </c>
      <c r="Q220" s="127">
        <v>331258445.14999998</v>
      </c>
      <c r="R220" s="128">
        <v>18336</v>
      </c>
    </row>
    <row r="221" spans="1:18" x14ac:dyDescent="0.3">
      <c r="A221" s="126">
        <v>45068</v>
      </c>
      <c r="B221" s="129">
        <f t="shared" si="3"/>
        <v>-0.48107717469856603</v>
      </c>
      <c r="C221" s="129">
        <f>MAX($D$2:D221)</f>
        <v>1314.55</v>
      </c>
      <c r="D221">
        <v>682.15</v>
      </c>
      <c r="F221" s="128">
        <v>434439</v>
      </c>
      <c r="G221">
        <v>674.5</v>
      </c>
      <c r="H221">
        <v>683.9</v>
      </c>
      <c r="I221">
        <v>669.8</v>
      </c>
      <c r="J221">
        <v>675</v>
      </c>
      <c r="K221">
        <v>683.55</v>
      </c>
      <c r="M221">
        <v>677.55</v>
      </c>
      <c r="N221" s="127">
        <v>1034.3</v>
      </c>
      <c r="O221">
        <v>669.8</v>
      </c>
      <c r="P221" t="s">
        <v>2459</v>
      </c>
      <c r="Q221" s="127">
        <v>294356148.89999998</v>
      </c>
      <c r="R221" s="128">
        <v>18710</v>
      </c>
    </row>
    <row r="222" spans="1:18" x14ac:dyDescent="0.3">
      <c r="A222" s="126">
        <v>45065</v>
      </c>
      <c r="B222" s="129">
        <f t="shared" si="3"/>
        <v>-0.48651629835304855</v>
      </c>
      <c r="C222" s="129">
        <f>MAX($D$2:D222)</f>
        <v>1314.55</v>
      </c>
      <c r="D222">
        <v>675</v>
      </c>
      <c r="F222" s="128">
        <v>235886</v>
      </c>
      <c r="G222">
        <v>680.1</v>
      </c>
      <c r="H222">
        <v>680.15</v>
      </c>
      <c r="I222">
        <v>671.35</v>
      </c>
      <c r="J222">
        <v>675.15</v>
      </c>
      <c r="K222">
        <v>675.3</v>
      </c>
      <c r="M222">
        <v>674.48</v>
      </c>
      <c r="N222" s="127">
        <v>1034.3</v>
      </c>
      <c r="O222">
        <v>670.6</v>
      </c>
      <c r="P222" t="s">
        <v>2459</v>
      </c>
      <c r="Q222" s="127">
        <v>159101151.69999999</v>
      </c>
      <c r="R222" s="128">
        <v>10280</v>
      </c>
    </row>
    <row r="223" spans="1:18" x14ac:dyDescent="0.3">
      <c r="A223" s="126">
        <v>45064</v>
      </c>
      <c r="B223" s="129">
        <f t="shared" si="3"/>
        <v>-0.48640219086379372</v>
      </c>
      <c r="C223" s="129">
        <f>MAX($D$2:D223)</f>
        <v>1314.55</v>
      </c>
      <c r="D223">
        <v>675.15</v>
      </c>
      <c r="F223" s="128">
        <v>547219</v>
      </c>
      <c r="G223">
        <v>687.75</v>
      </c>
      <c r="H223">
        <v>687.75</v>
      </c>
      <c r="I223">
        <v>670.6</v>
      </c>
      <c r="J223">
        <v>683.9</v>
      </c>
      <c r="K223">
        <v>674.8</v>
      </c>
      <c r="M223">
        <v>678.29</v>
      </c>
      <c r="N223" s="127">
        <v>1034.3</v>
      </c>
      <c r="O223">
        <v>670.6</v>
      </c>
      <c r="P223" t="s">
        <v>2459</v>
      </c>
      <c r="Q223" s="127">
        <v>371174408.39999998</v>
      </c>
      <c r="R223" s="128">
        <v>15954</v>
      </c>
    </row>
    <row r="224" spans="1:18" x14ac:dyDescent="0.3">
      <c r="A224" s="126">
        <v>45063</v>
      </c>
      <c r="B224" s="129">
        <f t="shared" si="3"/>
        <v>-0.47974592065725913</v>
      </c>
      <c r="C224" s="129">
        <f>MAX($D$2:D224)</f>
        <v>1314.55</v>
      </c>
      <c r="D224">
        <v>683.9</v>
      </c>
      <c r="F224" s="128">
        <v>449524</v>
      </c>
      <c r="G224">
        <v>690</v>
      </c>
      <c r="H224">
        <v>691.85</v>
      </c>
      <c r="I224">
        <v>681</v>
      </c>
      <c r="J224">
        <v>690.65</v>
      </c>
      <c r="K224">
        <v>684.7</v>
      </c>
      <c r="M224">
        <v>684.84</v>
      </c>
      <c r="N224" s="127">
        <v>1034.3</v>
      </c>
      <c r="O224">
        <v>681</v>
      </c>
      <c r="P224" t="s">
        <v>2459</v>
      </c>
      <c r="Q224" s="127">
        <v>307853949.80000001</v>
      </c>
      <c r="R224" s="128">
        <v>21423</v>
      </c>
    </row>
    <row r="225" spans="1:18" x14ac:dyDescent="0.3">
      <c r="A225" s="126">
        <v>45062</v>
      </c>
      <c r="B225" s="129">
        <f t="shared" si="3"/>
        <v>-0.47461108364078963</v>
      </c>
      <c r="C225" s="129">
        <f>MAX($D$2:D225)</f>
        <v>1314.55</v>
      </c>
      <c r="D225">
        <v>690.65</v>
      </c>
      <c r="F225" s="128">
        <v>319952</v>
      </c>
      <c r="G225">
        <v>699.3</v>
      </c>
      <c r="H225">
        <v>700.1</v>
      </c>
      <c r="I225">
        <v>690</v>
      </c>
      <c r="J225">
        <v>695.25</v>
      </c>
      <c r="K225">
        <v>691</v>
      </c>
      <c r="M225">
        <v>693.7</v>
      </c>
      <c r="N225" s="127">
        <v>1034.3</v>
      </c>
      <c r="O225">
        <v>686.8</v>
      </c>
      <c r="P225" t="s">
        <v>2459</v>
      </c>
      <c r="Q225" s="127">
        <v>221951451.34999999</v>
      </c>
      <c r="R225" s="128">
        <v>15874</v>
      </c>
    </row>
    <row r="226" spans="1:18" x14ac:dyDescent="0.3">
      <c r="A226" s="126">
        <v>45061</v>
      </c>
      <c r="B226" s="129">
        <f t="shared" si="3"/>
        <v>-0.47111178730364001</v>
      </c>
      <c r="C226" s="129">
        <f>MAX($D$2:D226)</f>
        <v>1314.55</v>
      </c>
      <c r="D226">
        <v>695.25</v>
      </c>
      <c r="F226" s="128">
        <v>456133</v>
      </c>
      <c r="G226">
        <v>696.05</v>
      </c>
      <c r="H226">
        <v>700.95</v>
      </c>
      <c r="I226">
        <v>688.65</v>
      </c>
      <c r="J226">
        <v>695.4</v>
      </c>
      <c r="K226">
        <v>694.6</v>
      </c>
      <c r="M226">
        <v>695.2</v>
      </c>
      <c r="N226" s="127">
        <v>1034.3</v>
      </c>
      <c r="O226">
        <v>686.8</v>
      </c>
      <c r="P226" t="s">
        <v>2459</v>
      </c>
      <c r="Q226" s="127">
        <v>317103080.05000001</v>
      </c>
      <c r="R226" s="128">
        <v>14353</v>
      </c>
    </row>
    <row r="227" spans="1:18" x14ac:dyDescent="0.3">
      <c r="A227" s="126">
        <v>45058</v>
      </c>
      <c r="B227" s="129">
        <f t="shared" si="3"/>
        <v>-0.47099767981438517</v>
      </c>
      <c r="C227" s="129">
        <f>MAX($D$2:D227)</f>
        <v>1314.55</v>
      </c>
      <c r="D227">
        <v>695.4</v>
      </c>
      <c r="F227" s="128">
        <v>301101</v>
      </c>
      <c r="G227">
        <v>704</v>
      </c>
      <c r="H227">
        <v>707.3</v>
      </c>
      <c r="I227">
        <v>693.25</v>
      </c>
      <c r="J227">
        <v>703.55</v>
      </c>
      <c r="K227">
        <v>697.3</v>
      </c>
      <c r="M227">
        <v>699.33</v>
      </c>
      <c r="N227" s="127">
        <v>1034.3</v>
      </c>
      <c r="O227">
        <v>686.8</v>
      </c>
      <c r="P227" t="s">
        <v>2459</v>
      </c>
      <c r="Q227" s="127">
        <v>210567729.44999999</v>
      </c>
      <c r="R227" s="128">
        <v>13764</v>
      </c>
    </row>
    <row r="228" spans="1:18" x14ac:dyDescent="0.3">
      <c r="A228" s="126">
        <v>45057</v>
      </c>
      <c r="B228" s="129">
        <f t="shared" si="3"/>
        <v>-0.46479783956487014</v>
      </c>
      <c r="C228" s="129">
        <f>MAX($D$2:D228)</f>
        <v>1314.55</v>
      </c>
      <c r="D228">
        <v>703.55</v>
      </c>
      <c r="F228" s="128">
        <v>673887</v>
      </c>
      <c r="G228">
        <v>698</v>
      </c>
      <c r="H228">
        <v>706.45</v>
      </c>
      <c r="I228">
        <v>693.25</v>
      </c>
      <c r="J228">
        <v>694.15</v>
      </c>
      <c r="K228">
        <v>703.7</v>
      </c>
      <c r="M228">
        <v>699.94</v>
      </c>
      <c r="N228" s="127">
        <v>1034.3</v>
      </c>
      <c r="O228">
        <v>686.8</v>
      </c>
      <c r="P228" t="s">
        <v>2459</v>
      </c>
      <c r="Q228" s="127">
        <v>471679232.85000002</v>
      </c>
      <c r="R228" s="128">
        <v>16141</v>
      </c>
    </row>
    <row r="229" spans="1:18" x14ac:dyDescent="0.3">
      <c r="A229" s="126">
        <v>45056</v>
      </c>
      <c r="B229" s="129">
        <f t="shared" si="3"/>
        <v>-0.47194857555817582</v>
      </c>
      <c r="C229" s="129">
        <f>MAX($D$2:D229)</f>
        <v>1314.55</v>
      </c>
      <c r="D229">
        <v>694.15</v>
      </c>
      <c r="F229" s="128">
        <v>550035</v>
      </c>
      <c r="G229">
        <v>704.35</v>
      </c>
      <c r="H229">
        <v>704.35</v>
      </c>
      <c r="I229">
        <v>692.5</v>
      </c>
      <c r="J229">
        <v>699.6</v>
      </c>
      <c r="K229">
        <v>695.9</v>
      </c>
      <c r="M229">
        <v>695.28</v>
      </c>
      <c r="N229" s="127">
        <v>1034.3</v>
      </c>
      <c r="O229">
        <v>686.8</v>
      </c>
      <c r="P229" t="s">
        <v>2459</v>
      </c>
      <c r="Q229" s="127">
        <v>382430459.85000002</v>
      </c>
      <c r="R229" s="128">
        <v>22215</v>
      </c>
    </row>
    <row r="230" spans="1:18" x14ac:dyDescent="0.3">
      <c r="A230" s="126">
        <v>45055</v>
      </c>
      <c r="B230" s="129">
        <f t="shared" si="3"/>
        <v>-0.46780267011524851</v>
      </c>
      <c r="C230" s="129">
        <f>MAX($D$2:D230)</f>
        <v>1314.55</v>
      </c>
      <c r="D230">
        <v>699.6</v>
      </c>
      <c r="F230" s="128">
        <v>780807</v>
      </c>
      <c r="G230">
        <v>707</v>
      </c>
      <c r="H230">
        <v>711.65</v>
      </c>
      <c r="I230">
        <v>697</v>
      </c>
      <c r="J230">
        <v>703.35</v>
      </c>
      <c r="K230">
        <v>698.7</v>
      </c>
      <c r="M230">
        <v>703.86</v>
      </c>
      <c r="N230" s="127">
        <v>1034.3</v>
      </c>
      <c r="O230">
        <v>686.8</v>
      </c>
      <c r="P230" t="s">
        <v>2459</v>
      </c>
      <c r="Q230" s="127">
        <v>549575424.14999998</v>
      </c>
      <c r="R230" s="128">
        <v>19019</v>
      </c>
    </row>
    <row r="231" spans="1:18" x14ac:dyDescent="0.3">
      <c r="A231" s="126">
        <v>45054</v>
      </c>
      <c r="B231" s="129">
        <f t="shared" si="3"/>
        <v>-0.46494998288387657</v>
      </c>
      <c r="C231" s="129">
        <f>MAX($D$2:D231)</f>
        <v>1314.55</v>
      </c>
      <c r="D231">
        <v>703.35</v>
      </c>
      <c r="F231" s="128">
        <v>739530</v>
      </c>
      <c r="G231">
        <v>711.15</v>
      </c>
      <c r="H231">
        <v>711.15</v>
      </c>
      <c r="I231">
        <v>701.8</v>
      </c>
      <c r="J231">
        <v>704.7</v>
      </c>
      <c r="K231">
        <v>703.75</v>
      </c>
      <c r="M231">
        <v>703.83</v>
      </c>
      <c r="N231" s="127">
        <v>1034.3</v>
      </c>
      <c r="O231">
        <v>686.8</v>
      </c>
      <c r="P231" t="s">
        <v>2459</v>
      </c>
      <c r="Q231" s="127">
        <v>520502435.44999999</v>
      </c>
      <c r="R231" s="128">
        <v>22867</v>
      </c>
    </row>
    <row r="232" spans="1:18" x14ac:dyDescent="0.3">
      <c r="A232" s="126">
        <v>45051</v>
      </c>
      <c r="B232" s="129">
        <f t="shared" si="3"/>
        <v>-0.46392301548058268</v>
      </c>
      <c r="C232" s="129">
        <f>MAX($D$2:D232)</f>
        <v>1314.55</v>
      </c>
      <c r="D232">
        <v>704.7</v>
      </c>
      <c r="F232" s="128">
        <v>368131</v>
      </c>
      <c r="G232">
        <v>715</v>
      </c>
      <c r="H232">
        <v>715</v>
      </c>
      <c r="I232">
        <v>701.35</v>
      </c>
      <c r="J232">
        <v>712.35</v>
      </c>
      <c r="K232">
        <v>704.3</v>
      </c>
      <c r="M232">
        <v>705.77</v>
      </c>
      <c r="N232" s="127">
        <v>1037.45</v>
      </c>
      <c r="O232">
        <v>686.8</v>
      </c>
      <c r="P232" t="s">
        <v>2459</v>
      </c>
      <c r="Q232" s="127">
        <v>259817532.34999999</v>
      </c>
      <c r="R232" s="128">
        <v>17009</v>
      </c>
    </row>
    <row r="233" spans="1:18" x14ac:dyDescent="0.3">
      <c r="A233" s="126">
        <v>45050</v>
      </c>
      <c r="B233" s="129">
        <f t="shared" si="3"/>
        <v>-0.45810353352858391</v>
      </c>
      <c r="C233" s="129">
        <f>MAX($D$2:D233)</f>
        <v>1314.55</v>
      </c>
      <c r="D233">
        <v>712.35</v>
      </c>
      <c r="F233" s="128">
        <v>313325</v>
      </c>
      <c r="G233">
        <v>711.45</v>
      </c>
      <c r="H233">
        <v>715.95</v>
      </c>
      <c r="I233">
        <v>706.3</v>
      </c>
      <c r="J233">
        <v>708</v>
      </c>
      <c r="K233">
        <v>711.6</v>
      </c>
      <c r="M233">
        <v>712.37</v>
      </c>
      <c r="N233" s="127">
        <v>1037.45</v>
      </c>
      <c r="O233">
        <v>686.8</v>
      </c>
      <c r="P233" t="s">
        <v>2459</v>
      </c>
      <c r="Q233" s="127">
        <v>223203470.30000001</v>
      </c>
      <c r="R233" s="128">
        <v>10754</v>
      </c>
    </row>
    <row r="234" spans="1:18" x14ac:dyDescent="0.3">
      <c r="A234" s="126">
        <v>45049</v>
      </c>
      <c r="B234" s="129">
        <f t="shared" si="3"/>
        <v>-0.46141265071697535</v>
      </c>
      <c r="C234" s="129">
        <f>MAX($D$2:D234)</f>
        <v>1314.55</v>
      </c>
      <c r="D234">
        <v>708</v>
      </c>
      <c r="F234" s="128">
        <v>335910</v>
      </c>
      <c r="G234">
        <v>712</v>
      </c>
      <c r="H234">
        <v>712</v>
      </c>
      <c r="I234">
        <v>707.05</v>
      </c>
      <c r="J234">
        <v>708.35</v>
      </c>
      <c r="K234">
        <v>709</v>
      </c>
      <c r="M234">
        <v>709.47</v>
      </c>
      <c r="N234" s="127">
        <v>1037.45</v>
      </c>
      <c r="O234">
        <v>686.8</v>
      </c>
      <c r="P234" t="s">
        <v>2459</v>
      </c>
      <c r="Q234" s="127">
        <v>238317029.80000001</v>
      </c>
      <c r="R234" s="128">
        <v>18407</v>
      </c>
    </row>
    <row r="235" spans="1:18" x14ac:dyDescent="0.3">
      <c r="A235" s="126">
        <v>45048</v>
      </c>
      <c r="B235" s="129">
        <f t="shared" si="3"/>
        <v>-0.46114639990871398</v>
      </c>
      <c r="C235" s="129">
        <f>MAX($D$2:D235)</f>
        <v>1314.55</v>
      </c>
      <c r="D235">
        <v>708.35</v>
      </c>
      <c r="F235" s="128">
        <v>516680</v>
      </c>
      <c r="G235">
        <v>713.95</v>
      </c>
      <c r="H235">
        <v>717.15</v>
      </c>
      <c r="I235">
        <v>707</v>
      </c>
      <c r="J235">
        <v>710.15</v>
      </c>
      <c r="K235">
        <v>708</v>
      </c>
      <c r="M235">
        <v>710.07</v>
      </c>
      <c r="N235" s="127">
        <v>1037.45</v>
      </c>
      <c r="O235">
        <v>686.8</v>
      </c>
      <c r="P235" t="s">
        <v>2459</v>
      </c>
      <c r="Q235" s="127">
        <v>366877551.25</v>
      </c>
      <c r="R235" s="128">
        <v>25216</v>
      </c>
    </row>
    <row r="236" spans="1:18" x14ac:dyDescent="0.3">
      <c r="A236" s="126">
        <v>45044</v>
      </c>
      <c r="B236" s="129">
        <f t="shared" si="3"/>
        <v>-0.45977711003765548</v>
      </c>
      <c r="C236" s="129">
        <f>MAX($D$2:D236)</f>
        <v>1314.55</v>
      </c>
      <c r="D236">
        <v>710.15</v>
      </c>
      <c r="F236" s="128">
        <v>1263145</v>
      </c>
      <c r="G236">
        <v>701</v>
      </c>
      <c r="H236">
        <v>713.35</v>
      </c>
      <c r="I236">
        <v>697</v>
      </c>
      <c r="J236">
        <v>699.05</v>
      </c>
      <c r="K236">
        <v>709</v>
      </c>
      <c r="M236">
        <v>706.89</v>
      </c>
      <c r="N236" s="127">
        <v>1037.45</v>
      </c>
      <c r="O236">
        <v>686.8</v>
      </c>
      <c r="P236" t="s">
        <v>2459</v>
      </c>
      <c r="Q236" s="127">
        <v>892908278</v>
      </c>
      <c r="R236" s="128">
        <v>41896</v>
      </c>
    </row>
    <row r="237" spans="1:18" x14ac:dyDescent="0.3">
      <c r="A237" s="126">
        <v>45043</v>
      </c>
      <c r="B237" s="129">
        <f t="shared" si="3"/>
        <v>-0.46822106424251647</v>
      </c>
      <c r="C237" s="129">
        <f>MAX($D$2:D237)</f>
        <v>1314.55</v>
      </c>
      <c r="D237">
        <v>699.05</v>
      </c>
      <c r="F237" s="128">
        <v>2037901</v>
      </c>
      <c r="G237">
        <v>701</v>
      </c>
      <c r="H237">
        <v>706.25</v>
      </c>
      <c r="I237">
        <v>690.2</v>
      </c>
      <c r="J237">
        <v>701.4</v>
      </c>
      <c r="K237">
        <v>699</v>
      </c>
      <c r="M237">
        <v>697.67</v>
      </c>
      <c r="N237" s="127">
        <v>1037.45</v>
      </c>
      <c r="O237">
        <v>686.8</v>
      </c>
      <c r="P237" t="s">
        <v>2459</v>
      </c>
      <c r="Q237" s="127">
        <v>1421784078.75</v>
      </c>
      <c r="R237" s="128">
        <v>78554</v>
      </c>
    </row>
    <row r="238" spans="1:18" x14ac:dyDescent="0.3">
      <c r="A238" s="126">
        <v>45042</v>
      </c>
      <c r="B238" s="129">
        <f t="shared" si="3"/>
        <v>-0.46643338024419001</v>
      </c>
      <c r="C238" s="129">
        <f>MAX($D$2:D238)</f>
        <v>1314.55</v>
      </c>
      <c r="D238">
        <v>701.4</v>
      </c>
      <c r="F238" s="128">
        <v>7381480</v>
      </c>
      <c r="G238">
        <v>740</v>
      </c>
      <c r="H238">
        <v>740</v>
      </c>
      <c r="I238">
        <v>686.8</v>
      </c>
      <c r="J238">
        <v>741.15</v>
      </c>
      <c r="K238">
        <v>702</v>
      </c>
      <c r="M238">
        <v>698.7</v>
      </c>
      <c r="N238" s="127">
        <v>1037.45</v>
      </c>
      <c r="O238">
        <v>686.8</v>
      </c>
      <c r="P238" t="s">
        <v>2459</v>
      </c>
      <c r="Q238" s="127">
        <v>5157441368.8500004</v>
      </c>
      <c r="R238" s="128">
        <v>309708</v>
      </c>
    </row>
    <row r="239" spans="1:18" x14ac:dyDescent="0.3">
      <c r="A239" s="126">
        <v>45041</v>
      </c>
      <c r="B239" s="129">
        <f t="shared" si="3"/>
        <v>-0.43619489559164731</v>
      </c>
      <c r="C239" s="129">
        <f>MAX($D$2:D239)</f>
        <v>1314.55</v>
      </c>
      <c r="D239">
        <v>741.15</v>
      </c>
      <c r="F239" s="128">
        <v>7916179</v>
      </c>
      <c r="G239">
        <v>795</v>
      </c>
      <c r="H239">
        <v>795</v>
      </c>
      <c r="I239">
        <v>740</v>
      </c>
      <c r="J239">
        <v>826.5</v>
      </c>
      <c r="K239">
        <v>743.8</v>
      </c>
      <c r="M239">
        <v>750.83</v>
      </c>
      <c r="N239" s="127">
        <v>1037.45</v>
      </c>
      <c r="O239">
        <v>740</v>
      </c>
      <c r="P239" t="s">
        <v>2459</v>
      </c>
      <c r="Q239" s="127">
        <v>5943709843.4499998</v>
      </c>
      <c r="R239" s="128">
        <v>191186</v>
      </c>
    </row>
    <row r="240" spans="1:18" x14ac:dyDescent="0.3">
      <c r="A240" s="126">
        <v>45040</v>
      </c>
      <c r="B240" s="129">
        <f t="shared" si="3"/>
        <v>-0.37126773420562165</v>
      </c>
      <c r="C240" s="129">
        <f>MAX($D$2:D240)</f>
        <v>1314.55</v>
      </c>
      <c r="D240">
        <v>826.5</v>
      </c>
      <c r="F240" s="128">
        <v>449803</v>
      </c>
      <c r="G240">
        <v>841.45</v>
      </c>
      <c r="H240">
        <v>854.55</v>
      </c>
      <c r="I240">
        <v>824</v>
      </c>
      <c r="J240">
        <v>840.65</v>
      </c>
      <c r="K240">
        <v>825.8</v>
      </c>
      <c r="M240">
        <v>836.36</v>
      </c>
      <c r="N240" s="127">
        <v>1037.45</v>
      </c>
      <c r="O240">
        <v>767.5</v>
      </c>
      <c r="P240" t="s">
        <v>2459</v>
      </c>
      <c r="Q240" s="127">
        <v>376198781.10000002</v>
      </c>
      <c r="R240" s="128">
        <v>24547</v>
      </c>
    </row>
    <row r="241" spans="1:18" x14ac:dyDescent="0.3">
      <c r="A241" s="126">
        <v>45037</v>
      </c>
      <c r="B241" s="129">
        <f t="shared" si="3"/>
        <v>-0.36050359438591151</v>
      </c>
      <c r="C241" s="129">
        <f>MAX($D$2:D241)</f>
        <v>1314.55</v>
      </c>
      <c r="D241">
        <v>840.65</v>
      </c>
      <c r="F241" s="128">
        <v>704817</v>
      </c>
      <c r="G241">
        <v>833</v>
      </c>
      <c r="H241">
        <v>846.95</v>
      </c>
      <c r="I241">
        <v>833</v>
      </c>
      <c r="J241">
        <v>830.75</v>
      </c>
      <c r="K241">
        <v>840</v>
      </c>
      <c r="M241">
        <v>840.47</v>
      </c>
      <c r="N241" s="127">
        <v>1053.5</v>
      </c>
      <c r="O241">
        <v>767.5</v>
      </c>
      <c r="P241" t="s">
        <v>2459</v>
      </c>
      <c r="Q241" s="127">
        <v>592377013.35000002</v>
      </c>
      <c r="R241" s="128">
        <v>37245</v>
      </c>
    </row>
    <row r="242" spans="1:18" x14ac:dyDescent="0.3">
      <c r="A242" s="126">
        <v>45036</v>
      </c>
      <c r="B242" s="129">
        <f t="shared" si="3"/>
        <v>-0.36803468867673345</v>
      </c>
      <c r="C242" s="129">
        <f>MAX($D$2:D242)</f>
        <v>1314.55</v>
      </c>
      <c r="D242">
        <v>830.75</v>
      </c>
      <c r="F242" s="128">
        <v>1111532</v>
      </c>
      <c r="G242">
        <v>831.75</v>
      </c>
      <c r="H242">
        <v>839.95</v>
      </c>
      <c r="I242">
        <v>821.3</v>
      </c>
      <c r="J242">
        <v>829.85</v>
      </c>
      <c r="K242">
        <v>831.95</v>
      </c>
      <c r="M242">
        <v>829.27</v>
      </c>
      <c r="N242" s="127">
        <v>1053.5</v>
      </c>
      <c r="O242">
        <v>767.5</v>
      </c>
      <c r="P242" t="s">
        <v>2459</v>
      </c>
      <c r="Q242" s="127">
        <v>921762220.54999995</v>
      </c>
      <c r="R242" s="128">
        <v>21334</v>
      </c>
    </row>
    <row r="243" spans="1:18" x14ac:dyDescent="0.3">
      <c r="A243" s="126">
        <v>45035</v>
      </c>
      <c r="B243" s="129">
        <f t="shared" si="3"/>
        <v>-0.36871933361226272</v>
      </c>
      <c r="C243" s="129">
        <f>MAX($D$2:D243)</f>
        <v>1314.55</v>
      </c>
      <c r="D243">
        <v>829.85</v>
      </c>
      <c r="F243" s="128">
        <v>949086</v>
      </c>
      <c r="G243">
        <v>835</v>
      </c>
      <c r="H243">
        <v>837.05</v>
      </c>
      <c r="I243">
        <v>822.15</v>
      </c>
      <c r="J243">
        <v>829.65</v>
      </c>
      <c r="K243">
        <v>830</v>
      </c>
      <c r="M243">
        <v>830.98</v>
      </c>
      <c r="N243" s="127">
        <v>1053.5</v>
      </c>
      <c r="O243">
        <v>767.5</v>
      </c>
      <c r="P243" t="s">
        <v>2459</v>
      </c>
      <c r="Q243" s="127">
        <v>788675180.35000002</v>
      </c>
      <c r="R243" s="128">
        <v>26270</v>
      </c>
    </row>
    <row r="244" spans="1:18" x14ac:dyDescent="0.3">
      <c r="A244" s="126">
        <v>45034</v>
      </c>
      <c r="B244" s="129">
        <f t="shared" si="3"/>
        <v>-0.36887147693126926</v>
      </c>
      <c r="C244" s="129">
        <f>MAX($D$2:D244)</f>
        <v>1314.55</v>
      </c>
      <c r="D244">
        <v>829.65</v>
      </c>
      <c r="F244" s="128">
        <v>212743</v>
      </c>
      <c r="G244">
        <v>815</v>
      </c>
      <c r="H244">
        <v>831.2</v>
      </c>
      <c r="I244">
        <v>809.85</v>
      </c>
      <c r="J244">
        <v>814.7</v>
      </c>
      <c r="K244">
        <v>830</v>
      </c>
      <c r="M244">
        <v>824.87</v>
      </c>
      <c r="N244" s="127">
        <v>1053.5</v>
      </c>
      <c r="O244">
        <v>767.5</v>
      </c>
      <c r="P244" t="s">
        <v>2459</v>
      </c>
      <c r="Q244" s="127">
        <v>175485292.84999999</v>
      </c>
      <c r="R244" s="128">
        <v>9270</v>
      </c>
    </row>
    <row r="245" spans="1:18" x14ac:dyDescent="0.3">
      <c r="A245" s="126">
        <v>45033</v>
      </c>
      <c r="B245" s="129">
        <f t="shared" si="3"/>
        <v>-0.38024419002700538</v>
      </c>
      <c r="C245" s="129">
        <f>MAX($D$2:D245)</f>
        <v>1314.55</v>
      </c>
      <c r="D245">
        <v>814.7</v>
      </c>
      <c r="F245" s="128">
        <v>129716</v>
      </c>
      <c r="G245">
        <v>819.5</v>
      </c>
      <c r="H245">
        <v>820.95</v>
      </c>
      <c r="I245">
        <v>806.6</v>
      </c>
      <c r="J245">
        <v>819.9</v>
      </c>
      <c r="K245">
        <v>814.75</v>
      </c>
      <c r="M245">
        <v>812.63</v>
      </c>
      <c r="N245" s="127">
        <v>1053.5</v>
      </c>
      <c r="O245">
        <v>767.5</v>
      </c>
      <c r="P245" t="s">
        <v>2459</v>
      </c>
      <c r="Q245" s="127">
        <v>105411546.55</v>
      </c>
      <c r="R245" s="128">
        <v>9553</v>
      </c>
    </row>
    <row r="246" spans="1:18" x14ac:dyDescent="0.3">
      <c r="A246" s="126">
        <v>45029</v>
      </c>
      <c r="B246" s="129">
        <f t="shared" si="3"/>
        <v>-0.37628846373283631</v>
      </c>
      <c r="C246" s="129">
        <f>MAX($D$2:D246)</f>
        <v>1314.55</v>
      </c>
      <c r="D246">
        <v>819.9</v>
      </c>
      <c r="F246" s="128">
        <v>162809</v>
      </c>
      <c r="G246">
        <v>829.55</v>
      </c>
      <c r="H246">
        <v>832.05</v>
      </c>
      <c r="I246">
        <v>815</v>
      </c>
      <c r="J246">
        <v>826.9</v>
      </c>
      <c r="K246">
        <v>820</v>
      </c>
      <c r="M246">
        <v>820.39</v>
      </c>
      <c r="N246" s="127">
        <v>1053.5</v>
      </c>
      <c r="O246">
        <v>767.5</v>
      </c>
      <c r="P246" t="s">
        <v>2459</v>
      </c>
      <c r="Q246" s="127">
        <v>133567540</v>
      </c>
      <c r="R246" s="128">
        <v>7582</v>
      </c>
    </row>
    <row r="247" spans="1:18" x14ac:dyDescent="0.3">
      <c r="A247" s="126">
        <v>45028</v>
      </c>
      <c r="B247" s="129">
        <f t="shared" si="3"/>
        <v>-0.37096344756760868</v>
      </c>
      <c r="C247" s="129">
        <f>MAX($D$2:D247)</f>
        <v>1314.55</v>
      </c>
      <c r="D247">
        <v>826.9</v>
      </c>
      <c r="F247" s="128">
        <v>349291</v>
      </c>
      <c r="G247">
        <v>830</v>
      </c>
      <c r="H247">
        <v>838.15</v>
      </c>
      <c r="I247">
        <v>825.05</v>
      </c>
      <c r="J247">
        <v>829</v>
      </c>
      <c r="K247">
        <v>825.5</v>
      </c>
      <c r="M247">
        <v>832.16</v>
      </c>
      <c r="N247" s="127">
        <v>1053.5</v>
      </c>
      <c r="O247">
        <v>767.5</v>
      </c>
      <c r="P247" t="s">
        <v>2459</v>
      </c>
      <c r="Q247" s="127">
        <v>290665500</v>
      </c>
      <c r="R247" s="128">
        <v>16915</v>
      </c>
    </row>
    <row r="248" spans="1:18" x14ac:dyDescent="0.3">
      <c r="A248" s="126">
        <v>45027</v>
      </c>
      <c r="B248" s="129">
        <f t="shared" si="3"/>
        <v>-0.36936594271804035</v>
      </c>
      <c r="C248" s="129">
        <f>MAX($D$2:D248)</f>
        <v>1314.55</v>
      </c>
      <c r="D248">
        <v>829</v>
      </c>
      <c r="F248" s="128">
        <v>661503</v>
      </c>
      <c r="G248">
        <v>833.3</v>
      </c>
      <c r="H248">
        <v>845.95</v>
      </c>
      <c r="I248">
        <v>826.8</v>
      </c>
      <c r="J248">
        <v>833.3</v>
      </c>
      <c r="K248">
        <v>829.95</v>
      </c>
      <c r="M248">
        <v>839.15</v>
      </c>
      <c r="N248" s="127">
        <v>1053.5</v>
      </c>
      <c r="O248">
        <v>767.5</v>
      </c>
      <c r="P248" t="s">
        <v>2459</v>
      </c>
      <c r="Q248" s="127">
        <v>555101189.89999998</v>
      </c>
      <c r="R248" s="128">
        <v>13194</v>
      </c>
    </row>
    <row r="249" spans="1:18" x14ac:dyDescent="0.3">
      <c r="A249" s="126">
        <v>45026</v>
      </c>
      <c r="B249" s="129">
        <f t="shared" si="3"/>
        <v>-0.36609486135940056</v>
      </c>
      <c r="C249" s="129">
        <f>MAX($D$2:D249)</f>
        <v>1314.55</v>
      </c>
      <c r="D249">
        <v>833.3</v>
      </c>
      <c r="F249" s="128">
        <v>203531</v>
      </c>
      <c r="G249">
        <v>830.3</v>
      </c>
      <c r="H249">
        <v>843.7</v>
      </c>
      <c r="I249">
        <v>825.8</v>
      </c>
      <c r="J249">
        <v>830.4</v>
      </c>
      <c r="K249">
        <v>834</v>
      </c>
      <c r="M249">
        <v>835.46</v>
      </c>
      <c r="N249" s="127">
        <v>1053.5</v>
      </c>
      <c r="O249">
        <v>767.5</v>
      </c>
      <c r="P249" t="s">
        <v>2459</v>
      </c>
      <c r="Q249" s="127">
        <v>170042274.25</v>
      </c>
      <c r="R249" s="128">
        <v>17809</v>
      </c>
    </row>
    <row r="250" spans="1:18" x14ac:dyDescent="0.3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</row>
    <row r="251" spans="1:18" x14ac:dyDescent="0.3">
      <c r="A251" t="s">
        <v>2445</v>
      </c>
      <c r="D251" t="s">
        <v>2452</v>
      </c>
      <c r="E251" t="s">
        <v>2446</v>
      </c>
      <c r="F251" t="s">
        <v>2456</v>
      </c>
      <c r="G251" t="s">
        <v>2447</v>
      </c>
      <c r="H251" t="s">
        <v>2448</v>
      </c>
      <c r="I251" t="s">
        <v>2449</v>
      </c>
      <c r="J251" t="s">
        <v>2450</v>
      </c>
      <c r="K251" t="s">
        <v>2451</v>
      </c>
      <c r="M251" t="s">
        <v>2453</v>
      </c>
      <c r="N251" t="s">
        <v>2454</v>
      </c>
      <c r="O251" t="s">
        <v>2455</v>
      </c>
      <c r="Q251" t="s">
        <v>2457</v>
      </c>
      <c r="R251" t="s">
        <v>2458</v>
      </c>
    </row>
    <row r="252" spans="1:18" x14ac:dyDescent="0.3">
      <c r="A252" s="126">
        <v>45751</v>
      </c>
      <c r="B252" s="126"/>
      <c r="C252" s="126"/>
      <c r="D252" s="127">
        <v>1399.25</v>
      </c>
      <c r="E252" t="s">
        <v>2459</v>
      </c>
      <c r="F252" s="128">
        <v>945827</v>
      </c>
      <c r="G252" s="127">
        <v>1481</v>
      </c>
      <c r="H252" s="127">
        <v>1491.75</v>
      </c>
      <c r="I252" s="127">
        <v>1358.5</v>
      </c>
      <c r="J252" s="127">
        <v>1497.6</v>
      </c>
      <c r="K252" s="127">
        <v>1407.55</v>
      </c>
      <c r="M252" s="127">
        <v>1395.21</v>
      </c>
      <c r="N252" s="127">
        <v>1755.9</v>
      </c>
      <c r="O252" s="127">
        <v>1052</v>
      </c>
      <c r="Q252" s="127">
        <v>1319629341.05</v>
      </c>
      <c r="R252" s="128">
        <v>76133</v>
      </c>
    </row>
    <row r="253" spans="1:18" x14ac:dyDescent="0.3">
      <c r="A253" s="126">
        <v>45750</v>
      </c>
      <c r="B253" s="126"/>
      <c r="C253" s="126"/>
      <c r="D253" s="127">
        <v>1497.6</v>
      </c>
      <c r="E253" t="s">
        <v>2459</v>
      </c>
      <c r="F253" s="128">
        <v>547719</v>
      </c>
      <c r="G253" s="127">
        <v>1430.95</v>
      </c>
      <c r="H253" s="127">
        <v>1515.15</v>
      </c>
      <c r="I253" s="127">
        <v>1430.95</v>
      </c>
      <c r="J253" s="127">
        <v>1415.95</v>
      </c>
      <c r="K253" s="127">
        <v>1480.95</v>
      </c>
      <c r="M253" s="127">
        <v>1481.56</v>
      </c>
      <c r="N253" s="127">
        <v>1755.9</v>
      </c>
      <c r="O253" s="127">
        <v>1052</v>
      </c>
      <c r="Q253" s="127">
        <v>811479095.10000002</v>
      </c>
      <c r="R253" s="128">
        <v>43073</v>
      </c>
    </row>
    <row r="254" spans="1:18" x14ac:dyDescent="0.3">
      <c r="A254" s="126">
        <v>45749</v>
      </c>
      <c r="B254" s="126"/>
      <c r="C254" s="126"/>
      <c r="D254" s="127">
        <v>1415.95</v>
      </c>
      <c r="E254" t="s">
        <v>2459</v>
      </c>
      <c r="F254" s="128">
        <v>162222</v>
      </c>
      <c r="G254" s="127">
        <v>1405.95</v>
      </c>
      <c r="H254" s="127">
        <v>1435.55</v>
      </c>
      <c r="I254" s="127">
        <v>1386.9</v>
      </c>
      <c r="J254" s="127">
        <v>1390.85</v>
      </c>
      <c r="K254" s="127">
        <v>1409</v>
      </c>
      <c r="M254" s="127">
        <v>1413.68</v>
      </c>
      <c r="N254" s="127">
        <v>1755.9</v>
      </c>
      <c r="O254" s="127">
        <v>1052</v>
      </c>
      <c r="Q254" s="127">
        <v>229329775.55000001</v>
      </c>
      <c r="R254" s="128">
        <v>21359</v>
      </c>
    </row>
    <row r="255" spans="1:18" x14ac:dyDescent="0.3">
      <c r="A255" s="126">
        <v>45748</v>
      </c>
      <c r="B255" s="126"/>
      <c r="C255" s="126"/>
      <c r="D255" s="127">
        <v>1390.85</v>
      </c>
      <c r="E255" t="s">
        <v>2459</v>
      </c>
      <c r="F255" s="128">
        <v>424983</v>
      </c>
      <c r="G255" s="127">
        <v>1493.65</v>
      </c>
      <c r="H255" s="127">
        <v>1493.95</v>
      </c>
      <c r="I255" s="127">
        <v>1383.5</v>
      </c>
      <c r="J255" s="127">
        <v>1501.9</v>
      </c>
      <c r="K255" s="127">
        <v>1402</v>
      </c>
      <c r="M255" s="127">
        <v>1410.24</v>
      </c>
      <c r="N255" s="127">
        <v>1755.9</v>
      </c>
      <c r="O255" s="127">
        <v>1052</v>
      </c>
      <c r="Q255" s="127">
        <v>599328480.5</v>
      </c>
      <c r="R255" s="128">
        <v>45664</v>
      </c>
    </row>
    <row r="256" spans="1:18" x14ac:dyDescent="0.3">
      <c r="A256" s="126">
        <v>45744</v>
      </c>
      <c r="B256" s="126"/>
      <c r="C256" s="126"/>
      <c r="D256" s="127">
        <v>1501.9</v>
      </c>
      <c r="E256" t="s">
        <v>2459</v>
      </c>
      <c r="F256" s="128">
        <v>325369</v>
      </c>
      <c r="G256" s="127">
        <v>1461.25</v>
      </c>
      <c r="H256" s="127">
        <v>1510.7</v>
      </c>
      <c r="I256" s="127">
        <v>1420.5</v>
      </c>
      <c r="J256" s="127">
        <v>1470.05</v>
      </c>
      <c r="K256" s="127">
        <v>1508.55</v>
      </c>
      <c r="M256" s="127">
        <v>1472.52</v>
      </c>
      <c r="N256" s="127">
        <v>1755.9</v>
      </c>
      <c r="O256" s="127">
        <v>1052</v>
      </c>
      <c r="Q256" s="127">
        <v>479111681.19999999</v>
      </c>
      <c r="R256" s="128">
        <v>45904</v>
      </c>
    </row>
    <row r="257" spans="1:18" x14ac:dyDescent="0.3">
      <c r="A257" s="126">
        <v>45743</v>
      </c>
      <c r="B257" s="126"/>
      <c r="C257" s="126"/>
      <c r="D257" s="127">
        <v>1470.05</v>
      </c>
      <c r="E257" t="s">
        <v>2459</v>
      </c>
      <c r="F257" s="128">
        <v>169854</v>
      </c>
      <c r="G257" s="127">
        <v>1404.25</v>
      </c>
      <c r="H257" s="127">
        <v>1493.95</v>
      </c>
      <c r="I257" s="127">
        <v>1399.3</v>
      </c>
      <c r="J257" s="127">
        <v>1433.25</v>
      </c>
      <c r="K257" s="127">
        <v>1425.25</v>
      </c>
      <c r="M257" s="127">
        <v>1445.66</v>
      </c>
      <c r="N257" s="127">
        <v>1755.9</v>
      </c>
      <c r="O257" s="127">
        <v>1052</v>
      </c>
      <c r="Q257" s="127">
        <v>245551305.25</v>
      </c>
      <c r="R257" s="128">
        <v>26806</v>
      </c>
    </row>
    <row r="258" spans="1:18" x14ac:dyDescent="0.3">
      <c r="A258" s="126">
        <v>45742</v>
      </c>
      <c r="B258" s="126"/>
      <c r="C258" s="126"/>
      <c r="D258" s="127">
        <v>1433.25</v>
      </c>
      <c r="E258" t="s">
        <v>2459</v>
      </c>
      <c r="F258" s="128">
        <v>153103</v>
      </c>
      <c r="G258" s="127">
        <v>1460</v>
      </c>
      <c r="H258" s="127">
        <v>1464.7</v>
      </c>
      <c r="I258" s="127">
        <v>1415</v>
      </c>
      <c r="J258" s="127">
        <v>1446.75</v>
      </c>
      <c r="K258" s="127">
        <v>1418.65</v>
      </c>
      <c r="M258" s="127">
        <v>1438.42</v>
      </c>
      <c r="N258" s="127">
        <v>1755.9</v>
      </c>
      <c r="O258" s="127">
        <v>1052</v>
      </c>
      <c r="Q258" s="127">
        <v>220226099.34999999</v>
      </c>
      <c r="R258" s="128">
        <v>18032</v>
      </c>
    </row>
    <row r="259" spans="1:18" x14ac:dyDescent="0.3">
      <c r="A259" s="126">
        <v>45741</v>
      </c>
      <c r="B259" s="126"/>
      <c r="C259" s="126"/>
      <c r="D259" s="127">
        <v>1446.75</v>
      </c>
      <c r="E259" t="s">
        <v>2459</v>
      </c>
      <c r="F259" s="128">
        <v>227617</v>
      </c>
      <c r="G259" s="127">
        <v>1464</v>
      </c>
      <c r="H259" s="127">
        <v>1464</v>
      </c>
      <c r="I259" s="127">
        <v>1397.2</v>
      </c>
      <c r="J259" s="127">
        <v>1453</v>
      </c>
      <c r="K259" s="127">
        <v>1460</v>
      </c>
      <c r="M259" s="127">
        <v>1426.21</v>
      </c>
      <c r="N259" s="127">
        <v>1755.9</v>
      </c>
      <c r="O259" s="127">
        <v>1052</v>
      </c>
      <c r="Q259" s="127">
        <v>324629855.14999998</v>
      </c>
      <c r="R259" s="128">
        <v>32858</v>
      </c>
    </row>
    <row r="260" spans="1:18" x14ac:dyDescent="0.3">
      <c r="A260" s="126">
        <v>45740</v>
      </c>
      <c r="B260" s="126"/>
      <c r="C260" s="126"/>
      <c r="D260" s="127">
        <v>1453</v>
      </c>
      <c r="E260" t="s">
        <v>2459</v>
      </c>
      <c r="F260" s="128">
        <v>164425</v>
      </c>
      <c r="G260" s="127">
        <v>1420.55</v>
      </c>
      <c r="H260" s="127">
        <v>1478.9</v>
      </c>
      <c r="I260" s="127">
        <v>1411</v>
      </c>
      <c r="J260" s="127">
        <v>1407.05</v>
      </c>
      <c r="K260" s="127">
        <v>1448.05</v>
      </c>
      <c r="M260" s="127">
        <v>1444.55</v>
      </c>
      <c r="N260" s="127">
        <v>1755.9</v>
      </c>
      <c r="O260" s="127">
        <v>1052</v>
      </c>
      <c r="Q260" s="127">
        <v>237519909.90000001</v>
      </c>
      <c r="R260" s="128">
        <v>25317</v>
      </c>
    </row>
    <row r="261" spans="1:18" x14ac:dyDescent="0.3">
      <c r="A261" s="126">
        <v>45737</v>
      </c>
      <c r="B261" s="126"/>
      <c r="C261" s="126"/>
      <c r="D261" s="127">
        <v>1407.05</v>
      </c>
      <c r="E261" t="s">
        <v>2459</v>
      </c>
      <c r="F261" s="128">
        <v>314521</v>
      </c>
      <c r="G261" s="127">
        <v>1414</v>
      </c>
      <c r="H261" s="127">
        <v>1434.3</v>
      </c>
      <c r="I261" s="127">
        <v>1390.55</v>
      </c>
      <c r="J261" s="127">
        <v>1402.2</v>
      </c>
      <c r="K261" s="127">
        <v>1418.8</v>
      </c>
      <c r="M261" s="127">
        <v>1408.4</v>
      </c>
      <c r="N261" s="127">
        <v>1755.9</v>
      </c>
      <c r="O261" s="127">
        <v>1052</v>
      </c>
      <c r="Q261" s="127">
        <v>442970608.89999998</v>
      </c>
      <c r="R261" s="128">
        <v>51685</v>
      </c>
    </row>
    <row r="262" spans="1:18" x14ac:dyDescent="0.3">
      <c r="A262" s="126">
        <v>45736</v>
      </c>
      <c r="B262" s="126"/>
      <c r="C262" s="126"/>
      <c r="D262" s="127">
        <v>1402.2</v>
      </c>
      <c r="E262" t="s">
        <v>2459</v>
      </c>
      <c r="F262" s="128">
        <v>217469</v>
      </c>
      <c r="G262" s="127">
        <v>1367.05</v>
      </c>
      <c r="H262" s="127">
        <v>1414.85</v>
      </c>
      <c r="I262" s="127">
        <v>1357.15</v>
      </c>
      <c r="J262" s="127">
        <v>1359.3</v>
      </c>
      <c r="K262" s="127">
        <v>1400.2</v>
      </c>
      <c r="M262" s="127">
        <v>1397.01</v>
      </c>
      <c r="N262" s="127">
        <v>1755.9</v>
      </c>
      <c r="O262" s="127">
        <v>1052</v>
      </c>
      <c r="Q262" s="127">
        <v>303806400.64999998</v>
      </c>
      <c r="R262" s="128">
        <v>32391</v>
      </c>
    </row>
    <row r="263" spans="1:18" x14ac:dyDescent="0.3">
      <c r="A263" s="126">
        <v>45735</v>
      </c>
      <c r="B263" s="126"/>
      <c r="C263" s="126"/>
      <c r="D263" s="127">
        <v>1359.3</v>
      </c>
      <c r="E263" t="s">
        <v>2459</v>
      </c>
      <c r="F263" s="128">
        <v>215189</v>
      </c>
      <c r="G263" s="127">
        <v>1347.05</v>
      </c>
      <c r="H263" s="127">
        <v>1369</v>
      </c>
      <c r="I263" s="127">
        <v>1341.95</v>
      </c>
      <c r="J263" s="127">
        <v>1347.05</v>
      </c>
      <c r="K263" s="127">
        <v>1350.15</v>
      </c>
      <c r="M263" s="127">
        <v>1353.74</v>
      </c>
      <c r="N263" s="127">
        <v>1755.9</v>
      </c>
      <c r="O263" s="127">
        <v>1052</v>
      </c>
      <c r="Q263" s="127">
        <v>291310884.89999998</v>
      </c>
      <c r="R263" s="128">
        <v>36228</v>
      </c>
    </row>
    <row r="264" spans="1:18" x14ac:dyDescent="0.3">
      <c r="A264" s="126">
        <v>45734</v>
      </c>
      <c r="B264" s="126"/>
      <c r="C264" s="126"/>
      <c r="D264" s="127">
        <v>1347.05</v>
      </c>
      <c r="E264" t="s">
        <v>2459</v>
      </c>
      <c r="F264" s="128">
        <v>163052</v>
      </c>
      <c r="G264" s="127">
        <v>1324.2</v>
      </c>
      <c r="H264" s="127">
        <v>1354.85</v>
      </c>
      <c r="I264" s="127">
        <v>1311.45</v>
      </c>
      <c r="J264" s="127">
        <v>1317.7</v>
      </c>
      <c r="K264" s="127">
        <v>1349.5</v>
      </c>
      <c r="M264" s="127">
        <v>1342.3</v>
      </c>
      <c r="N264" s="127">
        <v>1755.9</v>
      </c>
      <c r="O264" s="127">
        <v>1052</v>
      </c>
      <c r="Q264" s="127">
        <v>218864351.5</v>
      </c>
      <c r="R264" s="128">
        <v>21403</v>
      </c>
    </row>
    <row r="265" spans="1:18" x14ac:dyDescent="0.3">
      <c r="A265" s="126">
        <v>45733</v>
      </c>
      <c r="B265" s="126"/>
      <c r="C265" s="126"/>
      <c r="D265" s="127">
        <v>1317.7</v>
      </c>
      <c r="E265" t="s">
        <v>2459</v>
      </c>
      <c r="F265" s="128">
        <v>219037</v>
      </c>
      <c r="G265" s="127">
        <v>1303.3499999999999</v>
      </c>
      <c r="H265" s="127">
        <v>1330</v>
      </c>
      <c r="I265" s="127">
        <v>1296.55</v>
      </c>
      <c r="J265" s="127">
        <v>1299.3</v>
      </c>
      <c r="K265" s="127">
        <v>1324.5</v>
      </c>
      <c r="M265" s="127">
        <v>1317.27</v>
      </c>
      <c r="N265" s="127">
        <v>1755.9</v>
      </c>
      <c r="O265" s="127">
        <v>1052</v>
      </c>
      <c r="Q265" s="127">
        <v>288531068.85000002</v>
      </c>
      <c r="R265" s="128">
        <v>29082</v>
      </c>
    </row>
    <row r="266" spans="1:18" x14ac:dyDescent="0.3">
      <c r="A266" s="126">
        <v>45729</v>
      </c>
      <c r="B266" s="126"/>
      <c r="C266" s="126"/>
      <c r="D266" s="127">
        <v>1299.3</v>
      </c>
      <c r="E266" t="s">
        <v>2459</v>
      </c>
      <c r="F266" s="128">
        <v>120840</v>
      </c>
      <c r="G266" s="127">
        <v>1326</v>
      </c>
      <c r="H266" s="127">
        <v>1339.45</v>
      </c>
      <c r="I266" s="127">
        <v>1293.3</v>
      </c>
      <c r="J266" s="127">
        <v>1315.95</v>
      </c>
      <c r="K266" s="127">
        <v>1300</v>
      </c>
      <c r="M266" s="127">
        <v>1316.91</v>
      </c>
      <c r="N266" s="127">
        <v>1755.9</v>
      </c>
      <c r="O266" s="127">
        <v>1052</v>
      </c>
      <c r="Q266" s="127">
        <v>159135865.05000001</v>
      </c>
      <c r="R266" s="128">
        <v>22193</v>
      </c>
    </row>
    <row r="267" spans="1:18" x14ac:dyDescent="0.3">
      <c r="A267" s="126">
        <v>45728</v>
      </c>
      <c r="B267" s="126"/>
      <c r="C267" s="126"/>
      <c r="D267" s="127">
        <v>1315.95</v>
      </c>
      <c r="E267" t="s">
        <v>2459</v>
      </c>
      <c r="F267" s="128">
        <v>304976</v>
      </c>
      <c r="G267" s="127">
        <v>1294</v>
      </c>
      <c r="H267" s="127">
        <v>1323.5</v>
      </c>
      <c r="I267" s="127">
        <v>1278</v>
      </c>
      <c r="J267" s="127">
        <v>1294</v>
      </c>
      <c r="K267" s="127">
        <v>1315.95</v>
      </c>
      <c r="M267" s="127">
        <v>1294.54</v>
      </c>
      <c r="N267" s="127">
        <v>1755.9</v>
      </c>
      <c r="O267" s="127">
        <v>1052</v>
      </c>
      <c r="Q267" s="127">
        <v>394803824.44999999</v>
      </c>
      <c r="R267" s="128">
        <v>30533</v>
      </c>
    </row>
    <row r="268" spans="1:18" x14ac:dyDescent="0.3">
      <c r="A268" s="126">
        <v>45727</v>
      </c>
      <c r="B268" s="126"/>
      <c r="C268" s="126"/>
      <c r="D268" s="127">
        <v>1294</v>
      </c>
      <c r="E268" t="s">
        <v>2459</v>
      </c>
      <c r="F268" s="128">
        <v>280154</v>
      </c>
      <c r="G268" s="127">
        <v>1300.0999999999999</v>
      </c>
      <c r="H268" s="127">
        <v>1327</v>
      </c>
      <c r="I268" s="127">
        <v>1283.1500000000001</v>
      </c>
      <c r="J268" s="127">
        <v>1327</v>
      </c>
      <c r="K268" s="127">
        <v>1295</v>
      </c>
      <c r="M268" s="127">
        <v>1296.3</v>
      </c>
      <c r="N268" s="127">
        <v>1755.9</v>
      </c>
      <c r="O268" s="127">
        <v>1052</v>
      </c>
      <c r="Q268" s="127">
        <v>363164210.89999998</v>
      </c>
      <c r="R268" s="128">
        <v>28918</v>
      </c>
    </row>
    <row r="269" spans="1:18" x14ac:dyDescent="0.3">
      <c r="A269" s="126">
        <v>45726</v>
      </c>
      <c r="B269" s="126"/>
      <c r="C269" s="126"/>
      <c r="D269" s="127">
        <v>1327</v>
      </c>
      <c r="E269" t="s">
        <v>2459</v>
      </c>
      <c r="F269" s="128">
        <v>140769</v>
      </c>
      <c r="G269" s="127">
        <v>1325</v>
      </c>
      <c r="H269" s="127">
        <v>1357.45</v>
      </c>
      <c r="I269" s="127">
        <v>1311</v>
      </c>
      <c r="J269" s="127">
        <v>1333.1</v>
      </c>
      <c r="K269" s="127">
        <v>1315</v>
      </c>
      <c r="M269" s="127">
        <v>1336.55</v>
      </c>
      <c r="N269" s="127">
        <v>1755.9</v>
      </c>
      <c r="O269" s="127">
        <v>1052</v>
      </c>
      <c r="Q269" s="127">
        <v>188144766</v>
      </c>
      <c r="R269" s="128">
        <v>24601</v>
      </c>
    </row>
    <row r="270" spans="1:18" x14ac:dyDescent="0.3">
      <c r="A270" s="126">
        <v>45723</v>
      </c>
      <c r="B270" s="126"/>
      <c r="C270" s="126"/>
      <c r="D270" s="127">
        <v>1333.1</v>
      </c>
      <c r="E270" t="s">
        <v>2459</v>
      </c>
      <c r="F270" s="128">
        <v>133695</v>
      </c>
      <c r="G270" s="127">
        <v>1362.15</v>
      </c>
      <c r="H270" s="127">
        <v>1366</v>
      </c>
      <c r="I270" s="127">
        <v>1323.35</v>
      </c>
      <c r="J270" s="127">
        <v>1362.15</v>
      </c>
      <c r="K270" s="127">
        <v>1333</v>
      </c>
      <c r="M270" s="127">
        <v>1346.27</v>
      </c>
      <c r="N270" s="127">
        <v>1755.9</v>
      </c>
      <c r="O270" s="127">
        <v>1052</v>
      </c>
      <c r="Q270" s="127">
        <v>179988899.80000001</v>
      </c>
      <c r="R270" s="128">
        <v>18914</v>
      </c>
    </row>
    <row r="271" spans="1:18" x14ac:dyDescent="0.3">
      <c r="A271" s="126">
        <v>45722</v>
      </c>
      <c r="B271" s="126"/>
      <c r="C271" s="126"/>
      <c r="D271" s="127">
        <v>1362.15</v>
      </c>
      <c r="E271" t="s">
        <v>2459</v>
      </c>
      <c r="F271" s="128">
        <v>194079</v>
      </c>
      <c r="G271" s="127">
        <v>1370</v>
      </c>
      <c r="H271" s="127">
        <v>1396.6</v>
      </c>
      <c r="I271" s="127">
        <v>1345.1</v>
      </c>
      <c r="J271" s="127">
        <v>1364.8</v>
      </c>
      <c r="K271" s="127">
        <v>1360</v>
      </c>
      <c r="M271" s="127">
        <v>1367.46</v>
      </c>
      <c r="N271" s="127">
        <v>1755.9</v>
      </c>
      <c r="O271" s="127">
        <v>1052</v>
      </c>
      <c r="Q271" s="127">
        <v>265394927.80000001</v>
      </c>
      <c r="R271" s="128">
        <v>25597</v>
      </c>
    </row>
    <row r="272" spans="1:18" x14ac:dyDescent="0.3">
      <c r="A272" s="126">
        <v>45721</v>
      </c>
      <c r="B272" s="126"/>
      <c r="C272" s="126"/>
      <c r="D272" s="127">
        <v>1364.8</v>
      </c>
      <c r="E272" t="s">
        <v>2459</v>
      </c>
      <c r="F272" s="128">
        <v>150870</v>
      </c>
      <c r="G272" s="127">
        <v>1342.55</v>
      </c>
      <c r="H272" s="127">
        <v>1370.65</v>
      </c>
      <c r="I272" s="127">
        <v>1335.55</v>
      </c>
      <c r="J272" s="127">
        <v>1342.55</v>
      </c>
      <c r="K272" s="127">
        <v>1364.75</v>
      </c>
      <c r="M272" s="127">
        <v>1363.38</v>
      </c>
      <c r="N272" s="127">
        <v>1755.9</v>
      </c>
      <c r="O272" s="127">
        <v>1052</v>
      </c>
      <c r="Q272" s="127">
        <v>205692884</v>
      </c>
      <c r="R272" s="128">
        <v>13934</v>
      </c>
    </row>
    <row r="273" spans="1:18" x14ac:dyDescent="0.3">
      <c r="A273" s="126">
        <v>45720</v>
      </c>
      <c r="B273" s="126"/>
      <c r="C273" s="126"/>
      <c r="D273" s="127">
        <v>1342.55</v>
      </c>
      <c r="E273" t="s">
        <v>2459</v>
      </c>
      <c r="F273" s="128">
        <v>109593</v>
      </c>
      <c r="G273" s="127">
        <v>1350.95</v>
      </c>
      <c r="H273" s="127">
        <v>1350.95</v>
      </c>
      <c r="I273" s="127">
        <v>1322.55</v>
      </c>
      <c r="J273" s="127">
        <v>1355.1</v>
      </c>
      <c r="K273" s="127">
        <v>1340.3</v>
      </c>
      <c r="M273" s="127">
        <v>1341.33</v>
      </c>
      <c r="N273" s="127">
        <v>1755.9</v>
      </c>
      <c r="O273" s="127">
        <v>1052</v>
      </c>
      <c r="Q273" s="127">
        <v>147000081.94999999</v>
      </c>
      <c r="R273" s="128">
        <v>13784</v>
      </c>
    </row>
    <row r="274" spans="1:18" x14ac:dyDescent="0.3">
      <c r="A274" s="126">
        <v>45719</v>
      </c>
      <c r="B274" s="126"/>
      <c r="C274" s="126"/>
      <c r="D274" s="127">
        <v>1355.1</v>
      </c>
      <c r="E274" t="s">
        <v>2459</v>
      </c>
      <c r="F274" s="128">
        <v>188261</v>
      </c>
      <c r="G274" s="127">
        <v>1350</v>
      </c>
      <c r="H274" s="127">
        <v>1369.55</v>
      </c>
      <c r="I274" s="127">
        <v>1317.55</v>
      </c>
      <c r="J274" s="127">
        <v>1355.35</v>
      </c>
      <c r="K274" s="127">
        <v>1340.25</v>
      </c>
      <c r="M274" s="127">
        <v>1348.58</v>
      </c>
      <c r="N274" s="127">
        <v>1755.9</v>
      </c>
      <c r="O274" s="127">
        <v>1052</v>
      </c>
      <c r="Q274" s="127">
        <v>253885397.40000001</v>
      </c>
      <c r="R274" s="128">
        <v>26222</v>
      </c>
    </row>
    <row r="275" spans="1:18" x14ac:dyDescent="0.3">
      <c r="A275" s="126">
        <v>45716</v>
      </c>
      <c r="B275" s="126"/>
      <c r="C275" s="126"/>
      <c r="D275" s="127">
        <v>1355.35</v>
      </c>
      <c r="E275" t="s">
        <v>2459</v>
      </c>
      <c r="F275" s="128">
        <v>283716</v>
      </c>
      <c r="G275" s="127">
        <v>1363.25</v>
      </c>
      <c r="H275" s="127">
        <v>1375.05</v>
      </c>
      <c r="I275" s="127">
        <v>1337</v>
      </c>
      <c r="J275" s="127">
        <v>1368.75</v>
      </c>
      <c r="K275" s="127">
        <v>1349</v>
      </c>
      <c r="M275" s="127">
        <v>1355.24</v>
      </c>
      <c r="N275" s="127">
        <v>1755.9</v>
      </c>
      <c r="O275" s="127">
        <v>1052</v>
      </c>
      <c r="Q275" s="127">
        <v>384504152.55000001</v>
      </c>
      <c r="R275" s="128">
        <v>32482</v>
      </c>
    </row>
    <row r="276" spans="1:18" x14ac:dyDescent="0.3">
      <c r="A276" s="126">
        <v>45715</v>
      </c>
      <c r="B276" s="126"/>
      <c r="C276" s="126"/>
      <c r="D276" s="127">
        <v>1368.75</v>
      </c>
      <c r="E276" t="s">
        <v>2459</v>
      </c>
      <c r="F276" s="128">
        <v>759594</v>
      </c>
      <c r="G276" s="127">
        <v>1417.9</v>
      </c>
      <c r="H276" s="127">
        <v>1434.65</v>
      </c>
      <c r="I276" s="127">
        <v>1346.9</v>
      </c>
      <c r="J276" s="127">
        <v>1417.4</v>
      </c>
      <c r="K276" s="127">
        <v>1360.6</v>
      </c>
      <c r="M276" s="127">
        <v>1386.48</v>
      </c>
      <c r="N276" s="127">
        <v>1755.9</v>
      </c>
      <c r="O276" s="127">
        <v>1052</v>
      </c>
      <c r="Q276" s="127">
        <v>1053165563.6</v>
      </c>
      <c r="R276" s="128">
        <v>42006</v>
      </c>
    </row>
    <row r="277" spans="1:18" x14ac:dyDescent="0.3">
      <c r="A277" s="126">
        <v>45713</v>
      </c>
      <c r="B277" s="126"/>
      <c r="C277" s="126"/>
      <c r="D277" s="127">
        <v>1417.4</v>
      </c>
      <c r="E277" t="s">
        <v>2459</v>
      </c>
      <c r="F277" s="128">
        <v>417539</v>
      </c>
      <c r="G277" s="127">
        <v>1438.7</v>
      </c>
      <c r="H277" s="127">
        <v>1462.7</v>
      </c>
      <c r="I277" s="127">
        <v>1389</v>
      </c>
      <c r="J277" s="127">
        <v>1438.7</v>
      </c>
      <c r="K277" s="127">
        <v>1417.9</v>
      </c>
      <c r="M277" s="127">
        <v>1422.7</v>
      </c>
      <c r="N277" s="127">
        <v>1755.9</v>
      </c>
      <c r="O277" s="127">
        <v>1052</v>
      </c>
      <c r="Q277" s="127">
        <v>594033269</v>
      </c>
      <c r="R277" s="128">
        <v>31335</v>
      </c>
    </row>
    <row r="278" spans="1:18" x14ac:dyDescent="0.3">
      <c r="A278" s="126">
        <v>45712</v>
      </c>
      <c r="B278" s="126"/>
      <c r="C278" s="126"/>
      <c r="D278" s="127">
        <v>1438.7</v>
      </c>
      <c r="E278" t="s">
        <v>2459</v>
      </c>
      <c r="F278" s="128">
        <v>372729</v>
      </c>
      <c r="G278" s="127">
        <v>1444.95</v>
      </c>
      <c r="H278" s="127">
        <v>1463.05</v>
      </c>
      <c r="I278" s="127">
        <v>1424.55</v>
      </c>
      <c r="J278" s="127">
        <v>1444.95</v>
      </c>
      <c r="K278" s="127">
        <v>1459.7</v>
      </c>
      <c r="M278" s="127">
        <v>1445.24</v>
      </c>
      <c r="N278" s="127">
        <v>1755.9</v>
      </c>
      <c r="O278" s="127">
        <v>1052</v>
      </c>
      <c r="Q278" s="127">
        <v>538684373.54999995</v>
      </c>
      <c r="R278" s="128">
        <v>39300</v>
      </c>
    </row>
    <row r="279" spans="1:18" x14ac:dyDescent="0.3">
      <c r="A279" s="126">
        <v>45709</v>
      </c>
      <c r="B279" s="126"/>
      <c r="C279" s="126"/>
      <c r="D279" s="127">
        <v>1444.95</v>
      </c>
      <c r="E279" t="s">
        <v>2459</v>
      </c>
      <c r="F279" s="128">
        <v>487901</v>
      </c>
      <c r="G279" s="127">
        <v>1498.2</v>
      </c>
      <c r="H279" s="127">
        <v>1508</v>
      </c>
      <c r="I279" s="127">
        <v>1417.1</v>
      </c>
      <c r="J279" s="127">
        <v>1496.7</v>
      </c>
      <c r="K279" s="127">
        <v>1452.6</v>
      </c>
      <c r="M279" s="127">
        <v>1441.76</v>
      </c>
      <c r="N279" s="127">
        <v>1755.9</v>
      </c>
      <c r="O279" s="127">
        <v>1052</v>
      </c>
      <c r="Q279" s="127">
        <v>703436202.29999995</v>
      </c>
      <c r="R279" s="128">
        <v>37294</v>
      </c>
    </row>
    <row r="280" spans="1:18" x14ac:dyDescent="0.3">
      <c r="A280" s="126">
        <v>45708</v>
      </c>
      <c r="B280" s="126"/>
      <c r="C280" s="126"/>
      <c r="D280" s="127">
        <v>1496.7</v>
      </c>
      <c r="E280" t="s">
        <v>2459</v>
      </c>
      <c r="F280" s="128">
        <v>251702</v>
      </c>
      <c r="G280" s="127">
        <v>1461.1</v>
      </c>
      <c r="H280" s="127">
        <v>1503.9</v>
      </c>
      <c r="I280" s="127">
        <v>1454.45</v>
      </c>
      <c r="J280" s="127">
        <v>1467.85</v>
      </c>
      <c r="K280" s="127">
        <v>1498</v>
      </c>
      <c r="M280" s="127">
        <v>1488.79</v>
      </c>
      <c r="N280" s="127">
        <v>1755.9</v>
      </c>
      <c r="O280" s="127">
        <v>1052</v>
      </c>
      <c r="Q280" s="127">
        <v>374731840.75</v>
      </c>
      <c r="R280" s="128">
        <v>23097</v>
      </c>
    </row>
    <row r="281" spans="1:18" x14ac:dyDescent="0.3">
      <c r="A281" s="126">
        <v>45707</v>
      </c>
      <c r="B281" s="126"/>
      <c r="C281" s="126"/>
      <c r="D281" s="127">
        <v>1467.85</v>
      </c>
      <c r="E281" t="s">
        <v>2459</v>
      </c>
      <c r="F281" s="128">
        <v>245262</v>
      </c>
      <c r="G281" s="127">
        <v>1473.05</v>
      </c>
      <c r="H281" s="127">
        <v>1473.05</v>
      </c>
      <c r="I281" s="127">
        <v>1430.2</v>
      </c>
      <c r="J281" s="127">
        <v>1473.05</v>
      </c>
      <c r="K281" s="127">
        <v>1468.2</v>
      </c>
      <c r="M281" s="127">
        <v>1460.09</v>
      </c>
      <c r="N281" s="127">
        <v>1755.9</v>
      </c>
      <c r="O281" s="127">
        <v>1052</v>
      </c>
      <c r="Q281" s="127">
        <v>358103855.55000001</v>
      </c>
      <c r="R281" s="128">
        <v>22395</v>
      </c>
    </row>
    <row r="282" spans="1:18" x14ac:dyDescent="0.3">
      <c r="A282" s="126">
        <v>45706</v>
      </c>
      <c r="B282" s="126"/>
      <c r="C282" s="126"/>
      <c r="D282" s="127">
        <v>1473.05</v>
      </c>
      <c r="E282" t="s">
        <v>2459</v>
      </c>
      <c r="F282" s="128">
        <v>234360</v>
      </c>
      <c r="G282" s="127">
        <v>1476.75</v>
      </c>
      <c r="H282" s="127">
        <v>1481.25</v>
      </c>
      <c r="I282" s="127">
        <v>1451.6</v>
      </c>
      <c r="J282" s="127">
        <v>1476.75</v>
      </c>
      <c r="K282" s="127">
        <v>1470.5</v>
      </c>
      <c r="M282" s="127">
        <v>1467.59</v>
      </c>
      <c r="N282" s="127">
        <v>1755.9</v>
      </c>
      <c r="O282" s="127">
        <v>1052</v>
      </c>
      <c r="Q282" s="127">
        <v>343944795.85000002</v>
      </c>
      <c r="R282" s="128">
        <v>24692</v>
      </c>
    </row>
    <row r="283" spans="1:18" x14ac:dyDescent="0.3">
      <c r="A283" s="126">
        <v>45705</v>
      </c>
      <c r="B283" s="126"/>
      <c r="C283" s="126"/>
      <c r="D283" s="127">
        <v>1476.75</v>
      </c>
      <c r="E283" t="s">
        <v>2459</v>
      </c>
      <c r="F283" s="128">
        <v>507336</v>
      </c>
      <c r="G283" s="127">
        <v>1443.2</v>
      </c>
      <c r="H283" s="127">
        <v>1493.45</v>
      </c>
      <c r="I283" s="127">
        <v>1436.55</v>
      </c>
      <c r="J283" s="127">
        <v>1463.9</v>
      </c>
      <c r="K283" s="127">
        <v>1474</v>
      </c>
      <c r="M283" s="127">
        <v>1477.16</v>
      </c>
      <c r="N283" s="127">
        <v>1755.9</v>
      </c>
      <c r="O283" s="127">
        <v>1052</v>
      </c>
      <c r="Q283" s="127">
        <v>749418370.29999995</v>
      </c>
      <c r="R283" s="128">
        <v>42659</v>
      </c>
    </row>
    <row r="284" spans="1:18" x14ac:dyDescent="0.3">
      <c r="A284" s="126">
        <v>45702</v>
      </c>
      <c r="B284" s="126"/>
      <c r="C284" s="126"/>
      <c r="D284" s="127">
        <v>1463.9</v>
      </c>
      <c r="E284" t="s">
        <v>2459</v>
      </c>
      <c r="F284" s="128">
        <v>1260734</v>
      </c>
      <c r="G284" s="127">
        <v>1497</v>
      </c>
      <c r="H284" s="127">
        <v>1517.9</v>
      </c>
      <c r="I284" s="127">
        <v>1443.05</v>
      </c>
      <c r="J284" s="127">
        <v>1490.9</v>
      </c>
      <c r="K284" s="127">
        <v>1462.15</v>
      </c>
      <c r="M284" s="127">
        <v>1468.5</v>
      </c>
      <c r="N284" s="127">
        <v>1755.9</v>
      </c>
      <c r="O284" s="127">
        <v>1052</v>
      </c>
      <c r="Q284" s="127">
        <v>1851382851.25</v>
      </c>
      <c r="R284" s="128">
        <v>81977</v>
      </c>
    </row>
    <row r="285" spans="1:18" x14ac:dyDescent="0.3">
      <c r="A285" s="126">
        <v>45701</v>
      </c>
      <c r="B285" s="126"/>
      <c r="C285" s="126"/>
      <c r="D285" s="127">
        <v>1490.9</v>
      </c>
      <c r="E285" t="s">
        <v>2459</v>
      </c>
      <c r="F285" s="128">
        <v>2202647</v>
      </c>
      <c r="G285" s="127">
        <v>1417.4</v>
      </c>
      <c r="H285" s="127">
        <v>1524.85</v>
      </c>
      <c r="I285" s="127">
        <v>1412.15</v>
      </c>
      <c r="J285" s="127">
        <v>1419.8</v>
      </c>
      <c r="K285" s="127">
        <v>1486.1</v>
      </c>
      <c r="M285" s="127">
        <v>1487.26</v>
      </c>
      <c r="N285" s="127">
        <v>1755.9</v>
      </c>
      <c r="O285" s="127">
        <v>1052</v>
      </c>
      <c r="Q285" s="127">
        <v>3275907998.5999999</v>
      </c>
      <c r="R285" s="128">
        <v>128596</v>
      </c>
    </row>
    <row r="286" spans="1:18" x14ac:dyDescent="0.3">
      <c r="A286" s="126">
        <v>45700</v>
      </c>
      <c r="B286" s="126"/>
      <c r="C286" s="126"/>
      <c r="D286" s="127">
        <v>1419.8</v>
      </c>
      <c r="E286" t="s">
        <v>2459</v>
      </c>
      <c r="F286" s="128">
        <v>204290</v>
      </c>
      <c r="G286" s="127">
        <v>1428.8</v>
      </c>
      <c r="H286" s="127">
        <v>1430.8</v>
      </c>
      <c r="I286" s="127">
        <v>1389.45</v>
      </c>
      <c r="J286" s="127">
        <v>1419.9</v>
      </c>
      <c r="K286" s="127">
        <v>1417</v>
      </c>
      <c r="M286" s="127">
        <v>1409.93</v>
      </c>
      <c r="N286" s="127">
        <v>1755.9</v>
      </c>
      <c r="O286" s="127">
        <v>1052</v>
      </c>
      <c r="Q286" s="127">
        <v>288034481.39999998</v>
      </c>
      <c r="R286" s="128">
        <v>20228</v>
      </c>
    </row>
    <row r="287" spans="1:18" x14ac:dyDescent="0.3">
      <c r="A287" s="126">
        <v>45699</v>
      </c>
      <c r="B287" s="126"/>
      <c r="C287" s="126"/>
      <c r="D287" s="127">
        <v>1419.9</v>
      </c>
      <c r="E287" t="s">
        <v>2459</v>
      </c>
      <c r="F287" s="128">
        <v>208407</v>
      </c>
      <c r="G287" s="127">
        <v>1447</v>
      </c>
      <c r="H287" s="127">
        <v>1447.55</v>
      </c>
      <c r="I287" s="127">
        <v>1407.45</v>
      </c>
      <c r="J287" s="127">
        <v>1447.95</v>
      </c>
      <c r="K287" s="127">
        <v>1421.1</v>
      </c>
      <c r="M287" s="127">
        <v>1418.73</v>
      </c>
      <c r="N287" s="127">
        <v>1755.9</v>
      </c>
      <c r="O287" s="127">
        <v>1052</v>
      </c>
      <c r="Q287" s="127">
        <v>295672496.14999998</v>
      </c>
      <c r="R287" s="128">
        <v>29016</v>
      </c>
    </row>
    <row r="288" spans="1:18" x14ac:dyDescent="0.3">
      <c r="A288" s="126">
        <v>45698</v>
      </c>
      <c r="B288" s="126"/>
      <c r="C288" s="126"/>
      <c r="D288" s="127">
        <v>1447.95</v>
      </c>
      <c r="E288" t="s">
        <v>2459</v>
      </c>
      <c r="F288" s="128">
        <v>162035</v>
      </c>
      <c r="G288" s="127">
        <v>1500</v>
      </c>
      <c r="H288" s="127">
        <v>1500.95</v>
      </c>
      <c r="I288" s="127">
        <v>1436.35</v>
      </c>
      <c r="J288" s="127">
        <v>1507.25</v>
      </c>
      <c r="K288" s="127">
        <v>1444.35</v>
      </c>
      <c r="M288" s="127">
        <v>1455.44</v>
      </c>
      <c r="N288" s="127">
        <v>1755.9</v>
      </c>
      <c r="O288" s="127">
        <v>1052</v>
      </c>
      <c r="Q288" s="127">
        <v>235831944.94999999</v>
      </c>
      <c r="R288" s="128">
        <v>18863</v>
      </c>
    </row>
    <row r="289" spans="1:18" x14ac:dyDescent="0.3">
      <c r="A289" s="126">
        <v>45695</v>
      </c>
      <c r="B289" s="126"/>
      <c r="C289" s="126"/>
      <c r="D289" s="127">
        <v>1507.25</v>
      </c>
      <c r="E289" t="s">
        <v>2459</v>
      </c>
      <c r="F289" s="128">
        <v>217861</v>
      </c>
      <c r="G289" s="127">
        <v>1514.9</v>
      </c>
      <c r="H289" s="127">
        <v>1532.45</v>
      </c>
      <c r="I289" s="127">
        <v>1484.25</v>
      </c>
      <c r="J289" s="127">
        <v>1514.9</v>
      </c>
      <c r="K289" s="127">
        <v>1504.6</v>
      </c>
      <c r="M289" s="127">
        <v>1505.1</v>
      </c>
      <c r="N289" s="127">
        <v>1755.9</v>
      </c>
      <c r="O289" s="127">
        <v>1052</v>
      </c>
      <c r="Q289" s="127">
        <v>327903397.55000001</v>
      </c>
      <c r="R289" s="128">
        <v>27699</v>
      </c>
    </row>
    <row r="290" spans="1:18" x14ac:dyDescent="0.3">
      <c r="A290" s="126">
        <v>45694</v>
      </c>
      <c r="B290" s="126"/>
      <c r="C290" s="126"/>
      <c r="D290" s="127">
        <v>1514.9</v>
      </c>
      <c r="E290" t="s">
        <v>2459</v>
      </c>
      <c r="F290" s="128">
        <v>622678</v>
      </c>
      <c r="G290" s="127">
        <v>1499.1</v>
      </c>
      <c r="H290" s="127">
        <v>1524.45</v>
      </c>
      <c r="I290" s="127">
        <v>1460</v>
      </c>
      <c r="J290" s="127">
        <v>1491.45</v>
      </c>
      <c r="K290" s="127">
        <v>1517.9</v>
      </c>
      <c r="M290" s="127">
        <v>1499.73</v>
      </c>
      <c r="N290" s="127">
        <v>1755.9</v>
      </c>
      <c r="O290" s="127">
        <v>1052</v>
      </c>
      <c r="Q290" s="127">
        <v>933851375.54999995</v>
      </c>
      <c r="R290" s="128">
        <v>43401</v>
      </c>
    </row>
    <row r="291" spans="1:18" x14ac:dyDescent="0.3">
      <c r="A291" s="126">
        <v>45693</v>
      </c>
      <c r="B291" s="126"/>
      <c r="C291" s="126"/>
      <c r="D291" s="127">
        <v>1491.45</v>
      </c>
      <c r="E291" t="s">
        <v>2459</v>
      </c>
      <c r="F291" s="128">
        <v>520151</v>
      </c>
      <c r="G291" s="127">
        <v>1468.05</v>
      </c>
      <c r="H291" s="127">
        <v>1501.3</v>
      </c>
      <c r="I291" s="127">
        <v>1452.45</v>
      </c>
      <c r="J291" s="127">
        <v>1468.05</v>
      </c>
      <c r="K291" s="127">
        <v>1491.05</v>
      </c>
      <c r="M291" s="127">
        <v>1487.21</v>
      </c>
      <c r="N291" s="127">
        <v>1755.9</v>
      </c>
      <c r="O291" s="127">
        <v>1052</v>
      </c>
      <c r="Q291" s="127">
        <v>773574685.75</v>
      </c>
      <c r="R291" s="128">
        <v>42047</v>
      </c>
    </row>
    <row r="292" spans="1:18" x14ac:dyDescent="0.3">
      <c r="A292" s="126">
        <v>45692</v>
      </c>
      <c r="B292" s="126"/>
      <c r="C292" s="126"/>
      <c r="D292" s="127">
        <v>1468.05</v>
      </c>
      <c r="E292" t="s">
        <v>2459</v>
      </c>
      <c r="F292" s="128">
        <v>393939</v>
      </c>
      <c r="G292" s="127">
        <v>1425</v>
      </c>
      <c r="H292" s="127">
        <v>1472.45</v>
      </c>
      <c r="I292" s="127">
        <v>1425</v>
      </c>
      <c r="J292" s="127">
        <v>1428.6</v>
      </c>
      <c r="K292" s="127">
        <v>1460.15</v>
      </c>
      <c r="M292" s="127">
        <v>1456.69</v>
      </c>
      <c r="N292" s="127">
        <v>1755.9</v>
      </c>
      <c r="O292" s="127">
        <v>1052</v>
      </c>
      <c r="Q292" s="127">
        <v>573845992.79999995</v>
      </c>
      <c r="R292" s="128">
        <v>32374</v>
      </c>
    </row>
    <row r="293" spans="1:18" x14ac:dyDescent="0.3">
      <c r="A293" s="126">
        <v>45691</v>
      </c>
      <c r="B293" s="126"/>
      <c r="C293" s="126"/>
      <c r="D293" s="127">
        <v>1428.6</v>
      </c>
      <c r="E293" t="s">
        <v>2459</v>
      </c>
      <c r="F293" s="128">
        <v>189537</v>
      </c>
      <c r="G293" s="127">
        <v>1404</v>
      </c>
      <c r="H293" s="127">
        <v>1435</v>
      </c>
      <c r="I293" s="127">
        <v>1391.05</v>
      </c>
      <c r="J293" s="127">
        <v>1417.35</v>
      </c>
      <c r="K293" s="127">
        <v>1423.95</v>
      </c>
      <c r="M293" s="127">
        <v>1421.34</v>
      </c>
      <c r="N293" s="127">
        <v>1755.9</v>
      </c>
      <c r="O293" s="127">
        <v>1052</v>
      </c>
      <c r="Q293" s="127">
        <v>269396160.64999998</v>
      </c>
      <c r="R293" s="128">
        <v>26390</v>
      </c>
    </row>
    <row r="294" spans="1:18" x14ac:dyDescent="0.3">
      <c r="A294" s="126">
        <v>45689</v>
      </c>
      <c r="B294" s="126"/>
      <c r="C294" s="126"/>
      <c r="D294" s="127">
        <v>1417.35</v>
      </c>
      <c r="E294" t="s">
        <v>2459</v>
      </c>
      <c r="F294" s="128">
        <v>111487</v>
      </c>
      <c r="G294" s="127">
        <v>1451.95</v>
      </c>
      <c r="H294" s="127">
        <v>1469.95</v>
      </c>
      <c r="I294" s="127">
        <v>1409.95</v>
      </c>
      <c r="J294" s="127">
        <v>1443.3</v>
      </c>
      <c r="K294" s="127">
        <v>1416</v>
      </c>
      <c r="M294" s="127">
        <v>1429.85</v>
      </c>
      <c r="N294" s="127">
        <v>1755.9</v>
      </c>
      <c r="O294" s="127">
        <v>1052</v>
      </c>
      <c r="Q294" s="127">
        <v>159409664.59999999</v>
      </c>
      <c r="R294" s="128">
        <v>7681</v>
      </c>
    </row>
    <row r="295" spans="1:18" x14ac:dyDescent="0.3">
      <c r="A295" s="126">
        <v>45688</v>
      </c>
      <c r="B295" s="126"/>
      <c r="C295" s="126"/>
      <c r="D295" s="127">
        <v>1443.3</v>
      </c>
      <c r="E295" t="s">
        <v>2459</v>
      </c>
      <c r="F295" s="128">
        <v>295083</v>
      </c>
      <c r="G295" s="127">
        <v>1455.5</v>
      </c>
      <c r="H295" s="127">
        <v>1473.6</v>
      </c>
      <c r="I295" s="127">
        <v>1428.95</v>
      </c>
      <c r="J295" s="127">
        <v>1454.75</v>
      </c>
      <c r="K295" s="127">
        <v>1443</v>
      </c>
      <c r="M295" s="127">
        <v>1443.34</v>
      </c>
      <c r="N295" s="127">
        <v>1755.9</v>
      </c>
      <c r="O295" s="127">
        <v>1052</v>
      </c>
      <c r="Q295" s="127">
        <v>425905840.35000002</v>
      </c>
      <c r="R295" s="128">
        <v>26837</v>
      </c>
    </row>
    <row r="296" spans="1:18" x14ac:dyDescent="0.3">
      <c r="A296" s="126">
        <v>45687</v>
      </c>
      <c r="B296" s="126"/>
      <c r="C296" s="126"/>
      <c r="D296" s="127">
        <v>1454.75</v>
      </c>
      <c r="E296" t="s">
        <v>2459</v>
      </c>
      <c r="F296" s="128">
        <v>344361</v>
      </c>
      <c r="G296" s="127">
        <v>1454</v>
      </c>
      <c r="H296" s="127">
        <v>1479.3</v>
      </c>
      <c r="I296" s="127">
        <v>1435.7</v>
      </c>
      <c r="J296" s="127">
        <v>1443.3</v>
      </c>
      <c r="K296" s="127">
        <v>1458.55</v>
      </c>
      <c r="M296" s="127">
        <v>1453.23</v>
      </c>
      <c r="N296" s="127">
        <v>1755.9</v>
      </c>
      <c r="O296" s="127">
        <v>1052</v>
      </c>
      <c r="Q296" s="127">
        <v>500435346.05000001</v>
      </c>
      <c r="R296" s="128">
        <v>32496</v>
      </c>
    </row>
    <row r="297" spans="1:18" x14ac:dyDescent="0.3">
      <c r="A297" s="126">
        <v>45686</v>
      </c>
      <c r="B297" s="126"/>
      <c r="C297" s="126"/>
      <c r="D297" s="127">
        <v>1443.3</v>
      </c>
      <c r="E297" t="s">
        <v>2459</v>
      </c>
      <c r="F297" s="128">
        <v>791584</v>
      </c>
      <c r="G297" s="127">
        <v>1385.5</v>
      </c>
      <c r="H297" s="127">
        <v>1454.45</v>
      </c>
      <c r="I297" s="127">
        <v>1376.45</v>
      </c>
      <c r="J297" s="127">
        <v>1382.75</v>
      </c>
      <c r="K297" s="127">
        <v>1454</v>
      </c>
      <c r="M297" s="127">
        <v>1417.24</v>
      </c>
      <c r="N297" s="127">
        <v>1755.9</v>
      </c>
      <c r="O297" s="127">
        <v>1052</v>
      </c>
      <c r="Q297" s="127">
        <v>1121860600.8</v>
      </c>
      <c r="R297" s="128">
        <v>38508</v>
      </c>
    </row>
    <row r="298" spans="1:18" x14ac:dyDescent="0.3">
      <c r="A298" s="126">
        <v>45685</v>
      </c>
      <c r="B298" s="126"/>
      <c r="C298" s="126"/>
      <c r="D298" s="127">
        <v>1382.75</v>
      </c>
      <c r="E298" t="s">
        <v>2459</v>
      </c>
      <c r="F298" s="128">
        <v>355223</v>
      </c>
      <c r="G298" s="127">
        <v>1442.7</v>
      </c>
      <c r="H298" s="127">
        <v>1443.9</v>
      </c>
      <c r="I298" s="127">
        <v>1374.3</v>
      </c>
      <c r="J298" s="127">
        <v>1442.55</v>
      </c>
      <c r="K298" s="127">
        <v>1386.8</v>
      </c>
      <c r="M298" s="127">
        <v>1404.55</v>
      </c>
      <c r="N298" s="127">
        <v>1755.9</v>
      </c>
      <c r="O298" s="127">
        <v>1052</v>
      </c>
      <c r="Q298" s="127">
        <v>498929141.80000001</v>
      </c>
      <c r="R298" s="128">
        <v>30657</v>
      </c>
    </row>
    <row r="299" spans="1:18" x14ac:dyDescent="0.3">
      <c r="A299" s="126">
        <v>45684</v>
      </c>
      <c r="B299" s="126"/>
      <c r="C299" s="126"/>
      <c r="D299" s="127">
        <v>1442.55</v>
      </c>
      <c r="E299" t="s">
        <v>2459</v>
      </c>
      <c r="F299" s="128">
        <v>541410</v>
      </c>
      <c r="G299" s="127">
        <v>1502.1</v>
      </c>
      <c r="H299" s="127">
        <v>1513.1</v>
      </c>
      <c r="I299" s="127">
        <v>1430.1</v>
      </c>
      <c r="J299" s="127">
        <v>1515.85</v>
      </c>
      <c r="K299" s="127">
        <v>1442.75</v>
      </c>
      <c r="M299" s="127">
        <v>1454.27</v>
      </c>
      <c r="N299" s="127">
        <v>1755.9</v>
      </c>
      <c r="O299" s="127">
        <v>1052</v>
      </c>
      <c r="Q299" s="127">
        <v>787358241.10000002</v>
      </c>
      <c r="R299" s="128">
        <v>39106</v>
      </c>
    </row>
    <row r="300" spans="1:18" x14ac:dyDescent="0.3">
      <c r="A300" s="126">
        <v>45681</v>
      </c>
      <c r="B300" s="126"/>
      <c r="C300" s="126"/>
      <c r="D300" s="127">
        <v>1515.85</v>
      </c>
      <c r="E300" t="s">
        <v>2459</v>
      </c>
      <c r="F300" s="128">
        <v>699633</v>
      </c>
      <c r="G300" s="127">
        <v>1585</v>
      </c>
      <c r="H300" s="127">
        <v>1587</v>
      </c>
      <c r="I300" s="127">
        <v>1510</v>
      </c>
      <c r="J300" s="127">
        <v>1583.55</v>
      </c>
      <c r="K300" s="127">
        <v>1513.45</v>
      </c>
      <c r="M300" s="127">
        <v>1547.52</v>
      </c>
      <c r="N300" s="127">
        <v>1755.9</v>
      </c>
      <c r="O300" s="127">
        <v>1052</v>
      </c>
      <c r="Q300" s="127">
        <v>1082696693.2</v>
      </c>
      <c r="R300" s="128">
        <v>28927</v>
      </c>
    </row>
    <row r="301" spans="1:18" x14ac:dyDescent="0.3">
      <c r="A301" s="126">
        <v>45680</v>
      </c>
      <c r="B301" s="126"/>
      <c r="C301" s="126"/>
      <c r="D301" s="127">
        <v>1583.55</v>
      </c>
      <c r="E301" t="s">
        <v>2459</v>
      </c>
      <c r="F301" s="128">
        <v>206974</v>
      </c>
      <c r="G301" s="127">
        <v>1562.9</v>
      </c>
      <c r="H301" s="127">
        <v>1593.85</v>
      </c>
      <c r="I301" s="127">
        <v>1553</v>
      </c>
      <c r="J301" s="127">
        <v>1559.25</v>
      </c>
      <c r="K301" s="127">
        <v>1580</v>
      </c>
      <c r="M301" s="127">
        <v>1583.14</v>
      </c>
      <c r="N301" s="127">
        <v>1755.9</v>
      </c>
      <c r="O301" s="127">
        <v>1052</v>
      </c>
      <c r="Q301" s="127">
        <v>327669760.35000002</v>
      </c>
      <c r="R301" s="128">
        <v>22755</v>
      </c>
    </row>
    <row r="302" spans="1:18" x14ac:dyDescent="0.3">
      <c r="A302" s="126">
        <v>45679</v>
      </c>
      <c r="B302" s="126"/>
      <c r="C302" s="126"/>
      <c r="D302" s="127">
        <v>1559.25</v>
      </c>
      <c r="E302" t="s">
        <v>2459</v>
      </c>
      <c r="F302" s="128">
        <v>225920</v>
      </c>
      <c r="G302" s="127">
        <v>1546.9</v>
      </c>
      <c r="H302" s="127">
        <v>1562.5</v>
      </c>
      <c r="I302" s="127">
        <v>1521.05</v>
      </c>
      <c r="J302" s="127">
        <v>1545.8</v>
      </c>
      <c r="K302" s="127">
        <v>1561.55</v>
      </c>
      <c r="M302" s="127">
        <v>1542.58</v>
      </c>
      <c r="N302" s="127">
        <v>1755.9</v>
      </c>
      <c r="O302" s="127">
        <v>1052</v>
      </c>
      <c r="Q302" s="127">
        <v>348499478.89999998</v>
      </c>
      <c r="R302" s="128">
        <v>28601</v>
      </c>
    </row>
    <row r="303" spans="1:18" x14ac:dyDescent="0.3">
      <c r="A303" s="126">
        <v>45678</v>
      </c>
      <c r="B303" s="126"/>
      <c r="C303" s="126"/>
      <c r="D303" s="127">
        <v>1545.8</v>
      </c>
      <c r="E303" t="s">
        <v>2459</v>
      </c>
      <c r="F303" s="128">
        <v>265316</v>
      </c>
      <c r="G303" s="127">
        <v>1554.8</v>
      </c>
      <c r="H303" s="127">
        <v>1581.95</v>
      </c>
      <c r="I303" s="127">
        <v>1537.75</v>
      </c>
      <c r="J303" s="127">
        <v>1547.1</v>
      </c>
      <c r="K303" s="127">
        <v>1545</v>
      </c>
      <c r="M303" s="127">
        <v>1551.31</v>
      </c>
      <c r="N303" s="127">
        <v>1755.9</v>
      </c>
      <c r="O303" s="127">
        <v>1052</v>
      </c>
      <c r="Q303" s="127">
        <v>411588317.44999999</v>
      </c>
      <c r="R303" s="128">
        <v>22450</v>
      </c>
    </row>
    <row r="304" spans="1:18" x14ac:dyDescent="0.3">
      <c r="A304" s="126">
        <v>45677</v>
      </c>
      <c r="B304" s="126"/>
      <c r="C304" s="126"/>
      <c r="D304" s="127">
        <v>1547.1</v>
      </c>
      <c r="E304" t="s">
        <v>2459</v>
      </c>
      <c r="F304" s="128">
        <v>416211</v>
      </c>
      <c r="G304" s="127">
        <v>1531</v>
      </c>
      <c r="H304" s="127">
        <v>1555.5</v>
      </c>
      <c r="I304" s="127">
        <v>1501</v>
      </c>
      <c r="J304" s="127">
        <v>1543.25</v>
      </c>
      <c r="K304" s="127">
        <v>1549.7</v>
      </c>
      <c r="M304" s="127">
        <v>1531.71</v>
      </c>
      <c r="N304" s="127">
        <v>1755.9</v>
      </c>
      <c r="O304" s="127">
        <v>1052</v>
      </c>
      <c r="Q304" s="127">
        <v>637513575.45000005</v>
      </c>
      <c r="R304" s="128">
        <v>39686</v>
      </c>
    </row>
    <row r="305" spans="1:18" x14ac:dyDescent="0.3">
      <c r="A305" s="126">
        <v>45674</v>
      </c>
      <c r="B305" s="126"/>
      <c r="C305" s="126"/>
      <c r="D305" s="127">
        <v>1543.25</v>
      </c>
      <c r="E305" t="s">
        <v>2459</v>
      </c>
      <c r="F305" s="128">
        <v>175258</v>
      </c>
      <c r="G305" s="127">
        <v>1542.5</v>
      </c>
      <c r="H305" s="127">
        <v>1549</v>
      </c>
      <c r="I305" s="127">
        <v>1528</v>
      </c>
      <c r="J305" s="127">
        <v>1550.3</v>
      </c>
      <c r="K305" s="127">
        <v>1539</v>
      </c>
      <c r="M305" s="127">
        <v>1539.39</v>
      </c>
      <c r="N305" s="127">
        <v>1755.9</v>
      </c>
      <c r="O305" s="127">
        <v>1052</v>
      </c>
      <c r="Q305" s="127">
        <v>269790448.89999998</v>
      </c>
      <c r="R305" s="128">
        <v>19232</v>
      </c>
    </row>
    <row r="306" spans="1:18" x14ac:dyDescent="0.3">
      <c r="A306" s="126">
        <v>45673</v>
      </c>
      <c r="B306" s="126"/>
      <c r="C306" s="126"/>
      <c r="D306" s="127">
        <v>1550.3</v>
      </c>
      <c r="E306" t="s">
        <v>2459</v>
      </c>
      <c r="F306" s="128">
        <v>155260</v>
      </c>
      <c r="G306" s="127">
        <v>1573.75</v>
      </c>
      <c r="H306" s="127">
        <v>1578.95</v>
      </c>
      <c r="I306" s="127">
        <v>1541.3</v>
      </c>
      <c r="J306" s="127">
        <v>1565.55</v>
      </c>
      <c r="K306" s="127">
        <v>1544.2</v>
      </c>
      <c r="M306" s="127">
        <v>1559.5</v>
      </c>
      <c r="N306" s="127">
        <v>1755.9</v>
      </c>
      <c r="O306" s="127">
        <v>1052</v>
      </c>
      <c r="Q306" s="127">
        <v>242127433.84999999</v>
      </c>
      <c r="R306" s="128">
        <v>22917</v>
      </c>
    </row>
    <row r="307" spans="1:18" x14ac:dyDescent="0.3">
      <c r="A307" s="126">
        <v>45672</v>
      </c>
      <c r="B307" s="126"/>
      <c r="C307" s="126"/>
      <c r="D307" s="127">
        <v>1565.55</v>
      </c>
      <c r="E307" t="s">
        <v>2459</v>
      </c>
      <c r="F307" s="128">
        <v>270570</v>
      </c>
      <c r="G307" s="127">
        <v>1588.2</v>
      </c>
      <c r="H307" s="127">
        <v>1588.45</v>
      </c>
      <c r="I307" s="127">
        <v>1544.95</v>
      </c>
      <c r="J307" s="127">
        <v>1588.15</v>
      </c>
      <c r="K307" s="127">
        <v>1557.3</v>
      </c>
      <c r="M307" s="127">
        <v>1566.7</v>
      </c>
      <c r="N307" s="127">
        <v>1755.9</v>
      </c>
      <c r="O307" s="127">
        <v>1052</v>
      </c>
      <c r="Q307" s="127">
        <v>423902823.89999998</v>
      </c>
      <c r="R307" s="128">
        <v>38404</v>
      </c>
    </row>
    <row r="308" spans="1:18" x14ac:dyDescent="0.3">
      <c r="A308" s="126">
        <v>45671</v>
      </c>
      <c r="B308" s="126"/>
      <c r="C308" s="126"/>
      <c r="D308" s="127">
        <v>1588.15</v>
      </c>
      <c r="E308" t="s">
        <v>2459</v>
      </c>
      <c r="F308" s="128">
        <v>201246</v>
      </c>
      <c r="G308" s="127">
        <v>1597.85</v>
      </c>
      <c r="H308" s="127">
        <v>1600.35</v>
      </c>
      <c r="I308" s="127">
        <v>1574.55</v>
      </c>
      <c r="J308" s="127">
        <v>1579.65</v>
      </c>
      <c r="K308" s="127">
        <v>1584.2</v>
      </c>
      <c r="M308" s="127">
        <v>1585.46</v>
      </c>
      <c r="N308" s="127">
        <v>1755.9</v>
      </c>
      <c r="O308" s="127">
        <v>1052</v>
      </c>
      <c r="Q308" s="127">
        <v>319068464.80000001</v>
      </c>
      <c r="R308" s="128">
        <v>15645</v>
      </c>
    </row>
    <row r="309" spans="1:18" x14ac:dyDescent="0.3">
      <c r="A309" s="126">
        <v>45670</v>
      </c>
      <c r="B309" s="126"/>
      <c r="C309" s="126"/>
      <c r="D309" s="127">
        <v>1579.65</v>
      </c>
      <c r="E309" t="s">
        <v>2459</v>
      </c>
      <c r="F309" s="128">
        <v>210145</v>
      </c>
      <c r="G309" s="127">
        <v>1618.4</v>
      </c>
      <c r="H309" s="127">
        <v>1634.75</v>
      </c>
      <c r="I309" s="127">
        <v>1572.8</v>
      </c>
      <c r="J309" s="127">
        <v>1632.35</v>
      </c>
      <c r="K309" s="127">
        <v>1577</v>
      </c>
      <c r="M309" s="127">
        <v>1598.74</v>
      </c>
      <c r="N309" s="127">
        <v>1755.9</v>
      </c>
      <c r="O309" s="127">
        <v>1052</v>
      </c>
      <c r="Q309" s="127">
        <v>335966809.25</v>
      </c>
      <c r="R309" s="128">
        <v>24410</v>
      </c>
    </row>
    <row r="310" spans="1:18" x14ac:dyDescent="0.3">
      <c r="A310" s="126">
        <v>45667</v>
      </c>
      <c r="B310" s="126"/>
      <c r="C310" s="126"/>
      <c r="D310" s="127">
        <v>1632.35</v>
      </c>
      <c r="E310" t="s">
        <v>2459</v>
      </c>
      <c r="F310" s="128">
        <v>359313</v>
      </c>
      <c r="G310" s="127">
        <v>1654</v>
      </c>
      <c r="H310" s="127">
        <v>1672.4</v>
      </c>
      <c r="I310" s="127">
        <v>1621.5</v>
      </c>
      <c r="J310" s="127">
        <v>1661.95</v>
      </c>
      <c r="K310" s="127">
        <v>1622</v>
      </c>
      <c r="M310" s="127">
        <v>1634.71</v>
      </c>
      <c r="N310" s="127">
        <v>1755.9</v>
      </c>
      <c r="O310" s="127">
        <v>1052</v>
      </c>
      <c r="Q310" s="127">
        <v>587373193.60000002</v>
      </c>
      <c r="R310" s="128">
        <v>31766</v>
      </c>
    </row>
    <row r="311" spans="1:18" x14ac:dyDescent="0.3">
      <c r="A311" s="126">
        <v>45666</v>
      </c>
      <c r="B311" s="126"/>
      <c r="C311" s="126"/>
      <c r="D311" s="127">
        <v>1661.95</v>
      </c>
      <c r="E311" t="s">
        <v>2459</v>
      </c>
      <c r="F311" s="128">
        <v>219126</v>
      </c>
      <c r="G311" s="127">
        <v>1678.5</v>
      </c>
      <c r="H311" s="127">
        <v>1709.55</v>
      </c>
      <c r="I311" s="127">
        <v>1657</v>
      </c>
      <c r="J311" s="127">
        <v>1693.85</v>
      </c>
      <c r="K311" s="127">
        <v>1659.95</v>
      </c>
      <c r="M311" s="127">
        <v>1670.9</v>
      </c>
      <c r="N311" s="127">
        <v>1755.9</v>
      </c>
      <c r="O311" s="127">
        <v>1052</v>
      </c>
      <c r="Q311" s="127">
        <v>366138418.64999998</v>
      </c>
      <c r="R311" s="128">
        <v>26509</v>
      </c>
    </row>
    <row r="312" spans="1:18" x14ac:dyDescent="0.3">
      <c r="A312" s="126">
        <v>45665</v>
      </c>
      <c r="B312" s="126"/>
      <c r="C312" s="126"/>
      <c r="D312" s="127">
        <v>1693.85</v>
      </c>
      <c r="E312" t="s">
        <v>2459</v>
      </c>
      <c r="F312" s="128">
        <v>578696</v>
      </c>
      <c r="G312" s="127">
        <v>1732.05</v>
      </c>
      <c r="H312" s="127">
        <v>1749.3</v>
      </c>
      <c r="I312" s="127">
        <v>1676</v>
      </c>
      <c r="J312" s="127">
        <v>1736.05</v>
      </c>
      <c r="K312" s="127">
        <v>1686</v>
      </c>
      <c r="M312" s="127">
        <v>1697.48</v>
      </c>
      <c r="N312" s="127">
        <v>1755.9</v>
      </c>
      <c r="O312" s="127">
        <v>1052</v>
      </c>
      <c r="Q312" s="127">
        <v>982325533.54999995</v>
      </c>
      <c r="R312" s="128">
        <v>37135</v>
      </c>
    </row>
    <row r="313" spans="1:18" x14ac:dyDescent="0.3">
      <c r="A313" s="126">
        <v>45664</v>
      </c>
      <c r="B313" s="126"/>
      <c r="C313" s="126"/>
      <c r="D313" s="127">
        <v>1736.05</v>
      </c>
      <c r="E313" t="s">
        <v>2459</v>
      </c>
      <c r="F313" s="128">
        <v>434214</v>
      </c>
      <c r="G313" s="127">
        <v>1713.1</v>
      </c>
      <c r="H313" s="127">
        <v>1755.9</v>
      </c>
      <c r="I313" s="127">
        <v>1712.05</v>
      </c>
      <c r="J313" s="127">
        <v>1719</v>
      </c>
      <c r="K313" s="127">
        <v>1737</v>
      </c>
      <c r="M313" s="127">
        <v>1739.49</v>
      </c>
      <c r="N313" s="127">
        <v>1755.9</v>
      </c>
      <c r="O313" s="127">
        <v>1052</v>
      </c>
      <c r="Q313" s="127">
        <v>755312365.75</v>
      </c>
      <c r="R313" s="128">
        <v>38214</v>
      </c>
    </row>
    <row r="314" spans="1:18" x14ac:dyDescent="0.3">
      <c r="A314" s="126">
        <v>45663</v>
      </c>
      <c r="B314" s="126"/>
      <c r="C314" s="126"/>
      <c r="D314" s="127">
        <v>1719</v>
      </c>
      <c r="E314" t="s">
        <v>2459</v>
      </c>
      <c r="F314" s="128">
        <v>342710</v>
      </c>
      <c r="G314" s="127">
        <v>1725.85</v>
      </c>
      <c r="H314" s="127">
        <v>1736</v>
      </c>
      <c r="I314" s="127">
        <v>1703.1</v>
      </c>
      <c r="J314" s="127">
        <v>1735</v>
      </c>
      <c r="K314" s="127">
        <v>1716.15</v>
      </c>
      <c r="M314" s="127">
        <v>1718.75</v>
      </c>
      <c r="N314" s="127">
        <v>1750</v>
      </c>
      <c r="O314" s="127">
        <v>1052</v>
      </c>
      <c r="Q314" s="127">
        <v>589034062.85000002</v>
      </c>
      <c r="R314" s="128">
        <v>24689</v>
      </c>
    </row>
    <row r="315" spans="1:18" x14ac:dyDescent="0.3">
      <c r="A315" s="126">
        <v>45660</v>
      </c>
      <c r="B315" s="126"/>
      <c r="C315" s="126"/>
      <c r="D315" s="127">
        <v>1735</v>
      </c>
      <c r="E315" t="s">
        <v>2459</v>
      </c>
      <c r="F315" s="128">
        <v>499010</v>
      </c>
      <c r="G315" s="127">
        <v>1744.05</v>
      </c>
      <c r="H315" s="127">
        <v>1750</v>
      </c>
      <c r="I315" s="127">
        <v>1715.8</v>
      </c>
      <c r="J315" s="127">
        <v>1744.05</v>
      </c>
      <c r="K315" s="127">
        <v>1736</v>
      </c>
      <c r="M315" s="127">
        <v>1731.58</v>
      </c>
      <c r="N315" s="127">
        <v>1750</v>
      </c>
      <c r="O315" s="127">
        <v>1052</v>
      </c>
      <c r="Q315" s="127">
        <v>864075068.75</v>
      </c>
      <c r="R315" s="128">
        <v>36504</v>
      </c>
    </row>
    <row r="316" spans="1:18" x14ac:dyDescent="0.3">
      <c r="A316" s="126">
        <v>45659</v>
      </c>
      <c r="B316" s="126"/>
      <c r="C316" s="126"/>
      <c r="D316" s="127">
        <v>1744.05</v>
      </c>
      <c r="E316" t="s">
        <v>2459</v>
      </c>
      <c r="F316" s="128">
        <v>1046987</v>
      </c>
      <c r="G316" s="127">
        <v>1690</v>
      </c>
      <c r="H316" s="127">
        <v>1746.6</v>
      </c>
      <c r="I316" s="127">
        <v>1686.45</v>
      </c>
      <c r="J316" s="127">
        <v>1692.95</v>
      </c>
      <c r="K316" s="127">
        <v>1745.5</v>
      </c>
      <c r="M316" s="127">
        <v>1732.76</v>
      </c>
      <c r="N316" s="127">
        <v>1746.6</v>
      </c>
      <c r="O316" s="127">
        <v>1052</v>
      </c>
      <c r="Q316" s="127">
        <v>1814181100.55</v>
      </c>
      <c r="R316" s="128">
        <v>42392</v>
      </c>
    </row>
    <row r="317" spans="1:18" x14ac:dyDescent="0.3">
      <c r="A317" s="126">
        <v>45658</v>
      </c>
      <c r="B317" s="126"/>
      <c r="C317" s="126"/>
      <c r="D317" s="127">
        <v>1692.95</v>
      </c>
      <c r="E317" t="s">
        <v>2459</v>
      </c>
      <c r="F317" s="128">
        <v>814926</v>
      </c>
      <c r="G317" s="127">
        <v>1704</v>
      </c>
      <c r="H317" s="127">
        <v>1718</v>
      </c>
      <c r="I317" s="127">
        <v>1675</v>
      </c>
      <c r="J317" s="127">
        <v>1695.2</v>
      </c>
      <c r="K317" s="127">
        <v>1700</v>
      </c>
      <c r="M317" s="127">
        <v>1698.17</v>
      </c>
      <c r="N317" s="127">
        <v>1718</v>
      </c>
      <c r="O317" s="127">
        <v>1052</v>
      </c>
      <c r="Q317" s="127">
        <v>1383881343.8499999</v>
      </c>
      <c r="R317" s="128">
        <v>49410</v>
      </c>
    </row>
    <row r="318" spans="1:18" x14ac:dyDescent="0.3">
      <c r="A318" s="126">
        <v>45657</v>
      </c>
      <c r="B318" s="126"/>
      <c r="C318" s="126"/>
      <c r="D318" s="127">
        <v>1695.2</v>
      </c>
      <c r="E318" t="s">
        <v>2459</v>
      </c>
      <c r="F318" s="128">
        <v>686957</v>
      </c>
      <c r="G318" s="127">
        <v>1661</v>
      </c>
      <c r="H318" s="127">
        <v>1699.15</v>
      </c>
      <c r="I318" s="127">
        <v>1648.5</v>
      </c>
      <c r="J318" s="127">
        <v>1662.95</v>
      </c>
      <c r="K318" s="127">
        <v>1692.9</v>
      </c>
      <c r="M318" s="127">
        <v>1684.71</v>
      </c>
      <c r="N318" s="127">
        <v>1708.65</v>
      </c>
      <c r="O318" s="127">
        <v>1052</v>
      </c>
      <c r="Q318" s="127">
        <v>1157323849.05</v>
      </c>
      <c r="R318" s="128">
        <v>44851</v>
      </c>
    </row>
    <row r="319" spans="1:18" x14ac:dyDescent="0.3">
      <c r="A319" s="126">
        <v>45656</v>
      </c>
      <c r="B319" s="126"/>
      <c r="C319" s="126"/>
      <c r="D319" s="127">
        <v>1662.95</v>
      </c>
      <c r="E319" t="s">
        <v>2459</v>
      </c>
      <c r="F319" s="128">
        <v>974673</v>
      </c>
      <c r="G319" s="127">
        <v>1647.7</v>
      </c>
      <c r="H319" s="127">
        <v>1681.75</v>
      </c>
      <c r="I319" s="127">
        <v>1635.85</v>
      </c>
      <c r="J319" s="127">
        <v>1632.65</v>
      </c>
      <c r="K319" s="127">
        <v>1655.15</v>
      </c>
      <c r="M319" s="127">
        <v>1650.99</v>
      </c>
      <c r="N319" s="127">
        <v>1708.65</v>
      </c>
      <c r="O319" s="127">
        <v>1052</v>
      </c>
      <c r="Q319" s="127">
        <v>1609178356.3499999</v>
      </c>
      <c r="R319" s="128">
        <v>46887</v>
      </c>
    </row>
    <row r="320" spans="1:18" x14ac:dyDescent="0.3">
      <c r="A320" s="126">
        <v>45653</v>
      </c>
      <c r="B320" s="126"/>
      <c r="C320" s="126"/>
      <c r="D320" s="127">
        <v>1632.65</v>
      </c>
      <c r="E320" t="s">
        <v>2459</v>
      </c>
      <c r="F320" s="128">
        <v>473894</v>
      </c>
      <c r="G320" s="127">
        <v>1594.4</v>
      </c>
      <c r="H320" s="127">
        <v>1640</v>
      </c>
      <c r="I320" s="127">
        <v>1587.8</v>
      </c>
      <c r="J320" s="127">
        <v>1594.4</v>
      </c>
      <c r="K320" s="127">
        <v>1639</v>
      </c>
      <c r="M320" s="127">
        <v>1617.98</v>
      </c>
      <c r="N320" s="127">
        <v>1708.65</v>
      </c>
      <c r="O320" s="127">
        <v>1052</v>
      </c>
      <c r="Q320" s="127">
        <v>766749698.10000002</v>
      </c>
      <c r="R320" s="128">
        <v>34669</v>
      </c>
    </row>
    <row r="321" spans="1:18" x14ac:dyDescent="0.3">
      <c r="A321" s="126">
        <v>45652</v>
      </c>
      <c r="B321" s="126"/>
      <c r="C321" s="126"/>
      <c r="D321" s="127">
        <v>1594.4</v>
      </c>
      <c r="E321" t="s">
        <v>2459</v>
      </c>
      <c r="F321" s="128">
        <v>343179</v>
      </c>
      <c r="G321" s="127">
        <v>1582</v>
      </c>
      <c r="H321" s="127">
        <v>1600</v>
      </c>
      <c r="I321" s="127">
        <v>1568.35</v>
      </c>
      <c r="J321" s="127">
        <v>1581.7</v>
      </c>
      <c r="K321" s="127">
        <v>1582</v>
      </c>
      <c r="M321" s="127">
        <v>1579.73</v>
      </c>
      <c r="N321" s="127">
        <v>1708.65</v>
      </c>
      <c r="O321" s="127">
        <v>1052</v>
      </c>
      <c r="Q321" s="127">
        <v>542128956.95000005</v>
      </c>
      <c r="R321" s="128">
        <v>23762</v>
      </c>
    </row>
    <row r="322" spans="1:18" x14ac:dyDescent="0.3">
      <c r="A322" s="126">
        <v>45650</v>
      </c>
      <c r="B322" s="126"/>
      <c r="C322" s="126"/>
      <c r="D322" s="127">
        <v>1581.7</v>
      </c>
      <c r="E322" t="s">
        <v>2459</v>
      </c>
      <c r="F322" s="128">
        <v>409991</v>
      </c>
      <c r="G322" s="127">
        <v>1585.8</v>
      </c>
      <c r="H322" s="127">
        <v>1625.05</v>
      </c>
      <c r="I322" s="127">
        <v>1570.1</v>
      </c>
      <c r="J322" s="127">
        <v>1585.8</v>
      </c>
      <c r="K322" s="127">
        <v>1583.6</v>
      </c>
      <c r="M322" s="127">
        <v>1600.81</v>
      </c>
      <c r="N322" s="127">
        <v>1708.65</v>
      </c>
      <c r="O322" s="127">
        <v>1052</v>
      </c>
      <c r="Q322" s="127">
        <v>656316916.54999995</v>
      </c>
      <c r="R322" s="128">
        <v>25671</v>
      </c>
    </row>
    <row r="323" spans="1:18" x14ac:dyDescent="0.3">
      <c r="A323" s="126">
        <v>45649</v>
      </c>
      <c r="B323" s="126"/>
      <c r="C323" s="126"/>
      <c r="D323" s="127">
        <v>1585.8</v>
      </c>
      <c r="E323" t="s">
        <v>2459</v>
      </c>
      <c r="F323" s="128">
        <v>246768</v>
      </c>
      <c r="G323" s="127">
        <v>1597</v>
      </c>
      <c r="H323" s="127">
        <v>1603.75</v>
      </c>
      <c r="I323" s="127">
        <v>1569.35</v>
      </c>
      <c r="J323" s="127">
        <v>1582.5</v>
      </c>
      <c r="K323" s="127">
        <v>1583.05</v>
      </c>
      <c r="M323" s="127">
        <v>1587.62</v>
      </c>
      <c r="N323" s="127">
        <v>1708.65</v>
      </c>
      <c r="O323" s="127">
        <v>1052</v>
      </c>
      <c r="Q323" s="127">
        <v>391774737.94999999</v>
      </c>
      <c r="R323" s="128">
        <v>18059</v>
      </c>
    </row>
    <row r="324" spans="1:18" x14ac:dyDescent="0.3">
      <c r="A324" s="126">
        <v>45646</v>
      </c>
      <c r="B324" s="126"/>
      <c r="C324" s="126"/>
      <c r="D324" s="127">
        <v>1582.5</v>
      </c>
      <c r="E324" t="s">
        <v>2459</v>
      </c>
      <c r="F324" s="128">
        <v>683300</v>
      </c>
      <c r="G324" s="127">
        <v>1607.95</v>
      </c>
      <c r="H324" s="127">
        <v>1616.4</v>
      </c>
      <c r="I324" s="127">
        <v>1578</v>
      </c>
      <c r="J324" s="127">
        <v>1594.95</v>
      </c>
      <c r="K324" s="127">
        <v>1585</v>
      </c>
      <c r="M324" s="127">
        <v>1600.09</v>
      </c>
      <c r="N324" s="127">
        <v>1708.65</v>
      </c>
      <c r="O324" s="127">
        <v>1041</v>
      </c>
      <c r="Q324" s="127">
        <v>1093338387.5999999</v>
      </c>
      <c r="R324" s="128">
        <v>41588</v>
      </c>
    </row>
    <row r="325" spans="1:18" x14ac:dyDescent="0.3">
      <c r="A325" s="126">
        <v>45645</v>
      </c>
      <c r="B325" s="126"/>
      <c r="C325" s="126"/>
      <c r="D325" s="127">
        <v>1594.95</v>
      </c>
      <c r="E325" t="s">
        <v>2459</v>
      </c>
      <c r="F325" s="128">
        <v>1726013</v>
      </c>
      <c r="G325" s="127">
        <v>1485.95</v>
      </c>
      <c r="H325" s="127">
        <v>1602.5</v>
      </c>
      <c r="I325" s="127">
        <v>1478.5</v>
      </c>
      <c r="J325" s="127">
        <v>1513.2</v>
      </c>
      <c r="K325" s="127">
        <v>1594.5</v>
      </c>
      <c r="M325" s="127">
        <v>1574.85</v>
      </c>
      <c r="N325" s="127">
        <v>1708.65</v>
      </c>
      <c r="O325" s="127">
        <v>1041</v>
      </c>
      <c r="Q325" s="127">
        <v>2718216693.8000002</v>
      </c>
      <c r="R325" s="128">
        <v>70977</v>
      </c>
    </row>
    <row r="326" spans="1:18" x14ac:dyDescent="0.3">
      <c r="A326" s="126">
        <v>45644</v>
      </c>
      <c r="B326" s="126"/>
      <c r="C326" s="126"/>
      <c r="D326" s="127">
        <v>1513.2</v>
      </c>
      <c r="E326" t="s">
        <v>2459</v>
      </c>
      <c r="F326" s="128">
        <v>3843702</v>
      </c>
      <c r="G326" s="127">
        <v>1561.4</v>
      </c>
      <c r="H326" s="127">
        <v>1595.25</v>
      </c>
      <c r="I326" s="127">
        <v>1503.55</v>
      </c>
      <c r="J326" s="127">
        <v>1558.15</v>
      </c>
      <c r="K326" s="127">
        <v>1511.85</v>
      </c>
      <c r="M326" s="127">
        <v>1526.22</v>
      </c>
      <c r="N326" s="127">
        <v>1708.65</v>
      </c>
      <c r="O326" s="127">
        <v>1041</v>
      </c>
      <c r="Q326" s="127">
        <v>5866353745.5</v>
      </c>
      <c r="R326" s="128">
        <v>70227</v>
      </c>
    </row>
    <row r="327" spans="1:18" x14ac:dyDescent="0.3">
      <c r="A327" s="126">
        <v>45643</v>
      </c>
      <c r="B327" s="126"/>
      <c r="C327" s="126"/>
      <c r="D327" s="127">
        <v>1558.15</v>
      </c>
      <c r="E327" t="s">
        <v>2459</v>
      </c>
      <c r="F327" s="128">
        <v>485729</v>
      </c>
      <c r="G327" s="127">
        <v>1570.8</v>
      </c>
      <c r="H327" s="127">
        <v>1581.4</v>
      </c>
      <c r="I327" s="127">
        <v>1552.85</v>
      </c>
      <c r="J327" s="127">
        <v>1566.1</v>
      </c>
      <c r="K327" s="127">
        <v>1561.45</v>
      </c>
      <c r="M327" s="127">
        <v>1564.04</v>
      </c>
      <c r="N327" s="127">
        <v>1708.65</v>
      </c>
      <c r="O327" s="127">
        <v>1041</v>
      </c>
      <c r="Q327" s="127">
        <v>759699339.64999998</v>
      </c>
      <c r="R327" s="128">
        <v>38304</v>
      </c>
    </row>
    <row r="328" spans="1:18" x14ac:dyDescent="0.3">
      <c r="A328" s="126">
        <v>45642</v>
      </c>
      <c r="B328" s="126"/>
      <c r="C328" s="126"/>
      <c r="D328" s="127">
        <v>1566.1</v>
      </c>
      <c r="E328" t="s">
        <v>2459</v>
      </c>
      <c r="F328" s="128">
        <v>125142</v>
      </c>
      <c r="G328" s="127">
        <v>1544.4</v>
      </c>
      <c r="H328" s="127">
        <v>1570.15</v>
      </c>
      <c r="I328" s="127">
        <v>1534</v>
      </c>
      <c r="J328" s="127">
        <v>1534.05</v>
      </c>
      <c r="K328" s="127">
        <v>1567.25</v>
      </c>
      <c r="M328" s="127">
        <v>1555.89</v>
      </c>
      <c r="N328" s="127">
        <v>1708.65</v>
      </c>
      <c r="O328" s="127">
        <v>1041</v>
      </c>
      <c r="Q328" s="127">
        <v>194706615.55000001</v>
      </c>
      <c r="R328" s="128">
        <v>11446</v>
      </c>
    </row>
    <row r="329" spans="1:18" x14ac:dyDescent="0.3">
      <c r="A329" s="126">
        <v>45639</v>
      </c>
      <c r="B329" s="126"/>
      <c r="C329" s="126"/>
      <c r="D329" s="127">
        <v>1534.05</v>
      </c>
      <c r="E329" t="s">
        <v>2459</v>
      </c>
      <c r="F329" s="128">
        <v>111607</v>
      </c>
      <c r="G329" s="127">
        <v>1549.7</v>
      </c>
      <c r="H329" s="127">
        <v>1565.95</v>
      </c>
      <c r="I329" s="127">
        <v>1530</v>
      </c>
      <c r="J329" s="127">
        <v>1560.5</v>
      </c>
      <c r="K329" s="127">
        <v>1535.5</v>
      </c>
      <c r="M329" s="127">
        <v>1542.23</v>
      </c>
      <c r="N329" s="127">
        <v>1708.65</v>
      </c>
      <c r="O329" s="127">
        <v>1041</v>
      </c>
      <c r="Q329" s="127">
        <v>172123133.09999999</v>
      </c>
      <c r="R329" s="128">
        <v>12860</v>
      </c>
    </row>
    <row r="330" spans="1:18" x14ac:dyDescent="0.3">
      <c r="A330" s="126">
        <v>45638</v>
      </c>
      <c r="B330" s="126"/>
      <c r="C330" s="126"/>
      <c r="D330" s="127">
        <v>1560.5</v>
      </c>
      <c r="E330" t="s">
        <v>2459</v>
      </c>
      <c r="F330" s="128">
        <v>571035</v>
      </c>
      <c r="G330" s="127">
        <v>1562</v>
      </c>
      <c r="H330" s="127">
        <v>1571.85</v>
      </c>
      <c r="I330" s="127">
        <v>1555</v>
      </c>
      <c r="J330" s="127">
        <v>1552.2</v>
      </c>
      <c r="K330" s="127">
        <v>1556</v>
      </c>
      <c r="M330" s="127">
        <v>1562.12</v>
      </c>
      <c r="N330" s="127">
        <v>1708.65</v>
      </c>
      <c r="O330" s="127">
        <v>1041</v>
      </c>
      <c r="Q330" s="127">
        <v>892023995.04999995</v>
      </c>
      <c r="R330" s="128">
        <v>34530</v>
      </c>
    </row>
    <row r="331" spans="1:18" x14ac:dyDescent="0.3">
      <c r="A331" s="126">
        <v>45637</v>
      </c>
      <c r="B331" s="126"/>
      <c r="C331" s="126"/>
      <c r="D331" s="127">
        <v>1552.2</v>
      </c>
      <c r="E331" t="s">
        <v>2459</v>
      </c>
      <c r="F331" s="128">
        <v>347320</v>
      </c>
      <c r="G331" s="127">
        <v>1542</v>
      </c>
      <c r="H331" s="127">
        <v>1558</v>
      </c>
      <c r="I331" s="127">
        <v>1528.3</v>
      </c>
      <c r="J331" s="127">
        <v>1534.35</v>
      </c>
      <c r="K331" s="127">
        <v>1555</v>
      </c>
      <c r="M331" s="127">
        <v>1550.35</v>
      </c>
      <c r="N331" s="127">
        <v>1708.65</v>
      </c>
      <c r="O331" s="127">
        <v>1041</v>
      </c>
      <c r="Q331" s="127">
        <v>538466838.45000005</v>
      </c>
      <c r="R331" s="128">
        <v>25122</v>
      </c>
    </row>
    <row r="332" spans="1:18" x14ac:dyDescent="0.3">
      <c r="A332" s="126">
        <v>45636</v>
      </c>
      <c r="B332" s="126"/>
      <c r="C332" s="126"/>
      <c r="D332" s="127">
        <v>1534.35</v>
      </c>
      <c r="E332" t="s">
        <v>2459</v>
      </c>
      <c r="F332" s="128">
        <v>311718</v>
      </c>
      <c r="G332" s="127">
        <v>1517.85</v>
      </c>
      <c r="H332" s="127">
        <v>1554.75</v>
      </c>
      <c r="I332" s="127">
        <v>1517.85</v>
      </c>
      <c r="J332" s="127">
        <v>1523.75</v>
      </c>
      <c r="K332" s="127">
        <v>1535</v>
      </c>
      <c r="M332" s="127">
        <v>1539.86</v>
      </c>
      <c r="N332" s="127">
        <v>1708.65</v>
      </c>
      <c r="O332" s="127">
        <v>1041</v>
      </c>
      <c r="Q332" s="127">
        <v>480001528.80000001</v>
      </c>
      <c r="R332" s="128">
        <v>26951</v>
      </c>
    </row>
    <row r="333" spans="1:18" x14ac:dyDescent="0.3">
      <c r="A333" s="126">
        <v>45635</v>
      </c>
      <c r="B333" s="126"/>
      <c r="C333" s="126"/>
      <c r="D333" s="127">
        <v>1523.75</v>
      </c>
      <c r="E333" t="s">
        <v>2459</v>
      </c>
      <c r="F333" s="128">
        <v>190260</v>
      </c>
      <c r="G333" s="127">
        <v>1527.5</v>
      </c>
      <c r="H333" s="127">
        <v>1535.5</v>
      </c>
      <c r="I333" s="127">
        <v>1503.55</v>
      </c>
      <c r="J333" s="127">
        <v>1538.2</v>
      </c>
      <c r="K333" s="127">
        <v>1524.65</v>
      </c>
      <c r="M333" s="127">
        <v>1517.45</v>
      </c>
      <c r="N333" s="127">
        <v>1708.65</v>
      </c>
      <c r="O333" s="127">
        <v>1041</v>
      </c>
      <c r="Q333" s="127">
        <v>288709378.39999998</v>
      </c>
      <c r="R333" s="128">
        <v>25697</v>
      </c>
    </row>
    <row r="334" spans="1:18" x14ac:dyDescent="0.3">
      <c r="A334" s="126">
        <v>45632</v>
      </c>
      <c r="B334" s="126"/>
      <c r="C334" s="126"/>
      <c r="D334" s="127">
        <v>1538.2</v>
      </c>
      <c r="E334" t="s">
        <v>2459</v>
      </c>
      <c r="F334" s="128">
        <v>574891</v>
      </c>
      <c r="G334" s="127">
        <v>1500.5</v>
      </c>
      <c r="H334" s="127">
        <v>1542.15</v>
      </c>
      <c r="I334" s="127">
        <v>1500</v>
      </c>
      <c r="J334" s="127">
        <v>1493.35</v>
      </c>
      <c r="K334" s="127">
        <v>1537</v>
      </c>
      <c r="M334" s="127">
        <v>1524.93</v>
      </c>
      <c r="N334" s="127">
        <v>1708.65</v>
      </c>
      <c r="O334" s="127">
        <v>1041</v>
      </c>
      <c r="Q334" s="127">
        <v>876667965.25</v>
      </c>
      <c r="R334" s="128">
        <v>29246</v>
      </c>
    </row>
    <row r="335" spans="1:18" x14ac:dyDescent="0.3">
      <c r="A335" s="126">
        <v>45631</v>
      </c>
      <c r="B335" s="126"/>
      <c r="C335" s="126"/>
      <c r="D335" s="127">
        <v>1493.35</v>
      </c>
      <c r="E335" t="s">
        <v>2459</v>
      </c>
      <c r="F335" s="128">
        <v>256747</v>
      </c>
      <c r="G335" s="127">
        <v>1503.5</v>
      </c>
      <c r="H335" s="127">
        <v>1503.5</v>
      </c>
      <c r="I335" s="127">
        <v>1470.5</v>
      </c>
      <c r="J335" s="127">
        <v>1488.6</v>
      </c>
      <c r="K335" s="127">
        <v>1493</v>
      </c>
      <c r="M335" s="127">
        <v>1484.69</v>
      </c>
      <c r="N335" s="127">
        <v>1708.65</v>
      </c>
      <c r="O335" s="127">
        <v>1041</v>
      </c>
      <c r="Q335" s="127">
        <v>381190477.35000002</v>
      </c>
      <c r="R335" s="128">
        <v>20206</v>
      </c>
    </row>
    <row r="336" spans="1:18" x14ac:dyDescent="0.3">
      <c r="A336" s="126">
        <v>45630</v>
      </c>
      <c r="B336" s="126"/>
      <c r="C336" s="126"/>
      <c r="D336" s="127">
        <v>1488.6</v>
      </c>
      <c r="E336" t="s">
        <v>2459</v>
      </c>
      <c r="F336" s="128">
        <v>696120</v>
      </c>
      <c r="G336" s="127">
        <v>1504.95</v>
      </c>
      <c r="H336" s="127">
        <v>1508</v>
      </c>
      <c r="I336" s="127">
        <v>1477</v>
      </c>
      <c r="J336" s="127">
        <v>1502.75</v>
      </c>
      <c r="K336" s="127">
        <v>1487</v>
      </c>
      <c r="M336" s="127">
        <v>1491.79</v>
      </c>
      <c r="N336" s="127">
        <v>1708.65</v>
      </c>
      <c r="O336" s="127">
        <v>1041</v>
      </c>
      <c r="Q336" s="127">
        <v>1038461995.45</v>
      </c>
      <c r="R336" s="128">
        <v>45013</v>
      </c>
    </row>
    <row r="337" spans="1:18" x14ac:dyDescent="0.3">
      <c r="A337" s="126">
        <v>45629</v>
      </c>
      <c r="B337" s="126"/>
      <c r="C337" s="126"/>
      <c r="D337" s="127">
        <v>1502.75</v>
      </c>
      <c r="E337" t="s">
        <v>2459</v>
      </c>
      <c r="F337" s="128">
        <v>346276</v>
      </c>
      <c r="G337" s="127">
        <v>1541.1</v>
      </c>
      <c r="H337" s="127">
        <v>1542</v>
      </c>
      <c r="I337" s="127">
        <v>1496</v>
      </c>
      <c r="J337" s="127">
        <v>1533</v>
      </c>
      <c r="K337" s="127">
        <v>1499</v>
      </c>
      <c r="M337" s="127">
        <v>1515.25</v>
      </c>
      <c r="N337" s="127">
        <v>1708.65</v>
      </c>
      <c r="O337" s="127">
        <v>1041</v>
      </c>
      <c r="Q337" s="127">
        <v>524693262.89999998</v>
      </c>
      <c r="R337" s="128">
        <v>34386</v>
      </c>
    </row>
    <row r="338" spans="1:18" x14ac:dyDescent="0.3">
      <c r="A338" s="126">
        <v>45628</v>
      </c>
      <c r="B338" s="126"/>
      <c r="C338" s="126"/>
      <c r="D338" s="127">
        <v>1533</v>
      </c>
      <c r="E338" t="s">
        <v>2459</v>
      </c>
      <c r="F338" s="128">
        <v>328827</v>
      </c>
      <c r="G338" s="127">
        <v>1543</v>
      </c>
      <c r="H338" s="127">
        <v>1559.75</v>
      </c>
      <c r="I338" s="127">
        <v>1530.7</v>
      </c>
      <c r="J338" s="127">
        <v>1542.55</v>
      </c>
      <c r="K338" s="127">
        <v>1535.8</v>
      </c>
      <c r="M338" s="127">
        <v>1545.52</v>
      </c>
      <c r="N338" s="127">
        <v>1708.65</v>
      </c>
      <c r="O338" s="127">
        <v>1041</v>
      </c>
      <c r="Q338" s="127">
        <v>508209733.19999999</v>
      </c>
      <c r="R338" s="128">
        <v>28729</v>
      </c>
    </row>
    <row r="339" spans="1:18" x14ac:dyDescent="0.3">
      <c r="A339" s="126">
        <v>45625</v>
      </c>
      <c r="B339" s="126"/>
      <c r="C339" s="126"/>
      <c r="D339" s="127">
        <v>1542.55</v>
      </c>
      <c r="E339" t="s">
        <v>2459</v>
      </c>
      <c r="F339" s="128">
        <v>188397</v>
      </c>
      <c r="G339" s="127">
        <v>1515</v>
      </c>
      <c r="H339" s="127">
        <v>1545.25</v>
      </c>
      <c r="I339" s="127">
        <v>1514.55</v>
      </c>
      <c r="J339" s="127">
        <v>1513</v>
      </c>
      <c r="K339" s="127">
        <v>1544.45</v>
      </c>
      <c r="M339" s="127">
        <v>1535.39</v>
      </c>
      <c r="N339" s="127">
        <v>1708.65</v>
      </c>
      <c r="O339" s="127">
        <v>1041</v>
      </c>
      <c r="Q339" s="127">
        <v>289262526.75</v>
      </c>
      <c r="R339" s="128">
        <v>19046</v>
      </c>
    </row>
    <row r="340" spans="1:18" x14ac:dyDescent="0.3">
      <c r="A340" s="126">
        <v>45624</v>
      </c>
      <c r="B340" s="126"/>
      <c r="C340" s="126"/>
      <c r="D340" s="127">
        <v>1513</v>
      </c>
      <c r="E340" t="s">
        <v>2459</v>
      </c>
      <c r="F340" s="128">
        <v>531041</v>
      </c>
      <c r="G340" s="127">
        <v>1529.95</v>
      </c>
      <c r="H340" s="127">
        <v>1533.9</v>
      </c>
      <c r="I340" s="127">
        <v>1503.55</v>
      </c>
      <c r="J340" s="127">
        <v>1528.55</v>
      </c>
      <c r="K340" s="127">
        <v>1515</v>
      </c>
      <c r="M340" s="127">
        <v>1515.16</v>
      </c>
      <c r="N340" s="127">
        <v>1708.65</v>
      </c>
      <c r="O340" s="127">
        <v>1041</v>
      </c>
      <c r="Q340" s="127">
        <v>804614176.45000005</v>
      </c>
      <c r="R340" s="128">
        <v>34948</v>
      </c>
    </row>
    <row r="341" spans="1:18" x14ac:dyDescent="0.3">
      <c r="A341" s="126">
        <v>45623</v>
      </c>
      <c r="B341" s="126"/>
      <c r="C341" s="126"/>
      <c r="D341" s="127">
        <v>1528.55</v>
      </c>
      <c r="E341" t="s">
        <v>2459</v>
      </c>
      <c r="F341" s="128">
        <v>253630</v>
      </c>
      <c r="G341" s="127">
        <v>1566.15</v>
      </c>
      <c r="H341" s="127">
        <v>1573.9</v>
      </c>
      <c r="I341" s="127">
        <v>1521.1</v>
      </c>
      <c r="J341" s="127">
        <v>1566.15</v>
      </c>
      <c r="K341" s="127">
        <v>1529</v>
      </c>
      <c r="M341" s="127">
        <v>1538.71</v>
      </c>
      <c r="N341" s="127">
        <v>1708.65</v>
      </c>
      <c r="O341" s="127">
        <v>1041</v>
      </c>
      <c r="Q341" s="127">
        <v>390263150.64999998</v>
      </c>
      <c r="R341" s="128">
        <v>23078</v>
      </c>
    </row>
    <row r="342" spans="1:18" x14ac:dyDescent="0.3">
      <c r="A342" s="126">
        <v>45622</v>
      </c>
      <c r="B342" s="126"/>
      <c r="C342" s="126"/>
      <c r="D342" s="127">
        <v>1566.15</v>
      </c>
      <c r="E342" t="s">
        <v>2459</v>
      </c>
      <c r="F342" s="128">
        <v>313481</v>
      </c>
      <c r="G342" s="127">
        <v>1614</v>
      </c>
      <c r="H342" s="127">
        <v>1617.35</v>
      </c>
      <c r="I342" s="127">
        <v>1558</v>
      </c>
      <c r="J342" s="127">
        <v>1607.15</v>
      </c>
      <c r="K342" s="127">
        <v>1566</v>
      </c>
      <c r="M342" s="127">
        <v>1572.99</v>
      </c>
      <c r="N342" s="127">
        <v>1708.65</v>
      </c>
      <c r="O342" s="127">
        <v>1041</v>
      </c>
      <c r="Q342" s="127">
        <v>493103604.39999998</v>
      </c>
      <c r="R342" s="128">
        <v>29834</v>
      </c>
    </row>
    <row r="343" spans="1:18" x14ac:dyDescent="0.3">
      <c r="A343" s="126">
        <v>45621</v>
      </c>
      <c r="B343" s="126"/>
      <c r="C343" s="126"/>
      <c r="D343" s="127">
        <v>1607.15</v>
      </c>
      <c r="E343" t="s">
        <v>2459</v>
      </c>
      <c r="F343" s="128">
        <v>643318</v>
      </c>
      <c r="G343" s="127">
        <v>1600.55</v>
      </c>
      <c r="H343" s="127">
        <v>1621.8</v>
      </c>
      <c r="I343" s="127">
        <v>1595.25</v>
      </c>
      <c r="J343" s="127">
        <v>1591.35</v>
      </c>
      <c r="K343" s="127">
        <v>1605.4</v>
      </c>
      <c r="M343" s="127">
        <v>1611.22</v>
      </c>
      <c r="N343" s="127">
        <v>1708.65</v>
      </c>
      <c r="O343" s="127">
        <v>1041</v>
      </c>
      <c r="Q343" s="127">
        <v>1036527276.05</v>
      </c>
      <c r="R343" s="128">
        <v>49665</v>
      </c>
    </row>
    <row r="344" spans="1:18" x14ac:dyDescent="0.3">
      <c r="A344" s="126">
        <v>45618</v>
      </c>
      <c r="B344" s="126"/>
      <c r="C344" s="126"/>
      <c r="D344" s="127">
        <v>1591.35</v>
      </c>
      <c r="E344" t="s">
        <v>2459</v>
      </c>
      <c r="F344" s="128">
        <v>295562</v>
      </c>
      <c r="G344" s="127">
        <v>1573.55</v>
      </c>
      <c r="H344" s="127">
        <v>1597.85</v>
      </c>
      <c r="I344" s="127">
        <v>1566.6</v>
      </c>
      <c r="J344" s="127">
        <v>1573.55</v>
      </c>
      <c r="K344" s="127">
        <v>1594.5</v>
      </c>
      <c r="M344" s="127">
        <v>1584.8</v>
      </c>
      <c r="N344" s="127">
        <v>1708.65</v>
      </c>
      <c r="O344" s="127">
        <v>1041</v>
      </c>
      <c r="Q344" s="127">
        <v>468405727.35000002</v>
      </c>
      <c r="R344" s="128">
        <v>20713</v>
      </c>
    </row>
    <row r="345" spans="1:18" x14ac:dyDescent="0.3">
      <c r="A345" s="126">
        <v>45617</v>
      </c>
      <c r="B345" s="126"/>
      <c r="C345" s="126"/>
      <c r="D345" s="127">
        <v>1573.55</v>
      </c>
      <c r="E345" t="s">
        <v>2459</v>
      </c>
      <c r="F345" s="128">
        <v>151571</v>
      </c>
      <c r="G345" s="127">
        <v>1569.85</v>
      </c>
      <c r="H345" s="127">
        <v>1587.5</v>
      </c>
      <c r="I345" s="127">
        <v>1554.4</v>
      </c>
      <c r="J345" s="127">
        <v>1574.5</v>
      </c>
      <c r="K345" s="127">
        <v>1572.95</v>
      </c>
      <c r="M345" s="127">
        <v>1573.75</v>
      </c>
      <c r="N345" s="127">
        <v>1708.65</v>
      </c>
      <c r="O345" s="127">
        <v>1041</v>
      </c>
      <c r="Q345" s="127">
        <v>238534658.94999999</v>
      </c>
      <c r="R345" s="128">
        <v>16930</v>
      </c>
    </row>
    <row r="346" spans="1:18" x14ac:dyDescent="0.3">
      <c r="A346" s="126">
        <v>45615</v>
      </c>
      <c r="B346" s="126"/>
      <c r="C346" s="126"/>
      <c r="D346" s="127">
        <v>1574.5</v>
      </c>
      <c r="E346" t="s">
        <v>2459</v>
      </c>
      <c r="F346" s="128">
        <v>337791</v>
      </c>
      <c r="G346" s="127">
        <v>1557</v>
      </c>
      <c r="H346" s="127">
        <v>1606.7</v>
      </c>
      <c r="I346" s="127">
        <v>1555.85</v>
      </c>
      <c r="J346" s="127">
        <v>1566.7</v>
      </c>
      <c r="K346" s="127">
        <v>1570</v>
      </c>
      <c r="M346" s="127">
        <v>1585.33</v>
      </c>
      <c r="N346" s="127">
        <v>1708.65</v>
      </c>
      <c r="O346" s="127">
        <v>1041</v>
      </c>
      <c r="Q346" s="127">
        <v>535509057</v>
      </c>
      <c r="R346" s="128">
        <v>30413</v>
      </c>
    </row>
    <row r="347" spans="1:18" x14ac:dyDescent="0.3">
      <c r="A347" s="126">
        <v>45614</v>
      </c>
      <c r="B347" s="126"/>
      <c r="C347" s="126"/>
      <c r="D347" s="127">
        <v>1566.7</v>
      </c>
      <c r="E347" t="s">
        <v>2459</v>
      </c>
      <c r="F347" s="128">
        <v>376265</v>
      </c>
      <c r="G347" s="127">
        <v>1544.1</v>
      </c>
      <c r="H347" s="127">
        <v>1595</v>
      </c>
      <c r="I347" s="127">
        <v>1507.25</v>
      </c>
      <c r="J347" s="127">
        <v>1536.55</v>
      </c>
      <c r="K347" s="127">
        <v>1568</v>
      </c>
      <c r="M347" s="127">
        <v>1563.5</v>
      </c>
      <c r="N347" s="127">
        <v>1708.65</v>
      </c>
      <c r="O347" s="127">
        <v>1041</v>
      </c>
      <c r="Q347" s="127">
        <v>588288850.60000002</v>
      </c>
      <c r="R347" s="128">
        <v>29750</v>
      </c>
    </row>
    <row r="348" spans="1:18" x14ac:dyDescent="0.3">
      <c r="A348" s="126">
        <v>45610</v>
      </c>
      <c r="B348" s="126"/>
      <c r="C348" s="126"/>
      <c r="D348" s="127">
        <v>1536.55</v>
      </c>
      <c r="E348" t="s">
        <v>2459</v>
      </c>
      <c r="F348" s="128">
        <v>1239370</v>
      </c>
      <c r="G348" s="127">
        <v>1494.95</v>
      </c>
      <c r="H348" s="127">
        <v>1557.4</v>
      </c>
      <c r="I348" s="127">
        <v>1489.25</v>
      </c>
      <c r="J348" s="127">
        <v>1504.85</v>
      </c>
      <c r="K348" s="127">
        <v>1542</v>
      </c>
      <c r="M348" s="127">
        <v>1532.75</v>
      </c>
      <c r="N348" s="127">
        <v>1708.65</v>
      </c>
      <c r="O348" s="127">
        <v>1025.55</v>
      </c>
      <c r="Q348" s="127">
        <v>1899642426.5</v>
      </c>
      <c r="R348" s="128">
        <v>67167</v>
      </c>
    </row>
    <row r="349" spans="1:18" x14ac:dyDescent="0.3">
      <c r="A349" s="126">
        <v>45609</v>
      </c>
      <c r="B349" s="126"/>
      <c r="C349" s="126"/>
      <c r="D349" s="127">
        <v>1504.85</v>
      </c>
      <c r="E349" t="s">
        <v>2459</v>
      </c>
      <c r="F349" s="128">
        <v>368252</v>
      </c>
      <c r="G349" s="127">
        <v>1559.5</v>
      </c>
      <c r="H349" s="127">
        <v>1566.9</v>
      </c>
      <c r="I349" s="127">
        <v>1492.3</v>
      </c>
      <c r="J349" s="127">
        <v>1559.5</v>
      </c>
      <c r="K349" s="127">
        <v>1508</v>
      </c>
      <c r="M349" s="127">
        <v>1514.08</v>
      </c>
      <c r="N349" s="127">
        <v>1708.65</v>
      </c>
      <c r="O349" s="127">
        <v>1025.55</v>
      </c>
      <c r="Q349" s="127">
        <v>557563229.25</v>
      </c>
      <c r="R349" s="128">
        <v>28824</v>
      </c>
    </row>
    <row r="350" spans="1:18" x14ac:dyDescent="0.3">
      <c r="A350" s="126">
        <v>45608</v>
      </c>
      <c r="B350" s="126"/>
      <c r="C350" s="126"/>
      <c r="D350" s="127">
        <v>1559.5</v>
      </c>
      <c r="E350" t="s">
        <v>2459</v>
      </c>
      <c r="F350" s="128">
        <v>840592</v>
      </c>
      <c r="G350" s="127">
        <v>1539.95</v>
      </c>
      <c r="H350" s="127">
        <v>1610</v>
      </c>
      <c r="I350" s="127">
        <v>1539.95</v>
      </c>
      <c r="J350" s="127">
        <v>1531.3</v>
      </c>
      <c r="K350" s="127">
        <v>1561</v>
      </c>
      <c r="M350" s="127">
        <v>1584.72</v>
      </c>
      <c r="N350" s="127">
        <v>1708.65</v>
      </c>
      <c r="O350" s="127">
        <v>1025.55</v>
      </c>
      <c r="Q350" s="127">
        <v>1332100851.3</v>
      </c>
      <c r="R350" s="128">
        <v>58084</v>
      </c>
    </row>
    <row r="351" spans="1:18" x14ac:dyDescent="0.3">
      <c r="A351" s="126">
        <v>45607</v>
      </c>
      <c r="B351" s="126"/>
      <c r="C351" s="126"/>
      <c r="D351" s="127">
        <v>1531.3</v>
      </c>
      <c r="E351" t="s">
        <v>2459</v>
      </c>
      <c r="F351" s="128">
        <v>300848</v>
      </c>
      <c r="G351" s="127">
        <v>1558</v>
      </c>
      <c r="H351" s="127">
        <v>1566.1</v>
      </c>
      <c r="I351" s="127">
        <v>1515.6</v>
      </c>
      <c r="J351" s="127">
        <v>1558.65</v>
      </c>
      <c r="K351" s="127">
        <v>1529.15</v>
      </c>
      <c r="M351" s="127">
        <v>1535.8</v>
      </c>
      <c r="N351" s="127">
        <v>1708.65</v>
      </c>
      <c r="O351" s="127">
        <v>1025.55</v>
      </c>
      <c r="Q351" s="127">
        <v>462041389.5</v>
      </c>
      <c r="R351" s="128">
        <v>24635</v>
      </c>
    </row>
    <row r="352" spans="1:18" x14ac:dyDescent="0.3">
      <c r="A352" s="126">
        <v>45604</v>
      </c>
      <c r="B352" s="126"/>
      <c r="C352" s="126"/>
      <c r="D352" s="127">
        <v>1558.65</v>
      </c>
      <c r="E352" t="s">
        <v>2459</v>
      </c>
      <c r="F352" s="128">
        <v>111886</v>
      </c>
      <c r="G352" s="127">
        <v>1564.3</v>
      </c>
      <c r="H352" s="127">
        <v>1576.5</v>
      </c>
      <c r="I352" s="127">
        <v>1548.85</v>
      </c>
      <c r="J352" s="127">
        <v>1558.4</v>
      </c>
      <c r="K352" s="127">
        <v>1554.3</v>
      </c>
      <c r="M352" s="127">
        <v>1562.07</v>
      </c>
      <c r="N352" s="127">
        <v>1708.65</v>
      </c>
      <c r="O352">
        <v>971</v>
      </c>
      <c r="Q352" s="127">
        <v>174773444.19999999</v>
      </c>
      <c r="R352" s="128">
        <v>12525</v>
      </c>
    </row>
    <row r="353" spans="1:18" x14ac:dyDescent="0.3">
      <c r="A353" s="126">
        <v>45603</v>
      </c>
      <c r="B353" s="126"/>
      <c r="C353" s="126"/>
      <c r="D353" s="127">
        <v>1558.4</v>
      </c>
      <c r="E353" t="s">
        <v>2459</v>
      </c>
      <c r="F353" s="128">
        <v>146213</v>
      </c>
      <c r="G353" s="127">
        <v>1585.65</v>
      </c>
      <c r="H353" s="127">
        <v>1592.45</v>
      </c>
      <c r="I353" s="127">
        <v>1552.3</v>
      </c>
      <c r="J353" s="127">
        <v>1583.6</v>
      </c>
      <c r="K353" s="127">
        <v>1565</v>
      </c>
      <c r="M353" s="127">
        <v>1565.42</v>
      </c>
      <c r="N353" s="127">
        <v>1708.65</v>
      </c>
      <c r="O353">
        <v>971</v>
      </c>
      <c r="Q353" s="127">
        <v>228885485.19999999</v>
      </c>
      <c r="R353" s="128">
        <v>14054</v>
      </c>
    </row>
    <row r="354" spans="1:18" x14ac:dyDescent="0.3">
      <c r="A354" s="126">
        <v>45602</v>
      </c>
      <c r="B354" s="126"/>
      <c r="C354" s="126"/>
      <c r="D354" s="127">
        <v>1583.6</v>
      </c>
      <c r="E354" t="s">
        <v>2459</v>
      </c>
      <c r="F354" s="128">
        <v>260678</v>
      </c>
      <c r="G354" s="127">
        <v>1599.8</v>
      </c>
      <c r="H354" s="127">
        <v>1605</v>
      </c>
      <c r="I354" s="127">
        <v>1573.75</v>
      </c>
      <c r="J354" s="127">
        <v>1596.8</v>
      </c>
      <c r="K354" s="127">
        <v>1580</v>
      </c>
      <c r="M354" s="127">
        <v>1587.24</v>
      </c>
      <c r="N354" s="127">
        <v>1708.65</v>
      </c>
      <c r="O354">
        <v>971</v>
      </c>
      <c r="Q354" s="127">
        <v>413758388.19999999</v>
      </c>
      <c r="R354" s="128">
        <v>21215</v>
      </c>
    </row>
    <row r="355" spans="1:18" x14ac:dyDescent="0.3">
      <c r="A355" s="126">
        <v>45601</v>
      </c>
      <c r="B355" s="126"/>
      <c r="C355" s="126"/>
      <c r="D355" s="127">
        <v>1596.8</v>
      </c>
      <c r="E355" t="s">
        <v>2459</v>
      </c>
      <c r="F355" s="128">
        <v>149251</v>
      </c>
      <c r="G355" s="127">
        <v>1585.35</v>
      </c>
      <c r="H355" s="127">
        <v>1601.45</v>
      </c>
      <c r="I355" s="127">
        <v>1567.1</v>
      </c>
      <c r="J355" s="127">
        <v>1585.35</v>
      </c>
      <c r="K355" s="127">
        <v>1598</v>
      </c>
      <c r="M355" s="127">
        <v>1585.41</v>
      </c>
      <c r="N355" s="127">
        <v>1708.65</v>
      </c>
      <c r="O355">
        <v>971</v>
      </c>
      <c r="Q355" s="127">
        <v>236623575.19999999</v>
      </c>
      <c r="R355" s="128">
        <v>21126</v>
      </c>
    </row>
    <row r="356" spans="1:18" x14ac:dyDescent="0.3">
      <c r="A356" s="126">
        <v>45600</v>
      </c>
      <c r="B356" s="126"/>
      <c r="C356" s="126"/>
      <c r="D356" s="127">
        <v>1585.35</v>
      </c>
      <c r="E356" t="s">
        <v>2459</v>
      </c>
      <c r="F356" s="128">
        <v>327462</v>
      </c>
      <c r="G356" s="127">
        <v>1610.2</v>
      </c>
      <c r="H356" s="127">
        <v>1610.2</v>
      </c>
      <c r="I356" s="127">
        <v>1572</v>
      </c>
      <c r="J356" s="127">
        <v>1607.1</v>
      </c>
      <c r="K356" s="127">
        <v>1592</v>
      </c>
      <c r="M356" s="127">
        <v>1584.62</v>
      </c>
      <c r="N356" s="127">
        <v>1708.65</v>
      </c>
      <c r="O356">
        <v>971</v>
      </c>
      <c r="Q356" s="127">
        <v>518903990.64999998</v>
      </c>
      <c r="R356" s="128">
        <v>24880</v>
      </c>
    </row>
    <row r="357" spans="1:18" x14ac:dyDescent="0.3">
      <c r="A357" s="126">
        <v>45597</v>
      </c>
      <c r="B357" s="126"/>
      <c r="C357" s="126"/>
      <c r="D357" s="127">
        <v>1607.1</v>
      </c>
      <c r="E357" t="s">
        <v>2459</v>
      </c>
      <c r="F357" s="128">
        <v>39326</v>
      </c>
      <c r="G357" s="127">
        <v>1600</v>
      </c>
      <c r="H357" s="127">
        <v>1618.05</v>
      </c>
      <c r="I357" s="127">
        <v>1598</v>
      </c>
      <c r="J357" s="127">
        <v>1588.8</v>
      </c>
      <c r="K357" s="127">
        <v>1600</v>
      </c>
      <c r="M357" s="127">
        <v>1609.73</v>
      </c>
      <c r="N357" s="127">
        <v>1708.65</v>
      </c>
      <c r="O357">
        <v>966.4</v>
      </c>
      <c r="Q357" s="127">
        <v>63304399.149999999</v>
      </c>
      <c r="R357" s="128">
        <v>3272</v>
      </c>
    </row>
    <row r="358" spans="1:18" x14ac:dyDescent="0.3">
      <c r="A358" s="126">
        <v>45596</v>
      </c>
      <c r="B358" s="126"/>
      <c r="C358" s="126"/>
      <c r="D358" s="127">
        <v>1588.8</v>
      </c>
      <c r="E358" t="s">
        <v>2459</v>
      </c>
      <c r="F358" s="128">
        <v>542097</v>
      </c>
      <c r="G358" s="127">
        <v>1562</v>
      </c>
      <c r="H358" s="127">
        <v>1596</v>
      </c>
      <c r="I358" s="127">
        <v>1556.05</v>
      </c>
      <c r="J358" s="127">
        <v>1562.2</v>
      </c>
      <c r="K358" s="127">
        <v>1593.75</v>
      </c>
      <c r="M358" s="127">
        <v>1585.35</v>
      </c>
      <c r="N358" s="127">
        <v>1708.65</v>
      </c>
      <c r="O358">
        <v>966.4</v>
      </c>
      <c r="Q358" s="127">
        <v>859414142</v>
      </c>
      <c r="R358" s="128">
        <v>37683</v>
      </c>
    </row>
    <row r="359" spans="1:18" x14ac:dyDescent="0.3">
      <c r="A359" s="126">
        <v>45595</v>
      </c>
      <c r="B359" s="126"/>
      <c r="C359" s="126"/>
      <c r="D359" s="127">
        <v>1562.2</v>
      </c>
      <c r="E359" t="s">
        <v>2459</v>
      </c>
      <c r="F359" s="128">
        <v>154019</v>
      </c>
      <c r="G359" s="127">
        <v>1584</v>
      </c>
      <c r="H359" s="127">
        <v>1584.9</v>
      </c>
      <c r="I359" s="127">
        <v>1557.25</v>
      </c>
      <c r="J359" s="127">
        <v>1585.1</v>
      </c>
      <c r="K359" s="127">
        <v>1564.95</v>
      </c>
      <c r="M359" s="127">
        <v>1570.58</v>
      </c>
      <c r="N359" s="127">
        <v>1708.65</v>
      </c>
      <c r="O359">
        <v>966.4</v>
      </c>
      <c r="Q359" s="127">
        <v>241898641.80000001</v>
      </c>
      <c r="R359" s="128">
        <v>15024</v>
      </c>
    </row>
    <row r="360" spans="1:18" x14ac:dyDescent="0.3">
      <c r="A360" s="126">
        <v>45594</v>
      </c>
      <c r="B360" s="126"/>
      <c r="C360" s="126"/>
      <c r="D360" s="127">
        <v>1585.1</v>
      </c>
      <c r="E360" t="s">
        <v>2459</v>
      </c>
      <c r="F360" s="128">
        <v>155038</v>
      </c>
      <c r="G360" s="127">
        <v>1598.1</v>
      </c>
      <c r="H360" s="127">
        <v>1605.5</v>
      </c>
      <c r="I360" s="127">
        <v>1544.9</v>
      </c>
      <c r="J360" s="127">
        <v>1593.45</v>
      </c>
      <c r="K360" s="127">
        <v>1585.8</v>
      </c>
      <c r="M360" s="127">
        <v>1572.2</v>
      </c>
      <c r="N360" s="127">
        <v>1708.65</v>
      </c>
      <c r="O360">
        <v>966.4</v>
      </c>
      <c r="Q360" s="127">
        <v>243750144.80000001</v>
      </c>
      <c r="R360" s="128">
        <v>20032</v>
      </c>
    </row>
    <row r="361" spans="1:18" x14ac:dyDescent="0.3">
      <c r="A361" s="126">
        <v>45593</v>
      </c>
      <c r="B361" s="126"/>
      <c r="C361" s="126"/>
      <c r="D361" s="127">
        <v>1593.45</v>
      </c>
      <c r="E361" t="s">
        <v>2459</v>
      </c>
      <c r="F361" s="128">
        <v>195920</v>
      </c>
      <c r="G361" s="127">
        <v>1585.7</v>
      </c>
      <c r="H361" s="127">
        <v>1607.95</v>
      </c>
      <c r="I361" s="127">
        <v>1569.75</v>
      </c>
      <c r="J361" s="127">
        <v>1582.85</v>
      </c>
      <c r="K361" s="127">
        <v>1598.1</v>
      </c>
      <c r="M361" s="127">
        <v>1594.64</v>
      </c>
      <c r="N361" s="127">
        <v>1708.65</v>
      </c>
      <c r="O361">
        <v>966.4</v>
      </c>
      <c r="Q361" s="127">
        <v>312422324.10000002</v>
      </c>
      <c r="R361" s="128">
        <v>23534</v>
      </c>
    </row>
    <row r="362" spans="1:18" x14ac:dyDescent="0.3">
      <c r="A362" s="126">
        <v>45590</v>
      </c>
      <c r="B362" s="126"/>
      <c r="C362" s="126"/>
      <c r="D362" s="127">
        <v>1582.85</v>
      </c>
      <c r="E362" t="s">
        <v>2459</v>
      </c>
      <c r="F362" s="128">
        <v>197761</v>
      </c>
      <c r="G362" s="127">
        <v>1588.5</v>
      </c>
      <c r="H362" s="127">
        <v>1596.9</v>
      </c>
      <c r="I362" s="127">
        <v>1561.1</v>
      </c>
      <c r="J362" s="127">
        <v>1580.95</v>
      </c>
      <c r="K362" s="127">
        <v>1587.5</v>
      </c>
      <c r="M362" s="127">
        <v>1579.27</v>
      </c>
      <c r="N362" s="127">
        <v>1708.65</v>
      </c>
      <c r="O362">
        <v>958.05</v>
      </c>
      <c r="Q362" s="127">
        <v>312317461.75</v>
      </c>
      <c r="R362" s="128">
        <v>23341</v>
      </c>
    </row>
    <row r="363" spans="1:18" x14ac:dyDescent="0.3">
      <c r="A363" s="126">
        <v>45589</v>
      </c>
      <c r="B363" s="126"/>
      <c r="C363" s="126"/>
      <c r="D363" s="127">
        <v>1580.95</v>
      </c>
      <c r="E363" t="s">
        <v>2459</v>
      </c>
      <c r="F363" s="128">
        <v>168167</v>
      </c>
      <c r="G363" s="127">
        <v>1558.35</v>
      </c>
      <c r="H363" s="127">
        <v>1585.9</v>
      </c>
      <c r="I363" s="127">
        <v>1543.75</v>
      </c>
      <c r="J363" s="127">
        <v>1565.8</v>
      </c>
      <c r="K363" s="127">
        <v>1583.9</v>
      </c>
      <c r="M363" s="127">
        <v>1572.53</v>
      </c>
      <c r="N363" s="127">
        <v>1708.65</v>
      </c>
      <c r="O363">
        <v>958.05</v>
      </c>
      <c r="Q363" s="127">
        <v>264447596.5</v>
      </c>
      <c r="R363" s="128">
        <v>16238</v>
      </c>
    </row>
    <row r="364" spans="1:18" x14ac:dyDescent="0.3">
      <c r="A364" s="126">
        <v>45588</v>
      </c>
      <c r="B364" s="126"/>
      <c r="C364" s="126"/>
      <c r="D364" s="127">
        <v>1565.8</v>
      </c>
      <c r="E364" t="s">
        <v>2459</v>
      </c>
      <c r="F364" s="128">
        <v>239154</v>
      </c>
      <c r="G364" s="127">
        <v>1565.1</v>
      </c>
      <c r="H364" s="127">
        <v>1602.15</v>
      </c>
      <c r="I364" s="127">
        <v>1562.15</v>
      </c>
      <c r="J364" s="127">
        <v>1588.4</v>
      </c>
      <c r="K364" s="127">
        <v>1564.95</v>
      </c>
      <c r="M364" s="127">
        <v>1587.83</v>
      </c>
      <c r="N364" s="127">
        <v>1708.65</v>
      </c>
      <c r="O364">
        <v>958.05</v>
      </c>
      <c r="Q364" s="127">
        <v>379735484.80000001</v>
      </c>
      <c r="R364" s="128">
        <v>17164</v>
      </c>
    </row>
    <row r="365" spans="1:18" x14ac:dyDescent="0.3">
      <c r="A365" s="126">
        <v>45587</v>
      </c>
      <c r="B365" s="126"/>
      <c r="C365" s="126"/>
      <c r="D365" s="127">
        <v>1588.4</v>
      </c>
      <c r="E365" t="s">
        <v>2459</v>
      </c>
      <c r="F365" s="128">
        <v>284357</v>
      </c>
      <c r="G365" s="127">
        <v>1615</v>
      </c>
      <c r="H365" s="127">
        <v>1638</v>
      </c>
      <c r="I365" s="127">
        <v>1585.85</v>
      </c>
      <c r="J365" s="127">
        <v>1614.35</v>
      </c>
      <c r="K365" s="127">
        <v>1590.95</v>
      </c>
      <c r="M365" s="127">
        <v>1605.03</v>
      </c>
      <c r="N365" s="127">
        <v>1708.65</v>
      </c>
      <c r="O365">
        <v>958.05</v>
      </c>
      <c r="Q365" s="127">
        <v>456400371.39999998</v>
      </c>
      <c r="R365" s="128">
        <v>28998</v>
      </c>
    </row>
    <row r="366" spans="1:18" x14ac:dyDescent="0.3">
      <c r="A366" s="126">
        <v>45586</v>
      </c>
      <c r="B366" s="126"/>
      <c r="C366" s="126"/>
      <c r="D366" s="127">
        <v>1614.35</v>
      </c>
      <c r="E366" t="s">
        <v>2459</v>
      </c>
      <c r="F366" s="128">
        <v>644123</v>
      </c>
      <c r="G366" s="127">
        <v>1646</v>
      </c>
      <c r="H366" s="127">
        <v>1667.15</v>
      </c>
      <c r="I366" s="127">
        <v>1604.6</v>
      </c>
      <c r="J366" s="127">
        <v>1649.85</v>
      </c>
      <c r="K366" s="127">
        <v>1621.85</v>
      </c>
      <c r="M366" s="127">
        <v>1619.92</v>
      </c>
      <c r="N366" s="127">
        <v>1708.65</v>
      </c>
      <c r="O366">
        <v>958.05</v>
      </c>
      <c r="Q366" s="127">
        <v>1043427429.1</v>
      </c>
      <c r="R366" s="128">
        <v>40735</v>
      </c>
    </row>
    <row r="367" spans="1:18" x14ac:dyDescent="0.3">
      <c r="A367" s="126">
        <v>45583</v>
      </c>
      <c r="B367" s="126"/>
      <c r="C367" s="126"/>
      <c r="D367" s="127">
        <v>1649.85</v>
      </c>
      <c r="E367" t="s">
        <v>2459</v>
      </c>
      <c r="F367" s="128">
        <v>406426</v>
      </c>
      <c r="G367" s="127">
        <v>1630.05</v>
      </c>
      <c r="H367" s="127">
        <v>1673.55</v>
      </c>
      <c r="I367" s="127">
        <v>1630.05</v>
      </c>
      <c r="J367" s="127">
        <v>1647.3</v>
      </c>
      <c r="K367" s="127">
        <v>1647</v>
      </c>
      <c r="M367" s="127">
        <v>1649.73</v>
      </c>
      <c r="N367" s="127">
        <v>1708.65</v>
      </c>
      <c r="O367">
        <v>933.1</v>
      </c>
      <c r="Q367" s="127">
        <v>670495079.79999995</v>
      </c>
      <c r="R367" s="128">
        <v>25217</v>
      </c>
    </row>
    <row r="368" spans="1:18" x14ac:dyDescent="0.3">
      <c r="A368" s="126">
        <v>45582</v>
      </c>
      <c r="B368" s="126"/>
      <c r="C368" s="126"/>
      <c r="D368" s="127">
        <v>1647.3</v>
      </c>
      <c r="E368" t="s">
        <v>2459</v>
      </c>
      <c r="F368" s="128">
        <v>463806</v>
      </c>
      <c r="G368" s="127">
        <v>1646.55</v>
      </c>
      <c r="H368" s="127">
        <v>1662.35</v>
      </c>
      <c r="I368" s="127">
        <v>1628.85</v>
      </c>
      <c r="J368" s="127">
        <v>1655.65</v>
      </c>
      <c r="K368" s="127">
        <v>1647.65</v>
      </c>
      <c r="M368" s="127">
        <v>1644.84</v>
      </c>
      <c r="N368" s="127">
        <v>1708.65</v>
      </c>
      <c r="O368">
        <v>933.1</v>
      </c>
      <c r="Q368" s="127">
        <v>762886058.35000002</v>
      </c>
      <c r="R368" s="128">
        <v>21347</v>
      </c>
    </row>
    <row r="369" spans="1:18" x14ac:dyDescent="0.3">
      <c r="A369" s="126">
        <v>45581</v>
      </c>
      <c r="B369" s="126"/>
      <c r="C369" s="126"/>
      <c r="D369" s="127">
        <v>1655.65</v>
      </c>
      <c r="E369" t="s">
        <v>2459</v>
      </c>
      <c r="F369" s="128">
        <v>776695</v>
      </c>
      <c r="G369" s="127">
        <v>1692</v>
      </c>
      <c r="H369" s="127">
        <v>1702.4</v>
      </c>
      <c r="I369" s="127">
        <v>1638.55</v>
      </c>
      <c r="J369" s="127">
        <v>1703.25</v>
      </c>
      <c r="K369" s="127">
        <v>1659.5</v>
      </c>
      <c r="M369" s="127">
        <v>1653.4</v>
      </c>
      <c r="N369" s="127">
        <v>1708.65</v>
      </c>
      <c r="O369">
        <v>933.1</v>
      </c>
      <c r="Q369" s="127">
        <v>1284184534.1500001</v>
      </c>
      <c r="R369" s="128">
        <v>61113</v>
      </c>
    </row>
    <row r="370" spans="1:18" x14ac:dyDescent="0.3">
      <c r="A370" s="126">
        <v>45580</v>
      </c>
      <c r="B370" s="126"/>
      <c r="C370" s="126"/>
      <c r="D370" s="127">
        <v>1703.25</v>
      </c>
      <c r="E370" t="s">
        <v>2459</v>
      </c>
      <c r="F370" s="128">
        <v>391243</v>
      </c>
      <c r="G370" s="127">
        <v>1697.7</v>
      </c>
      <c r="H370" s="127">
        <v>1708.65</v>
      </c>
      <c r="I370" s="127">
        <v>1676.4</v>
      </c>
      <c r="J370" s="127">
        <v>1682.2</v>
      </c>
      <c r="K370" s="127">
        <v>1702</v>
      </c>
      <c r="M370" s="127">
        <v>1696.68</v>
      </c>
      <c r="N370" s="127">
        <v>1708.65</v>
      </c>
      <c r="O370">
        <v>933.1</v>
      </c>
      <c r="Q370" s="127">
        <v>663815047.54999995</v>
      </c>
      <c r="R370" s="128">
        <v>34884</v>
      </c>
    </row>
    <row r="371" spans="1:18" x14ac:dyDescent="0.3">
      <c r="A371" s="126">
        <v>45579</v>
      </c>
      <c r="B371" s="126"/>
      <c r="C371" s="126"/>
      <c r="D371" s="127">
        <v>1682.2</v>
      </c>
      <c r="E371" t="s">
        <v>2459</v>
      </c>
      <c r="F371" s="128">
        <v>933357</v>
      </c>
      <c r="G371" s="127">
        <v>1660.15</v>
      </c>
      <c r="H371" s="127">
        <v>1707.7</v>
      </c>
      <c r="I371" s="127">
        <v>1660.15</v>
      </c>
      <c r="J371" s="127">
        <v>1655.05</v>
      </c>
      <c r="K371" s="127">
        <v>1682.85</v>
      </c>
      <c r="M371" s="127">
        <v>1686.78</v>
      </c>
      <c r="N371" s="127">
        <v>1707.7</v>
      </c>
      <c r="O371">
        <v>933.1</v>
      </c>
      <c r="Q371" s="127">
        <v>1574366157.5</v>
      </c>
      <c r="R371" s="128">
        <v>63840</v>
      </c>
    </row>
    <row r="372" spans="1:18" x14ac:dyDescent="0.3">
      <c r="A372" s="126">
        <v>45576</v>
      </c>
      <c r="B372" s="126"/>
      <c r="C372" s="126"/>
      <c r="D372" s="127">
        <v>1655.05</v>
      </c>
      <c r="E372" t="s">
        <v>2459</v>
      </c>
      <c r="F372" s="128">
        <v>1850010</v>
      </c>
      <c r="G372" s="127">
        <v>1604.8</v>
      </c>
      <c r="H372" s="127">
        <v>1659.1</v>
      </c>
      <c r="I372" s="127">
        <v>1596.5</v>
      </c>
      <c r="J372" s="127">
        <v>1590.05</v>
      </c>
      <c r="K372" s="127">
        <v>1659.1</v>
      </c>
      <c r="M372" s="127">
        <v>1631.53</v>
      </c>
      <c r="N372" s="127">
        <v>1659.1</v>
      </c>
      <c r="O372">
        <v>925.25</v>
      </c>
      <c r="Q372" s="127">
        <v>3018340039.0500002</v>
      </c>
      <c r="R372" s="128">
        <v>52869</v>
      </c>
    </row>
    <row r="373" spans="1:18" x14ac:dyDescent="0.3">
      <c r="A373" s="126">
        <v>45575</v>
      </c>
      <c r="B373" s="126"/>
      <c r="C373" s="126"/>
      <c r="D373" s="127">
        <v>1590.05</v>
      </c>
      <c r="E373" t="s">
        <v>2459</v>
      </c>
      <c r="F373" s="128">
        <v>720245</v>
      </c>
      <c r="G373" s="127">
        <v>1618</v>
      </c>
      <c r="H373" s="127">
        <v>1625.95</v>
      </c>
      <c r="I373" s="127">
        <v>1583.6</v>
      </c>
      <c r="J373" s="127">
        <v>1612.2</v>
      </c>
      <c r="K373" s="127">
        <v>1595</v>
      </c>
      <c r="M373" s="127">
        <v>1600.99</v>
      </c>
      <c r="N373" s="127">
        <v>1625.95</v>
      </c>
      <c r="O373">
        <v>925.25</v>
      </c>
      <c r="Q373" s="127">
        <v>1153105153.25</v>
      </c>
      <c r="R373" s="128">
        <v>50762</v>
      </c>
    </row>
    <row r="374" spans="1:18" x14ac:dyDescent="0.3">
      <c r="A374" s="126">
        <v>45574</v>
      </c>
      <c r="B374" s="126"/>
      <c r="C374" s="126"/>
      <c r="D374" s="127">
        <v>1612.2</v>
      </c>
      <c r="E374" t="s">
        <v>2459</v>
      </c>
      <c r="F374" s="128">
        <v>753305</v>
      </c>
      <c r="G374" s="127">
        <v>1545</v>
      </c>
      <c r="H374" s="127">
        <v>1618</v>
      </c>
      <c r="I374" s="127">
        <v>1540</v>
      </c>
      <c r="J374" s="127">
        <v>1537.75</v>
      </c>
      <c r="K374" s="127">
        <v>1615</v>
      </c>
      <c r="M374" s="127">
        <v>1589.91</v>
      </c>
      <c r="N374" s="127">
        <v>1618</v>
      </c>
      <c r="O374">
        <v>925.25</v>
      </c>
      <c r="Q374" s="127">
        <v>1197685348.25</v>
      </c>
      <c r="R374" s="128">
        <v>49182</v>
      </c>
    </row>
    <row r="375" spans="1:18" x14ac:dyDescent="0.3">
      <c r="A375" s="126">
        <v>45573</v>
      </c>
      <c r="B375" s="126"/>
      <c r="C375" s="126"/>
      <c r="D375" s="127">
        <v>1537.75</v>
      </c>
      <c r="E375" t="s">
        <v>2459</v>
      </c>
      <c r="F375" s="128">
        <v>571910</v>
      </c>
      <c r="G375" s="127">
        <v>1470.3</v>
      </c>
      <c r="H375" s="127">
        <v>1544</v>
      </c>
      <c r="I375" s="127">
        <v>1470.3</v>
      </c>
      <c r="J375" s="127">
        <v>1486.45</v>
      </c>
      <c r="K375" s="127">
        <v>1543</v>
      </c>
      <c r="M375" s="127">
        <v>1528.37</v>
      </c>
      <c r="N375" s="127">
        <v>1544</v>
      </c>
      <c r="O375">
        <v>925.25</v>
      </c>
      <c r="Q375" s="127">
        <v>874090435.60000002</v>
      </c>
      <c r="R375" s="128">
        <v>39341</v>
      </c>
    </row>
    <row r="376" spans="1:18" x14ac:dyDescent="0.3">
      <c r="A376" s="126">
        <v>45572</v>
      </c>
      <c r="B376" s="126"/>
      <c r="C376" s="126"/>
      <c r="D376" s="127">
        <v>1486.45</v>
      </c>
      <c r="E376" t="s">
        <v>2459</v>
      </c>
      <c r="F376" s="128">
        <v>283712</v>
      </c>
      <c r="G376" s="127">
        <v>1504.8</v>
      </c>
      <c r="H376" s="127">
        <v>1504.8</v>
      </c>
      <c r="I376" s="127">
        <v>1464.1</v>
      </c>
      <c r="J376" s="127">
        <v>1491.4</v>
      </c>
      <c r="K376" s="127">
        <v>1477</v>
      </c>
      <c r="M376" s="127">
        <v>1484.6</v>
      </c>
      <c r="N376" s="127">
        <v>1519.85</v>
      </c>
      <c r="O376">
        <v>925.25</v>
      </c>
      <c r="Q376" s="127">
        <v>421198151.39999998</v>
      </c>
      <c r="R376" s="128">
        <v>30686</v>
      </c>
    </row>
    <row r="377" spans="1:18" x14ac:dyDescent="0.3">
      <c r="A377" s="126">
        <v>45569</v>
      </c>
      <c r="B377" s="126"/>
      <c r="C377" s="126"/>
      <c r="D377" s="127">
        <v>1491.4</v>
      </c>
      <c r="E377" t="s">
        <v>2459</v>
      </c>
      <c r="F377" s="128">
        <v>360133</v>
      </c>
      <c r="G377" s="127">
        <v>1475</v>
      </c>
      <c r="H377" s="127">
        <v>1512</v>
      </c>
      <c r="I377" s="127">
        <v>1453.1</v>
      </c>
      <c r="J377" s="127">
        <v>1470.85</v>
      </c>
      <c r="K377" s="127">
        <v>1492</v>
      </c>
      <c r="M377" s="127">
        <v>1492.74</v>
      </c>
      <c r="N377" s="127">
        <v>1519.85</v>
      </c>
      <c r="O377">
        <v>917</v>
      </c>
      <c r="Q377" s="127">
        <v>537583850.95000005</v>
      </c>
      <c r="R377" s="128">
        <v>26708</v>
      </c>
    </row>
    <row r="378" spans="1:18" x14ac:dyDescent="0.3">
      <c r="A378" s="126">
        <v>45568</v>
      </c>
      <c r="B378" s="126"/>
      <c r="C378" s="126"/>
      <c r="D378" s="127">
        <v>1470.85</v>
      </c>
      <c r="E378" t="s">
        <v>2459</v>
      </c>
      <c r="F378" s="128">
        <v>213150</v>
      </c>
      <c r="G378" s="127">
        <v>1462</v>
      </c>
      <c r="H378" s="127">
        <v>1490.95</v>
      </c>
      <c r="I378" s="127">
        <v>1459.45</v>
      </c>
      <c r="J378" s="127">
        <v>1491.4</v>
      </c>
      <c r="K378" s="127">
        <v>1470.8</v>
      </c>
      <c r="M378" s="127">
        <v>1474.05</v>
      </c>
      <c r="N378" s="127">
        <v>1519.85</v>
      </c>
      <c r="O378">
        <v>917</v>
      </c>
      <c r="Q378" s="127">
        <v>314192833.94999999</v>
      </c>
      <c r="R378" s="128">
        <v>17749</v>
      </c>
    </row>
    <row r="379" spans="1:18" x14ac:dyDescent="0.3">
      <c r="A379" s="126">
        <v>45566</v>
      </c>
      <c r="B379" s="126"/>
      <c r="C379" s="126"/>
      <c r="D379" s="127">
        <v>1491.4</v>
      </c>
      <c r="E379" t="s">
        <v>2459</v>
      </c>
      <c r="F379" s="128">
        <v>128841</v>
      </c>
      <c r="G379" s="127">
        <v>1498.05</v>
      </c>
      <c r="H379" s="127">
        <v>1504.8</v>
      </c>
      <c r="I379" s="127">
        <v>1473.05</v>
      </c>
      <c r="J379" s="127">
        <v>1498.1</v>
      </c>
      <c r="K379" s="127">
        <v>1497</v>
      </c>
      <c r="M379" s="127">
        <v>1488.08</v>
      </c>
      <c r="N379" s="127">
        <v>1519.85</v>
      </c>
      <c r="O379">
        <v>917</v>
      </c>
      <c r="Q379" s="127">
        <v>191725649.55000001</v>
      </c>
      <c r="R379" s="128">
        <v>19756</v>
      </c>
    </row>
    <row r="380" spans="1:18" x14ac:dyDescent="0.3">
      <c r="A380" s="126">
        <v>45565</v>
      </c>
      <c r="B380" s="126"/>
      <c r="C380" s="126"/>
      <c r="D380" s="127">
        <v>1498.1</v>
      </c>
      <c r="E380" t="s">
        <v>2459</v>
      </c>
      <c r="F380" s="128">
        <v>321482</v>
      </c>
      <c r="G380" s="127">
        <v>1455</v>
      </c>
      <c r="H380" s="127">
        <v>1505</v>
      </c>
      <c r="I380" s="127">
        <v>1455</v>
      </c>
      <c r="J380" s="127">
        <v>1478.1</v>
      </c>
      <c r="K380" s="127">
        <v>1496</v>
      </c>
      <c r="M380" s="127">
        <v>1493.05</v>
      </c>
      <c r="N380" s="127">
        <v>1519.85</v>
      </c>
      <c r="O380">
        <v>917</v>
      </c>
      <c r="Q380" s="127">
        <v>479988032.80000001</v>
      </c>
      <c r="R380" s="128">
        <v>22629</v>
      </c>
    </row>
    <row r="381" spans="1:18" x14ac:dyDescent="0.3">
      <c r="A381" s="126">
        <v>45562</v>
      </c>
      <c r="B381" s="126"/>
      <c r="C381" s="126"/>
      <c r="D381" s="127">
        <v>1478.1</v>
      </c>
      <c r="E381" t="s">
        <v>2459</v>
      </c>
      <c r="F381" s="128">
        <v>304761</v>
      </c>
      <c r="G381" s="127">
        <v>1480</v>
      </c>
      <c r="H381" s="127">
        <v>1488.4</v>
      </c>
      <c r="I381" s="127">
        <v>1465.85</v>
      </c>
      <c r="J381" s="127">
        <v>1479.05</v>
      </c>
      <c r="K381" s="127">
        <v>1482.25</v>
      </c>
      <c r="M381" s="127">
        <v>1477.47</v>
      </c>
      <c r="N381" s="127">
        <v>1519.85</v>
      </c>
      <c r="O381">
        <v>885.65</v>
      </c>
      <c r="Q381" s="127">
        <v>450274685.75</v>
      </c>
      <c r="R381" s="128">
        <v>20823</v>
      </c>
    </row>
    <row r="382" spans="1:18" x14ac:dyDescent="0.3">
      <c r="A382" s="126">
        <v>45561</v>
      </c>
      <c r="B382" s="126"/>
      <c r="C382" s="126"/>
      <c r="D382" s="127">
        <v>1479.05</v>
      </c>
      <c r="E382" t="s">
        <v>2459</v>
      </c>
      <c r="F382" s="128">
        <v>267429</v>
      </c>
      <c r="G382" s="127">
        <v>1504.85</v>
      </c>
      <c r="H382" s="127">
        <v>1507.35</v>
      </c>
      <c r="I382" s="127">
        <v>1462.45</v>
      </c>
      <c r="J382" s="127">
        <v>1498.45</v>
      </c>
      <c r="K382" s="127">
        <v>1485</v>
      </c>
      <c r="M382" s="127">
        <v>1475.99</v>
      </c>
      <c r="N382" s="127">
        <v>1519.85</v>
      </c>
      <c r="O382">
        <v>885.65</v>
      </c>
      <c r="Q382" s="127">
        <v>394721871.25</v>
      </c>
      <c r="R382" s="128">
        <v>18305</v>
      </c>
    </row>
    <row r="383" spans="1:18" x14ac:dyDescent="0.3">
      <c r="A383" s="126">
        <v>45560</v>
      </c>
      <c r="B383" s="126"/>
      <c r="C383" s="126"/>
      <c r="D383" s="127">
        <v>1498.45</v>
      </c>
      <c r="E383" t="s">
        <v>2459</v>
      </c>
      <c r="F383" s="128">
        <v>540865</v>
      </c>
      <c r="G383" s="127">
        <v>1482</v>
      </c>
      <c r="H383" s="127">
        <v>1519.85</v>
      </c>
      <c r="I383" s="127">
        <v>1480.35</v>
      </c>
      <c r="J383" s="127">
        <v>1480</v>
      </c>
      <c r="K383" s="127">
        <v>1500</v>
      </c>
      <c r="M383" s="127">
        <v>1502.73</v>
      </c>
      <c r="N383" s="127">
        <v>1519.85</v>
      </c>
      <c r="O383">
        <v>885.65</v>
      </c>
      <c r="Q383" s="127">
        <v>812775741.5</v>
      </c>
      <c r="R383" s="128">
        <v>26474</v>
      </c>
    </row>
    <row r="384" spans="1:18" x14ac:dyDescent="0.3">
      <c r="A384" s="126">
        <v>45559</v>
      </c>
      <c r="B384" s="126"/>
      <c r="C384" s="126"/>
      <c r="D384" s="127">
        <v>1480</v>
      </c>
      <c r="E384" t="s">
        <v>2459</v>
      </c>
      <c r="F384" s="128">
        <v>1459827</v>
      </c>
      <c r="G384" s="127">
        <v>1471.1</v>
      </c>
      <c r="H384" s="127">
        <v>1509</v>
      </c>
      <c r="I384" s="127">
        <v>1446</v>
      </c>
      <c r="J384" s="127">
        <v>1456.55</v>
      </c>
      <c r="K384" s="127">
        <v>1479.9</v>
      </c>
      <c r="M384" s="127">
        <v>1486.37</v>
      </c>
      <c r="N384" s="127">
        <v>1509</v>
      </c>
      <c r="O384">
        <v>885.65</v>
      </c>
      <c r="Q384" s="127">
        <v>2169848680.6999998</v>
      </c>
      <c r="R384" s="128">
        <v>56677</v>
      </c>
    </row>
    <row r="385" spans="1:18" x14ac:dyDescent="0.3">
      <c r="A385" s="126">
        <v>45558</v>
      </c>
      <c r="B385" s="126"/>
      <c r="C385" s="126"/>
      <c r="D385" s="127">
        <v>1456.55</v>
      </c>
      <c r="E385" t="s">
        <v>2459</v>
      </c>
      <c r="F385" s="128">
        <v>154450</v>
      </c>
      <c r="G385" s="127">
        <v>1435</v>
      </c>
      <c r="H385" s="127">
        <v>1461.6</v>
      </c>
      <c r="I385" s="127">
        <v>1431.95</v>
      </c>
      <c r="J385" s="127">
        <v>1434.65</v>
      </c>
      <c r="K385" s="127">
        <v>1455.8</v>
      </c>
      <c r="M385" s="127">
        <v>1448.73</v>
      </c>
      <c r="N385" s="127">
        <v>1479.9</v>
      </c>
      <c r="O385">
        <v>885.65</v>
      </c>
      <c r="Q385" s="127">
        <v>223756548.15000001</v>
      </c>
      <c r="R385" s="128">
        <v>17083</v>
      </c>
    </row>
    <row r="386" spans="1:18" x14ac:dyDescent="0.3">
      <c r="A386" s="126">
        <v>45555</v>
      </c>
      <c r="B386" s="126"/>
      <c r="C386" s="126"/>
      <c r="D386" s="127">
        <v>1434.65</v>
      </c>
      <c r="E386" t="s">
        <v>2459</v>
      </c>
      <c r="F386" s="128">
        <v>446166</v>
      </c>
      <c r="G386" s="127">
        <v>1445</v>
      </c>
      <c r="H386" s="127">
        <v>1459</v>
      </c>
      <c r="I386" s="127">
        <v>1427.7</v>
      </c>
      <c r="J386" s="127">
        <v>1454.35</v>
      </c>
      <c r="K386" s="127">
        <v>1440</v>
      </c>
      <c r="M386" s="127">
        <v>1438.16</v>
      </c>
      <c r="N386" s="127">
        <v>1479.9</v>
      </c>
      <c r="O386">
        <v>878</v>
      </c>
      <c r="Q386" s="127">
        <v>641657222.04999995</v>
      </c>
      <c r="R386" s="128">
        <v>27692</v>
      </c>
    </row>
    <row r="387" spans="1:18" x14ac:dyDescent="0.3">
      <c r="A387" s="126">
        <v>45554</v>
      </c>
      <c r="B387" s="126"/>
      <c r="C387" s="126"/>
      <c r="D387" s="127">
        <v>1454.35</v>
      </c>
      <c r="E387" t="s">
        <v>2459</v>
      </c>
      <c r="F387" s="128">
        <v>597198</v>
      </c>
      <c r="G387" s="127">
        <v>1449.95</v>
      </c>
      <c r="H387" s="127">
        <v>1470.35</v>
      </c>
      <c r="I387" s="127">
        <v>1428.45</v>
      </c>
      <c r="J387" s="127">
        <v>1446.7</v>
      </c>
      <c r="K387" s="127">
        <v>1458.75</v>
      </c>
      <c r="M387" s="127">
        <v>1450.6</v>
      </c>
      <c r="N387" s="127">
        <v>1479.9</v>
      </c>
      <c r="O387">
        <v>878</v>
      </c>
      <c r="Q387" s="127">
        <v>866295375.95000005</v>
      </c>
      <c r="R387" s="128">
        <v>36480</v>
      </c>
    </row>
    <row r="388" spans="1:18" x14ac:dyDescent="0.3">
      <c r="A388" s="126">
        <v>45553</v>
      </c>
      <c r="B388" s="126"/>
      <c r="C388" s="126"/>
      <c r="D388" s="127">
        <v>1446.7</v>
      </c>
      <c r="E388" t="s">
        <v>2459</v>
      </c>
      <c r="F388" s="128">
        <v>291649</v>
      </c>
      <c r="G388" s="127">
        <v>1456</v>
      </c>
      <c r="H388" s="127">
        <v>1461</v>
      </c>
      <c r="I388" s="127">
        <v>1425.05</v>
      </c>
      <c r="J388" s="127">
        <v>1456.9</v>
      </c>
      <c r="K388" s="127">
        <v>1449.75</v>
      </c>
      <c r="M388" s="127">
        <v>1438.9</v>
      </c>
      <c r="N388" s="127">
        <v>1479.9</v>
      </c>
      <c r="O388">
        <v>878</v>
      </c>
      <c r="Q388" s="127">
        <v>419654666.5</v>
      </c>
      <c r="R388" s="128">
        <v>24081</v>
      </c>
    </row>
    <row r="389" spans="1:18" x14ac:dyDescent="0.3">
      <c r="A389" s="126">
        <v>45552</v>
      </c>
      <c r="B389" s="126"/>
      <c r="C389" s="126"/>
      <c r="D389" s="127">
        <v>1456.9</v>
      </c>
      <c r="E389" t="s">
        <v>2459</v>
      </c>
      <c r="F389" s="128">
        <v>104559</v>
      </c>
      <c r="G389" s="127">
        <v>1466</v>
      </c>
      <c r="H389" s="127">
        <v>1468.1</v>
      </c>
      <c r="I389" s="127">
        <v>1452.7</v>
      </c>
      <c r="J389" s="127">
        <v>1459.9</v>
      </c>
      <c r="K389" s="127">
        <v>1457</v>
      </c>
      <c r="M389" s="127">
        <v>1461.34</v>
      </c>
      <c r="N389" s="127">
        <v>1479.9</v>
      </c>
      <c r="O389">
        <v>878</v>
      </c>
      <c r="Q389" s="127">
        <v>152796562.40000001</v>
      </c>
      <c r="R389" s="128">
        <v>10079</v>
      </c>
    </row>
    <row r="390" spans="1:18" x14ac:dyDescent="0.3">
      <c r="A390" s="126">
        <v>45551</v>
      </c>
      <c r="B390" s="126"/>
      <c r="C390" s="126"/>
      <c r="D390" s="127">
        <v>1459.9</v>
      </c>
      <c r="E390" t="s">
        <v>2459</v>
      </c>
      <c r="F390" s="128">
        <v>93526</v>
      </c>
      <c r="G390" s="127">
        <v>1475.2</v>
      </c>
      <c r="H390" s="127">
        <v>1477.95</v>
      </c>
      <c r="I390" s="127">
        <v>1455.2</v>
      </c>
      <c r="J390" s="127">
        <v>1474.15</v>
      </c>
      <c r="K390" s="127">
        <v>1455.35</v>
      </c>
      <c r="M390" s="127">
        <v>1466.56</v>
      </c>
      <c r="N390" s="127">
        <v>1479.9</v>
      </c>
      <c r="O390">
        <v>878</v>
      </c>
      <c r="Q390" s="127">
        <v>137161110.65000001</v>
      </c>
      <c r="R390" s="128">
        <v>9494</v>
      </c>
    </row>
    <row r="391" spans="1:18" x14ac:dyDescent="0.3">
      <c r="A391" s="126">
        <v>45548</v>
      </c>
      <c r="B391" s="126"/>
      <c r="C391" s="126"/>
      <c r="D391" s="127">
        <v>1474.15</v>
      </c>
      <c r="E391" t="s">
        <v>2459</v>
      </c>
      <c r="F391" s="128">
        <v>242695</v>
      </c>
      <c r="G391" s="127">
        <v>1464.05</v>
      </c>
      <c r="H391" s="127">
        <v>1479.9</v>
      </c>
      <c r="I391" s="127">
        <v>1443.75</v>
      </c>
      <c r="J391" s="127">
        <v>1456.8</v>
      </c>
      <c r="K391" s="127">
        <v>1473</v>
      </c>
      <c r="M391" s="127">
        <v>1468.11</v>
      </c>
      <c r="N391" s="127">
        <v>1479.9</v>
      </c>
      <c r="O391">
        <v>878</v>
      </c>
      <c r="Q391" s="127">
        <v>356304149.30000001</v>
      </c>
      <c r="R391" s="128">
        <v>16975</v>
      </c>
    </row>
    <row r="392" spans="1:18" x14ac:dyDescent="0.3">
      <c r="A392" s="126">
        <v>45547</v>
      </c>
      <c r="B392" s="126"/>
      <c r="C392" s="126"/>
      <c r="D392" s="127">
        <v>1456.8</v>
      </c>
      <c r="E392" t="s">
        <v>2459</v>
      </c>
      <c r="F392" s="128">
        <v>245021</v>
      </c>
      <c r="G392" s="127">
        <v>1446.3</v>
      </c>
      <c r="H392" s="127">
        <v>1462.95</v>
      </c>
      <c r="I392" s="127">
        <v>1437.6</v>
      </c>
      <c r="J392" s="127">
        <v>1436.15</v>
      </c>
      <c r="K392" s="127">
        <v>1451.15</v>
      </c>
      <c r="M392" s="127">
        <v>1453.74</v>
      </c>
      <c r="N392" s="127">
        <v>1462.95</v>
      </c>
      <c r="O392">
        <v>878</v>
      </c>
      <c r="Q392" s="127">
        <v>356196388.80000001</v>
      </c>
      <c r="R392" s="128">
        <v>23136</v>
      </c>
    </row>
    <row r="393" spans="1:18" x14ac:dyDescent="0.3">
      <c r="A393" s="126">
        <v>45546</v>
      </c>
      <c r="B393" s="126"/>
      <c r="C393" s="126"/>
      <c r="D393" s="127">
        <v>1436.15</v>
      </c>
      <c r="E393" t="s">
        <v>2459</v>
      </c>
      <c r="F393" s="128">
        <v>347495</v>
      </c>
      <c r="G393" s="127">
        <v>1454.95</v>
      </c>
      <c r="H393" s="127">
        <v>1454.95</v>
      </c>
      <c r="I393" s="127">
        <v>1423</v>
      </c>
      <c r="J393" s="127">
        <v>1443.3</v>
      </c>
      <c r="K393" s="127">
        <v>1438</v>
      </c>
      <c r="M393" s="127">
        <v>1437.27</v>
      </c>
      <c r="N393" s="127">
        <v>1460</v>
      </c>
      <c r="O393">
        <v>878</v>
      </c>
      <c r="Q393" s="127">
        <v>499444934.60000002</v>
      </c>
      <c r="R393" s="128">
        <v>25636</v>
      </c>
    </row>
    <row r="394" spans="1:18" x14ac:dyDescent="0.3">
      <c r="A394" s="126">
        <v>45545</v>
      </c>
      <c r="B394" s="126"/>
      <c r="C394" s="126"/>
      <c r="D394" s="127">
        <v>1443.3</v>
      </c>
      <c r="E394" t="s">
        <v>2459</v>
      </c>
      <c r="F394" s="128">
        <v>332545</v>
      </c>
      <c r="G394" s="127">
        <v>1410.55</v>
      </c>
      <c r="H394" s="127">
        <v>1448.15</v>
      </c>
      <c r="I394" s="127">
        <v>1410.55</v>
      </c>
      <c r="J394" s="127">
        <v>1403.75</v>
      </c>
      <c r="K394" s="127">
        <v>1444.95</v>
      </c>
      <c r="M394" s="127">
        <v>1437.39</v>
      </c>
      <c r="N394" s="127">
        <v>1460</v>
      </c>
      <c r="O394">
        <v>878</v>
      </c>
      <c r="Q394" s="127">
        <v>477997265.85000002</v>
      </c>
      <c r="R394" s="128">
        <v>22971</v>
      </c>
    </row>
    <row r="395" spans="1:18" x14ac:dyDescent="0.3">
      <c r="A395" s="126">
        <v>45544</v>
      </c>
      <c r="B395" s="126"/>
      <c r="C395" s="126"/>
      <c r="D395" s="127">
        <v>1403.75</v>
      </c>
      <c r="E395" t="s">
        <v>2459</v>
      </c>
      <c r="F395" s="128">
        <v>165970</v>
      </c>
      <c r="G395" s="127">
        <v>1422.9</v>
      </c>
      <c r="H395" s="127">
        <v>1422.9</v>
      </c>
      <c r="I395" s="127">
        <v>1388.8</v>
      </c>
      <c r="J395" s="127">
        <v>1422.9</v>
      </c>
      <c r="K395" s="127">
        <v>1407.85</v>
      </c>
      <c r="M395" s="127">
        <v>1407.54</v>
      </c>
      <c r="N395" s="127">
        <v>1460</v>
      </c>
      <c r="O395">
        <v>878</v>
      </c>
      <c r="Q395" s="127">
        <v>233609344.15000001</v>
      </c>
      <c r="R395" s="128">
        <v>14993</v>
      </c>
    </row>
    <row r="396" spans="1:18" x14ac:dyDescent="0.3">
      <c r="A396" s="126">
        <v>45541</v>
      </c>
      <c r="B396" s="126"/>
      <c r="C396" s="126"/>
      <c r="D396" s="127">
        <v>1422.9</v>
      </c>
      <c r="E396" t="s">
        <v>2459</v>
      </c>
      <c r="F396" s="128">
        <v>480697</v>
      </c>
      <c r="G396" s="127">
        <v>1453.8</v>
      </c>
      <c r="H396" s="127">
        <v>1455</v>
      </c>
      <c r="I396" s="127">
        <v>1416.1</v>
      </c>
      <c r="J396" s="127">
        <v>1444.15</v>
      </c>
      <c r="K396" s="127">
        <v>1421.6</v>
      </c>
      <c r="M396" s="127">
        <v>1435.67</v>
      </c>
      <c r="N396" s="127">
        <v>1460</v>
      </c>
      <c r="O396">
        <v>856.8</v>
      </c>
      <c r="Q396" s="127">
        <v>690123638.60000002</v>
      </c>
      <c r="R396" s="128">
        <v>33375</v>
      </c>
    </row>
    <row r="397" spans="1:18" x14ac:dyDescent="0.3">
      <c r="A397" s="126">
        <v>45540</v>
      </c>
      <c r="B397" s="126"/>
      <c r="C397" s="126"/>
      <c r="D397" s="127">
        <v>1444.15</v>
      </c>
      <c r="E397" t="s">
        <v>2459</v>
      </c>
      <c r="F397" s="128">
        <v>1431782</v>
      </c>
      <c r="G397" s="127">
        <v>1420.65</v>
      </c>
      <c r="H397" s="127">
        <v>1460</v>
      </c>
      <c r="I397" s="127">
        <v>1406.05</v>
      </c>
      <c r="J397" s="127">
        <v>1412.4</v>
      </c>
      <c r="K397" s="127">
        <v>1445.85</v>
      </c>
      <c r="M397" s="127">
        <v>1441.94</v>
      </c>
      <c r="N397" s="127">
        <v>1460</v>
      </c>
      <c r="O397">
        <v>856.8</v>
      </c>
      <c r="Q397" s="127">
        <v>2064548191</v>
      </c>
      <c r="R397" s="128">
        <v>71202</v>
      </c>
    </row>
    <row r="398" spans="1:18" x14ac:dyDescent="0.3">
      <c r="A398" s="126">
        <v>45539</v>
      </c>
      <c r="B398" s="126"/>
      <c r="C398" s="126"/>
      <c r="D398" s="127">
        <v>1412.4</v>
      </c>
      <c r="E398" t="s">
        <v>2459</v>
      </c>
      <c r="F398" s="128">
        <v>517883</v>
      </c>
      <c r="G398" s="127">
        <v>1398.75</v>
      </c>
      <c r="H398" s="127">
        <v>1417.15</v>
      </c>
      <c r="I398" s="127">
        <v>1381.8</v>
      </c>
      <c r="J398" s="127">
        <v>1399.4</v>
      </c>
      <c r="K398" s="127">
        <v>1411.95</v>
      </c>
      <c r="M398" s="127">
        <v>1405.55</v>
      </c>
      <c r="N398" s="127">
        <v>1430.05</v>
      </c>
      <c r="O398">
        <v>856.8</v>
      </c>
      <c r="Q398" s="127">
        <v>727912733.39999998</v>
      </c>
      <c r="R398" s="128">
        <v>32123</v>
      </c>
    </row>
    <row r="399" spans="1:18" x14ac:dyDescent="0.3">
      <c r="A399" s="126">
        <v>45538</v>
      </c>
      <c r="B399" s="126"/>
      <c r="C399" s="126"/>
      <c r="D399" s="127">
        <v>1399.4</v>
      </c>
      <c r="E399" t="s">
        <v>2459</v>
      </c>
      <c r="F399" s="128">
        <v>463174</v>
      </c>
      <c r="G399" s="127">
        <v>1385</v>
      </c>
      <c r="H399" s="127">
        <v>1408.55</v>
      </c>
      <c r="I399" s="127">
        <v>1382.5</v>
      </c>
      <c r="J399" s="127">
        <v>1380.3</v>
      </c>
      <c r="K399" s="127">
        <v>1402.5</v>
      </c>
      <c r="M399" s="127">
        <v>1397.43</v>
      </c>
      <c r="N399" s="127">
        <v>1430.05</v>
      </c>
      <c r="O399">
        <v>856.8</v>
      </c>
      <c r="Q399" s="127">
        <v>647254656.64999998</v>
      </c>
      <c r="R399" s="128">
        <v>33550</v>
      </c>
    </row>
    <row r="400" spans="1:18" x14ac:dyDescent="0.3">
      <c r="A400" s="126">
        <v>45537</v>
      </c>
      <c r="B400" s="126"/>
      <c r="C400" s="126"/>
      <c r="D400" s="127">
        <v>1380.3</v>
      </c>
      <c r="E400" t="s">
        <v>2459</v>
      </c>
      <c r="F400" s="128">
        <v>159446</v>
      </c>
      <c r="G400" s="127">
        <v>1394</v>
      </c>
      <c r="H400" s="127">
        <v>1401.9</v>
      </c>
      <c r="I400" s="127">
        <v>1375</v>
      </c>
      <c r="J400" s="127">
        <v>1384.65</v>
      </c>
      <c r="K400" s="127">
        <v>1383.8</v>
      </c>
      <c r="M400" s="127">
        <v>1385.81</v>
      </c>
      <c r="N400" s="127">
        <v>1430.05</v>
      </c>
      <c r="O400">
        <v>856.8</v>
      </c>
      <c r="Q400" s="127">
        <v>220961590.44999999</v>
      </c>
      <c r="R400" s="128">
        <v>14316</v>
      </c>
    </row>
    <row r="401" spans="1:18" x14ac:dyDescent="0.3">
      <c r="A401" s="126">
        <v>45534</v>
      </c>
      <c r="B401" s="126"/>
      <c r="C401" s="126"/>
      <c r="D401" s="127">
        <v>1384.65</v>
      </c>
      <c r="E401" t="s">
        <v>2459</v>
      </c>
      <c r="F401" s="128">
        <v>309172</v>
      </c>
      <c r="G401" s="127">
        <v>1366</v>
      </c>
      <c r="H401" s="127">
        <v>1397.9</v>
      </c>
      <c r="I401" s="127">
        <v>1366</v>
      </c>
      <c r="J401" s="127">
        <v>1367.55</v>
      </c>
      <c r="K401" s="127">
        <v>1384</v>
      </c>
      <c r="M401" s="127">
        <v>1387.03</v>
      </c>
      <c r="N401" s="127">
        <v>1430.05</v>
      </c>
      <c r="O401">
        <v>856.8</v>
      </c>
      <c r="Q401" s="127">
        <v>428830981.10000002</v>
      </c>
      <c r="R401" s="128">
        <v>21170</v>
      </c>
    </row>
    <row r="402" spans="1:18" x14ac:dyDescent="0.3">
      <c r="A402" s="126">
        <v>45533</v>
      </c>
      <c r="B402" s="126"/>
      <c r="C402" s="126"/>
      <c r="D402" s="127">
        <v>1367.55</v>
      </c>
      <c r="E402" t="s">
        <v>2459</v>
      </c>
      <c r="F402" s="128">
        <v>522773</v>
      </c>
      <c r="G402" s="127">
        <v>1396.75</v>
      </c>
      <c r="H402" s="127">
        <v>1403.45</v>
      </c>
      <c r="I402" s="127">
        <v>1356.05</v>
      </c>
      <c r="J402" s="127">
        <v>1397.05</v>
      </c>
      <c r="K402" s="127">
        <v>1369</v>
      </c>
      <c r="M402" s="127">
        <v>1376.58</v>
      </c>
      <c r="N402" s="127">
        <v>1430.05</v>
      </c>
      <c r="O402">
        <v>856.8</v>
      </c>
      <c r="Q402" s="127">
        <v>719640440.35000002</v>
      </c>
      <c r="R402" s="128">
        <v>37642</v>
      </c>
    </row>
    <row r="403" spans="1:18" x14ac:dyDescent="0.3">
      <c r="A403" s="126">
        <v>45532</v>
      </c>
      <c r="B403" s="126"/>
      <c r="C403" s="126"/>
      <c r="D403" s="127">
        <v>1397.05</v>
      </c>
      <c r="E403" t="s">
        <v>2459</v>
      </c>
      <c r="F403" s="128">
        <v>514593</v>
      </c>
      <c r="G403" s="127">
        <v>1395.75</v>
      </c>
      <c r="H403" s="127">
        <v>1410</v>
      </c>
      <c r="I403" s="127">
        <v>1389.05</v>
      </c>
      <c r="J403" s="127">
        <v>1393</v>
      </c>
      <c r="K403" s="127">
        <v>1396.75</v>
      </c>
      <c r="M403" s="127">
        <v>1397.81</v>
      </c>
      <c r="N403" s="127">
        <v>1430.05</v>
      </c>
      <c r="O403">
        <v>856.8</v>
      </c>
      <c r="Q403" s="127">
        <v>719304123.54999995</v>
      </c>
      <c r="R403" s="128">
        <v>26899</v>
      </c>
    </row>
    <row r="404" spans="1:18" x14ac:dyDescent="0.3">
      <c r="A404" s="126">
        <v>45531</v>
      </c>
      <c r="B404" s="126"/>
      <c r="C404" s="126"/>
      <c r="D404" s="127">
        <v>1393</v>
      </c>
      <c r="E404" t="s">
        <v>2459</v>
      </c>
      <c r="F404" s="128">
        <v>247309</v>
      </c>
      <c r="G404" s="127">
        <v>1400.8</v>
      </c>
      <c r="H404" s="127">
        <v>1406.55</v>
      </c>
      <c r="I404" s="127">
        <v>1388.6</v>
      </c>
      <c r="J404" s="127">
        <v>1392.8</v>
      </c>
      <c r="K404" s="127">
        <v>1397.05</v>
      </c>
      <c r="M404" s="127">
        <v>1395.7</v>
      </c>
      <c r="N404" s="127">
        <v>1430.05</v>
      </c>
      <c r="O404">
        <v>856.8</v>
      </c>
      <c r="Q404" s="127">
        <v>345168722.55000001</v>
      </c>
      <c r="R404" s="128">
        <v>19301</v>
      </c>
    </row>
    <row r="405" spans="1:18" x14ac:dyDescent="0.3">
      <c r="A405" s="126">
        <v>45530</v>
      </c>
      <c r="B405" s="126"/>
      <c r="C405" s="126"/>
      <c r="D405" s="127">
        <v>1392.8</v>
      </c>
      <c r="E405" t="s">
        <v>2459</v>
      </c>
      <c r="F405" s="128">
        <v>158074</v>
      </c>
      <c r="G405" s="127">
        <v>1395.8</v>
      </c>
      <c r="H405" s="127">
        <v>1409.05</v>
      </c>
      <c r="I405" s="127">
        <v>1382.05</v>
      </c>
      <c r="J405" s="127">
        <v>1386.75</v>
      </c>
      <c r="K405" s="127">
        <v>1390.1</v>
      </c>
      <c r="M405" s="127">
        <v>1397.75</v>
      </c>
      <c r="N405" s="127">
        <v>1430.05</v>
      </c>
      <c r="O405">
        <v>856.8</v>
      </c>
      <c r="Q405" s="127">
        <v>220948375.44999999</v>
      </c>
      <c r="R405" s="128">
        <v>14758</v>
      </c>
    </row>
    <row r="406" spans="1:18" x14ac:dyDescent="0.3">
      <c r="A406" s="126">
        <v>45527</v>
      </c>
      <c r="B406" s="126"/>
      <c r="C406" s="126"/>
      <c r="D406" s="127">
        <v>1386.75</v>
      </c>
      <c r="E406" t="s">
        <v>2459</v>
      </c>
      <c r="F406" s="128">
        <v>198363</v>
      </c>
      <c r="G406" s="127">
        <v>1404</v>
      </c>
      <c r="H406" s="127">
        <v>1407.75</v>
      </c>
      <c r="I406" s="127">
        <v>1377.05</v>
      </c>
      <c r="J406" s="127">
        <v>1402.95</v>
      </c>
      <c r="K406" s="127">
        <v>1385</v>
      </c>
      <c r="M406" s="127">
        <v>1386.67</v>
      </c>
      <c r="N406" s="127">
        <v>1430.05</v>
      </c>
      <c r="O406">
        <v>856.8</v>
      </c>
      <c r="Q406" s="127">
        <v>275063989.85000002</v>
      </c>
      <c r="R406" s="128">
        <v>18066</v>
      </c>
    </row>
    <row r="407" spans="1:18" x14ac:dyDescent="0.3">
      <c r="A407" s="126">
        <v>45526</v>
      </c>
      <c r="B407" s="126"/>
      <c r="C407" s="126"/>
      <c r="D407" s="127">
        <v>1402.95</v>
      </c>
      <c r="E407" t="s">
        <v>2459</v>
      </c>
      <c r="F407" s="128">
        <v>220679</v>
      </c>
      <c r="G407" s="127">
        <v>1415.1</v>
      </c>
      <c r="H407" s="127">
        <v>1415.1</v>
      </c>
      <c r="I407" s="127">
        <v>1392</v>
      </c>
      <c r="J407" s="127">
        <v>1406.35</v>
      </c>
      <c r="K407" s="127">
        <v>1400</v>
      </c>
      <c r="M407" s="127">
        <v>1402.84</v>
      </c>
      <c r="N407" s="127">
        <v>1430.05</v>
      </c>
      <c r="O407">
        <v>856.8</v>
      </c>
      <c r="Q407" s="127">
        <v>309577234.30000001</v>
      </c>
      <c r="R407" s="128">
        <v>20664</v>
      </c>
    </row>
    <row r="408" spans="1:18" x14ac:dyDescent="0.3">
      <c r="A408" s="126">
        <v>45525</v>
      </c>
      <c r="B408" s="126"/>
      <c r="C408" s="126"/>
      <c r="D408" s="127">
        <v>1406.35</v>
      </c>
      <c r="E408" t="s">
        <v>2459</v>
      </c>
      <c r="F408" s="128">
        <v>1340817</v>
      </c>
      <c r="G408" s="127">
        <v>1390</v>
      </c>
      <c r="H408" s="127">
        <v>1430.05</v>
      </c>
      <c r="I408" s="127">
        <v>1381.1</v>
      </c>
      <c r="J408" s="127">
        <v>1384.3</v>
      </c>
      <c r="K408" s="127">
        <v>1401</v>
      </c>
      <c r="M408" s="127">
        <v>1409.77</v>
      </c>
      <c r="N408" s="127">
        <v>1430.05</v>
      </c>
      <c r="O408">
        <v>856.8</v>
      </c>
      <c r="Q408" s="127">
        <v>1890243644.9000001</v>
      </c>
      <c r="R408" s="128">
        <v>62297</v>
      </c>
    </row>
    <row r="409" spans="1:18" x14ac:dyDescent="0.3">
      <c r="A409" s="126">
        <v>45524</v>
      </c>
      <c r="B409" s="126"/>
      <c r="C409" s="126"/>
      <c r="D409" s="127">
        <v>1384.3</v>
      </c>
      <c r="E409" t="s">
        <v>2459</v>
      </c>
      <c r="F409" s="128">
        <v>411449</v>
      </c>
      <c r="G409" s="127">
        <v>1361.8</v>
      </c>
      <c r="H409" s="127">
        <v>1387</v>
      </c>
      <c r="I409" s="127">
        <v>1339.25</v>
      </c>
      <c r="J409" s="127">
        <v>1353.25</v>
      </c>
      <c r="K409" s="127">
        <v>1386.3</v>
      </c>
      <c r="M409" s="127">
        <v>1370.06</v>
      </c>
      <c r="N409" s="127">
        <v>1413.7</v>
      </c>
      <c r="O409">
        <v>856.8</v>
      </c>
      <c r="Q409" s="127">
        <v>563710257.39999998</v>
      </c>
      <c r="R409" s="128">
        <v>23038</v>
      </c>
    </row>
    <row r="410" spans="1:18" x14ac:dyDescent="0.3">
      <c r="A410" s="126">
        <v>45523</v>
      </c>
      <c r="B410" s="126"/>
      <c r="C410" s="126"/>
      <c r="D410" s="127">
        <v>1353.25</v>
      </c>
      <c r="E410" t="s">
        <v>2459</v>
      </c>
      <c r="F410" s="128">
        <v>301798</v>
      </c>
      <c r="G410" s="127">
        <v>1338.05</v>
      </c>
      <c r="H410" s="127">
        <v>1367.95</v>
      </c>
      <c r="I410" s="127">
        <v>1338.05</v>
      </c>
      <c r="J410" s="127">
        <v>1337.95</v>
      </c>
      <c r="K410" s="127">
        <v>1357</v>
      </c>
      <c r="M410" s="127">
        <v>1355.59</v>
      </c>
      <c r="N410" s="127">
        <v>1413.7</v>
      </c>
      <c r="O410">
        <v>856.8</v>
      </c>
      <c r="Q410" s="127">
        <v>409113216.14999998</v>
      </c>
      <c r="R410" s="128">
        <v>20734</v>
      </c>
    </row>
    <row r="411" spans="1:18" x14ac:dyDescent="0.3">
      <c r="A411" s="126">
        <v>45520</v>
      </c>
      <c r="B411" s="126"/>
      <c r="C411" s="126"/>
      <c r="D411" s="127">
        <v>1337.95</v>
      </c>
      <c r="E411" t="s">
        <v>2459</v>
      </c>
      <c r="F411" s="128">
        <v>452124</v>
      </c>
      <c r="G411" s="127">
        <v>1369.8</v>
      </c>
      <c r="H411" s="127">
        <v>1369.8</v>
      </c>
      <c r="I411" s="127">
        <v>1314.1</v>
      </c>
      <c r="J411" s="127">
        <v>1349.05</v>
      </c>
      <c r="K411" s="127">
        <v>1336.15</v>
      </c>
      <c r="M411" s="127">
        <v>1332.07</v>
      </c>
      <c r="N411" s="127">
        <v>1413.7</v>
      </c>
      <c r="O411">
        <v>847.3</v>
      </c>
      <c r="Q411" s="127">
        <v>602263034.95000005</v>
      </c>
      <c r="R411" s="128">
        <v>25619</v>
      </c>
    </row>
    <row r="412" spans="1:18" x14ac:dyDescent="0.3">
      <c r="A412" s="126">
        <v>45518</v>
      </c>
      <c r="B412" s="126"/>
      <c r="C412" s="126"/>
      <c r="D412" s="127">
        <v>1349.05</v>
      </c>
      <c r="E412" t="s">
        <v>2459</v>
      </c>
      <c r="F412" s="128">
        <v>1065886</v>
      </c>
      <c r="G412" s="127">
        <v>1406.05</v>
      </c>
      <c r="H412" s="127">
        <v>1410</v>
      </c>
      <c r="I412" s="127">
        <v>1338.85</v>
      </c>
      <c r="J412" s="127">
        <v>1396.85</v>
      </c>
      <c r="K412" s="127">
        <v>1357.8</v>
      </c>
      <c r="M412" s="127">
        <v>1355.97</v>
      </c>
      <c r="N412" s="127">
        <v>1413.7</v>
      </c>
      <c r="O412">
        <v>847.3</v>
      </c>
      <c r="Q412" s="127">
        <v>1445313585.6500001</v>
      </c>
      <c r="R412" s="128">
        <v>52958</v>
      </c>
    </row>
    <row r="413" spans="1:18" x14ac:dyDescent="0.3">
      <c r="A413" s="126">
        <v>45517</v>
      </c>
      <c r="B413" s="126"/>
      <c r="C413" s="126"/>
      <c r="D413" s="127">
        <v>1396.85</v>
      </c>
      <c r="E413" t="s">
        <v>2459</v>
      </c>
      <c r="F413" s="128">
        <v>1419861</v>
      </c>
      <c r="G413" s="127">
        <v>1390.05</v>
      </c>
      <c r="H413" s="127">
        <v>1413.7</v>
      </c>
      <c r="I413" s="127">
        <v>1357.6</v>
      </c>
      <c r="J413" s="127">
        <v>1381.95</v>
      </c>
      <c r="K413" s="127">
        <v>1394.55</v>
      </c>
      <c r="M413" s="127">
        <v>1391.11</v>
      </c>
      <c r="N413" s="127">
        <v>1413.7</v>
      </c>
      <c r="O413">
        <v>847.3</v>
      </c>
      <c r="Q413" s="127">
        <v>1975182925.7</v>
      </c>
      <c r="R413" s="128">
        <v>67522</v>
      </c>
    </row>
    <row r="414" spans="1:18" x14ac:dyDescent="0.3">
      <c r="A414" s="126">
        <v>45516</v>
      </c>
      <c r="B414" s="126"/>
      <c r="C414" s="126"/>
      <c r="D414" s="127">
        <v>1381.95</v>
      </c>
      <c r="E414" t="s">
        <v>2459</v>
      </c>
      <c r="F414" s="128">
        <v>421300</v>
      </c>
      <c r="G414" s="127">
        <v>1365.65</v>
      </c>
      <c r="H414" s="127">
        <v>1390</v>
      </c>
      <c r="I414" s="127">
        <v>1353.2</v>
      </c>
      <c r="J414" s="127">
        <v>1365.65</v>
      </c>
      <c r="K414" s="127">
        <v>1380.15</v>
      </c>
      <c r="M414" s="127">
        <v>1378.76</v>
      </c>
      <c r="N414" s="127">
        <v>1393</v>
      </c>
      <c r="O414">
        <v>847.3</v>
      </c>
      <c r="Q414" s="127">
        <v>580869838.79999995</v>
      </c>
      <c r="R414" s="128">
        <v>32908</v>
      </c>
    </row>
    <row r="415" spans="1:18" x14ac:dyDescent="0.3">
      <c r="A415" s="126">
        <v>45513</v>
      </c>
      <c r="B415" s="126"/>
      <c r="C415" s="126"/>
      <c r="D415" s="127">
        <v>1365.65</v>
      </c>
      <c r="E415" t="s">
        <v>2459</v>
      </c>
      <c r="F415" s="128">
        <v>718448</v>
      </c>
      <c r="G415" s="127">
        <v>1372.75</v>
      </c>
      <c r="H415" s="127">
        <v>1393</v>
      </c>
      <c r="I415" s="127">
        <v>1360.15</v>
      </c>
      <c r="J415" s="127">
        <v>1361.35</v>
      </c>
      <c r="K415" s="127">
        <v>1364</v>
      </c>
      <c r="M415" s="127">
        <v>1371.74</v>
      </c>
      <c r="N415" s="127">
        <v>1393</v>
      </c>
      <c r="O415">
        <v>847.3</v>
      </c>
      <c r="Q415" s="127">
        <v>985523616.29999995</v>
      </c>
      <c r="R415" s="128">
        <v>39359</v>
      </c>
    </row>
    <row r="416" spans="1:18" x14ac:dyDescent="0.3">
      <c r="A416" s="126">
        <v>45512</v>
      </c>
      <c r="B416" s="126"/>
      <c r="C416" s="126"/>
      <c r="D416" s="127">
        <v>1361.35</v>
      </c>
      <c r="E416" t="s">
        <v>2459</v>
      </c>
      <c r="F416" s="128">
        <v>773760</v>
      </c>
      <c r="G416" s="127">
        <v>1344.3</v>
      </c>
      <c r="H416" s="127">
        <v>1374.55</v>
      </c>
      <c r="I416" s="127">
        <v>1338.7</v>
      </c>
      <c r="J416" s="127">
        <v>1340.5</v>
      </c>
      <c r="K416" s="127">
        <v>1364</v>
      </c>
      <c r="M416" s="127">
        <v>1359.52</v>
      </c>
      <c r="N416" s="127">
        <v>1374.6</v>
      </c>
      <c r="O416">
        <v>847.3</v>
      </c>
      <c r="Q416" s="127">
        <v>1051944197.3</v>
      </c>
      <c r="R416" s="128">
        <v>36939</v>
      </c>
    </row>
    <row r="417" spans="1:18" x14ac:dyDescent="0.3">
      <c r="A417" s="126">
        <v>45511</v>
      </c>
      <c r="B417" s="126"/>
      <c r="C417" s="126"/>
      <c r="D417" s="127">
        <v>1340.5</v>
      </c>
      <c r="E417" t="s">
        <v>2459</v>
      </c>
      <c r="F417" s="128">
        <v>595353</v>
      </c>
      <c r="G417" s="127">
        <v>1321.6</v>
      </c>
      <c r="H417" s="127">
        <v>1350</v>
      </c>
      <c r="I417" s="127">
        <v>1320</v>
      </c>
      <c r="J417" s="127">
        <v>1319.35</v>
      </c>
      <c r="K417" s="127">
        <v>1340</v>
      </c>
      <c r="M417" s="127">
        <v>1337.09</v>
      </c>
      <c r="N417" s="127">
        <v>1374.6</v>
      </c>
      <c r="O417">
        <v>847.3</v>
      </c>
      <c r="Q417" s="127">
        <v>796038035.20000005</v>
      </c>
      <c r="R417" s="128">
        <v>43736</v>
      </c>
    </row>
    <row r="418" spans="1:18" x14ac:dyDescent="0.3">
      <c r="A418" s="126">
        <v>45510</v>
      </c>
      <c r="B418" s="126"/>
      <c r="C418" s="126"/>
      <c r="D418" s="127">
        <v>1319.35</v>
      </c>
      <c r="E418" t="s">
        <v>2459</v>
      </c>
      <c r="F418" s="128">
        <v>605194</v>
      </c>
      <c r="G418" s="127">
        <v>1288.3</v>
      </c>
      <c r="H418" s="127">
        <v>1328.95</v>
      </c>
      <c r="I418" s="127">
        <v>1287.3499999999999</v>
      </c>
      <c r="J418" s="127">
        <v>1283.5</v>
      </c>
      <c r="K418" s="127">
        <v>1318</v>
      </c>
      <c r="M418" s="127">
        <v>1316.22</v>
      </c>
      <c r="N418" s="127">
        <v>1374.6</v>
      </c>
      <c r="O418">
        <v>847.3</v>
      </c>
      <c r="Q418" s="127">
        <v>796568947.70000005</v>
      </c>
      <c r="R418" s="128">
        <v>32924</v>
      </c>
    </row>
    <row r="419" spans="1:18" x14ac:dyDescent="0.3">
      <c r="A419" s="126">
        <v>45509</v>
      </c>
      <c r="B419" s="126"/>
      <c r="C419" s="126"/>
      <c r="D419" s="127">
        <v>1283.5</v>
      </c>
      <c r="E419" t="s">
        <v>2459</v>
      </c>
      <c r="F419" s="128">
        <v>670628</v>
      </c>
      <c r="G419" s="127">
        <v>1289.75</v>
      </c>
      <c r="H419" s="127">
        <v>1319.95</v>
      </c>
      <c r="I419" s="127">
        <v>1276.05</v>
      </c>
      <c r="J419" s="127">
        <v>1300.3</v>
      </c>
      <c r="K419" s="127">
        <v>1293.1500000000001</v>
      </c>
      <c r="M419" s="127">
        <v>1291.0899999999999</v>
      </c>
      <c r="N419" s="127">
        <v>1374.6</v>
      </c>
      <c r="O419">
        <v>847.3</v>
      </c>
      <c r="Q419" s="127">
        <v>865842287.14999998</v>
      </c>
      <c r="R419" s="128">
        <v>40157</v>
      </c>
    </row>
    <row r="420" spans="1:18" x14ac:dyDescent="0.3">
      <c r="A420" s="126">
        <v>45506</v>
      </c>
      <c r="B420" s="126"/>
      <c r="C420" s="126"/>
      <c r="D420" s="127">
        <v>1300.3</v>
      </c>
      <c r="E420" t="s">
        <v>2459</v>
      </c>
      <c r="F420" s="128">
        <v>714731</v>
      </c>
      <c r="G420" s="127">
        <v>1288.5999999999999</v>
      </c>
      <c r="H420" s="127">
        <v>1313.15</v>
      </c>
      <c r="I420" s="127">
        <v>1280.05</v>
      </c>
      <c r="J420" s="127">
        <v>1304.8</v>
      </c>
      <c r="K420" s="127">
        <v>1302</v>
      </c>
      <c r="M420" s="127">
        <v>1300.42</v>
      </c>
      <c r="N420" s="127">
        <v>1374.6</v>
      </c>
      <c r="O420">
        <v>847.3</v>
      </c>
      <c r="Q420" s="127">
        <v>929447258.79999995</v>
      </c>
      <c r="R420" s="128">
        <v>16747</v>
      </c>
    </row>
    <row r="421" spans="1:18" x14ac:dyDescent="0.3">
      <c r="A421" s="126">
        <v>45505</v>
      </c>
      <c r="B421" s="126"/>
      <c r="C421" s="126"/>
      <c r="D421" s="127">
        <v>1304.8</v>
      </c>
      <c r="E421" t="s">
        <v>2459</v>
      </c>
      <c r="F421" s="128">
        <v>492218</v>
      </c>
      <c r="G421" s="127">
        <v>1307.95</v>
      </c>
      <c r="H421" s="127">
        <v>1315.2</v>
      </c>
      <c r="I421" s="127">
        <v>1291.45</v>
      </c>
      <c r="J421" s="127">
        <v>1307.95</v>
      </c>
      <c r="K421" s="127">
        <v>1291.45</v>
      </c>
      <c r="M421" s="127">
        <v>1307.1199999999999</v>
      </c>
      <c r="N421" s="127">
        <v>1374.6</v>
      </c>
      <c r="O421">
        <v>847.3</v>
      </c>
      <c r="Q421" s="127">
        <v>643388519.70000005</v>
      </c>
      <c r="R421" s="128">
        <v>24863</v>
      </c>
    </row>
    <row r="422" spans="1:18" x14ac:dyDescent="0.3">
      <c r="A422" s="126">
        <v>45504</v>
      </c>
      <c r="B422" s="126"/>
      <c r="C422" s="126"/>
      <c r="D422" s="127">
        <v>1307.95</v>
      </c>
      <c r="E422" t="s">
        <v>2459</v>
      </c>
      <c r="F422" s="128">
        <v>335687</v>
      </c>
      <c r="G422" s="127">
        <v>1297.8499999999999</v>
      </c>
      <c r="H422" s="127">
        <v>1322.85</v>
      </c>
      <c r="I422" s="127">
        <v>1292.0999999999999</v>
      </c>
      <c r="J422" s="127">
        <v>1291.2</v>
      </c>
      <c r="K422" s="127">
        <v>1308</v>
      </c>
      <c r="M422" s="127">
        <v>1308.8</v>
      </c>
      <c r="N422" s="127">
        <v>1374.6</v>
      </c>
      <c r="O422">
        <v>847.3</v>
      </c>
      <c r="Q422" s="127">
        <v>439348513.35000002</v>
      </c>
      <c r="R422" s="128">
        <v>23356</v>
      </c>
    </row>
    <row r="423" spans="1:18" x14ac:dyDescent="0.3">
      <c r="A423" s="126">
        <v>45503</v>
      </c>
      <c r="B423" s="126"/>
      <c r="C423" s="126"/>
      <c r="D423" s="127">
        <v>1291.2</v>
      </c>
      <c r="E423" t="s">
        <v>2459</v>
      </c>
      <c r="F423" s="128">
        <v>119839</v>
      </c>
      <c r="G423" s="127">
        <v>1299.05</v>
      </c>
      <c r="H423" s="127">
        <v>1304.8499999999999</v>
      </c>
      <c r="I423" s="127">
        <v>1286.9000000000001</v>
      </c>
      <c r="J423" s="127">
        <v>1292.25</v>
      </c>
      <c r="K423" s="127">
        <v>1299.8</v>
      </c>
      <c r="M423" s="127">
        <v>1294.8599999999999</v>
      </c>
      <c r="N423" s="127">
        <v>1374.6</v>
      </c>
      <c r="O423">
        <v>847.3</v>
      </c>
      <c r="Q423" s="127">
        <v>155174446.84999999</v>
      </c>
      <c r="R423" s="128">
        <v>13748</v>
      </c>
    </row>
    <row r="424" spans="1:18" x14ac:dyDescent="0.3">
      <c r="A424" s="126">
        <v>45502</v>
      </c>
      <c r="B424" s="126"/>
      <c r="C424" s="126"/>
      <c r="D424" s="127">
        <v>1292.25</v>
      </c>
      <c r="E424" t="s">
        <v>2459</v>
      </c>
      <c r="F424" s="128">
        <v>282161</v>
      </c>
      <c r="G424" s="127">
        <v>1292.1500000000001</v>
      </c>
      <c r="H424" s="127">
        <v>1308</v>
      </c>
      <c r="I424" s="127">
        <v>1285.3</v>
      </c>
      <c r="J424" s="127">
        <v>1285.3</v>
      </c>
      <c r="K424" s="127">
        <v>1296.8499999999999</v>
      </c>
      <c r="M424" s="127">
        <v>1296.8699999999999</v>
      </c>
      <c r="N424" s="127">
        <v>1374.6</v>
      </c>
      <c r="O424">
        <v>847.3</v>
      </c>
      <c r="Q424" s="127">
        <v>365926911.14999998</v>
      </c>
      <c r="R424" s="128">
        <v>19611</v>
      </c>
    </row>
    <row r="425" spans="1:18" x14ac:dyDescent="0.3">
      <c r="A425" s="126">
        <v>45499</v>
      </c>
      <c r="B425" s="126"/>
      <c r="C425" s="126"/>
      <c r="D425" s="127">
        <v>1285.3</v>
      </c>
      <c r="E425" t="s">
        <v>2459</v>
      </c>
      <c r="F425" s="128">
        <v>502512</v>
      </c>
      <c r="G425" s="127">
        <v>1270</v>
      </c>
      <c r="H425" s="127">
        <v>1296</v>
      </c>
      <c r="I425" s="127">
        <v>1260</v>
      </c>
      <c r="J425" s="127">
        <v>1258.55</v>
      </c>
      <c r="K425" s="127">
        <v>1286</v>
      </c>
      <c r="M425" s="127">
        <v>1281.8900000000001</v>
      </c>
      <c r="N425" s="127">
        <v>1374.6</v>
      </c>
      <c r="O425">
        <v>786.3</v>
      </c>
      <c r="Q425" s="127">
        <v>644165674.54999995</v>
      </c>
      <c r="R425" s="128">
        <v>34948</v>
      </c>
    </row>
    <row r="426" spans="1:18" x14ac:dyDescent="0.3">
      <c r="A426" s="126">
        <v>45498</v>
      </c>
      <c r="B426" s="126"/>
      <c r="C426" s="126"/>
      <c r="D426" s="127">
        <v>1258.55</v>
      </c>
      <c r="E426" t="s">
        <v>2459</v>
      </c>
      <c r="F426" s="128">
        <v>476137</v>
      </c>
      <c r="G426" s="127">
        <v>1222.05</v>
      </c>
      <c r="H426" s="127">
        <v>1264.45</v>
      </c>
      <c r="I426" s="127">
        <v>1218.6500000000001</v>
      </c>
      <c r="J426" s="127">
        <v>1236.95</v>
      </c>
      <c r="K426" s="127">
        <v>1255.05</v>
      </c>
      <c r="M426" s="127">
        <v>1249.22</v>
      </c>
      <c r="N426" s="127">
        <v>1374.6</v>
      </c>
      <c r="O426">
        <v>786.3</v>
      </c>
      <c r="Q426" s="127">
        <v>594798055.64999998</v>
      </c>
      <c r="R426" s="128">
        <v>31529</v>
      </c>
    </row>
    <row r="427" spans="1:18" x14ac:dyDescent="0.3">
      <c r="A427" s="126">
        <v>45497</v>
      </c>
      <c r="B427" s="126"/>
      <c r="C427" s="126"/>
      <c r="D427" s="127">
        <v>1236.95</v>
      </c>
      <c r="E427" t="s">
        <v>2459</v>
      </c>
      <c r="F427" s="128">
        <v>460105</v>
      </c>
      <c r="G427" s="127">
        <v>1243</v>
      </c>
      <c r="H427" s="127">
        <v>1251.1500000000001</v>
      </c>
      <c r="I427" s="127">
        <v>1227</v>
      </c>
      <c r="J427" s="127">
        <v>1241.2</v>
      </c>
      <c r="K427" s="127">
        <v>1235.0999999999999</v>
      </c>
      <c r="M427" s="127">
        <v>1241.33</v>
      </c>
      <c r="N427" s="127">
        <v>1374.6</v>
      </c>
      <c r="O427">
        <v>786.3</v>
      </c>
      <c r="Q427" s="127">
        <v>571141057.20000005</v>
      </c>
      <c r="R427" s="128">
        <v>25264</v>
      </c>
    </row>
    <row r="428" spans="1:18" x14ac:dyDescent="0.3">
      <c r="A428" s="126">
        <v>45496</v>
      </c>
      <c r="B428" s="126"/>
      <c r="C428" s="126"/>
      <c r="D428" s="127">
        <v>1241.2</v>
      </c>
      <c r="E428" t="s">
        <v>2459</v>
      </c>
      <c r="F428" s="128">
        <v>401104</v>
      </c>
      <c r="G428" s="127">
        <v>1213.8</v>
      </c>
      <c r="H428" s="127">
        <v>1246.9000000000001</v>
      </c>
      <c r="I428" s="127">
        <v>1191.55</v>
      </c>
      <c r="J428" s="127">
        <v>1213.8</v>
      </c>
      <c r="K428" s="127">
        <v>1237.95</v>
      </c>
      <c r="M428" s="127">
        <v>1228.47</v>
      </c>
      <c r="N428" s="127">
        <v>1374.6</v>
      </c>
      <c r="O428">
        <v>786.3</v>
      </c>
      <c r="Q428" s="127">
        <v>492744485.39999998</v>
      </c>
      <c r="R428" s="128">
        <v>31204</v>
      </c>
    </row>
    <row r="429" spans="1:18" x14ac:dyDescent="0.3">
      <c r="A429" s="126">
        <v>45495</v>
      </c>
      <c r="B429" s="126"/>
      <c r="C429" s="126"/>
      <c r="D429" s="127">
        <v>1213.8</v>
      </c>
      <c r="E429" t="s">
        <v>2459</v>
      </c>
      <c r="F429" s="128">
        <v>130975</v>
      </c>
      <c r="G429" s="127">
        <v>1182.9000000000001</v>
      </c>
      <c r="H429" s="127">
        <v>1219.5999999999999</v>
      </c>
      <c r="I429" s="127">
        <v>1181</v>
      </c>
      <c r="J429" s="127">
        <v>1193.8</v>
      </c>
      <c r="K429" s="127">
        <v>1209.8</v>
      </c>
      <c r="M429" s="127">
        <v>1209.8</v>
      </c>
      <c r="N429" s="127">
        <v>1374.6</v>
      </c>
      <c r="O429">
        <v>786.3</v>
      </c>
      <c r="Q429" s="127">
        <v>158453618.34999999</v>
      </c>
      <c r="R429" s="128">
        <v>13953</v>
      </c>
    </row>
    <row r="430" spans="1:18" x14ac:dyDescent="0.3">
      <c r="A430" s="126">
        <v>45492</v>
      </c>
      <c r="B430" s="126"/>
      <c r="C430" s="126"/>
      <c r="D430" s="127">
        <v>1193.8</v>
      </c>
      <c r="E430" t="s">
        <v>2459</v>
      </c>
      <c r="F430" s="128">
        <v>178305</v>
      </c>
      <c r="G430" s="127">
        <v>1228.0999999999999</v>
      </c>
      <c r="H430" s="127">
        <v>1228.1500000000001</v>
      </c>
      <c r="I430" s="127">
        <v>1190</v>
      </c>
      <c r="J430" s="127">
        <v>1227.25</v>
      </c>
      <c r="K430" s="127">
        <v>1196</v>
      </c>
      <c r="M430" s="127">
        <v>1206.0899999999999</v>
      </c>
      <c r="N430" s="127">
        <v>1374.6</v>
      </c>
      <c r="O430">
        <v>775.05</v>
      </c>
      <c r="Q430" s="127">
        <v>215051105.34999999</v>
      </c>
      <c r="R430" s="128">
        <v>18248</v>
      </c>
    </row>
    <row r="431" spans="1:18" x14ac:dyDescent="0.3">
      <c r="A431" s="126">
        <v>45491</v>
      </c>
      <c r="B431" s="126"/>
      <c r="C431" s="126"/>
      <c r="D431" s="127">
        <v>1227.25</v>
      </c>
      <c r="E431" t="s">
        <v>2459</v>
      </c>
      <c r="F431" s="128">
        <v>224631</v>
      </c>
      <c r="G431" s="127">
        <v>1224.5</v>
      </c>
      <c r="H431" s="127">
        <v>1233.4000000000001</v>
      </c>
      <c r="I431" s="127">
        <v>1213.1500000000001</v>
      </c>
      <c r="J431" s="127">
        <v>1218.2</v>
      </c>
      <c r="K431" s="127">
        <v>1227</v>
      </c>
      <c r="M431" s="127">
        <v>1223.96</v>
      </c>
      <c r="N431" s="127">
        <v>1374.6</v>
      </c>
      <c r="O431">
        <v>775.05</v>
      </c>
      <c r="Q431" s="127">
        <v>274939651.69999999</v>
      </c>
      <c r="R431" s="128">
        <v>22420</v>
      </c>
    </row>
    <row r="432" spans="1:18" x14ac:dyDescent="0.3">
      <c r="A432" s="126">
        <v>45489</v>
      </c>
      <c r="B432" s="126"/>
      <c r="C432" s="126"/>
      <c r="D432" s="127">
        <v>1218.2</v>
      </c>
      <c r="E432" t="s">
        <v>2459</v>
      </c>
      <c r="F432" s="128">
        <v>375405</v>
      </c>
      <c r="G432" s="127">
        <v>1234.75</v>
      </c>
      <c r="H432" s="127">
        <v>1237</v>
      </c>
      <c r="I432" s="127">
        <v>1206.05</v>
      </c>
      <c r="J432" s="127">
        <v>1227.55</v>
      </c>
      <c r="K432" s="127">
        <v>1224</v>
      </c>
      <c r="M432" s="127">
        <v>1216.92</v>
      </c>
      <c r="N432" s="127">
        <v>1374.6</v>
      </c>
      <c r="O432">
        <v>775.05</v>
      </c>
      <c r="Q432" s="127">
        <v>456837197.5</v>
      </c>
      <c r="R432" s="128">
        <v>26180</v>
      </c>
    </row>
    <row r="433" spans="1:18" x14ac:dyDescent="0.3">
      <c r="A433" s="126">
        <v>45488</v>
      </c>
      <c r="B433" s="126"/>
      <c r="C433" s="126"/>
      <c r="D433" s="127">
        <v>1227.55</v>
      </c>
      <c r="E433" t="s">
        <v>2459</v>
      </c>
      <c r="F433" s="128">
        <v>218636</v>
      </c>
      <c r="G433" s="127">
        <v>1230</v>
      </c>
      <c r="H433" s="127">
        <v>1239.8499999999999</v>
      </c>
      <c r="I433" s="127">
        <v>1223.55</v>
      </c>
      <c r="J433" s="127">
        <v>1223.55</v>
      </c>
      <c r="K433" s="127">
        <v>1228</v>
      </c>
      <c r="M433" s="127">
        <v>1230.79</v>
      </c>
      <c r="N433" s="127">
        <v>1374.6</v>
      </c>
      <c r="O433">
        <v>775.05</v>
      </c>
      <c r="Q433" s="127">
        <v>269094291.35000002</v>
      </c>
      <c r="R433" s="128">
        <v>14637</v>
      </c>
    </row>
    <row r="434" spans="1:18" x14ac:dyDescent="0.3">
      <c r="A434" s="126">
        <v>45485</v>
      </c>
      <c r="B434" s="126"/>
      <c r="C434" s="126"/>
      <c r="D434" s="127">
        <v>1223.55</v>
      </c>
      <c r="E434" t="s">
        <v>2459</v>
      </c>
      <c r="F434" s="128">
        <v>240195</v>
      </c>
      <c r="G434" s="127">
        <v>1229.9000000000001</v>
      </c>
      <c r="H434" s="127">
        <v>1229.9000000000001</v>
      </c>
      <c r="I434" s="127">
        <v>1197.0999999999999</v>
      </c>
      <c r="J434" s="127">
        <v>1223.8499999999999</v>
      </c>
      <c r="K434" s="127">
        <v>1225</v>
      </c>
      <c r="M434" s="127">
        <v>1214.6400000000001</v>
      </c>
      <c r="N434" s="127">
        <v>1374.6</v>
      </c>
      <c r="O434">
        <v>748.95</v>
      </c>
      <c r="Q434" s="127">
        <v>291749555.60000002</v>
      </c>
      <c r="R434" s="128">
        <v>15628</v>
      </c>
    </row>
    <row r="435" spans="1:18" x14ac:dyDescent="0.3">
      <c r="A435" s="126">
        <v>45484</v>
      </c>
      <c r="B435" s="126"/>
      <c r="C435" s="126"/>
      <c r="D435" s="127">
        <v>1223.8499999999999</v>
      </c>
      <c r="E435" t="s">
        <v>2459</v>
      </c>
      <c r="F435" s="128">
        <v>218538</v>
      </c>
      <c r="G435" s="127">
        <v>1230.05</v>
      </c>
      <c r="H435" s="127">
        <v>1232</v>
      </c>
      <c r="I435" s="127">
        <v>1214.4000000000001</v>
      </c>
      <c r="J435" s="127">
        <v>1226.25</v>
      </c>
      <c r="K435" s="127">
        <v>1222.3</v>
      </c>
      <c r="M435" s="127">
        <v>1221.94</v>
      </c>
      <c r="N435" s="127">
        <v>1374.6</v>
      </c>
      <c r="O435">
        <v>748.95</v>
      </c>
      <c r="Q435" s="127">
        <v>267040109.25</v>
      </c>
      <c r="R435" s="128">
        <v>15688</v>
      </c>
    </row>
    <row r="436" spans="1:18" x14ac:dyDescent="0.3">
      <c r="A436" s="126">
        <v>45483</v>
      </c>
      <c r="B436" s="126"/>
      <c r="C436" s="126"/>
      <c r="D436" s="127">
        <v>1226.25</v>
      </c>
      <c r="E436" t="s">
        <v>2459</v>
      </c>
      <c r="F436" s="128">
        <v>674743</v>
      </c>
      <c r="G436" s="127">
        <v>1228.25</v>
      </c>
      <c r="H436" s="127">
        <v>1232</v>
      </c>
      <c r="I436" s="127">
        <v>1200.0999999999999</v>
      </c>
      <c r="J436" s="127">
        <v>1220.75</v>
      </c>
      <c r="K436" s="127">
        <v>1226</v>
      </c>
      <c r="M436" s="127">
        <v>1221.2</v>
      </c>
      <c r="N436" s="127">
        <v>1374.6</v>
      </c>
      <c r="O436">
        <v>748.95</v>
      </c>
      <c r="Q436" s="127">
        <v>823995287.85000002</v>
      </c>
      <c r="R436" s="128">
        <v>34909</v>
      </c>
    </row>
    <row r="437" spans="1:18" x14ac:dyDescent="0.3">
      <c r="A437" s="126">
        <v>45482</v>
      </c>
      <c r="B437" s="126"/>
      <c r="C437" s="126"/>
      <c r="D437" s="127">
        <v>1220.75</v>
      </c>
      <c r="E437" t="s">
        <v>2459</v>
      </c>
      <c r="F437" s="128">
        <v>650186</v>
      </c>
      <c r="G437" s="127">
        <v>1190.55</v>
      </c>
      <c r="H437" s="127">
        <v>1224.9000000000001</v>
      </c>
      <c r="I437" s="127">
        <v>1180.55</v>
      </c>
      <c r="J437" s="127">
        <v>1188.1500000000001</v>
      </c>
      <c r="K437" s="127">
        <v>1223</v>
      </c>
      <c r="M437" s="127">
        <v>1212.79</v>
      </c>
      <c r="N437" s="127">
        <v>1374.6</v>
      </c>
      <c r="O437">
        <v>748.95</v>
      </c>
      <c r="Q437" s="127">
        <v>788541609.75</v>
      </c>
      <c r="R437" s="128">
        <v>43735</v>
      </c>
    </row>
    <row r="438" spans="1:18" x14ac:dyDescent="0.3">
      <c r="A438" s="126">
        <v>45481</v>
      </c>
      <c r="B438" s="126"/>
      <c r="C438" s="126"/>
      <c r="D438" s="127">
        <v>1188.1500000000001</v>
      </c>
      <c r="E438" t="s">
        <v>2459</v>
      </c>
      <c r="F438" s="128">
        <v>156248</v>
      </c>
      <c r="G438" s="127">
        <v>1192.75</v>
      </c>
      <c r="H438" s="127">
        <v>1200.2</v>
      </c>
      <c r="I438" s="127">
        <v>1181.6500000000001</v>
      </c>
      <c r="J438" s="127">
        <v>1192.75</v>
      </c>
      <c r="K438" s="127">
        <v>1190</v>
      </c>
      <c r="M438" s="127">
        <v>1190.4100000000001</v>
      </c>
      <c r="N438" s="127">
        <v>1374.6</v>
      </c>
      <c r="O438">
        <v>748.95</v>
      </c>
      <c r="Q438" s="127">
        <v>185999819.25</v>
      </c>
      <c r="R438" s="128">
        <v>13088</v>
      </c>
    </row>
    <row r="439" spans="1:18" x14ac:dyDescent="0.3">
      <c r="A439" s="126">
        <v>45478</v>
      </c>
      <c r="B439" s="126"/>
      <c r="C439" s="126"/>
      <c r="D439" s="127">
        <v>1192.75</v>
      </c>
      <c r="E439" t="s">
        <v>2459</v>
      </c>
      <c r="F439" s="128">
        <v>1038443</v>
      </c>
      <c r="G439" s="127">
        <v>1175.05</v>
      </c>
      <c r="H439" s="127">
        <v>1198.8</v>
      </c>
      <c r="I439" s="127">
        <v>1174.5</v>
      </c>
      <c r="J439" s="127">
        <v>1177.8</v>
      </c>
      <c r="K439" s="127">
        <v>1191.95</v>
      </c>
      <c r="M439" s="127">
        <v>1191.94</v>
      </c>
      <c r="N439" s="127">
        <v>1374.6</v>
      </c>
      <c r="O439">
        <v>737.5</v>
      </c>
      <c r="Q439" s="127">
        <v>1237762756.8</v>
      </c>
      <c r="R439" s="128">
        <v>42050</v>
      </c>
    </row>
    <row r="440" spans="1:18" x14ac:dyDescent="0.3">
      <c r="A440" s="126">
        <v>45477</v>
      </c>
      <c r="B440" s="126"/>
      <c r="C440" s="126"/>
      <c r="D440" s="127">
        <v>1177.8</v>
      </c>
      <c r="E440" t="s">
        <v>2459</v>
      </c>
      <c r="F440" s="128">
        <v>734508</v>
      </c>
      <c r="G440" s="127">
        <v>1162</v>
      </c>
      <c r="H440" s="127">
        <v>1181.1500000000001</v>
      </c>
      <c r="I440" s="127">
        <v>1149</v>
      </c>
      <c r="J440" s="127">
        <v>1153.45</v>
      </c>
      <c r="K440" s="127">
        <v>1175.4000000000001</v>
      </c>
      <c r="M440" s="127">
        <v>1173.1500000000001</v>
      </c>
      <c r="N440" s="127">
        <v>1374.6</v>
      </c>
      <c r="O440">
        <v>737.5</v>
      </c>
      <c r="Q440" s="127">
        <v>861691582.95000005</v>
      </c>
      <c r="R440" s="128">
        <v>35097</v>
      </c>
    </row>
    <row r="441" spans="1:18" x14ac:dyDescent="0.3">
      <c r="A441" s="126">
        <v>45476</v>
      </c>
      <c r="B441" s="126"/>
      <c r="C441" s="126"/>
      <c r="D441" s="127">
        <v>1153.45</v>
      </c>
      <c r="E441" t="s">
        <v>2459</v>
      </c>
      <c r="F441" s="128">
        <v>950710</v>
      </c>
      <c r="G441" s="127">
        <v>1132</v>
      </c>
      <c r="H441" s="127">
        <v>1172.8</v>
      </c>
      <c r="I441" s="127">
        <v>1128</v>
      </c>
      <c r="J441" s="127">
        <v>1131.5999999999999</v>
      </c>
      <c r="K441" s="127">
        <v>1157</v>
      </c>
      <c r="M441" s="127">
        <v>1160.53</v>
      </c>
      <c r="N441" s="127">
        <v>1374.6</v>
      </c>
      <c r="O441">
        <v>737.5</v>
      </c>
      <c r="Q441" s="127">
        <v>1103332145.95</v>
      </c>
      <c r="R441" s="128">
        <v>41182</v>
      </c>
    </row>
    <row r="442" spans="1:18" x14ac:dyDescent="0.3">
      <c r="A442" s="126">
        <v>45475</v>
      </c>
      <c r="B442" s="126"/>
      <c r="C442" s="126"/>
      <c r="D442" s="127">
        <v>1131.5999999999999</v>
      </c>
      <c r="E442" t="s">
        <v>2459</v>
      </c>
      <c r="F442" s="128">
        <v>956188</v>
      </c>
      <c r="G442" s="127">
        <v>1136</v>
      </c>
      <c r="H442" s="127">
        <v>1146</v>
      </c>
      <c r="I442" s="127">
        <v>1113.3</v>
      </c>
      <c r="J442" s="127">
        <v>1135.25</v>
      </c>
      <c r="K442" s="127">
        <v>1128</v>
      </c>
      <c r="M442" s="127">
        <v>1125.82</v>
      </c>
      <c r="N442" s="127">
        <v>1374.6</v>
      </c>
      <c r="O442">
        <v>737.5</v>
      </c>
      <c r="Q442" s="127">
        <v>1076500266.25</v>
      </c>
      <c r="R442" s="128">
        <v>53355</v>
      </c>
    </row>
    <row r="443" spans="1:18" x14ac:dyDescent="0.3">
      <c r="A443" s="126">
        <v>45474</v>
      </c>
      <c r="B443" s="126"/>
      <c r="C443" s="126"/>
      <c r="D443" s="127">
        <v>1135.25</v>
      </c>
      <c r="E443" t="s">
        <v>2459</v>
      </c>
      <c r="F443" s="128">
        <v>437651</v>
      </c>
      <c r="G443" s="127">
        <v>1137.9000000000001</v>
      </c>
      <c r="H443" s="127">
        <v>1147.9000000000001</v>
      </c>
      <c r="I443" s="127">
        <v>1130.8</v>
      </c>
      <c r="J443" s="127">
        <v>1129.7</v>
      </c>
      <c r="K443" s="127">
        <v>1133</v>
      </c>
      <c r="M443" s="127">
        <v>1140.07</v>
      </c>
      <c r="N443" s="127">
        <v>1374.6</v>
      </c>
      <c r="O443">
        <v>737.5</v>
      </c>
      <c r="Q443" s="127">
        <v>498951057.39999998</v>
      </c>
      <c r="R443" s="128">
        <v>32598</v>
      </c>
    </row>
    <row r="444" spans="1:18" x14ac:dyDescent="0.3">
      <c r="A444" s="126">
        <v>45471</v>
      </c>
      <c r="B444" s="126"/>
      <c r="C444" s="126"/>
      <c r="D444" s="127">
        <v>1129.7</v>
      </c>
      <c r="E444" t="s">
        <v>2459</v>
      </c>
      <c r="F444" s="128">
        <v>1057281</v>
      </c>
      <c r="G444" s="127">
        <v>1052</v>
      </c>
      <c r="H444" s="127">
        <v>1138.8499999999999</v>
      </c>
      <c r="I444" s="127">
        <v>1052</v>
      </c>
      <c r="J444" s="127">
        <v>1088.1500000000001</v>
      </c>
      <c r="K444" s="127">
        <v>1132.55</v>
      </c>
      <c r="M444" s="127">
        <v>1122.6600000000001</v>
      </c>
      <c r="N444" s="127">
        <v>1374.6</v>
      </c>
      <c r="O444">
        <v>691.2</v>
      </c>
      <c r="Q444" s="127">
        <v>1186963152.1500001</v>
      </c>
      <c r="R444" s="128">
        <v>60190</v>
      </c>
    </row>
    <row r="445" spans="1:18" x14ac:dyDescent="0.3">
      <c r="A445" s="126">
        <v>45470</v>
      </c>
      <c r="B445" s="126"/>
      <c r="C445" s="126"/>
      <c r="D445" s="127">
        <v>1088.1500000000001</v>
      </c>
      <c r="E445" t="s">
        <v>2459</v>
      </c>
      <c r="F445" s="128">
        <v>1755171</v>
      </c>
      <c r="G445" s="127">
        <v>1114.3</v>
      </c>
      <c r="H445" s="127">
        <v>1114.3</v>
      </c>
      <c r="I445" s="127">
        <v>1080</v>
      </c>
      <c r="J445" s="127">
        <v>1107.3</v>
      </c>
      <c r="K445" s="127">
        <v>1094.3</v>
      </c>
      <c r="M445" s="127">
        <v>1090.76</v>
      </c>
      <c r="N445" s="127">
        <v>1374.6</v>
      </c>
      <c r="O445">
        <v>691.2</v>
      </c>
      <c r="Q445" s="127">
        <v>1914471697.5999999</v>
      </c>
      <c r="R445" s="128">
        <v>63166</v>
      </c>
    </row>
    <row r="446" spans="1:18" x14ac:dyDescent="0.3">
      <c r="A446" s="126">
        <v>45469</v>
      </c>
      <c r="B446" s="126"/>
      <c r="C446" s="126"/>
      <c r="D446" s="127">
        <v>1107.3</v>
      </c>
      <c r="E446" t="s">
        <v>2459</v>
      </c>
      <c r="F446" s="128">
        <v>513552</v>
      </c>
      <c r="G446" s="127">
        <v>1105.7</v>
      </c>
      <c r="H446" s="127">
        <v>1119</v>
      </c>
      <c r="I446" s="127">
        <v>1095.8499999999999</v>
      </c>
      <c r="J446" s="127">
        <v>1101.75</v>
      </c>
      <c r="K446" s="127">
        <v>1109</v>
      </c>
      <c r="M446" s="127">
        <v>1108.2</v>
      </c>
      <c r="N446" s="127">
        <v>1374.6</v>
      </c>
      <c r="O446">
        <v>691.2</v>
      </c>
      <c r="Q446" s="127">
        <v>569119250.89999998</v>
      </c>
      <c r="R446" s="128">
        <v>33238</v>
      </c>
    </row>
    <row r="447" spans="1:18" x14ac:dyDescent="0.3">
      <c r="A447" s="126">
        <v>45468</v>
      </c>
      <c r="B447" s="126"/>
      <c r="C447" s="126"/>
      <c r="D447" s="127">
        <v>1101.75</v>
      </c>
      <c r="E447" t="s">
        <v>2459</v>
      </c>
      <c r="F447" s="128">
        <v>772609</v>
      </c>
      <c r="G447" s="127">
        <v>1130</v>
      </c>
      <c r="H447" s="127">
        <v>1137.5</v>
      </c>
      <c r="I447" s="127">
        <v>1090</v>
      </c>
      <c r="J447" s="127">
        <v>1125.4000000000001</v>
      </c>
      <c r="K447" s="127">
        <v>1102</v>
      </c>
      <c r="M447" s="127">
        <v>1103.6300000000001</v>
      </c>
      <c r="N447" s="127">
        <v>1374.6</v>
      </c>
      <c r="O447">
        <v>691.2</v>
      </c>
      <c r="Q447" s="127">
        <v>852673885.35000002</v>
      </c>
      <c r="R447" s="128">
        <v>46351</v>
      </c>
    </row>
    <row r="448" spans="1:18" x14ac:dyDescent="0.3">
      <c r="A448" s="126">
        <v>45467</v>
      </c>
      <c r="B448" s="126"/>
      <c r="C448" s="126"/>
      <c r="D448" s="127">
        <v>1125.4000000000001</v>
      </c>
      <c r="E448" t="s">
        <v>2459</v>
      </c>
      <c r="F448" s="128">
        <v>278691</v>
      </c>
      <c r="G448" s="127">
        <v>1137.4000000000001</v>
      </c>
      <c r="H448" s="127">
        <v>1142</v>
      </c>
      <c r="I448" s="127">
        <v>1123.2</v>
      </c>
      <c r="J448" s="127">
        <v>1136.4000000000001</v>
      </c>
      <c r="K448" s="127">
        <v>1125.95</v>
      </c>
      <c r="M448" s="127">
        <v>1131.51</v>
      </c>
      <c r="N448" s="127">
        <v>1374.6</v>
      </c>
      <c r="O448">
        <v>691.2</v>
      </c>
      <c r="Q448" s="127">
        <v>315340713.44999999</v>
      </c>
      <c r="R448" s="128">
        <v>20801</v>
      </c>
    </row>
    <row r="449" spans="1:18" x14ac:dyDescent="0.3">
      <c r="A449" s="126">
        <v>45464</v>
      </c>
      <c r="B449" s="126"/>
      <c r="C449" s="126"/>
      <c r="D449" s="127">
        <v>1136.4000000000001</v>
      </c>
      <c r="E449" t="s">
        <v>2459</v>
      </c>
      <c r="F449" s="128">
        <v>799558</v>
      </c>
      <c r="G449" s="127">
        <v>1128</v>
      </c>
      <c r="H449" s="127">
        <v>1143.8</v>
      </c>
      <c r="I449" s="127">
        <v>1124.05</v>
      </c>
      <c r="J449" s="127">
        <v>1125.45</v>
      </c>
      <c r="K449" s="127">
        <v>1135.4000000000001</v>
      </c>
      <c r="M449" s="127">
        <v>1133.97</v>
      </c>
      <c r="N449" s="127">
        <v>1374.6</v>
      </c>
      <c r="O449">
        <v>691.2</v>
      </c>
      <c r="Q449" s="127">
        <v>906672482.75</v>
      </c>
      <c r="R449" s="128">
        <v>36456</v>
      </c>
    </row>
    <row r="450" spans="1:18" x14ac:dyDescent="0.3">
      <c r="A450" s="126">
        <v>45463</v>
      </c>
      <c r="B450" s="126"/>
      <c r="C450" s="126"/>
      <c r="D450" s="127">
        <v>1125.45</v>
      </c>
      <c r="E450" t="s">
        <v>2459</v>
      </c>
      <c r="F450" s="128">
        <v>558269</v>
      </c>
      <c r="G450" s="127">
        <v>1139.4000000000001</v>
      </c>
      <c r="H450" s="127">
        <v>1139.4000000000001</v>
      </c>
      <c r="I450" s="127">
        <v>1124.05</v>
      </c>
      <c r="J450" s="127">
        <v>1133.4000000000001</v>
      </c>
      <c r="K450" s="127">
        <v>1124.8</v>
      </c>
      <c r="M450" s="127">
        <v>1130</v>
      </c>
      <c r="N450" s="127">
        <v>1374.6</v>
      </c>
      <c r="O450">
        <v>691.2</v>
      </c>
      <c r="Q450" s="127">
        <v>630845939.54999995</v>
      </c>
      <c r="R450" s="128">
        <v>29164</v>
      </c>
    </row>
    <row r="451" spans="1:18" x14ac:dyDescent="0.3">
      <c r="A451" s="126">
        <v>45462</v>
      </c>
      <c r="B451" s="126"/>
      <c r="C451" s="126"/>
      <c r="D451" s="127">
        <v>1133.4000000000001</v>
      </c>
      <c r="E451" t="s">
        <v>2459</v>
      </c>
      <c r="F451" s="128">
        <v>373279</v>
      </c>
      <c r="G451" s="127">
        <v>1169</v>
      </c>
      <c r="H451" s="127">
        <v>1171.4000000000001</v>
      </c>
      <c r="I451" s="127">
        <v>1130.05</v>
      </c>
      <c r="J451" s="127">
        <v>1162.8499999999999</v>
      </c>
      <c r="K451" s="127">
        <v>1134.1500000000001</v>
      </c>
      <c r="M451" s="127">
        <v>1143.6300000000001</v>
      </c>
      <c r="N451" s="127">
        <v>1374.6</v>
      </c>
      <c r="O451">
        <v>691.2</v>
      </c>
      <c r="Q451" s="127">
        <v>426894526.39999998</v>
      </c>
      <c r="R451" s="128">
        <v>22004</v>
      </c>
    </row>
    <row r="452" spans="1:18" x14ac:dyDescent="0.3">
      <c r="A452" s="126">
        <v>45461</v>
      </c>
      <c r="B452" s="126"/>
      <c r="C452" s="126"/>
      <c r="D452" s="127">
        <v>1162.8499999999999</v>
      </c>
      <c r="E452" t="s">
        <v>2459</v>
      </c>
      <c r="F452" s="128">
        <v>524432</v>
      </c>
      <c r="G452" s="127">
        <v>1175</v>
      </c>
      <c r="H452" s="127">
        <v>1187.9000000000001</v>
      </c>
      <c r="I452" s="127">
        <v>1160.5</v>
      </c>
      <c r="J452" s="127">
        <v>1181.3499999999999</v>
      </c>
      <c r="K452" s="127">
        <v>1164.3</v>
      </c>
      <c r="M452" s="127">
        <v>1165.55</v>
      </c>
      <c r="N452" s="127">
        <v>1374.6</v>
      </c>
      <c r="O452">
        <v>691.2</v>
      </c>
      <c r="Q452" s="127">
        <v>611249843.45000005</v>
      </c>
      <c r="R452" s="128">
        <v>21673</v>
      </c>
    </row>
    <row r="453" spans="1:18" x14ac:dyDescent="0.3">
      <c r="A453" s="126">
        <v>45457</v>
      </c>
      <c r="B453" s="126"/>
      <c r="C453" s="126"/>
      <c r="D453" s="127">
        <v>1181.3499999999999</v>
      </c>
      <c r="E453" t="s">
        <v>2459</v>
      </c>
      <c r="F453" s="128">
        <v>285975</v>
      </c>
      <c r="G453" s="127">
        <v>1200</v>
      </c>
      <c r="H453" s="127">
        <v>1213.7</v>
      </c>
      <c r="I453" s="127">
        <v>1175.75</v>
      </c>
      <c r="J453" s="127">
        <v>1199.8</v>
      </c>
      <c r="K453" s="127">
        <v>1179.9000000000001</v>
      </c>
      <c r="M453" s="127">
        <v>1193.79</v>
      </c>
      <c r="N453" s="127">
        <v>1374.6</v>
      </c>
      <c r="O453">
        <v>691.2</v>
      </c>
      <c r="Q453" s="127">
        <v>341393876.14999998</v>
      </c>
      <c r="R453" s="128">
        <v>15013</v>
      </c>
    </row>
    <row r="454" spans="1:18" x14ac:dyDescent="0.3">
      <c r="A454" s="126">
        <v>45456</v>
      </c>
      <c r="B454" s="126"/>
      <c r="C454" s="126"/>
      <c r="D454" s="127">
        <v>1199.8</v>
      </c>
      <c r="E454" t="s">
        <v>2459</v>
      </c>
      <c r="F454" s="128">
        <v>1053240</v>
      </c>
      <c r="G454" s="127">
        <v>1185.55</v>
      </c>
      <c r="H454" s="127">
        <v>1210</v>
      </c>
      <c r="I454" s="127">
        <v>1185</v>
      </c>
      <c r="J454" s="127">
        <v>1179.45</v>
      </c>
      <c r="K454" s="127">
        <v>1192.0999999999999</v>
      </c>
      <c r="M454" s="127">
        <v>1200.5</v>
      </c>
      <c r="N454" s="127">
        <v>1374.6</v>
      </c>
      <c r="O454">
        <v>691.2</v>
      </c>
      <c r="Q454" s="127">
        <v>1264409683.5999999</v>
      </c>
      <c r="R454" s="128">
        <v>47072</v>
      </c>
    </row>
    <row r="455" spans="1:18" x14ac:dyDescent="0.3">
      <c r="A455" s="126">
        <v>45455</v>
      </c>
      <c r="B455" s="126"/>
      <c r="C455" s="126"/>
      <c r="D455" s="127">
        <v>1179.45</v>
      </c>
      <c r="E455" t="s">
        <v>2459</v>
      </c>
      <c r="F455" s="128">
        <v>942555</v>
      </c>
      <c r="G455" s="127">
        <v>1179.55</v>
      </c>
      <c r="H455" s="127">
        <v>1188.5</v>
      </c>
      <c r="I455" s="127">
        <v>1173</v>
      </c>
      <c r="J455" s="127">
        <v>1173.7</v>
      </c>
      <c r="K455" s="127">
        <v>1181</v>
      </c>
      <c r="M455" s="127">
        <v>1177.33</v>
      </c>
      <c r="N455" s="127">
        <v>1374.6</v>
      </c>
      <c r="O455">
        <v>691.2</v>
      </c>
      <c r="Q455" s="127">
        <v>1109701820.9000001</v>
      </c>
      <c r="R455" s="128">
        <v>37687</v>
      </c>
    </row>
    <row r="456" spans="1:18" x14ac:dyDescent="0.3">
      <c r="A456" s="126">
        <v>45454</v>
      </c>
      <c r="B456" s="126"/>
      <c r="C456" s="126"/>
      <c r="D456" s="127">
        <v>1173.7</v>
      </c>
      <c r="E456" t="s">
        <v>2459</v>
      </c>
      <c r="F456" s="128">
        <v>542486</v>
      </c>
      <c r="G456" s="127">
        <v>1180</v>
      </c>
      <c r="H456" s="127">
        <v>1181.95</v>
      </c>
      <c r="I456" s="127">
        <v>1164.0999999999999</v>
      </c>
      <c r="J456" s="127">
        <v>1176.7</v>
      </c>
      <c r="K456" s="127">
        <v>1175</v>
      </c>
      <c r="M456" s="127">
        <v>1172.8399999999999</v>
      </c>
      <c r="N456" s="127">
        <v>1374.6</v>
      </c>
      <c r="O456">
        <v>691.2</v>
      </c>
      <c r="Q456" s="127">
        <v>636250442.89999998</v>
      </c>
      <c r="R456" s="128">
        <v>18495</v>
      </c>
    </row>
    <row r="457" spans="1:18" x14ac:dyDescent="0.3">
      <c r="A457" s="126">
        <v>45453</v>
      </c>
      <c r="B457" s="126"/>
      <c r="C457" s="126"/>
      <c r="D457" s="127">
        <v>1176.7</v>
      </c>
      <c r="E457" t="s">
        <v>2459</v>
      </c>
      <c r="F457" s="128">
        <v>162598</v>
      </c>
      <c r="G457" s="127">
        <v>1169.7</v>
      </c>
      <c r="H457" s="127">
        <v>1186.2</v>
      </c>
      <c r="I457" s="127">
        <v>1169.7</v>
      </c>
      <c r="J457" s="127">
        <v>1169.7</v>
      </c>
      <c r="K457" s="127">
        <v>1174</v>
      </c>
      <c r="M457" s="127">
        <v>1178.68</v>
      </c>
      <c r="N457" s="127">
        <v>1374.6</v>
      </c>
      <c r="O457">
        <v>691.2</v>
      </c>
      <c r="Q457" s="127">
        <v>191651023.55000001</v>
      </c>
      <c r="R457" s="128">
        <v>15660</v>
      </c>
    </row>
    <row r="458" spans="1:18" x14ac:dyDescent="0.3">
      <c r="A458" s="126">
        <v>45450</v>
      </c>
      <c r="B458" s="126"/>
      <c r="C458" s="126"/>
      <c r="D458" s="127">
        <v>1169.7</v>
      </c>
      <c r="E458" t="s">
        <v>2459</v>
      </c>
      <c r="F458" s="128">
        <v>323013</v>
      </c>
      <c r="G458" s="127">
        <v>1170.4000000000001</v>
      </c>
      <c r="H458" s="127">
        <v>1182.05</v>
      </c>
      <c r="I458" s="127">
        <v>1153.5</v>
      </c>
      <c r="J458" s="127">
        <v>1161.75</v>
      </c>
      <c r="K458" s="127">
        <v>1171</v>
      </c>
      <c r="M458" s="127">
        <v>1168.27</v>
      </c>
      <c r="N458" s="127">
        <v>1374.6</v>
      </c>
      <c r="O458">
        <v>691.2</v>
      </c>
      <c r="Q458" s="127">
        <v>377365620.89999998</v>
      </c>
      <c r="R458" s="128">
        <v>20238</v>
      </c>
    </row>
    <row r="459" spans="1:18" x14ac:dyDescent="0.3">
      <c r="A459" s="126">
        <v>45449</v>
      </c>
      <c r="B459" s="126"/>
      <c r="C459" s="126"/>
      <c r="D459" s="127">
        <v>1161.75</v>
      </c>
      <c r="E459" t="s">
        <v>2459</v>
      </c>
      <c r="F459" s="128">
        <v>312305</v>
      </c>
      <c r="G459" s="127">
        <v>1178.7</v>
      </c>
      <c r="H459" s="127">
        <v>1179.95</v>
      </c>
      <c r="I459" s="127">
        <v>1150</v>
      </c>
      <c r="J459" s="127">
        <v>1176.3499999999999</v>
      </c>
      <c r="K459" s="127">
        <v>1163</v>
      </c>
      <c r="M459" s="127">
        <v>1161.76</v>
      </c>
      <c r="N459" s="127">
        <v>1374.6</v>
      </c>
      <c r="O459">
        <v>691.2</v>
      </c>
      <c r="Q459" s="127">
        <v>362822421.5</v>
      </c>
      <c r="R459" s="128">
        <v>30416</v>
      </c>
    </row>
    <row r="460" spans="1:18" x14ac:dyDescent="0.3">
      <c r="A460" s="126">
        <v>45448</v>
      </c>
      <c r="B460" s="126"/>
      <c r="C460" s="126"/>
      <c r="D460" s="127">
        <v>1176.3499999999999</v>
      </c>
      <c r="E460" t="s">
        <v>2459</v>
      </c>
      <c r="F460" s="128">
        <v>410432</v>
      </c>
      <c r="G460" s="127">
        <v>1145.7</v>
      </c>
      <c r="H460" s="127">
        <v>1186.5</v>
      </c>
      <c r="I460" s="127">
        <v>1137.5</v>
      </c>
      <c r="J460" s="127">
        <v>1139.8499999999999</v>
      </c>
      <c r="K460" s="127">
        <v>1171.55</v>
      </c>
      <c r="M460" s="127">
        <v>1169.97</v>
      </c>
      <c r="N460" s="127">
        <v>1374.6</v>
      </c>
      <c r="O460">
        <v>691.2</v>
      </c>
      <c r="Q460" s="127">
        <v>480191304.19999999</v>
      </c>
      <c r="R460" s="128">
        <v>29082</v>
      </c>
    </row>
    <row r="461" spans="1:18" x14ac:dyDescent="0.3">
      <c r="A461" s="126">
        <v>45447</v>
      </c>
      <c r="B461" s="126"/>
      <c r="C461" s="126"/>
      <c r="D461" s="127">
        <v>1139.8499999999999</v>
      </c>
      <c r="E461" t="s">
        <v>2459</v>
      </c>
      <c r="F461" s="128">
        <v>1033914</v>
      </c>
      <c r="G461" s="127">
        <v>1128</v>
      </c>
      <c r="H461" s="127">
        <v>1148.1500000000001</v>
      </c>
      <c r="I461" s="127">
        <v>1073.5999999999999</v>
      </c>
      <c r="J461" s="127">
        <v>1127.3</v>
      </c>
      <c r="K461" s="127">
        <v>1142</v>
      </c>
      <c r="M461" s="127">
        <v>1123.8399999999999</v>
      </c>
      <c r="N461" s="127">
        <v>1374.6</v>
      </c>
      <c r="O461">
        <v>691.2</v>
      </c>
      <c r="Q461" s="127">
        <v>1161958384.95</v>
      </c>
      <c r="R461" s="128">
        <v>47642</v>
      </c>
    </row>
    <row r="462" spans="1:18" x14ac:dyDescent="0.3">
      <c r="A462" s="126">
        <v>45446</v>
      </c>
      <c r="B462" s="126"/>
      <c r="C462" s="126"/>
      <c r="D462" s="127">
        <v>1127.3</v>
      </c>
      <c r="E462" t="s">
        <v>2459</v>
      </c>
      <c r="F462" s="128">
        <v>1217343</v>
      </c>
      <c r="G462" s="127">
        <v>1174.4000000000001</v>
      </c>
      <c r="H462" s="127">
        <v>1174.4000000000001</v>
      </c>
      <c r="I462" s="127">
        <v>1124</v>
      </c>
      <c r="J462" s="127">
        <v>1152.1500000000001</v>
      </c>
      <c r="K462" s="127">
        <v>1125</v>
      </c>
      <c r="M462" s="127">
        <v>1135.67</v>
      </c>
      <c r="N462" s="127">
        <v>1374.6</v>
      </c>
      <c r="O462">
        <v>691.2</v>
      </c>
      <c r="Q462" s="127">
        <v>1382494477.5999999</v>
      </c>
      <c r="R462" s="128">
        <v>53572</v>
      </c>
    </row>
    <row r="463" spans="1:18" x14ac:dyDescent="0.3">
      <c r="A463" s="126">
        <v>45443</v>
      </c>
      <c r="B463" s="126"/>
      <c r="C463" s="126"/>
      <c r="D463" s="127">
        <v>1152.1500000000001</v>
      </c>
      <c r="E463" t="s">
        <v>2459</v>
      </c>
      <c r="F463" s="128">
        <v>2421958</v>
      </c>
      <c r="G463" s="127">
        <v>1232.0999999999999</v>
      </c>
      <c r="H463" s="127">
        <v>1239.9000000000001</v>
      </c>
      <c r="I463" s="127">
        <v>1146.5999999999999</v>
      </c>
      <c r="J463" s="127">
        <v>1249.4000000000001</v>
      </c>
      <c r="K463" s="127">
        <v>1155.5</v>
      </c>
      <c r="M463" s="127">
        <v>1173.94</v>
      </c>
      <c r="N463" s="127">
        <v>1374.6</v>
      </c>
      <c r="O463">
        <v>675.45</v>
      </c>
      <c r="Q463" s="127">
        <v>2843231425.5999999</v>
      </c>
      <c r="R463" s="128">
        <v>89345</v>
      </c>
    </row>
    <row r="464" spans="1:18" x14ac:dyDescent="0.3">
      <c r="A464" s="126">
        <v>45442</v>
      </c>
      <c r="B464" s="126"/>
      <c r="C464" s="126"/>
      <c r="D464" s="127">
        <v>1249.4000000000001</v>
      </c>
      <c r="E464" t="s">
        <v>2459</v>
      </c>
      <c r="F464" s="128">
        <v>644782</v>
      </c>
      <c r="G464" s="127">
        <v>1291.5999999999999</v>
      </c>
      <c r="H464" s="127">
        <v>1291.5999999999999</v>
      </c>
      <c r="I464" s="127">
        <v>1231.1500000000001</v>
      </c>
      <c r="J464" s="127">
        <v>1294</v>
      </c>
      <c r="K464" s="127">
        <v>1250</v>
      </c>
      <c r="M464" s="127">
        <v>1258.17</v>
      </c>
      <c r="N464" s="127">
        <v>1374.6</v>
      </c>
      <c r="O464">
        <v>675.45</v>
      </c>
      <c r="Q464" s="127">
        <v>811247386.60000002</v>
      </c>
      <c r="R464" s="128">
        <v>49446</v>
      </c>
    </row>
    <row r="465" spans="1:18" x14ac:dyDescent="0.3">
      <c r="A465" s="126">
        <v>45441</v>
      </c>
      <c r="B465" s="126"/>
      <c r="C465" s="126"/>
      <c r="D465" s="127">
        <v>1294</v>
      </c>
      <c r="E465" t="s">
        <v>2459</v>
      </c>
      <c r="F465" s="128">
        <v>2025821</v>
      </c>
      <c r="G465" s="127">
        <v>1327</v>
      </c>
      <c r="H465" s="127">
        <v>1354.5</v>
      </c>
      <c r="I465" s="127">
        <v>1276.0999999999999</v>
      </c>
      <c r="J465" s="127">
        <v>1319.75</v>
      </c>
      <c r="K465" s="127">
        <v>1286</v>
      </c>
      <c r="M465" s="127">
        <v>1324.23</v>
      </c>
      <c r="N465" s="127">
        <v>1374.6</v>
      </c>
      <c r="O465">
        <v>675.45</v>
      </c>
      <c r="Q465" s="127">
        <v>2682652530.5500002</v>
      </c>
      <c r="R465" s="128">
        <v>86044</v>
      </c>
    </row>
    <row r="466" spans="1:18" x14ac:dyDescent="0.3">
      <c r="A466" s="126">
        <v>45440</v>
      </c>
      <c r="B466" s="126"/>
      <c r="C466" s="126"/>
      <c r="D466" s="127">
        <v>1319.75</v>
      </c>
      <c r="E466" t="s">
        <v>2459</v>
      </c>
      <c r="F466" s="128">
        <v>422797</v>
      </c>
      <c r="G466" s="127">
        <v>1296.5999999999999</v>
      </c>
      <c r="H466" s="127">
        <v>1325.7</v>
      </c>
      <c r="I466" s="127">
        <v>1286.45</v>
      </c>
      <c r="J466" s="127">
        <v>1296.5999999999999</v>
      </c>
      <c r="K466" s="127">
        <v>1323</v>
      </c>
      <c r="M466" s="127">
        <v>1305.6500000000001</v>
      </c>
      <c r="N466" s="127">
        <v>1374.6</v>
      </c>
      <c r="O466">
        <v>675.45</v>
      </c>
      <c r="Q466" s="127">
        <v>552024401.54999995</v>
      </c>
      <c r="R466" s="128">
        <v>22225</v>
      </c>
    </row>
    <row r="467" spans="1:18" x14ac:dyDescent="0.3">
      <c r="A467" s="126">
        <v>45439</v>
      </c>
      <c r="B467" s="126"/>
      <c r="C467" s="126"/>
      <c r="D467" s="127">
        <v>1296.5999999999999</v>
      </c>
      <c r="E467" t="s">
        <v>2459</v>
      </c>
      <c r="F467" s="128">
        <v>132016</v>
      </c>
      <c r="G467" s="127">
        <v>1302.05</v>
      </c>
      <c r="H467" s="127">
        <v>1310.9</v>
      </c>
      <c r="I467" s="127">
        <v>1291.3</v>
      </c>
      <c r="J467" s="127">
        <v>1297.75</v>
      </c>
      <c r="K467" s="127">
        <v>1299</v>
      </c>
      <c r="M467" s="127">
        <v>1301.1199999999999</v>
      </c>
      <c r="N467" s="127">
        <v>1374.6</v>
      </c>
      <c r="O467">
        <v>675.45</v>
      </c>
      <c r="Q467" s="127">
        <v>171768836.5</v>
      </c>
      <c r="R467" s="128">
        <v>10050</v>
      </c>
    </row>
    <row r="468" spans="1:18" x14ac:dyDescent="0.3">
      <c r="A468" s="126">
        <v>45436</v>
      </c>
      <c r="B468" s="126"/>
      <c r="C468" s="126"/>
      <c r="D468" s="127">
        <v>1297.75</v>
      </c>
      <c r="E468" t="s">
        <v>2459</v>
      </c>
      <c r="F468" s="128">
        <v>318132</v>
      </c>
      <c r="G468" s="127">
        <v>1310.75</v>
      </c>
      <c r="H468" s="127">
        <v>1319.05</v>
      </c>
      <c r="I468" s="127">
        <v>1285.2</v>
      </c>
      <c r="J468" s="127">
        <v>1308.8</v>
      </c>
      <c r="K468" s="127">
        <v>1301.1500000000001</v>
      </c>
      <c r="M468" s="127">
        <v>1295.8900000000001</v>
      </c>
      <c r="N468" s="127">
        <v>1374.6</v>
      </c>
      <c r="O468">
        <v>669.8</v>
      </c>
      <c r="Q468" s="127">
        <v>412264902.05000001</v>
      </c>
      <c r="R468" s="128">
        <v>16607</v>
      </c>
    </row>
    <row r="469" spans="1:18" x14ac:dyDescent="0.3">
      <c r="A469" s="126">
        <v>45435</v>
      </c>
      <c r="B469" s="126"/>
      <c r="C469" s="126"/>
      <c r="D469" s="127">
        <v>1308.8</v>
      </c>
      <c r="E469" t="s">
        <v>2459</v>
      </c>
      <c r="F469" s="128">
        <v>170445</v>
      </c>
      <c r="G469" s="127">
        <v>1327.9</v>
      </c>
      <c r="H469" s="127">
        <v>1327.9</v>
      </c>
      <c r="I469" s="127">
        <v>1301</v>
      </c>
      <c r="J469" s="127">
        <v>1318.5</v>
      </c>
      <c r="K469" s="127">
        <v>1308</v>
      </c>
      <c r="M469" s="127">
        <v>1308.99</v>
      </c>
      <c r="N469" s="127">
        <v>1374.6</v>
      </c>
      <c r="O469">
        <v>669.8</v>
      </c>
      <c r="Q469" s="127">
        <v>223110641.75</v>
      </c>
      <c r="R469" s="128">
        <v>15812</v>
      </c>
    </row>
    <row r="470" spans="1:18" x14ac:dyDescent="0.3">
      <c r="A470" s="126">
        <v>45434</v>
      </c>
      <c r="B470" s="126"/>
      <c r="C470" s="126"/>
      <c r="D470" s="127">
        <v>1318.5</v>
      </c>
      <c r="E470" t="s">
        <v>2459</v>
      </c>
      <c r="F470" s="128">
        <v>173094</v>
      </c>
      <c r="G470" s="127">
        <v>1310</v>
      </c>
      <c r="H470" s="127">
        <v>1324.7</v>
      </c>
      <c r="I470" s="127">
        <v>1293.8</v>
      </c>
      <c r="J470" s="127">
        <v>1306.95</v>
      </c>
      <c r="K470" s="127">
        <v>1322.5</v>
      </c>
      <c r="M470" s="127">
        <v>1313.76</v>
      </c>
      <c r="N470" s="127">
        <v>1374.6</v>
      </c>
      <c r="O470">
        <v>669.8</v>
      </c>
      <c r="Q470" s="127">
        <v>227403914.19999999</v>
      </c>
      <c r="R470" s="128">
        <v>17387</v>
      </c>
    </row>
    <row r="471" spans="1:18" x14ac:dyDescent="0.3">
      <c r="A471" s="126">
        <v>45433</v>
      </c>
      <c r="B471" s="126"/>
      <c r="C471" s="126"/>
      <c r="D471" s="127">
        <v>1306.95</v>
      </c>
      <c r="E471" t="s">
        <v>2459</v>
      </c>
      <c r="F471" s="128">
        <v>321671</v>
      </c>
      <c r="G471" s="127">
        <v>1309.75</v>
      </c>
      <c r="H471" s="127">
        <v>1314.85</v>
      </c>
      <c r="I471" s="127">
        <v>1283.6500000000001</v>
      </c>
      <c r="J471" s="127">
        <v>1309.75</v>
      </c>
      <c r="K471" s="127">
        <v>1300</v>
      </c>
      <c r="M471" s="127">
        <v>1296.1099999999999</v>
      </c>
      <c r="N471" s="127">
        <v>1374.6</v>
      </c>
      <c r="O471">
        <v>669.8</v>
      </c>
      <c r="Q471" s="127">
        <v>416919476.10000002</v>
      </c>
      <c r="R471" s="128">
        <v>12843</v>
      </c>
    </row>
    <row r="472" spans="1:18" x14ac:dyDescent="0.3">
      <c r="A472" s="126">
        <v>45430</v>
      </c>
      <c r="B472" s="126"/>
      <c r="C472" s="126"/>
      <c r="D472" s="127">
        <v>1309.75</v>
      </c>
      <c r="E472" t="s">
        <v>2459</v>
      </c>
      <c r="F472" s="128">
        <v>31324</v>
      </c>
      <c r="G472" s="127">
        <v>1308.6500000000001</v>
      </c>
      <c r="H472" s="127">
        <v>1334.7</v>
      </c>
      <c r="I472" s="127">
        <v>1299.55</v>
      </c>
      <c r="J472" s="127">
        <v>1301.7</v>
      </c>
      <c r="K472" s="127">
        <v>1305</v>
      </c>
      <c r="M472" s="127">
        <v>1312.84</v>
      </c>
      <c r="N472" s="127">
        <v>1374.6</v>
      </c>
      <c r="O472">
        <v>669.8</v>
      </c>
      <c r="Q472" s="127">
        <v>41123426.75</v>
      </c>
      <c r="R472" s="128">
        <v>1626</v>
      </c>
    </row>
    <row r="473" spans="1:18" x14ac:dyDescent="0.3">
      <c r="A473" s="126">
        <v>45429</v>
      </c>
      <c r="B473" s="126"/>
      <c r="C473" s="126"/>
      <c r="D473" s="127">
        <v>1301.7</v>
      </c>
      <c r="E473" t="s">
        <v>2459</v>
      </c>
      <c r="F473" s="128">
        <v>160999</v>
      </c>
      <c r="G473" s="127">
        <v>1293.95</v>
      </c>
      <c r="H473" s="127">
        <v>1306.6500000000001</v>
      </c>
      <c r="I473" s="127">
        <v>1276.8499999999999</v>
      </c>
      <c r="J473" s="127">
        <v>1287.5</v>
      </c>
      <c r="K473" s="127">
        <v>1300.75</v>
      </c>
      <c r="M473" s="127">
        <v>1292.24</v>
      </c>
      <c r="N473" s="127">
        <v>1374.6</v>
      </c>
      <c r="O473">
        <v>669.8</v>
      </c>
      <c r="Q473" s="127">
        <v>208048991.94999999</v>
      </c>
      <c r="R473" s="128">
        <v>16317</v>
      </c>
    </row>
    <row r="474" spans="1:18" x14ac:dyDescent="0.3">
      <c r="A474" s="126">
        <v>45428</v>
      </c>
      <c r="B474" s="126"/>
      <c r="C474" s="126"/>
      <c r="D474" s="127">
        <v>1287.5</v>
      </c>
      <c r="E474" t="s">
        <v>2459</v>
      </c>
      <c r="F474" s="128">
        <v>87052</v>
      </c>
      <c r="G474" s="127">
        <v>1284.6500000000001</v>
      </c>
      <c r="H474" s="127">
        <v>1293.9000000000001</v>
      </c>
      <c r="I474" s="127">
        <v>1269.8</v>
      </c>
      <c r="J474" s="127">
        <v>1276.3</v>
      </c>
      <c r="K474" s="127">
        <v>1286.3499999999999</v>
      </c>
      <c r="M474" s="127">
        <v>1282.3699999999999</v>
      </c>
      <c r="N474" s="127">
        <v>1374.6</v>
      </c>
      <c r="O474">
        <v>669.8</v>
      </c>
      <c r="Q474" s="127">
        <v>111632504.75</v>
      </c>
      <c r="R474" s="128">
        <v>10763</v>
      </c>
    </row>
    <row r="475" spans="1:18" x14ac:dyDescent="0.3">
      <c r="A475" s="126">
        <v>45427</v>
      </c>
      <c r="B475" s="126"/>
      <c r="C475" s="126"/>
      <c r="D475" s="127">
        <v>1276.3</v>
      </c>
      <c r="E475" t="s">
        <v>2459</v>
      </c>
      <c r="F475" s="128">
        <v>139522</v>
      </c>
      <c r="G475" s="127">
        <v>1295</v>
      </c>
      <c r="H475" s="127">
        <v>1295</v>
      </c>
      <c r="I475" s="127">
        <v>1266.5</v>
      </c>
      <c r="J475" s="127">
        <v>1289.95</v>
      </c>
      <c r="K475" s="127">
        <v>1274.0999999999999</v>
      </c>
      <c r="M475" s="127">
        <v>1279.58</v>
      </c>
      <c r="N475" s="127">
        <v>1374.6</v>
      </c>
      <c r="O475">
        <v>669.8</v>
      </c>
      <c r="Q475" s="127">
        <v>178529471.55000001</v>
      </c>
      <c r="R475" s="128">
        <v>12616</v>
      </c>
    </row>
    <row r="476" spans="1:18" x14ac:dyDescent="0.3">
      <c r="A476" s="126">
        <v>45426</v>
      </c>
      <c r="B476" s="126"/>
      <c r="C476" s="126"/>
      <c r="D476" s="127">
        <v>1289.95</v>
      </c>
      <c r="E476" t="s">
        <v>2459</v>
      </c>
      <c r="F476" s="128">
        <v>280228</v>
      </c>
      <c r="G476" s="127">
        <v>1300.05</v>
      </c>
      <c r="H476" s="127">
        <v>1305.05</v>
      </c>
      <c r="I476" s="127">
        <v>1280</v>
      </c>
      <c r="J476" s="127">
        <v>1298.3</v>
      </c>
      <c r="K476" s="127">
        <v>1292.9000000000001</v>
      </c>
      <c r="M476" s="127">
        <v>1291.69</v>
      </c>
      <c r="N476" s="127">
        <v>1374.6</v>
      </c>
      <c r="O476">
        <v>669.8</v>
      </c>
      <c r="Q476" s="127">
        <v>361966554</v>
      </c>
      <c r="R476" s="128">
        <v>11790</v>
      </c>
    </row>
    <row r="477" spans="1:18" x14ac:dyDescent="0.3">
      <c r="A477" s="126">
        <v>45425</v>
      </c>
      <c r="B477" s="126"/>
      <c r="C477" s="126"/>
      <c r="D477" s="127">
        <v>1298.3</v>
      </c>
      <c r="E477" t="s">
        <v>2459</v>
      </c>
      <c r="F477" s="128">
        <v>417644</v>
      </c>
      <c r="G477" s="127">
        <v>1301</v>
      </c>
      <c r="H477" s="127">
        <v>1314.3</v>
      </c>
      <c r="I477" s="127">
        <v>1291.45</v>
      </c>
      <c r="J477" s="127">
        <v>1312.95</v>
      </c>
      <c r="K477" s="127">
        <v>1296.0999999999999</v>
      </c>
      <c r="M477" s="127">
        <v>1300.3699999999999</v>
      </c>
      <c r="N477" s="127">
        <v>1374.6</v>
      </c>
      <c r="O477">
        <v>669.8</v>
      </c>
      <c r="Q477" s="127">
        <v>543090833.54999995</v>
      </c>
      <c r="R477" s="128">
        <v>10881</v>
      </c>
    </row>
    <row r="478" spans="1:18" x14ac:dyDescent="0.3">
      <c r="A478" s="126">
        <v>45422</v>
      </c>
      <c r="B478" s="126"/>
      <c r="C478" s="126"/>
      <c r="D478" s="127">
        <v>1312.95</v>
      </c>
      <c r="E478" t="s">
        <v>2459</v>
      </c>
      <c r="F478" s="128">
        <v>316687</v>
      </c>
      <c r="G478" s="127">
        <v>1284.25</v>
      </c>
      <c r="H478" s="127">
        <v>1319.9</v>
      </c>
      <c r="I478" s="127">
        <v>1283.95</v>
      </c>
      <c r="J478" s="127">
        <v>1284.25</v>
      </c>
      <c r="K478" s="127">
        <v>1311.15</v>
      </c>
      <c r="M478" s="127">
        <v>1295.6300000000001</v>
      </c>
      <c r="N478" s="127">
        <v>1374.6</v>
      </c>
      <c r="O478">
        <v>669.8</v>
      </c>
      <c r="Q478" s="127">
        <v>410310729.10000002</v>
      </c>
      <c r="R478" s="128">
        <v>21202</v>
      </c>
    </row>
    <row r="479" spans="1:18" x14ac:dyDescent="0.3">
      <c r="A479" s="126">
        <v>45421</v>
      </c>
      <c r="B479" s="126"/>
      <c r="C479" s="126"/>
      <c r="D479" s="127">
        <v>1284.25</v>
      </c>
      <c r="E479" t="s">
        <v>2459</v>
      </c>
      <c r="F479" s="128">
        <v>117602</v>
      </c>
      <c r="G479" s="127">
        <v>1316.45</v>
      </c>
      <c r="H479" s="127">
        <v>1335</v>
      </c>
      <c r="I479" s="127">
        <v>1280</v>
      </c>
      <c r="J479" s="127">
        <v>1316.45</v>
      </c>
      <c r="K479" s="127">
        <v>1284.55</v>
      </c>
      <c r="M479" s="127">
        <v>1303.8599999999999</v>
      </c>
      <c r="N479" s="127">
        <v>1374.6</v>
      </c>
      <c r="O479">
        <v>669.8</v>
      </c>
      <c r="Q479" s="127">
        <v>153336704.69999999</v>
      </c>
      <c r="R479" s="128">
        <v>11600</v>
      </c>
    </row>
    <row r="480" spans="1:18" x14ac:dyDescent="0.3">
      <c r="A480" s="126">
        <v>45420</v>
      </c>
      <c r="B480" s="126"/>
      <c r="C480" s="126"/>
      <c r="D480" s="127">
        <v>1316.45</v>
      </c>
      <c r="E480" t="s">
        <v>2459</v>
      </c>
      <c r="F480" s="128">
        <v>532186</v>
      </c>
      <c r="G480" s="127">
        <v>1250</v>
      </c>
      <c r="H480" s="127">
        <v>1328.35</v>
      </c>
      <c r="I480" s="127">
        <v>1250</v>
      </c>
      <c r="J480" s="127">
        <v>1293.3</v>
      </c>
      <c r="K480" s="127">
        <v>1319.85</v>
      </c>
      <c r="M480" s="127">
        <v>1304.3699999999999</v>
      </c>
      <c r="N480" s="127">
        <v>1374.6</v>
      </c>
      <c r="O480">
        <v>669.8</v>
      </c>
      <c r="Q480" s="127">
        <v>694166071.54999995</v>
      </c>
      <c r="R480" s="128">
        <v>24758</v>
      </c>
    </row>
    <row r="481" spans="1:18" x14ac:dyDescent="0.3">
      <c r="A481" s="126">
        <v>45419</v>
      </c>
      <c r="B481" s="126"/>
      <c r="C481" s="126"/>
      <c r="D481" s="127">
        <v>1293.3</v>
      </c>
      <c r="E481" t="s">
        <v>2459</v>
      </c>
      <c r="F481" s="128">
        <v>360488</v>
      </c>
      <c r="G481" s="127">
        <v>1336.3</v>
      </c>
      <c r="H481" s="127">
        <v>1344.45</v>
      </c>
      <c r="I481" s="127">
        <v>1273.75</v>
      </c>
      <c r="J481" s="127">
        <v>1336.3</v>
      </c>
      <c r="K481" s="127">
        <v>1291</v>
      </c>
      <c r="M481" s="127">
        <v>1293.0899999999999</v>
      </c>
      <c r="N481" s="127">
        <v>1374.6</v>
      </c>
      <c r="O481">
        <v>669.8</v>
      </c>
      <c r="Q481" s="127">
        <v>466144039.60000002</v>
      </c>
      <c r="R481" s="128">
        <v>18881</v>
      </c>
    </row>
    <row r="482" spans="1:18" x14ac:dyDescent="0.3">
      <c r="A482" s="126">
        <v>45418</v>
      </c>
      <c r="B482" s="126"/>
      <c r="C482" s="126"/>
      <c r="D482" s="127">
        <v>1336.3</v>
      </c>
      <c r="E482" t="s">
        <v>2459</v>
      </c>
      <c r="F482" s="128">
        <v>194153</v>
      </c>
      <c r="G482" s="127">
        <v>1332.25</v>
      </c>
      <c r="H482" s="127">
        <v>1351.9</v>
      </c>
      <c r="I482" s="127">
        <v>1324.6</v>
      </c>
      <c r="J482" s="127">
        <v>1337.7</v>
      </c>
      <c r="K482" s="127">
        <v>1339</v>
      </c>
      <c r="M482" s="127">
        <v>1338.04</v>
      </c>
      <c r="N482" s="127">
        <v>1374.6</v>
      </c>
      <c r="O482">
        <v>669.8</v>
      </c>
      <c r="Q482" s="127">
        <v>259783710.09999999</v>
      </c>
      <c r="R482" s="128">
        <v>11785</v>
      </c>
    </row>
    <row r="483" spans="1:18" x14ac:dyDescent="0.3">
      <c r="A483" s="126">
        <v>45415</v>
      </c>
      <c r="B483" s="126"/>
      <c r="C483" s="126"/>
      <c r="D483" s="127">
        <v>1337.7</v>
      </c>
      <c r="E483" t="s">
        <v>2459</v>
      </c>
      <c r="F483" s="128">
        <v>278430</v>
      </c>
      <c r="G483" s="127">
        <v>1358</v>
      </c>
      <c r="H483" s="127">
        <v>1359.05</v>
      </c>
      <c r="I483" s="127">
        <v>1324.05</v>
      </c>
      <c r="J483" s="127">
        <v>1351</v>
      </c>
      <c r="K483" s="127">
        <v>1332.25</v>
      </c>
      <c r="M483" s="127">
        <v>1340.44</v>
      </c>
      <c r="N483" s="127">
        <v>1374.6</v>
      </c>
      <c r="O483">
        <v>669.8</v>
      </c>
      <c r="Q483" s="127">
        <v>373219540.55000001</v>
      </c>
      <c r="R483" s="128">
        <v>18275</v>
      </c>
    </row>
    <row r="484" spans="1:18" x14ac:dyDescent="0.3">
      <c r="A484" s="126">
        <v>45414</v>
      </c>
      <c r="B484" s="126"/>
      <c r="C484" s="126"/>
      <c r="D484" s="127">
        <v>1351</v>
      </c>
      <c r="E484" t="s">
        <v>2459</v>
      </c>
      <c r="F484" s="128">
        <v>291150</v>
      </c>
      <c r="G484" s="127">
        <v>1340</v>
      </c>
      <c r="H484" s="127">
        <v>1355</v>
      </c>
      <c r="I484" s="127">
        <v>1332.6</v>
      </c>
      <c r="J484" s="127">
        <v>1339.5</v>
      </c>
      <c r="K484" s="127">
        <v>1355</v>
      </c>
      <c r="M484" s="127">
        <v>1341.88</v>
      </c>
      <c r="N484" s="127">
        <v>1374.6</v>
      </c>
      <c r="O484">
        <v>669.8</v>
      </c>
      <c r="Q484" s="127">
        <v>390687090.10000002</v>
      </c>
      <c r="R484" s="128">
        <v>24645</v>
      </c>
    </row>
    <row r="485" spans="1:18" x14ac:dyDescent="0.3">
      <c r="A485" s="126">
        <v>45412</v>
      </c>
      <c r="B485" s="126"/>
      <c r="C485" s="126"/>
      <c r="D485" s="127">
        <v>1339.5</v>
      </c>
      <c r="E485" t="s">
        <v>2459</v>
      </c>
      <c r="F485" s="128">
        <v>358148</v>
      </c>
      <c r="G485" s="127">
        <v>1335.3</v>
      </c>
      <c r="H485" s="127">
        <v>1363</v>
      </c>
      <c r="I485" s="127">
        <v>1331.65</v>
      </c>
      <c r="J485" s="127">
        <v>1334</v>
      </c>
      <c r="K485" s="127">
        <v>1340</v>
      </c>
      <c r="M485" s="127">
        <v>1347.23</v>
      </c>
      <c r="N485" s="127">
        <v>1374.6</v>
      </c>
      <c r="O485">
        <v>669.8</v>
      </c>
      <c r="Q485" s="127">
        <v>482508408.80000001</v>
      </c>
      <c r="R485" s="128">
        <v>27555</v>
      </c>
    </row>
    <row r="486" spans="1:18" x14ac:dyDescent="0.3">
      <c r="A486" s="126">
        <v>45411</v>
      </c>
      <c r="B486" s="126"/>
      <c r="C486" s="126"/>
      <c r="D486" s="127">
        <v>1334</v>
      </c>
      <c r="E486" t="s">
        <v>2459</v>
      </c>
      <c r="F486" s="128">
        <v>384574</v>
      </c>
      <c r="G486" s="127">
        <v>1345.4</v>
      </c>
      <c r="H486" s="127">
        <v>1350</v>
      </c>
      <c r="I486" s="127">
        <v>1324.55</v>
      </c>
      <c r="J486" s="127">
        <v>1338.5</v>
      </c>
      <c r="K486" s="127">
        <v>1338</v>
      </c>
      <c r="M486" s="127">
        <v>1336.98</v>
      </c>
      <c r="N486" s="127">
        <v>1374.6</v>
      </c>
      <c r="O486">
        <v>669.8</v>
      </c>
      <c r="Q486" s="127">
        <v>514167696.44999999</v>
      </c>
      <c r="R486" s="128">
        <v>23365</v>
      </c>
    </row>
    <row r="487" spans="1:18" x14ac:dyDescent="0.3">
      <c r="A487" s="126">
        <v>45408</v>
      </c>
      <c r="B487" s="126"/>
      <c r="C487" s="126"/>
      <c r="D487" s="127">
        <v>1338.5</v>
      </c>
      <c r="E487" t="s">
        <v>2459</v>
      </c>
      <c r="F487" s="128">
        <v>196893</v>
      </c>
      <c r="G487" s="127">
        <v>1330</v>
      </c>
      <c r="H487" s="127">
        <v>1343.95</v>
      </c>
      <c r="I487" s="127">
        <v>1330</v>
      </c>
      <c r="J487" s="127">
        <v>1328.45</v>
      </c>
      <c r="K487" s="127">
        <v>1337.1</v>
      </c>
      <c r="M487" s="127">
        <v>1337.4</v>
      </c>
      <c r="N487" s="127">
        <v>1374.6</v>
      </c>
      <c r="O487">
        <v>669.8</v>
      </c>
      <c r="Q487" s="127">
        <v>263323784.09999999</v>
      </c>
      <c r="R487" s="128">
        <v>25565</v>
      </c>
    </row>
    <row r="488" spans="1:18" x14ac:dyDescent="0.3">
      <c r="A488" s="126">
        <v>45407</v>
      </c>
      <c r="B488" s="126"/>
      <c r="C488" s="126"/>
      <c r="D488" s="127">
        <v>1328.45</v>
      </c>
      <c r="E488" t="s">
        <v>2459</v>
      </c>
      <c r="F488" s="128">
        <v>209171</v>
      </c>
      <c r="G488" s="127">
        <v>1348.95</v>
      </c>
      <c r="H488" s="127">
        <v>1354</v>
      </c>
      <c r="I488" s="127">
        <v>1322</v>
      </c>
      <c r="J488" s="127">
        <v>1347.25</v>
      </c>
      <c r="K488" s="127">
        <v>1325.5</v>
      </c>
      <c r="M488" s="127">
        <v>1331.45</v>
      </c>
      <c r="N488" s="127">
        <v>1374.6</v>
      </c>
      <c r="O488">
        <v>669.8</v>
      </c>
      <c r="Q488" s="127">
        <v>278499818.60000002</v>
      </c>
      <c r="R488" s="128">
        <v>18570</v>
      </c>
    </row>
    <row r="489" spans="1:18" x14ac:dyDescent="0.3">
      <c r="A489" s="126">
        <v>45406</v>
      </c>
      <c r="B489" s="126"/>
      <c r="C489" s="126"/>
      <c r="D489" s="127">
        <v>1347.25</v>
      </c>
      <c r="E489" t="s">
        <v>2459</v>
      </c>
      <c r="F489" s="128">
        <v>564608</v>
      </c>
      <c r="G489" s="127">
        <v>1322.15</v>
      </c>
      <c r="H489" s="127">
        <v>1356.3</v>
      </c>
      <c r="I489" s="127">
        <v>1319.25</v>
      </c>
      <c r="J489" s="127">
        <v>1323.95</v>
      </c>
      <c r="K489" s="127">
        <v>1345.3</v>
      </c>
      <c r="M489" s="127">
        <v>1333.23</v>
      </c>
      <c r="N489" s="127">
        <v>1374.6</v>
      </c>
      <c r="O489">
        <v>669.8</v>
      </c>
      <c r="Q489" s="127">
        <v>752753625</v>
      </c>
      <c r="R489" s="128">
        <v>19724</v>
      </c>
    </row>
    <row r="490" spans="1:18" x14ac:dyDescent="0.3">
      <c r="A490" s="126">
        <v>45405</v>
      </c>
      <c r="B490" s="126"/>
      <c r="C490" s="126"/>
      <c r="D490" s="127">
        <v>1323.95</v>
      </c>
      <c r="E490" t="s">
        <v>2459</v>
      </c>
      <c r="F490" s="128">
        <v>260533</v>
      </c>
      <c r="G490" s="127">
        <v>1335.9</v>
      </c>
      <c r="H490" s="127">
        <v>1335.9</v>
      </c>
      <c r="I490" s="127">
        <v>1310.55</v>
      </c>
      <c r="J490" s="127">
        <v>1328.95</v>
      </c>
      <c r="K490" s="127">
        <v>1322.15</v>
      </c>
      <c r="M490" s="127">
        <v>1319.67</v>
      </c>
      <c r="N490" s="127">
        <v>1374.6</v>
      </c>
      <c r="O490">
        <v>669.8</v>
      </c>
      <c r="Q490" s="127">
        <v>343818834.10000002</v>
      </c>
      <c r="R490" s="128">
        <v>25702</v>
      </c>
    </row>
    <row r="491" spans="1:18" x14ac:dyDescent="0.3">
      <c r="A491" s="126">
        <v>45404</v>
      </c>
      <c r="B491" s="126"/>
      <c r="C491" s="126"/>
      <c r="D491" s="127">
        <v>1328.95</v>
      </c>
      <c r="E491" t="s">
        <v>2459</v>
      </c>
      <c r="F491" s="128">
        <v>269676</v>
      </c>
      <c r="G491" s="127">
        <v>1337.95</v>
      </c>
      <c r="H491" s="127">
        <v>1353.3</v>
      </c>
      <c r="I491" s="127">
        <v>1324.1</v>
      </c>
      <c r="J491" s="127">
        <v>1337.95</v>
      </c>
      <c r="K491" s="127">
        <v>1324.35</v>
      </c>
      <c r="M491" s="127">
        <v>1339.68</v>
      </c>
      <c r="N491" s="127">
        <v>1374.6</v>
      </c>
      <c r="O491">
        <v>669.8</v>
      </c>
      <c r="Q491" s="127">
        <v>361280778.05000001</v>
      </c>
      <c r="R491" s="128">
        <v>21646</v>
      </c>
    </row>
    <row r="492" spans="1:18" x14ac:dyDescent="0.3">
      <c r="A492" s="126">
        <v>45401</v>
      </c>
      <c r="B492" s="126"/>
      <c r="C492" s="126"/>
      <c r="D492" s="127">
        <v>1337.95</v>
      </c>
      <c r="E492" t="s">
        <v>2459</v>
      </c>
      <c r="F492" s="128">
        <v>243803</v>
      </c>
      <c r="G492" s="127">
        <v>1330.6</v>
      </c>
      <c r="H492" s="127">
        <v>1347.5</v>
      </c>
      <c r="I492" s="127">
        <v>1324.1</v>
      </c>
      <c r="J492" s="127">
        <v>1352.3</v>
      </c>
      <c r="K492" s="127">
        <v>1340</v>
      </c>
      <c r="M492" s="127">
        <v>1338.77</v>
      </c>
      <c r="N492" s="127">
        <v>1374.6</v>
      </c>
      <c r="O492">
        <v>669.8</v>
      </c>
      <c r="Q492" s="127">
        <v>326395159.89999998</v>
      </c>
      <c r="R492" s="128">
        <v>23187</v>
      </c>
    </row>
    <row r="493" spans="1:18" x14ac:dyDescent="0.3">
      <c r="A493" s="126">
        <v>45400</v>
      </c>
      <c r="B493" s="126"/>
      <c r="C493" s="126"/>
      <c r="D493" s="127">
        <v>1352.3</v>
      </c>
      <c r="E493" t="s">
        <v>2459</v>
      </c>
      <c r="F493" s="128">
        <v>985533</v>
      </c>
      <c r="G493" s="127">
        <v>1354.55</v>
      </c>
      <c r="H493" s="127">
        <v>1374.6</v>
      </c>
      <c r="I493" s="127">
        <v>1335</v>
      </c>
      <c r="J493" s="127">
        <v>1341.5</v>
      </c>
      <c r="K493" s="127">
        <v>1370</v>
      </c>
      <c r="M493" s="127">
        <v>1351.75</v>
      </c>
      <c r="N493" s="127">
        <v>1374.6</v>
      </c>
      <c r="O493">
        <v>669.8</v>
      </c>
      <c r="Q493" s="127">
        <v>1332196126.25</v>
      </c>
      <c r="R493" s="128">
        <v>40369</v>
      </c>
    </row>
    <row r="494" spans="1:18" x14ac:dyDescent="0.3">
      <c r="A494" s="126">
        <v>45398</v>
      </c>
      <c r="B494" s="126"/>
      <c r="C494" s="126"/>
      <c r="D494" s="127">
        <v>1341.5</v>
      </c>
      <c r="E494" t="s">
        <v>2459</v>
      </c>
      <c r="F494" s="128">
        <v>719341</v>
      </c>
      <c r="G494" s="127">
        <v>1326.7</v>
      </c>
      <c r="H494" s="127">
        <v>1360.75</v>
      </c>
      <c r="I494" s="127">
        <v>1316.05</v>
      </c>
      <c r="J494" s="127">
        <v>1327.65</v>
      </c>
      <c r="K494" s="127">
        <v>1340</v>
      </c>
      <c r="M494" s="127">
        <v>1345.88</v>
      </c>
      <c r="N494" s="127">
        <v>1360.75</v>
      </c>
      <c r="O494">
        <v>669.8</v>
      </c>
      <c r="Q494" s="127">
        <v>968148245.60000002</v>
      </c>
      <c r="R494" s="128">
        <v>39112</v>
      </c>
    </row>
    <row r="495" spans="1:18" x14ac:dyDescent="0.3">
      <c r="A495" s="126">
        <v>45397</v>
      </c>
      <c r="B495" s="126"/>
      <c r="C495" s="126"/>
      <c r="D495" s="127">
        <v>1327.65</v>
      </c>
      <c r="E495" t="s">
        <v>2459</v>
      </c>
      <c r="F495" s="128">
        <v>443344</v>
      </c>
      <c r="G495" s="127">
        <v>1322</v>
      </c>
      <c r="H495" s="127">
        <v>1336</v>
      </c>
      <c r="I495" s="127">
        <v>1306.6500000000001</v>
      </c>
      <c r="J495" s="127">
        <v>1339</v>
      </c>
      <c r="K495" s="127">
        <v>1331</v>
      </c>
      <c r="M495" s="127">
        <v>1323.46</v>
      </c>
      <c r="N495" s="127">
        <v>1348.1</v>
      </c>
      <c r="O495">
        <v>669.8</v>
      </c>
      <c r="Q495" s="127">
        <v>586747471.95000005</v>
      </c>
      <c r="R495" s="128">
        <v>28362</v>
      </c>
    </row>
    <row r="496" spans="1:18" x14ac:dyDescent="0.3">
      <c r="A496" s="126">
        <v>45394</v>
      </c>
      <c r="B496" s="126"/>
      <c r="C496" s="126"/>
      <c r="D496" s="127">
        <v>1339</v>
      </c>
      <c r="E496" t="s">
        <v>2459</v>
      </c>
      <c r="F496" s="128">
        <v>623680</v>
      </c>
      <c r="G496" s="127">
        <v>1320</v>
      </c>
      <c r="H496" s="127">
        <v>1348.1</v>
      </c>
      <c r="I496" s="127">
        <v>1320</v>
      </c>
      <c r="J496" s="127">
        <v>1330.85</v>
      </c>
      <c r="K496" s="127">
        <v>1334</v>
      </c>
      <c r="M496" s="127">
        <v>1340.59</v>
      </c>
      <c r="N496" s="127">
        <v>1348.1</v>
      </c>
      <c r="O496">
        <v>669.8</v>
      </c>
      <c r="Q496" s="127">
        <v>836098551.04999995</v>
      </c>
      <c r="R496" s="128">
        <v>36524</v>
      </c>
    </row>
    <row r="497" spans="1:18" x14ac:dyDescent="0.3">
      <c r="A497" s="126">
        <v>45392</v>
      </c>
      <c r="B497" s="126"/>
      <c r="C497" s="126"/>
      <c r="D497" s="127">
        <v>1330.85</v>
      </c>
      <c r="E497" t="s">
        <v>2459</v>
      </c>
      <c r="F497" s="128">
        <v>453328</v>
      </c>
      <c r="G497" s="127">
        <v>1330</v>
      </c>
      <c r="H497" s="127">
        <v>1345</v>
      </c>
      <c r="I497" s="127">
        <v>1316.3</v>
      </c>
      <c r="J497" s="127">
        <v>1322.15</v>
      </c>
      <c r="K497" s="127">
        <v>1327.25</v>
      </c>
      <c r="M497" s="127">
        <v>1332.71</v>
      </c>
      <c r="N497" s="127">
        <v>1345</v>
      </c>
      <c r="O497">
        <v>669.8</v>
      </c>
      <c r="Q497" s="127">
        <v>604154137.04999995</v>
      </c>
      <c r="R497" s="128">
        <v>24126</v>
      </c>
    </row>
    <row r="498" spans="1:18" x14ac:dyDescent="0.3">
      <c r="A498" s="126">
        <v>45391</v>
      </c>
      <c r="B498" s="126"/>
      <c r="C498" s="126"/>
      <c r="D498" s="127">
        <v>1322.15</v>
      </c>
      <c r="E498" t="s">
        <v>2459</v>
      </c>
      <c r="F498" s="128">
        <v>1078562</v>
      </c>
      <c r="G498" s="127">
        <v>1306.5</v>
      </c>
      <c r="H498" s="127">
        <v>1336.9</v>
      </c>
      <c r="I498" s="127">
        <v>1286.5</v>
      </c>
      <c r="J498" s="127">
        <v>1294.5</v>
      </c>
      <c r="K498" s="127">
        <v>1320.25</v>
      </c>
      <c r="M498" s="127">
        <v>1314.11</v>
      </c>
      <c r="N498" s="127">
        <v>1338</v>
      </c>
      <c r="O498">
        <v>669.8</v>
      </c>
      <c r="Q498" s="127">
        <v>1417349873.5999999</v>
      </c>
      <c r="R498" s="128">
        <v>36184</v>
      </c>
    </row>
    <row r="499" spans="1:18" x14ac:dyDescent="0.3">
      <c r="A499" s="126">
        <v>45390</v>
      </c>
      <c r="B499" s="126"/>
      <c r="C499" s="126"/>
      <c r="D499" s="127">
        <v>1294.5</v>
      </c>
      <c r="E499" t="s">
        <v>2459</v>
      </c>
      <c r="F499" s="128">
        <v>1531611</v>
      </c>
      <c r="G499" s="127">
        <v>1319.9</v>
      </c>
      <c r="H499" s="127">
        <v>1338</v>
      </c>
      <c r="I499" s="127">
        <v>1285</v>
      </c>
      <c r="J499" s="127">
        <v>1314.55</v>
      </c>
      <c r="K499" s="127">
        <v>1300</v>
      </c>
      <c r="M499" s="127">
        <v>1309.49</v>
      </c>
      <c r="N499" s="127">
        <v>1338</v>
      </c>
      <c r="O499">
        <v>669.8</v>
      </c>
      <c r="Q499" s="127">
        <v>2005623560.8</v>
      </c>
      <c r="R499" s="128">
        <v>41864</v>
      </c>
    </row>
  </sheetData>
  <mergeCells count="1">
    <mergeCell ref="A250:R250"/>
  </mergeCells>
  <pageMargins left="0.7" right="0.7" top="0.75" bottom="0.75" header="0.3" footer="0.3"/>
  <ignoredErrors>
    <ignoredError sqref="C3 C4:C249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C883-63DA-46ED-955B-B6D7E19C9FF9}">
  <sheetPr codeName="Sheet13"/>
  <dimension ref="A1:AA250"/>
  <sheetViews>
    <sheetView zoomScale="71" zoomScaleNormal="71" workbookViewId="0">
      <selection activeCell="B4" sqref="B4"/>
    </sheetView>
  </sheetViews>
  <sheetFormatPr defaultRowHeight="14.4" x14ac:dyDescent="0.3"/>
  <cols>
    <col min="1" max="1" width="12" bestFit="1" customWidth="1"/>
    <col min="6" max="6" width="10.88671875" bestFit="1" customWidth="1"/>
    <col min="7" max="7" width="10.88671875" customWidth="1"/>
    <col min="8" max="8" width="14.88671875" style="129" bestFit="1" customWidth="1"/>
    <col min="9" max="9" width="12" bestFit="1" customWidth="1"/>
    <col min="19" max="19" width="8.44140625" customWidth="1"/>
    <col min="27" max="27" width="9.88671875" customWidth="1"/>
  </cols>
  <sheetData>
    <row r="1" spans="1:10" s="130" customFormat="1" ht="21" x14ac:dyDescent="0.3">
      <c r="A1" s="145" t="s">
        <v>2463</v>
      </c>
      <c r="B1" s="145"/>
      <c r="C1" s="145"/>
      <c r="D1" s="145"/>
    </row>
    <row r="2" spans="1:10" x14ac:dyDescent="0.3">
      <c r="A2" t="s">
        <v>2445</v>
      </c>
      <c r="B2" t="s">
        <v>2452</v>
      </c>
      <c r="C2" t="s">
        <v>2447</v>
      </c>
      <c r="D2" t="s">
        <v>2448</v>
      </c>
      <c r="E2" t="s">
        <v>2449</v>
      </c>
      <c r="F2" t="s">
        <v>2461</v>
      </c>
      <c r="G2" t="s">
        <v>2470</v>
      </c>
      <c r="H2" s="129" t="s">
        <v>2462</v>
      </c>
      <c r="I2" t="s">
        <v>2445</v>
      </c>
      <c r="J2" t="s">
        <v>2452</v>
      </c>
    </row>
    <row r="3" spans="1:10" x14ac:dyDescent="0.3">
      <c r="A3" s="126">
        <v>45387</v>
      </c>
      <c r="B3" s="127">
        <v>1314.55</v>
      </c>
      <c r="C3" s="127">
        <v>1289.9000000000001</v>
      </c>
      <c r="D3" s="127">
        <v>1321.6</v>
      </c>
      <c r="E3" s="127">
        <v>1272.4000000000001</v>
      </c>
      <c r="F3" s="127">
        <f>SUM(B3:B22)/20</f>
        <v>1200.44</v>
      </c>
      <c r="G3" s="127">
        <f>_xlfn.PERCENTILE.INC(H3:H250,0.05)</f>
        <v>-1.9868890866255286E-2</v>
      </c>
      <c r="H3" s="129">
        <f>('IPCALAB 7-4-23&amp;24,24&amp;25'!D2-'IPCALAB 7-4-23&amp;24,24&amp;25'!J2)/'IPCALAB 7-4-23&amp;24,24&amp;25'!J2</f>
        <v>3.0090506601888382E-2</v>
      </c>
      <c r="I3" s="126">
        <v>45751</v>
      </c>
      <c r="J3" s="127">
        <v>1399.25</v>
      </c>
    </row>
    <row r="4" spans="1:10" x14ac:dyDescent="0.3">
      <c r="A4" s="126">
        <v>45386</v>
      </c>
      <c r="B4" s="127">
        <v>1276.1500000000001</v>
      </c>
      <c r="C4" s="127">
        <v>1230.8</v>
      </c>
      <c r="D4" s="127">
        <v>1281.95</v>
      </c>
      <c r="E4" s="127">
        <v>1224</v>
      </c>
      <c r="F4" s="127">
        <f t="shared" ref="F4:F67" si="0">SUM(B4:B23)/20</f>
        <v>1194.1975</v>
      </c>
      <c r="G4" s="127">
        <f t="shared" ref="G4:G67" si="1">_xlfn.PERCENTILE.INC(H4:H251,0.05)</f>
        <v>-1.9920219626869407E-2</v>
      </c>
      <c r="H4" s="129">
        <f>('IPCALAB 7-4-23&amp;24,24&amp;25'!D3-'IPCALAB 7-4-23&amp;24,24&amp;25'!J3)/'IPCALAB 7-4-23&amp;24,24&amp;25'!J3</f>
        <v>4.2308163515334819E-2</v>
      </c>
      <c r="I4" s="126">
        <v>45750</v>
      </c>
      <c r="J4" s="127">
        <v>1497.6</v>
      </c>
    </row>
    <row r="5" spans="1:10" x14ac:dyDescent="0.3">
      <c r="A5" s="126">
        <v>45385</v>
      </c>
      <c r="B5" s="127">
        <v>1224.3499999999999</v>
      </c>
      <c r="C5" s="127">
        <v>1240</v>
      </c>
      <c r="D5" s="127">
        <v>1240</v>
      </c>
      <c r="E5" s="127">
        <v>1215.8499999999999</v>
      </c>
      <c r="F5" s="127">
        <f t="shared" si="0"/>
        <v>1190.48</v>
      </c>
      <c r="G5" s="127">
        <f t="shared" si="1"/>
        <v>-1.9971548387483527E-2</v>
      </c>
      <c r="H5" s="129">
        <f>('IPCALAB 7-4-23&amp;24,24&amp;25'!D4-'IPCALAB 7-4-23&amp;24,24&amp;25'!J4)/'IPCALAB 7-4-23&amp;24,24&amp;25'!J4</f>
        <v>-7.4581492440517578E-3</v>
      </c>
      <c r="I5" s="126">
        <v>45749</v>
      </c>
      <c r="J5" s="127">
        <v>1415.95</v>
      </c>
    </row>
    <row r="6" spans="1:10" x14ac:dyDescent="0.3">
      <c r="A6" s="126">
        <v>45384</v>
      </c>
      <c r="B6" s="127">
        <v>1233.55</v>
      </c>
      <c r="C6" s="127">
        <v>1247.5999999999999</v>
      </c>
      <c r="D6" s="127">
        <v>1247.5999999999999</v>
      </c>
      <c r="E6" s="127">
        <v>1225.3</v>
      </c>
      <c r="F6" s="127">
        <f t="shared" si="0"/>
        <v>1189.2100000000003</v>
      </c>
      <c r="G6" s="127">
        <f t="shared" si="1"/>
        <v>-2.0022877148097643E-2</v>
      </c>
      <c r="H6" s="129">
        <f>('IPCALAB 7-4-23&amp;24,24&amp;25'!D5-'IPCALAB 7-4-23&amp;24,24&amp;25'!J5)/'IPCALAB 7-4-23&amp;24,24&amp;25'!J5</f>
        <v>-6.0432698118528666E-3</v>
      </c>
      <c r="I6" s="126">
        <v>45748</v>
      </c>
      <c r="J6" s="127">
        <v>1390.85</v>
      </c>
    </row>
    <row r="7" spans="1:10" x14ac:dyDescent="0.3">
      <c r="A7" s="126">
        <v>45383</v>
      </c>
      <c r="B7" s="127">
        <v>1241.05</v>
      </c>
      <c r="C7" s="127">
        <v>1241</v>
      </c>
      <c r="D7" s="127">
        <v>1257.45</v>
      </c>
      <c r="E7" s="127">
        <v>1221.5</v>
      </c>
      <c r="F7" s="127">
        <f t="shared" si="0"/>
        <v>1187.1849999999999</v>
      </c>
      <c r="G7" s="127">
        <f t="shared" si="1"/>
        <v>-2.0074205908711763E-2</v>
      </c>
      <c r="H7" s="129">
        <f>('IPCALAB 7-4-23&amp;24,24&amp;25'!D6-'IPCALAB 7-4-23&amp;24,24&amp;25'!J6)/'IPCALAB 7-4-23&amp;24,24&amp;25'!J6</f>
        <v>2.94973331178266E-3</v>
      </c>
      <c r="I7" s="126">
        <v>45744</v>
      </c>
      <c r="J7" s="127">
        <v>1501.9</v>
      </c>
    </row>
    <row r="8" spans="1:10" x14ac:dyDescent="0.3">
      <c r="A8" s="126">
        <v>45379</v>
      </c>
      <c r="B8" s="127">
        <v>1237.4000000000001</v>
      </c>
      <c r="C8" s="127">
        <v>1205.4000000000001</v>
      </c>
      <c r="D8" s="127">
        <v>1245</v>
      </c>
      <c r="E8" s="127">
        <v>1202.3499999999999</v>
      </c>
      <c r="F8" s="127">
        <f t="shared" si="0"/>
        <v>1184.7950000000001</v>
      </c>
      <c r="G8" s="127">
        <f t="shared" si="1"/>
        <v>-2.012553466932588E-2</v>
      </c>
      <c r="H8" s="129">
        <f>('IPCALAB 7-4-23&amp;24,24&amp;25'!D7-'IPCALAB 7-4-23&amp;24,24&amp;25'!J7)/'IPCALAB 7-4-23&amp;24,24&amp;25'!J7</f>
        <v>2.6632373682900636E-2</v>
      </c>
      <c r="I8" s="126">
        <v>45743</v>
      </c>
      <c r="J8" s="127">
        <v>1470.05</v>
      </c>
    </row>
    <row r="9" spans="1:10" x14ac:dyDescent="0.3">
      <c r="A9" s="126">
        <v>45378</v>
      </c>
      <c r="B9" s="127">
        <v>1205.3</v>
      </c>
      <c r="C9" s="127">
        <v>1205</v>
      </c>
      <c r="D9" s="127">
        <v>1220.95</v>
      </c>
      <c r="E9" s="127">
        <v>1185</v>
      </c>
      <c r="F9" s="127">
        <f t="shared" si="0"/>
        <v>1182.3399999999999</v>
      </c>
      <c r="G9" s="127">
        <f t="shared" si="1"/>
        <v>-2.0176863429939997E-2</v>
      </c>
      <c r="H9" s="129">
        <f>('IPCALAB 7-4-23&amp;24,24&amp;25'!D8-'IPCALAB 7-4-23&amp;24,24&amp;25'!J8)/'IPCALAB 7-4-23&amp;24,24&amp;25'!J8</f>
        <v>3.6639187276208372E-3</v>
      </c>
      <c r="I9" s="126">
        <v>45742</v>
      </c>
      <c r="J9" s="127">
        <v>1433.25</v>
      </c>
    </row>
    <row r="10" spans="1:10" x14ac:dyDescent="0.3">
      <c r="A10" s="126">
        <v>45377</v>
      </c>
      <c r="B10" s="127">
        <v>1200.9000000000001</v>
      </c>
      <c r="C10" s="127">
        <v>1186</v>
      </c>
      <c r="D10" s="127">
        <v>1219</v>
      </c>
      <c r="E10" s="127">
        <v>1186</v>
      </c>
      <c r="F10" s="127">
        <f t="shared" si="0"/>
        <v>1181.8174999999999</v>
      </c>
      <c r="G10" s="127">
        <f t="shared" si="1"/>
        <v>-2.0228192190554117E-2</v>
      </c>
      <c r="H10" s="129">
        <f>('IPCALAB 7-4-23&amp;24,24&amp;25'!D9-'IPCALAB 7-4-23&amp;24,24&amp;25'!J9)/'IPCALAB 7-4-23&amp;24,24&amp;25'!J9</f>
        <v>4.0550144224740913E-3</v>
      </c>
      <c r="I10" s="126">
        <v>45741</v>
      </c>
      <c r="J10" s="127">
        <v>1446.75</v>
      </c>
    </row>
    <row r="11" spans="1:10" x14ac:dyDescent="0.3">
      <c r="A11" s="126">
        <v>45373</v>
      </c>
      <c r="B11" s="127">
        <v>1196.05</v>
      </c>
      <c r="C11" s="127">
        <v>1176.4000000000001</v>
      </c>
      <c r="D11" s="127">
        <v>1209.1500000000001</v>
      </c>
      <c r="E11" s="127">
        <v>1170.2</v>
      </c>
      <c r="F11" s="127">
        <f t="shared" si="0"/>
        <v>1182.4974999999999</v>
      </c>
      <c r="G11" s="127">
        <f t="shared" si="1"/>
        <v>-2.0275808492218758E-2</v>
      </c>
      <c r="H11" s="129">
        <f>('IPCALAB 7-4-23&amp;24,24&amp;25'!D10-'IPCALAB 7-4-23&amp;24,24&amp;25'!J10)/'IPCALAB 7-4-23&amp;24,24&amp;25'!J10</f>
        <v>1.8651790657070955E-2</v>
      </c>
      <c r="I11" s="126">
        <v>45740</v>
      </c>
      <c r="J11" s="127">
        <v>1453</v>
      </c>
    </row>
    <row r="12" spans="1:10" x14ac:dyDescent="0.3">
      <c r="A12" s="126">
        <v>45372</v>
      </c>
      <c r="B12" s="127">
        <v>1174.1500000000001</v>
      </c>
      <c r="C12" s="127">
        <v>1172</v>
      </c>
      <c r="D12" s="127">
        <v>1178.8</v>
      </c>
      <c r="E12" s="127">
        <v>1140.8</v>
      </c>
      <c r="F12" s="127">
        <f t="shared" si="0"/>
        <v>1183.5799999999997</v>
      </c>
      <c r="G12" s="127">
        <f t="shared" si="1"/>
        <v>-2.03234247938834E-2</v>
      </c>
      <c r="H12" s="129">
        <f>('IPCALAB 7-4-23&amp;24,24&amp;25'!D11-'IPCALAB 7-4-23&amp;24,24&amp;25'!J11)/'IPCALAB 7-4-23&amp;24,24&amp;25'!J11</f>
        <v>1.1369998707954731E-2</v>
      </c>
      <c r="I12" s="126">
        <v>45737</v>
      </c>
      <c r="J12" s="127">
        <v>1407.05</v>
      </c>
    </row>
    <row r="13" spans="1:10" x14ac:dyDescent="0.3">
      <c r="A13" s="126">
        <v>45371</v>
      </c>
      <c r="B13" s="127">
        <v>1160.95</v>
      </c>
      <c r="C13" s="127">
        <v>1140.5999999999999</v>
      </c>
      <c r="D13" s="127">
        <v>1167.95</v>
      </c>
      <c r="E13" s="127">
        <v>1129.1500000000001</v>
      </c>
      <c r="F13" s="127">
        <f t="shared" si="0"/>
        <v>1186.4075</v>
      </c>
      <c r="G13" s="127">
        <f t="shared" si="1"/>
        <v>-2.0371041095548041E-2</v>
      </c>
      <c r="H13" s="129">
        <f>('IPCALAB 7-4-23&amp;24,24&amp;25'!D12-'IPCALAB 7-4-23&amp;24,24&amp;25'!J12)/'IPCALAB 7-4-23&amp;24,24&amp;25'!J12</f>
        <v>1.4683389415723423E-2</v>
      </c>
      <c r="I13" s="126">
        <v>45736</v>
      </c>
      <c r="J13" s="127">
        <v>1402.2</v>
      </c>
    </row>
    <row r="14" spans="1:10" x14ac:dyDescent="0.3">
      <c r="A14" s="126">
        <v>45370</v>
      </c>
      <c r="B14" s="127">
        <v>1144.1500000000001</v>
      </c>
      <c r="C14" s="127">
        <v>1161.05</v>
      </c>
      <c r="D14" s="127">
        <v>1165.05</v>
      </c>
      <c r="E14" s="127">
        <v>1135.75</v>
      </c>
      <c r="F14" s="127">
        <f t="shared" si="0"/>
        <v>1189.3775000000001</v>
      </c>
      <c r="G14" s="127">
        <f t="shared" si="1"/>
        <v>-2.0418657397212683E-2</v>
      </c>
      <c r="H14" s="129">
        <f>('IPCALAB 7-4-23&amp;24,24&amp;25'!D13-'IPCALAB 7-4-23&amp;24,24&amp;25'!J13)/'IPCALAB 7-4-23&amp;24,24&amp;25'!J13</f>
        <v>-1.7939144242736248E-2</v>
      </c>
      <c r="I14" s="126">
        <v>45735</v>
      </c>
      <c r="J14" s="127">
        <v>1359.3</v>
      </c>
    </row>
    <row r="15" spans="1:10" x14ac:dyDescent="0.3">
      <c r="A15" s="126">
        <v>45369</v>
      </c>
      <c r="B15" s="127">
        <v>1165.05</v>
      </c>
      <c r="C15" s="127">
        <v>1168.55</v>
      </c>
      <c r="D15" s="127">
        <v>1180.8499999999999</v>
      </c>
      <c r="E15" s="127">
        <v>1153</v>
      </c>
      <c r="F15" s="127">
        <f t="shared" si="0"/>
        <v>1193.94</v>
      </c>
      <c r="G15" s="127">
        <f t="shared" si="1"/>
        <v>-2.0466273698877324E-2</v>
      </c>
      <c r="H15" s="129">
        <f>('IPCALAB 7-4-23&amp;24,24&amp;25'!D14-'IPCALAB 7-4-23&amp;24,24&amp;25'!J14)/'IPCALAB 7-4-23&amp;24,24&amp;25'!J14</f>
        <v>-4.7185998627312506E-4</v>
      </c>
      <c r="I15" s="126">
        <v>45734</v>
      </c>
      <c r="J15" s="127">
        <v>1347.05</v>
      </c>
    </row>
    <row r="16" spans="1:10" x14ac:dyDescent="0.3">
      <c r="A16" s="126">
        <v>45366</v>
      </c>
      <c r="B16" s="127">
        <v>1165.5999999999999</v>
      </c>
      <c r="C16" s="127">
        <v>1183.2</v>
      </c>
      <c r="D16" s="127">
        <v>1194.9000000000001</v>
      </c>
      <c r="E16" s="127">
        <v>1143.9000000000001</v>
      </c>
      <c r="F16" s="127">
        <f t="shared" si="0"/>
        <v>1197.4850000000001</v>
      </c>
      <c r="G16" s="127">
        <f t="shared" si="1"/>
        <v>-2.0513890000541966E-2</v>
      </c>
      <c r="H16" s="129">
        <f>('IPCALAB 7-4-23&amp;24,24&amp;25'!D15-'IPCALAB 7-4-23&amp;24,24&amp;25'!J15)/'IPCALAB 7-4-23&amp;24,24&amp;25'!J15</f>
        <v>-1.4874915483434867E-2</v>
      </c>
      <c r="I16" s="126">
        <v>45733</v>
      </c>
      <c r="J16" s="127">
        <v>1317.7</v>
      </c>
    </row>
    <row r="17" spans="1:10" x14ac:dyDescent="0.3">
      <c r="A17" s="126">
        <v>45365</v>
      </c>
      <c r="B17" s="127">
        <v>1183.2</v>
      </c>
      <c r="C17" s="127">
        <v>1147.95</v>
      </c>
      <c r="D17" s="127">
        <v>1216.0999999999999</v>
      </c>
      <c r="E17" s="127">
        <v>1145.0999999999999</v>
      </c>
      <c r="F17" s="127">
        <f t="shared" si="0"/>
        <v>1201.2775000000001</v>
      </c>
      <c r="G17" s="127">
        <f t="shared" si="1"/>
        <v>-2.0561506302206607E-2</v>
      </c>
      <c r="H17" s="129">
        <f>('IPCALAB 7-4-23&amp;24,24&amp;25'!D16-'IPCALAB 7-4-23&amp;24,24&amp;25'!J16)/'IPCALAB 7-4-23&amp;24,24&amp;25'!J16</f>
        <v>4.4076770350761123E-2</v>
      </c>
      <c r="I17" s="126">
        <v>45729</v>
      </c>
      <c r="J17" s="127">
        <v>1299.3</v>
      </c>
    </row>
    <row r="18" spans="1:10" x14ac:dyDescent="0.3">
      <c r="A18" s="126">
        <v>45364</v>
      </c>
      <c r="B18" s="127">
        <v>1133.25</v>
      </c>
      <c r="C18" s="127">
        <v>1168.0999999999999</v>
      </c>
      <c r="D18" s="127">
        <v>1181.55</v>
      </c>
      <c r="E18" s="127">
        <v>1122.25</v>
      </c>
      <c r="F18" s="127">
        <f t="shared" si="0"/>
        <v>1199.7350000000001</v>
      </c>
      <c r="G18" s="127">
        <f t="shared" si="1"/>
        <v>-2.0609122603871249E-2</v>
      </c>
      <c r="H18" s="129">
        <f>('IPCALAB 7-4-23&amp;24,24&amp;25'!D17-'IPCALAB 7-4-23&amp;24,24&amp;25'!J17)/'IPCALAB 7-4-23&amp;24,24&amp;25'!J17</f>
        <v>-3.7375238904225949E-2</v>
      </c>
      <c r="I18" s="126">
        <v>45728</v>
      </c>
      <c r="J18" s="127">
        <v>1315.95</v>
      </c>
    </row>
    <row r="19" spans="1:10" x14ac:dyDescent="0.3">
      <c r="A19" s="126">
        <v>45363</v>
      </c>
      <c r="B19" s="127">
        <v>1177.25</v>
      </c>
      <c r="C19" s="127">
        <v>1185</v>
      </c>
      <c r="D19" s="127">
        <v>1194</v>
      </c>
      <c r="E19" s="127">
        <v>1157.05</v>
      </c>
      <c r="F19" s="127">
        <f t="shared" si="0"/>
        <v>1200.8075000000001</v>
      </c>
      <c r="G19" s="127">
        <f t="shared" si="1"/>
        <v>-1.9663575823798816E-2</v>
      </c>
      <c r="H19" s="129">
        <f>('IPCALAB 7-4-23&amp;24,24&amp;25'!D18-'IPCALAB 7-4-23&amp;24,24&amp;25'!J18)/'IPCALAB 7-4-23&amp;24,24&amp;25'!J18</f>
        <v>-1.0423233724204674E-2</v>
      </c>
      <c r="I19" s="126">
        <v>45727</v>
      </c>
      <c r="J19" s="127">
        <v>1294</v>
      </c>
    </row>
    <row r="20" spans="1:10" x14ac:dyDescent="0.3">
      <c r="A20" s="126">
        <v>45362</v>
      </c>
      <c r="B20" s="127">
        <v>1189.6500000000001</v>
      </c>
      <c r="C20" s="127">
        <v>1194.9000000000001</v>
      </c>
      <c r="D20" s="127">
        <v>1217</v>
      </c>
      <c r="E20" s="127">
        <v>1184</v>
      </c>
      <c r="F20" s="127">
        <f t="shared" si="0"/>
        <v>1199.9775000000002</v>
      </c>
      <c r="G20" s="127">
        <f t="shared" si="1"/>
        <v>-1.9714904584412933E-2</v>
      </c>
      <c r="H20" s="129">
        <f>('IPCALAB 7-4-23&amp;24,24&amp;25'!D19-'IPCALAB 7-4-23&amp;24,24&amp;25'!J19)/'IPCALAB 7-4-23&amp;24,24&amp;25'!J19</f>
        <v>1.7683465959329179E-3</v>
      </c>
      <c r="I20" s="126">
        <v>45726</v>
      </c>
      <c r="J20" s="127">
        <v>1327</v>
      </c>
    </row>
    <row r="21" spans="1:10" x14ac:dyDescent="0.3">
      <c r="A21" s="126">
        <v>45358</v>
      </c>
      <c r="B21" s="127">
        <v>1187.55</v>
      </c>
      <c r="C21" s="127">
        <v>1171.1500000000001</v>
      </c>
      <c r="D21" s="127">
        <v>1207.4000000000001</v>
      </c>
      <c r="E21" s="127">
        <v>1171.1500000000001</v>
      </c>
      <c r="F21" s="127">
        <f t="shared" si="0"/>
        <v>1198.9050000000002</v>
      </c>
      <c r="G21" s="127">
        <f t="shared" si="1"/>
        <v>-1.9766233345027053E-2</v>
      </c>
      <c r="H21" s="129">
        <f>('IPCALAB 7-4-23&amp;24,24&amp;25'!D20-'IPCALAB 7-4-23&amp;24,24&amp;25'!J20)/'IPCALAB 7-4-23&amp;24,24&amp;25'!J20</f>
        <v>-9.3017435555185542E-3</v>
      </c>
      <c r="I21" s="126">
        <v>45723</v>
      </c>
      <c r="J21" s="127">
        <v>1333.1</v>
      </c>
    </row>
    <row r="22" spans="1:10" x14ac:dyDescent="0.3">
      <c r="A22" s="126">
        <v>45357</v>
      </c>
      <c r="B22" s="127">
        <v>1198.7</v>
      </c>
      <c r="C22" s="127">
        <v>1189.7</v>
      </c>
      <c r="D22" s="127">
        <v>1211.5</v>
      </c>
      <c r="E22" s="127">
        <v>1168.45</v>
      </c>
      <c r="F22" s="127">
        <f t="shared" si="0"/>
        <v>1199.3075000000001</v>
      </c>
      <c r="G22" s="127">
        <f t="shared" si="1"/>
        <v>-1.981756210564117E-2</v>
      </c>
      <c r="H22" s="129">
        <f>('IPCALAB 7-4-23&amp;24,24&amp;25'!D21-'IPCALAB 7-4-23&amp;24,24&amp;25'!J21)/'IPCALAB 7-4-23&amp;24,24&amp;25'!J21</f>
        <v>7.5649323358829958E-3</v>
      </c>
      <c r="I22" s="126">
        <v>45722</v>
      </c>
      <c r="J22" s="127">
        <v>1362.15</v>
      </c>
    </row>
    <row r="23" spans="1:10" x14ac:dyDescent="0.3">
      <c r="A23" s="126">
        <v>45356</v>
      </c>
      <c r="B23" s="127">
        <v>1189.7</v>
      </c>
      <c r="C23" s="127">
        <v>1200</v>
      </c>
      <c r="D23" s="127">
        <v>1207.75</v>
      </c>
      <c r="E23" s="127">
        <v>1182.1500000000001</v>
      </c>
      <c r="F23" s="127">
        <f t="shared" si="0"/>
        <v>1200.1600000000001</v>
      </c>
      <c r="G23" s="127">
        <f t="shared" si="1"/>
        <v>-1.9868890866255286E-2</v>
      </c>
      <c r="H23" s="129">
        <f>('IPCALAB 7-4-23&amp;24,24&amp;25'!D22-'IPCALAB 7-4-23&amp;24,24&amp;25'!J22)/'IPCALAB 7-4-23&amp;24,24&amp;25'!J22</f>
        <v>-1.0068230986852979E-2</v>
      </c>
      <c r="I23" s="126">
        <v>45721</v>
      </c>
      <c r="J23" s="127">
        <v>1364.8</v>
      </c>
    </row>
    <row r="24" spans="1:10" x14ac:dyDescent="0.3">
      <c r="A24" s="126">
        <v>45355</v>
      </c>
      <c r="B24" s="127">
        <v>1201.8</v>
      </c>
      <c r="C24" s="127">
        <v>1202.05</v>
      </c>
      <c r="D24" s="127">
        <v>1220</v>
      </c>
      <c r="E24" s="127">
        <v>1198.3</v>
      </c>
      <c r="F24" s="127">
        <f t="shared" si="0"/>
        <v>1201.9500000000003</v>
      </c>
      <c r="G24" s="127">
        <f t="shared" si="1"/>
        <v>-1.9920219626869407E-2</v>
      </c>
      <c r="H24" s="129">
        <f>('IPCALAB 7-4-23&amp;24,24&amp;25'!D23-'IPCALAB 7-4-23&amp;24,24&amp;25'!J23)/'IPCALAB 7-4-23&amp;24,24&amp;25'!J23</f>
        <v>2.3770799449517569E-3</v>
      </c>
      <c r="I24" s="126">
        <v>45720</v>
      </c>
      <c r="J24" s="127">
        <v>1342.55</v>
      </c>
    </row>
    <row r="25" spans="1:10" x14ac:dyDescent="0.3">
      <c r="A25" s="126">
        <v>45353</v>
      </c>
      <c r="B25" s="127">
        <v>1198.95</v>
      </c>
      <c r="C25" s="127">
        <v>1198.95</v>
      </c>
      <c r="D25" s="127">
        <v>1207</v>
      </c>
      <c r="E25" s="127">
        <v>1177.1500000000001</v>
      </c>
      <c r="F25" s="127">
        <f t="shared" si="0"/>
        <v>1201.8175000000003</v>
      </c>
      <c r="G25" s="127">
        <f t="shared" si="1"/>
        <v>-1.9971548387483527E-2</v>
      </c>
      <c r="H25" s="129">
        <f>('IPCALAB 7-4-23&amp;24,24&amp;25'!D24-'IPCALAB 7-4-23&amp;24,24&amp;25'!J24)/'IPCALAB 7-4-23&amp;24,24&amp;25'!J24</f>
        <v>4.9453082435774618E-3</v>
      </c>
      <c r="I25" s="126">
        <v>45719</v>
      </c>
      <c r="J25" s="127">
        <v>1355.1</v>
      </c>
    </row>
    <row r="26" spans="1:10" x14ac:dyDescent="0.3">
      <c r="A26" s="126">
        <v>45352</v>
      </c>
      <c r="B26" s="127">
        <v>1193.05</v>
      </c>
      <c r="C26" s="127">
        <v>1199.5</v>
      </c>
      <c r="D26" s="127">
        <v>1201.8499999999999</v>
      </c>
      <c r="E26" s="127">
        <v>1186.0999999999999</v>
      </c>
      <c r="F26" s="127">
        <f t="shared" si="0"/>
        <v>1198.5875000000001</v>
      </c>
      <c r="G26" s="127">
        <f t="shared" si="1"/>
        <v>-2.0022877148097643E-2</v>
      </c>
      <c r="H26" s="129">
        <f>('IPCALAB 7-4-23&amp;24,24&amp;25'!D25-'IPCALAB 7-4-23&amp;24,24&amp;25'!J25)/'IPCALAB 7-4-23&amp;24,24&amp;25'!J25</f>
        <v>-1.6760946993508945E-4</v>
      </c>
      <c r="I26" s="126">
        <v>45716</v>
      </c>
      <c r="J26" s="127">
        <v>1355.35</v>
      </c>
    </row>
    <row r="27" spans="1:10" x14ac:dyDescent="0.3">
      <c r="A27" s="126">
        <v>45351</v>
      </c>
      <c r="B27" s="127">
        <v>1193.25</v>
      </c>
      <c r="C27" s="127">
        <v>1184</v>
      </c>
      <c r="D27" s="127">
        <v>1202.2</v>
      </c>
      <c r="E27" s="127">
        <v>1168.55</v>
      </c>
      <c r="F27" s="127">
        <f t="shared" si="0"/>
        <v>1194.3724999999999</v>
      </c>
      <c r="G27" s="127">
        <f t="shared" si="1"/>
        <v>-2.0074205908711763E-2</v>
      </c>
      <c r="H27" s="129">
        <f>('IPCALAB 7-4-23&amp;24,24&amp;25'!D26-'IPCALAB 7-4-23&amp;24,24&amp;25'!J26)/'IPCALAB 7-4-23&amp;24,24&amp;25'!J26</f>
        <v>4.1656147437516165E-3</v>
      </c>
      <c r="I27" s="126">
        <v>45715</v>
      </c>
      <c r="J27" s="127">
        <v>1368.75</v>
      </c>
    </row>
    <row r="28" spans="1:10" x14ac:dyDescent="0.3">
      <c r="A28" s="126">
        <v>45350</v>
      </c>
      <c r="B28" s="127">
        <v>1188.3</v>
      </c>
      <c r="C28" s="127">
        <v>1195</v>
      </c>
      <c r="D28" s="127">
        <v>1208.7</v>
      </c>
      <c r="E28" s="127">
        <v>1174.3499999999999</v>
      </c>
      <c r="F28" s="127">
        <f t="shared" si="0"/>
        <v>1190.4325000000001</v>
      </c>
      <c r="G28" s="127">
        <f t="shared" si="1"/>
        <v>-2.012553466932588E-2</v>
      </c>
      <c r="H28" s="129">
        <f>('IPCALAB 7-4-23&amp;24,24&amp;25'!D27-'IPCALAB 7-4-23&amp;24,24&amp;25'!J27)/'IPCALAB 7-4-23&amp;24,24&amp;25'!J27</f>
        <v>-5.4818596476544799E-3</v>
      </c>
      <c r="I28" s="126">
        <v>45713</v>
      </c>
      <c r="J28" s="127">
        <v>1417.4</v>
      </c>
    </row>
    <row r="29" spans="1:10" x14ac:dyDescent="0.3">
      <c r="A29" s="126">
        <v>45349</v>
      </c>
      <c r="B29" s="127">
        <v>1194.8499999999999</v>
      </c>
      <c r="C29" s="127">
        <v>1215</v>
      </c>
      <c r="D29" s="127">
        <v>1224.7</v>
      </c>
      <c r="E29" s="127">
        <v>1190.5999999999999</v>
      </c>
      <c r="F29" s="127">
        <f t="shared" si="0"/>
        <v>1187.0300000000002</v>
      </c>
      <c r="G29" s="127">
        <f t="shared" si="1"/>
        <v>-2.0176863429939997E-2</v>
      </c>
      <c r="H29" s="129">
        <f>('IPCALAB 7-4-23&amp;24,24&amp;25'!D28-'IPCALAB 7-4-23&amp;24,24&amp;25'!J28)/'IPCALAB 7-4-23&amp;24,24&amp;25'!J28</f>
        <v>-1.6179497735693774E-2</v>
      </c>
      <c r="I29" s="126">
        <v>45712</v>
      </c>
      <c r="J29" s="127">
        <v>1438.7</v>
      </c>
    </row>
    <row r="30" spans="1:10" x14ac:dyDescent="0.3">
      <c r="A30" s="126">
        <v>45348</v>
      </c>
      <c r="B30" s="127">
        <v>1214.5</v>
      </c>
      <c r="C30" s="127">
        <v>1217.7</v>
      </c>
      <c r="D30" s="127">
        <v>1224.05</v>
      </c>
      <c r="E30" s="127">
        <v>1206.05</v>
      </c>
      <c r="F30" s="127">
        <f t="shared" si="0"/>
        <v>1182.4725000000003</v>
      </c>
      <c r="G30" s="127">
        <f t="shared" si="1"/>
        <v>-2.0228192190554117E-2</v>
      </c>
      <c r="H30" s="129">
        <f>('IPCALAB 7-4-23&amp;24,24&amp;25'!D29-'IPCALAB 7-4-23&amp;24,24&amp;25'!J29)/'IPCALAB 7-4-23&amp;24,24&amp;25'!J29</f>
        <v>-2.6279050669294943E-3</v>
      </c>
      <c r="I30" s="126">
        <v>45709</v>
      </c>
      <c r="J30" s="127">
        <v>1444.95</v>
      </c>
    </row>
    <row r="31" spans="1:10" x14ac:dyDescent="0.3">
      <c r="A31" s="126">
        <v>45345</v>
      </c>
      <c r="B31" s="127">
        <v>1217.7</v>
      </c>
      <c r="C31" s="127">
        <v>1235</v>
      </c>
      <c r="D31" s="127">
        <v>1235.7</v>
      </c>
      <c r="E31" s="127">
        <v>1214.4000000000001</v>
      </c>
      <c r="F31" s="127">
        <f t="shared" si="0"/>
        <v>1178.3775000000001</v>
      </c>
      <c r="G31" s="127">
        <f t="shared" si="1"/>
        <v>-2.0275808492218758E-2</v>
      </c>
      <c r="H31" s="129">
        <f>('IPCALAB 7-4-23&amp;24,24&amp;25'!D30-'IPCALAB 7-4-23&amp;24,24&amp;25'!J30)/'IPCALAB 7-4-23&amp;24,24&amp;25'!J30</f>
        <v>-1.0563094174047289E-2</v>
      </c>
      <c r="I31" s="126">
        <v>45708</v>
      </c>
      <c r="J31" s="127">
        <v>1496.7</v>
      </c>
    </row>
    <row r="32" spans="1:10" x14ac:dyDescent="0.3">
      <c r="A32" s="126">
        <v>45344</v>
      </c>
      <c r="B32" s="127">
        <v>1230.7</v>
      </c>
      <c r="C32" s="127">
        <v>1225</v>
      </c>
      <c r="D32" s="127">
        <v>1236</v>
      </c>
      <c r="E32" s="127">
        <v>1213.3499999999999</v>
      </c>
      <c r="F32" s="127">
        <f t="shared" si="0"/>
        <v>1173.2650000000001</v>
      </c>
      <c r="G32" s="127">
        <f t="shared" si="1"/>
        <v>-2.03234247938834E-2</v>
      </c>
      <c r="H32" s="129">
        <f>('IPCALAB 7-4-23&amp;24,24&amp;25'!D31-'IPCALAB 7-4-23&amp;24,24&amp;25'!J31)/'IPCALAB 7-4-23&amp;24,24&amp;25'!J31</f>
        <v>8.4811734338510573E-3</v>
      </c>
      <c r="I32" s="126">
        <v>45707</v>
      </c>
      <c r="J32" s="127">
        <v>1467.85</v>
      </c>
    </row>
    <row r="33" spans="1:26" x14ac:dyDescent="0.3">
      <c r="A33" s="126">
        <v>45343</v>
      </c>
      <c r="B33" s="127">
        <v>1220.3499999999999</v>
      </c>
      <c r="C33" s="127">
        <v>1240</v>
      </c>
      <c r="D33" s="127">
        <v>1246.8499999999999</v>
      </c>
      <c r="E33" s="127">
        <v>1213.3</v>
      </c>
      <c r="F33" s="127">
        <f t="shared" si="0"/>
        <v>1166.6525000000001</v>
      </c>
      <c r="G33" s="127">
        <f t="shared" si="1"/>
        <v>-2.0371041095548041E-2</v>
      </c>
      <c r="H33" s="129">
        <f>('IPCALAB 7-4-23&amp;24,24&amp;25'!D32-'IPCALAB 7-4-23&amp;24,24&amp;25'!J32)/'IPCALAB 7-4-23&amp;24,24&amp;25'!J32</f>
        <v>-1.2182289137121726E-2</v>
      </c>
      <c r="I33" s="126">
        <v>45706</v>
      </c>
      <c r="J33" s="127">
        <v>1473.05</v>
      </c>
      <c r="T33" s="144" t="s">
        <v>2466</v>
      </c>
      <c r="U33" s="144"/>
      <c r="V33" s="144"/>
      <c r="W33" s="144"/>
      <c r="X33" s="144"/>
      <c r="Y33" s="144"/>
      <c r="Z33" s="144"/>
    </row>
    <row r="34" spans="1:26" x14ac:dyDescent="0.3">
      <c r="A34" s="126">
        <v>45342</v>
      </c>
      <c r="B34" s="127">
        <v>1235.4000000000001</v>
      </c>
      <c r="C34" s="127">
        <v>1241.45</v>
      </c>
      <c r="D34" s="127">
        <v>1249.3499999999999</v>
      </c>
      <c r="E34" s="127">
        <v>1208.2</v>
      </c>
      <c r="F34" s="127">
        <f t="shared" si="0"/>
        <v>1159.7350000000001</v>
      </c>
      <c r="G34" s="127">
        <f t="shared" si="1"/>
        <v>-2.0418657397212683E-2</v>
      </c>
      <c r="H34" s="129">
        <f>('IPCALAB 7-4-23&amp;24,24&amp;25'!D33-'IPCALAB 7-4-23&amp;24,24&amp;25'!J33)/'IPCALAB 7-4-23&amp;24,24&amp;25'!J33</f>
        <v>-4.4500182046195601E-4</v>
      </c>
      <c r="I34" s="126">
        <v>45705</v>
      </c>
      <c r="J34" s="127">
        <v>1476.75</v>
      </c>
    </row>
    <row r="35" spans="1:26" x14ac:dyDescent="0.3">
      <c r="A35" s="126">
        <v>45341</v>
      </c>
      <c r="B35" s="127">
        <v>1235.95</v>
      </c>
      <c r="C35" s="127">
        <v>1248.05</v>
      </c>
      <c r="D35" s="127">
        <v>1260.55</v>
      </c>
      <c r="E35" s="127">
        <v>1225.4000000000001</v>
      </c>
      <c r="F35" s="127">
        <f t="shared" si="0"/>
        <v>1151.8499999999999</v>
      </c>
      <c r="G35" s="127">
        <f t="shared" si="1"/>
        <v>-2.0466273698877324E-2</v>
      </c>
      <c r="H35" s="129">
        <f>('IPCALAB 7-4-23&amp;24,24&amp;25'!D34-'IPCALAB 7-4-23&amp;24,24&amp;25'!J34)/'IPCALAB 7-4-23&amp;24,24&amp;25'!J34</f>
        <v>-4.4303032743968742E-3</v>
      </c>
      <c r="I35" s="126">
        <v>45702</v>
      </c>
      <c r="J35" s="127">
        <v>1463.9</v>
      </c>
    </row>
    <row r="36" spans="1:26" x14ac:dyDescent="0.3">
      <c r="A36" s="126">
        <v>45338</v>
      </c>
      <c r="B36" s="127">
        <v>1241.45</v>
      </c>
      <c r="C36" s="127">
        <v>1155.8</v>
      </c>
      <c r="D36" s="127">
        <v>1247.55</v>
      </c>
      <c r="E36" s="127">
        <v>1155</v>
      </c>
      <c r="F36" s="127">
        <f t="shared" si="0"/>
        <v>1145.0500000000002</v>
      </c>
      <c r="G36" s="127">
        <f t="shared" si="1"/>
        <v>-2.0513890000541966E-2</v>
      </c>
      <c r="H36" s="129">
        <f>('IPCALAB 7-4-23&amp;24,24&amp;25'!D35-'IPCALAB 7-4-23&amp;24,24&amp;25'!J35)/'IPCALAB 7-4-23&amp;24,24&amp;25'!J35</f>
        <v>7.7320258601987366E-2</v>
      </c>
      <c r="I36" s="126">
        <v>45701</v>
      </c>
      <c r="J36" s="127">
        <v>1490.9</v>
      </c>
    </row>
    <row r="37" spans="1:26" x14ac:dyDescent="0.3">
      <c r="A37" s="126">
        <v>45337</v>
      </c>
      <c r="B37" s="127">
        <v>1152.3499999999999</v>
      </c>
      <c r="C37" s="127">
        <v>1164.5</v>
      </c>
      <c r="D37" s="127">
        <v>1192</v>
      </c>
      <c r="E37" s="127">
        <v>1145</v>
      </c>
      <c r="F37" s="127">
        <f t="shared" si="0"/>
        <v>1137.0475000000001</v>
      </c>
      <c r="G37" s="127">
        <f t="shared" si="1"/>
        <v>-2.0561506302206607E-2</v>
      </c>
      <c r="H37" s="129">
        <f>('IPCALAB 7-4-23&amp;24,24&amp;25'!D36-'IPCALAB 7-4-23&amp;24,24&amp;25'!J36)/'IPCALAB 7-4-23&amp;24,24&amp;25'!J36</f>
        <v>-2.0351606477874221E-3</v>
      </c>
      <c r="I37" s="126">
        <v>45700</v>
      </c>
      <c r="J37" s="127">
        <v>1419.8</v>
      </c>
    </row>
    <row r="38" spans="1:26" x14ac:dyDescent="0.3">
      <c r="A38" s="126">
        <v>45336</v>
      </c>
      <c r="B38" s="127">
        <v>1154.7</v>
      </c>
      <c r="C38" s="127">
        <v>1144</v>
      </c>
      <c r="D38" s="127">
        <v>1207.5</v>
      </c>
      <c r="E38" s="127">
        <v>1134.05</v>
      </c>
      <c r="F38" s="127">
        <f t="shared" si="0"/>
        <v>1135.6050000000002</v>
      </c>
      <c r="G38" s="127">
        <f t="shared" si="1"/>
        <v>-2.0609122603871249E-2</v>
      </c>
      <c r="H38" s="129">
        <f>('IPCALAB 7-4-23&amp;24,24&amp;25'!D37-'IPCALAB 7-4-23&amp;24,24&amp;25'!J37)/'IPCALAB 7-4-23&amp;24,24&amp;25'!J37</f>
        <v>-5.1264377719381768E-3</v>
      </c>
      <c r="I38" s="126">
        <v>45699</v>
      </c>
      <c r="J38" s="127">
        <v>1419.9</v>
      </c>
    </row>
    <row r="39" spans="1:26" x14ac:dyDescent="0.3">
      <c r="A39" s="126">
        <v>45335</v>
      </c>
      <c r="B39" s="127">
        <v>1160.6500000000001</v>
      </c>
      <c r="C39" s="127">
        <v>1182.3499999999999</v>
      </c>
      <c r="D39" s="127">
        <v>1182.3499999999999</v>
      </c>
      <c r="E39" s="127">
        <v>1146.8499999999999</v>
      </c>
      <c r="F39" s="127">
        <f t="shared" si="0"/>
        <v>1134.5975000000003</v>
      </c>
      <c r="G39" s="127">
        <f t="shared" si="1"/>
        <v>-2.065673890553589E-2</v>
      </c>
      <c r="H39" s="129">
        <f>('IPCALAB 7-4-23&amp;24,24&amp;25'!D38-'IPCALAB 7-4-23&amp;24,24&amp;25'!J38)/'IPCALAB 7-4-23&amp;24,24&amp;25'!J38</f>
        <v>-6.4629344290360845E-3</v>
      </c>
      <c r="I39" s="126">
        <v>45698</v>
      </c>
      <c r="J39" s="127">
        <v>1447.95</v>
      </c>
    </row>
    <row r="40" spans="1:26" x14ac:dyDescent="0.3">
      <c r="A40" s="126">
        <v>45334</v>
      </c>
      <c r="B40" s="127">
        <v>1168.2</v>
      </c>
      <c r="C40" s="127">
        <v>1198.9000000000001</v>
      </c>
      <c r="D40" s="127">
        <v>1201.9000000000001</v>
      </c>
      <c r="E40" s="127">
        <v>1151.3499999999999</v>
      </c>
      <c r="F40" s="127">
        <f t="shared" si="0"/>
        <v>1133.5425000000002</v>
      </c>
      <c r="G40" s="127">
        <f t="shared" si="1"/>
        <v>-2.0704355207200532E-2</v>
      </c>
      <c r="H40" s="129">
        <f>('IPCALAB 7-4-23&amp;24,24&amp;25'!D39-'IPCALAB 7-4-23&amp;24,24&amp;25'!J39)/'IPCALAB 7-4-23&amp;24,24&amp;25'!J39</f>
        <v>-2.2917363666778073E-2</v>
      </c>
      <c r="I40" s="126">
        <v>45695</v>
      </c>
      <c r="J40" s="127">
        <v>1507.25</v>
      </c>
    </row>
    <row r="41" spans="1:26" x14ac:dyDescent="0.3">
      <c r="A41" s="126">
        <v>45331</v>
      </c>
      <c r="B41" s="127">
        <v>1195.5999999999999</v>
      </c>
      <c r="C41" s="127">
        <v>1219.8</v>
      </c>
      <c r="D41" s="127">
        <v>1224</v>
      </c>
      <c r="E41" s="127">
        <v>1190</v>
      </c>
      <c r="F41" s="127">
        <f t="shared" si="0"/>
        <v>1131.9000000000001</v>
      </c>
      <c r="G41" s="127">
        <f t="shared" si="1"/>
        <v>-1.9766233345027053E-2</v>
      </c>
      <c r="H41" s="129">
        <f>('IPCALAB 7-4-23&amp;24,24&amp;25'!D40-'IPCALAB 7-4-23&amp;24,24&amp;25'!J40)/'IPCALAB 7-4-23&amp;24,24&amp;25'!J40</f>
        <v>-1.6574131194735834E-2</v>
      </c>
      <c r="I41" s="126">
        <v>45694</v>
      </c>
      <c r="J41" s="127">
        <v>1514.9</v>
      </c>
    </row>
    <row r="42" spans="1:26" x14ac:dyDescent="0.3">
      <c r="A42" s="126">
        <v>45330</v>
      </c>
      <c r="B42" s="127">
        <v>1215.75</v>
      </c>
      <c r="C42" s="127">
        <v>1230</v>
      </c>
      <c r="D42" s="127">
        <v>1263.95</v>
      </c>
      <c r="E42" s="127">
        <v>1210</v>
      </c>
      <c r="F42" s="127">
        <f t="shared" si="0"/>
        <v>1129.3375000000001</v>
      </c>
      <c r="G42" s="127">
        <f t="shared" si="1"/>
        <v>-1.981756210564117E-2</v>
      </c>
      <c r="H42" s="129">
        <f>('IPCALAB 7-4-23&amp;24,24&amp;25'!D41-'IPCALAB 7-4-23&amp;24,24&amp;25'!J41)/'IPCALAB 7-4-23&amp;24,24&amp;25'!J41</f>
        <v>-7.9559363525091801E-3</v>
      </c>
      <c r="I42" s="126">
        <v>45693</v>
      </c>
      <c r="J42" s="127">
        <v>1491.45</v>
      </c>
    </row>
    <row r="43" spans="1:26" x14ac:dyDescent="0.3">
      <c r="A43" s="126">
        <v>45329</v>
      </c>
      <c r="B43" s="127">
        <v>1225.5</v>
      </c>
      <c r="C43" s="127">
        <v>1204</v>
      </c>
      <c r="D43" s="127">
        <v>1232.3499999999999</v>
      </c>
      <c r="E43" s="127">
        <v>1192.8499999999999</v>
      </c>
      <c r="F43" s="127">
        <f t="shared" si="0"/>
        <v>1124.3625</v>
      </c>
      <c r="G43" s="127">
        <f t="shared" si="1"/>
        <v>-1.9868890866255286E-2</v>
      </c>
      <c r="H43" s="129">
        <f>('IPCALAB 7-4-23&amp;24,24&amp;25'!D42-'IPCALAB 7-4-23&amp;24,24&amp;25'!J42)/'IPCALAB 7-4-23&amp;24,24&amp;25'!J42</f>
        <v>2.1973898177875918E-2</v>
      </c>
      <c r="I43" s="126">
        <v>45692</v>
      </c>
      <c r="J43" s="127">
        <v>1468.05</v>
      </c>
    </row>
    <row r="44" spans="1:26" x14ac:dyDescent="0.3">
      <c r="A44" s="126">
        <v>45328</v>
      </c>
      <c r="B44" s="127">
        <v>1199.1500000000001</v>
      </c>
      <c r="C44" s="127">
        <v>1134.3499999999999</v>
      </c>
      <c r="D44" s="127">
        <v>1203.95</v>
      </c>
      <c r="E44" s="127">
        <v>1134.3499999999999</v>
      </c>
      <c r="F44" s="127">
        <f t="shared" si="0"/>
        <v>1118.24</v>
      </c>
      <c r="G44" s="127">
        <f t="shared" si="1"/>
        <v>-1.9920219626869407E-2</v>
      </c>
      <c r="H44" s="129">
        <f>('IPCALAB 7-4-23&amp;24,24&amp;25'!D43-'IPCALAB 7-4-23&amp;24,24&amp;25'!J43)/'IPCALAB 7-4-23&amp;24,24&amp;25'!J43</f>
        <v>5.7125225900295486E-2</v>
      </c>
      <c r="I44" s="126">
        <v>45691</v>
      </c>
      <c r="J44" s="127">
        <v>1428.6</v>
      </c>
    </row>
    <row r="45" spans="1:26" x14ac:dyDescent="0.3">
      <c r="A45" s="126">
        <v>45327</v>
      </c>
      <c r="B45" s="127">
        <v>1134.3499999999999</v>
      </c>
      <c r="C45" s="127">
        <v>1110</v>
      </c>
      <c r="D45" s="127">
        <v>1146.5</v>
      </c>
      <c r="E45" s="127">
        <v>1103.2</v>
      </c>
      <c r="F45" s="127">
        <f t="shared" si="0"/>
        <v>1112.6874999999998</v>
      </c>
      <c r="G45" s="127">
        <f t="shared" si="1"/>
        <v>-1.9971548387483527E-2</v>
      </c>
      <c r="H45" s="129">
        <f>('IPCALAB 7-4-23&amp;24,24&amp;25'!D44-'IPCALAB 7-4-23&amp;24,24&amp;25'!J44)/'IPCALAB 7-4-23&amp;24,24&amp;25'!J44</f>
        <v>2.3089064261555724E-2</v>
      </c>
      <c r="I45" s="126">
        <v>45689</v>
      </c>
      <c r="J45" s="127">
        <v>1417.35</v>
      </c>
    </row>
    <row r="46" spans="1:26" x14ac:dyDescent="0.3">
      <c r="A46" s="126">
        <v>45324</v>
      </c>
      <c r="B46" s="127">
        <v>1108.75</v>
      </c>
      <c r="C46" s="127">
        <v>1114</v>
      </c>
      <c r="D46" s="127">
        <v>1120.3</v>
      </c>
      <c r="E46" s="127">
        <v>1103</v>
      </c>
      <c r="F46" s="127">
        <f t="shared" si="0"/>
        <v>1111.6399999999999</v>
      </c>
      <c r="G46" s="127">
        <f t="shared" si="1"/>
        <v>-2.0022877148097643E-2</v>
      </c>
      <c r="H46" s="129">
        <f>('IPCALAB 7-4-23&amp;24,24&amp;25'!D45-'IPCALAB 7-4-23&amp;24,24&amp;25'!J45)/'IPCALAB 7-4-23&amp;24,24&amp;25'!J45</f>
        <v>-5.1146305352416394E-3</v>
      </c>
      <c r="I46" s="126">
        <v>45688</v>
      </c>
      <c r="J46" s="127">
        <v>1443.3</v>
      </c>
    </row>
    <row r="47" spans="1:26" x14ac:dyDescent="0.3">
      <c r="A47" s="126">
        <v>45323</v>
      </c>
      <c r="B47" s="127">
        <v>1114.45</v>
      </c>
      <c r="C47" s="127">
        <v>1124.7</v>
      </c>
      <c r="D47" s="127">
        <v>1124.7</v>
      </c>
      <c r="E47" s="127">
        <v>1097.4000000000001</v>
      </c>
      <c r="F47" s="127">
        <f t="shared" si="0"/>
        <v>1111.6949999999999</v>
      </c>
      <c r="G47" s="127">
        <f t="shared" si="1"/>
        <v>-2.0074205908711763E-2</v>
      </c>
      <c r="H47" s="129">
        <f>('IPCALAB 7-4-23&amp;24,24&amp;25'!D46-'IPCALAB 7-4-23&amp;24,24&amp;25'!J46)/'IPCALAB 7-4-23&amp;24,24&amp;25'!J46</f>
        <v>-5.1774157554116979E-3</v>
      </c>
      <c r="I47" s="126">
        <v>45687</v>
      </c>
      <c r="J47" s="127">
        <v>1454.75</v>
      </c>
    </row>
    <row r="48" spans="1:26" x14ac:dyDescent="0.3">
      <c r="A48" s="126">
        <v>45322</v>
      </c>
      <c r="B48" s="127">
        <v>1120.25</v>
      </c>
      <c r="C48" s="127">
        <v>1103.5</v>
      </c>
      <c r="D48" s="127">
        <v>1129.2</v>
      </c>
      <c r="E48" s="127">
        <v>1102.9000000000001</v>
      </c>
      <c r="F48" s="127">
        <f t="shared" si="0"/>
        <v>1111.4849999999999</v>
      </c>
      <c r="G48" s="127">
        <f t="shared" si="1"/>
        <v>-2.012553466932588E-2</v>
      </c>
      <c r="H48" s="129">
        <f>('IPCALAB 7-4-23&amp;24,24&amp;25'!D47-'IPCALAB 7-4-23&amp;24,24&amp;25'!J47)/'IPCALAB 7-4-23&amp;24,24&amp;25'!J47</f>
        <v>1.4995016761801172E-2</v>
      </c>
      <c r="I48" s="126">
        <v>45686</v>
      </c>
      <c r="J48" s="127">
        <v>1443.3</v>
      </c>
    </row>
    <row r="49" spans="1:27" x14ac:dyDescent="0.3">
      <c r="A49" s="126">
        <v>45321</v>
      </c>
      <c r="B49" s="127">
        <v>1103.7</v>
      </c>
      <c r="C49" s="127">
        <v>1134.9000000000001</v>
      </c>
      <c r="D49" s="127">
        <v>1141</v>
      </c>
      <c r="E49" s="127">
        <v>1098.0999999999999</v>
      </c>
      <c r="F49" s="127">
        <f t="shared" si="0"/>
        <v>1111.1399999999999</v>
      </c>
      <c r="G49" s="127">
        <f t="shared" si="1"/>
        <v>-2.0176863429939997E-2</v>
      </c>
      <c r="H49" s="129">
        <f>('IPCALAB 7-4-23&amp;24,24&amp;25'!D48-'IPCALAB 7-4-23&amp;24,24&amp;25'!J48)/'IPCALAB 7-4-23&amp;24,24&amp;25'!J48</f>
        <v>-2.5516510683383248E-2</v>
      </c>
      <c r="I49" s="126">
        <v>45685</v>
      </c>
      <c r="J49" s="127">
        <v>1382.75</v>
      </c>
      <c r="T49" s="144" t="s">
        <v>2467</v>
      </c>
      <c r="U49" s="144"/>
      <c r="V49" s="144"/>
      <c r="W49" s="144"/>
      <c r="X49" s="144"/>
      <c r="Y49" s="144"/>
      <c r="Z49" s="144"/>
      <c r="AA49" s="144"/>
    </row>
    <row r="50" spans="1:27" x14ac:dyDescent="0.3">
      <c r="A50" s="126">
        <v>45320</v>
      </c>
      <c r="B50" s="127">
        <v>1132.5999999999999</v>
      </c>
      <c r="C50" s="127">
        <v>1116.25</v>
      </c>
      <c r="D50" s="127">
        <v>1135.05</v>
      </c>
      <c r="E50" s="127">
        <v>1111</v>
      </c>
      <c r="F50" s="127">
        <f t="shared" si="0"/>
        <v>1111.9224999999997</v>
      </c>
      <c r="G50" s="127">
        <f t="shared" si="1"/>
        <v>-1.9201616978271753E-2</v>
      </c>
      <c r="H50" s="129">
        <f>('IPCALAB 7-4-23&amp;24,24&amp;25'!D49-'IPCALAB 7-4-23&amp;24,24&amp;25'!J49)/'IPCALAB 7-4-23&amp;24,24&amp;25'!J49</f>
        <v>1.5374960778161157E-2</v>
      </c>
      <c r="I50" s="126">
        <v>45684</v>
      </c>
      <c r="J50" s="127">
        <v>1442.55</v>
      </c>
    </row>
    <row r="51" spans="1:27" x14ac:dyDescent="0.3">
      <c r="A51" s="126">
        <v>45316</v>
      </c>
      <c r="B51" s="127">
        <v>1115.45</v>
      </c>
      <c r="C51" s="127">
        <v>1093</v>
      </c>
      <c r="D51" s="127">
        <v>1120.8499999999999</v>
      </c>
      <c r="E51" s="127">
        <v>1079.2</v>
      </c>
      <c r="F51" s="127">
        <f t="shared" si="0"/>
        <v>1110.9499999999998</v>
      </c>
      <c r="G51" s="127">
        <f t="shared" si="1"/>
        <v>-1.925294573888587E-2</v>
      </c>
      <c r="H51" s="129">
        <f>('IPCALAB 7-4-23&amp;24,24&amp;25'!D50-'IPCALAB 7-4-23&amp;24,24&amp;25'!J50)/'IPCALAB 7-4-23&amp;24,24&amp;25'!J50</f>
        <v>1.5476353042924119E-2</v>
      </c>
      <c r="I51" s="126">
        <v>45681</v>
      </c>
      <c r="J51" s="127">
        <v>1515.85</v>
      </c>
    </row>
    <row r="52" spans="1:27" x14ac:dyDescent="0.3">
      <c r="A52" s="126">
        <v>45315</v>
      </c>
      <c r="B52" s="127">
        <v>1098.45</v>
      </c>
      <c r="C52" s="127">
        <v>1065</v>
      </c>
      <c r="D52" s="127">
        <v>1109</v>
      </c>
      <c r="E52" s="127">
        <v>1062.1500000000001</v>
      </c>
      <c r="F52" s="127">
        <f t="shared" si="0"/>
        <v>1110.165</v>
      </c>
      <c r="G52" s="127">
        <f t="shared" si="1"/>
        <v>-1.930427449949999E-2</v>
      </c>
      <c r="H52" s="129">
        <f>('IPCALAB 7-4-23&amp;24,24&amp;25'!D51-'IPCALAB 7-4-23&amp;24,24&amp;25'!J51)/'IPCALAB 7-4-23&amp;24,24&amp;25'!J51</f>
        <v>1.5203327171903924E-2</v>
      </c>
      <c r="I52" s="126">
        <v>45680</v>
      </c>
      <c r="J52" s="127">
        <v>1583.55</v>
      </c>
    </row>
    <row r="53" spans="1:27" x14ac:dyDescent="0.3">
      <c r="A53" s="126">
        <v>45314</v>
      </c>
      <c r="B53" s="127">
        <v>1082</v>
      </c>
      <c r="C53" s="127">
        <v>1075</v>
      </c>
      <c r="D53" s="127">
        <v>1093.25</v>
      </c>
      <c r="E53" s="127">
        <v>1061.05</v>
      </c>
      <c r="F53" s="127">
        <f t="shared" si="0"/>
        <v>1108.1949999999999</v>
      </c>
      <c r="G53" s="127">
        <f t="shared" si="1"/>
        <v>-1.9355603260114106E-2</v>
      </c>
      <c r="H53" s="129">
        <f>('IPCALAB 7-4-23&amp;24,24&amp;25'!D52-'IPCALAB 7-4-23&amp;24,24&amp;25'!J52)/'IPCALAB 7-4-23&amp;24,24&amp;25'!J52</f>
        <v>3.989978658253646E-3</v>
      </c>
      <c r="I53" s="126">
        <v>45679</v>
      </c>
      <c r="J53" s="127">
        <v>1559.25</v>
      </c>
    </row>
    <row r="54" spans="1:27" x14ac:dyDescent="0.3">
      <c r="A54" s="126">
        <v>45311</v>
      </c>
      <c r="B54" s="127">
        <v>1077.7</v>
      </c>
      <c r="C54" s="127">
        <v>1100</v>
      </c>
      <c r="D54" s="127">
        <v>1107.5</v>
      </c>
      <c r="E54" s="127">
        <v>1072</v>
      </c>
      <c r="F54" s="127">
        <f t="shared" si="0"/>
        <v>1107.0249999999999</v>
      </c>
      <c r="G54" s="127">
        <f t="shared" si="1"/>
        <v>-1.9406932020728226E-2</v>
      </c>
      <c r="H54" s="129">
        <f>('IPCALAB 7-4-23&amp;24,24&amp;25'!D53-'IPCALAB 7-4-23&amp;24,24&amp;25'!J53)/'IPCALAB 7-4-23&amp;24,24&amp;25'!J53</f>
        <v>-2.0228192190554117E-2</v>
      </c>
      <c r="I54" s="126">
        <v>45678</v>
      </c>
      <c r="J54" s="127">
        <v>1545.8</v>
      </c>
    </row>
    <row r="55" spans="1:27" x14ac:dyDescent="0.3">
      <c r="A55" s="126">
        <v>45310</v>
      </c>
      <c r="B55" s="127">
        <v>1099.95</v>
      </c>
      <c r="C55" s="127">
        <v>1080.8</v>
      </c>
      <c r="D55" s="127">
        <v>1105</v>
      </c>
      <c r="E55" s="127">
        <v>1075.9000000000001</v>
      </c>
      <c r="F55" s="127">
        <f t="shared" si="0"/>
        <v>1106.2725</v>
      </c>
      <c r="G55" s="127">
        <f t="shared" si="1"/>
        <v>-1.8883934146052574E-2</v>
      </c>
      <c r="H55" s="129">
        <f>('IPCALAB 7-4-23&amp;24,24&amp;25'!D54-'IPCALAB 7-4-23&amp;24,24&amp;25'!J54)/'IPCALAB 7-4-23&amp;24,24&amp;25'!J54</f>
        <v>1.7153689661549801E-2</v>
      </c>
      <c r="I55" s="126">
        <v>45677</v>
      </c>
      <c r="J55" s="127">
        <v>1547.1</v>
      </c>
    </row>
    <row r="56" spans="1:27" x14ac:dyDescent="0.3">
      <c r="A56" s="126">
        <v>45309</v>
      </c>
      <c r="B56" s="127">
        <v>1081.4000000000001</v>
      </c>
      <c r="C56" s="127">
        <v>1120</v>
      </c>
      <c r="D56" s="127">
        <v>1123.5</v>
      </c>
      <c r="E56" s="127">
        <v>1062.4000000000001</v>
      </c>
      <c r="F56" s="127">
        <f t="shared" si="0"/>
        <v>1104.4924999999998</v>
      </c>
      <c r="G56" s="127">
        <f t="shared" si="1"/>
        <v>-1.8905113001533854E-2</v>
      </c>
      <c r="H56" s="129">
        <f>('IPCALAB 7-4-23&amp;24,24&amp;25'!D55-'IPCALAB 7-4-23&amp;24,24&amp;25'!J55)/'IPCALAB 7-4-23&amp;24,24&amp;25'!J55</f>
        <v>-3.7472185135736455E-2</v>
      </c>
      <c r="I56" s="126">
        <v>45674</v>
      </c>
      <c r="J56" s="127">
        <v>1543.25</v>
      </c>
    </row>
    <row r="57" spans="1:27" x14ac:dyDescent="0.3">
      <c r="A57" s="126">
        <v>45308</v>
      </c>
      <c r="B57" s="127">
        <v>1123.5</v>
      </c>
      <c r="C57" s="127">
        <v>1130</v>
      </c>
      <c r="D57" s="127">
        <v>1136.25</v>
      </c>
      <c r="E57" s="127">
        <v>1112.2</v>
      </c>
      <c r="F57" s="127">
        <f t="shared" si="0"/>
        <v>1103.4974999999999</v>
      </c>
      <c r="G57" s="127">
        <f t="shared" si="1"/>
        <v>-1.8400298815864562E-2</v>
      </c>
      <c r="H57" s="129">
        <f>('IPCALAB 7-4-23&amp;24,24&amp;25'!D56-'IPCALAB 7-4-23&amp;24,24&amp;25'!J56)/'IPCALAB 7-4-23&amp;24,24&amp;25'!J56</f>
        <v>-9.7395443127230672E-3</v>
      </c>
      <c r="I57" s="126">
        <v>45673</v>
      </c>
      <c r="J57" s="127">
        <v>1550.3</v>
      </c>
    </row>
    <row r="58" spans="1:27" x14ac:dyDescent="0.3">
      <c r="A58" s="126">
        <v>45307</v>
      </c>
      <c r="B58" s="127">
        <v>1134.55</v>
      </c>
      <c r="C58" s="127">
        <v>1140</v>
      </c>
      <c r="D58" s="127">
        <v>1140.95</v>
      </c>
      <c r="E58" s="127">
        <v>1121.8</v>
      </c>
      <c r="F58" s="127">
        <f t="shared" si="0"/>
        <v>1102.7049999999999</v>
      </c>
      <c r="G58" s="127">
        <f t="shared" si="1"/>
        <v>-1.8429355819924685E-2</v>
      </c>
      <c r="H58" s="129">
        <f>('IPCALAB 7-4-23&amp;24,24&amp;25'!D57-'IPCALAB 7-4-23&amp;24,24&amp;25'!J57)/'IPCALAB 7-4-23&amp;24,24&amp;25'!J57</f>
        <v>-4.387696897898293E-3</v>
      </c>
      <c r="I58" s="126">
        <v>45672</v>
      </c>
      <c r="J58" s="127">
        <v>1565.55</v>
      </c>
    </row>
    <row r="59" spans="1:27" x14ac:dyDescent="0.3">
      <c r="A59" s="126">
        <v>45306</v>
      </c>
      <c r="B59" s="127">
        <v>1139.55</v>
      </c>
      <c r="C59" s="127">
        <v>1138.75</v>
      </c>
      <c r="D59" s="127">
        <v>1147.55</v>
      </c>
      <c r="E59" s="127">
        <v>1133</v>
      </c>
      <c r="F59" s="127">
        <f t="shared" si="0"/>
        <v>1102.2049999999999</v>
      </c>
      <c r="G59" s="127">
        <f t="shared" si="1"/>
        <v>-1.8458412823984811E-2</v>
      </c>
      <c r="H59" s="129">
        <f>('IPCALAB 7-4-23&amp;24,24&amp;25'!D58-'IPCALAB 7-4-23&amp;24,24&amp;25'!J58)/'IPCALAB 7-4-23&amp;24,24&amp;25'!J58</f>
        <v>3.6992997753996968E-3</v>
      </c>
      <c r="I59" s="126">
        <v>45671</v>
      </c>
      <c r="J59" s="127">
        <v>1588.15</v>
      </c>
    </row>
    <row r="60" spans="1:27" x14ac:dyDescent="0.3">
      <c r="A60" s="126">
        <v>45303</v>
      </c>
      <c r="B60" s="127">
        <v>1135.3499999999999</v>
      </c>
      <c r="C60" s="127">
        <v>1156</v>
      </c>
      <c r="D60" s="127">
        <v>1156</v>
      </c>
      <c r="E60" s="127">
        <v>1128.45</v>
      </c>
      <c r="F60" s="127">
        <f t="shared" si="0"/>
        <v>1100.9449999999999</v>
      </c>
      <c r="G60" s="127">
        <f t="shared" si="1"/>
        <v>-1.8487469828044938E-2</v>
      </c>
      <c r="H60" s="129">
        <f>('IPCALAB 7-4-23&amp;24,24&amp;25'!D59-'IPCALAB 7-4-23&amp;24,24&amp;25'!J59)/'IPCALAB 7-4-23&amp;24,24&amp;25'!J59</f>
        <v>-7.8647267007471502E-3</v>
      </c>
      <c r="I60" s="126">
        <v>45670</v>
      </c>
      <c r="J60" s="127">
        <v>1579.65</v>
      </c>
    </row>
    <row r="61" spans="1:27" x14ac:dyDescent="0.3">
      <c r="A61" s="126">
        <v>45302</v>
      </c>
      <c r="B61" s="127">
        <v>1144.3499999999999</v>
      </c>
      <c r="C61" s="127">
        <v>1125</v>
      </c>
      <c r="D61" s="127">
        <v>1148.8</v>
      </c>
      <c r="E61" s="127">
        <v>1119.0999999999999</v>
      </c>
      <c r="F61" s="127">
        <f t="shared" si="0"/>
        <v>1099.3975</v>
      </c>
      <c r="G61" s="127">
        <f t="shared" si="1"/>
        <v>-1.851652683210506E-2</v>
      </c>
      <c r="H61" s="129">
        <f>('IPCALAB 7-4-23&amp;24,24&amp;25'!D60-'IPCALAB 7-4-23&amp;24,24&amp;25'!J60)/'IPCALAB 7-4-23&amp;24,24&amp;25'!J60</f>
        <v>2.5173572228443367E-2</v>
      </c>
      <c r="I61" s="126">
        <v>45667</v>
      </c>
      <c r="J61" s="127">
        <v>1632.35</v>
      </c>
    </row>
    <row r="62" spans="1:27" x14ac:dyDescent="0.3">
      <c r="A62" s="126">
        <v>45301</v>
      </c>
      <c r="B62" s="127">
        <v>1116.25</v>
      </c>
      <c r="C62" s="127">
        <v>1103.05</v>
      </c>
      <c r="D62" s="127">
        <v>1123</v>
      </c>
      <c r="E62" s="127">
        <v>1098.05</v>
      </c>
      <c r="F62" s="127">
        <f t="shared" si="0"/>
        <v>1097.1525000000001</v>
      </c>
      <c r="G62" s="127">
        <f t="shared" si="1"/>
        <v>-1.8545583836165187E-2</v>
      </c>
      <c r="H62" s="129">
        <f>('IPCALAB 7-4-23&amp;24,24&amp;25'!D61-'IPCALAB 7-4-23&amp;24,24&amp;25'!J61)/'IPCALAB 7-4-23&amp;24,24&amp;25'!J61</f>
        <v>1.196681927383169E-2</v>
      </c>
      <c r="I62" s="126">
        <v>45666</v>
      </c>
      <c r="J62" s="127">
        <v>1661.95</v>
      </c>
    </row>
    <row r="63" spans="1:27" x14ac:dyDescent="0.3">
      <c r="A63" s="126">
        <v>45300</v>
      </c>
      <c r="B63" s="127">
        <v>1103.05</v>
      </c>
      <c r="C63" s="127">
        <v>1092.8</v>
      </c>
      <c r="D63" s="127">
        <v>1107.2</v>
      </c>
      <c r="E63" s="127">
        <v>1082.4000000000001</v>
      </c>
      <c r="F63" s="127">
        <f t="shared" si="0"/>
        <v>1095.9175</v>
      </c>
      <c r="G63" s="127">
        <f t="shared" si="1"/>
        <v>-1.8574640840225309E-2</v>
      </c>
      <c r="H63" s="129">
        <f>('IPCALAB 7-4-23&amp;24,24&amp;25'!D62-'IPCALAB 7-4-23&amp;24,24&amp;25'!J62)/'IPCALAB 7-4-23&amp;24,24&amp;25'!J62</f>
        <v>1.3739545997610557E-2</v>
      </c>
      <c r="I63" s="126">
        <v>45665</v>
      </c>
      <c r="J63" s="127">
        <v>1693.85</v>
      </c>
    </row>
    <row r="64" spans="1:27" x14ac:dyDescent="0.3">
      <c r="A64" s="126">
        <v>45299</v>
      </c>
      <c r="B64" s="127">
        <v>1088.0999999999999</v>
      </c>
      <c r="C64" s="127">
        <v>1120</v>
      </c>
      <c r="D64" s="127">
        <v>1126.2</v>
      </c>
      <c r="E64" s="127">
        <v>1080.1500000000001</v>
      </c>
      <c r="F64" s="127">
        <f t="shared" si="0"/>
        <v>1096.2075</v>
      </c>
      <c r="G64" s="127">
        <f t="shared" si="1"/>
        <v>-1.8603697844285436E-2</v>
      </c>
      <c r="H64" s="129">
        <f>('IPCALAB 7-4-23&amp;24,24&amp;25'!D63-'IPCALAB 7-4-23&amp;24,24&amp;25'!J63)/'IPCALAB 7-4-23&amp;24,24&amp;25'!J63</f>
        <v>-2.2723190228130213E-2</v>
      </c>
      <c r="I64" s="126">
        <v>45664</v>
      </c>
      <c r="J64" s="127">
        <v>1736.05</v>
      </c>
    </row>
    <row r="65" spans="1:10" x14ac:dyDescent="0.3">
      <c r="A65" s="126">
        <v>45296</v>
      </c>
      <c r="B65" s="127">
        <v>1113.4000000000001</v>
      </c>
      <c r="C65" s="127">
        <v>1108</v>
      </c>
      <c r="D65" s="127">
        <v>1119</v>
      </c>
      <c r="E65" s="127">
        <v>1092.1500000000001</v>
      </c>
      <c r="F65" s="127">
        <f t="shared" si="0"/>
        <v>1097.7674999999999</v>
      </c>
      <c r="G65" s="127">
        <f t="shared" si="1"/>
        <v>-1.791843382226253E-2</v>
      </c>
      <c r="H65" s="129">
        <f>('IPCALAB 7-4-23&amp;24,24&amp;25'!D64-'IPCALAB 7-4-23&amp;24,24&amp;25'!J64)/'IPCALAB 7-4-23&amp;24,24&amp;25'!J64</f>
        <v>3.19863044555587E-3</v>
      </c>
      <c r="I65" s="126">
        <v>45663</v>
      </c>
      <c r="J65" s="127">
        <v>1719</v>
      </c>
    </row>
    <row r="66" spans="1:10" x14ac:dyDescent="0.3">
      <c r="A66" s="126">
        <v>45295</v>
      </c>
      <c r="B66" s="127">
        <v>1109.8499999999999</v>
      </c>
      <c r="C66" s="127">
        <v>1110.2</v>
      </c>
      <c r="D66" s="127">
        <v>1120</v>
      </c>
      <c r="E66" s="127">
        <v>1105.1500000000001</v>
      </c>
      <c r="F66" s="127">
        <f t="shared" si="0"/>
        <v>1098.7149999999997</v>
      </c>
      <c r="G66" s="127">
        <f t="shared" si="1"/>
        <v>-1.7974127015298762E-2</v>
      </c>
      <c r="H66" s="129">
        <f>('IPCALAB 7-4-23&amp;24,24&amp;25'!D65-'IPCALAB 7-4-23&amp;24,24&amp;25'!J65)/'IPCALAB 7-4-23&amp;24,24&amp;25'!J65</f>
        <v>-3.6027921639278626E-4</v>
      </c>
      <c r="I66" s="126">
        <v>45660</v>
      </c>
      <c r="J66" s="127">
        <v>1735</v>
      </c>
    </row>
    <row r="67" spans="1:10" x14ac:dyDescent="0.3">
      <c r="A67" s="126">
        <v>45294</v>
      </c>
      <c r="B67" s="127">
        <v>1110.25</v>
      </c>
      <c r="C67" s="127">
        <v>1114.9000000000001</v>
      </c>
      <c r="D67" s="127">
        <v>1122.8</v>
      </c>
      <c r="E67" s="127">
        <v>1107.0999999999999</v>
      </c>
      <c r="F67" s="127">
        <f t="shared" si="0"/>
        <v>1099.5474999999997</v>
      </c>
      <c r="G67" s="127">
        <f t="shared" si="1"/>
        <v>-1.8029820208334994E-2</v>
      </c>
      <c r="H67" s="129">
        <f>('IPCALAB 7-4-23&amp;24,24&amp;25'!D66-'IPCALAB 7-4-23&amp;24,24&amp;25'!J66)/'IPCALAB 7-4-23&amp;24,24&amp;25'!J66</f>
        <v>-2.7843894552475944E-3</v>
      </c>
      <c r="I67" s="126">
        <v>45659</v>
      </c>
      <c r="J67" s="127">
        <v>1744.05</v>
      </c>
    </row>
    <row r="68" spans="1:10" x14ac:dyDescent="0.3">
      <c r="A68" s="126">
        <v>45293</v>
      </c>
      <c r="B68" s="127">
        <v>1113.3499999999999</v>
      </c>
      <c r="C68" s="127">
        <v>1119.3499999999999</v>
      </c>
      <c r="D68" s="127">
        <v>1142.9000000000001</v>
      </c>
      <c r="E68" s="127">
        <v>1110.05</v>
      </c>
      <c r="F68" s="127">
        <f t="shared" ref="F68:F131" si="2">SUM(B68:B87)/20</f>
        <v>1101.2649999999999</v>
      </c>
      <c r="G68" s="127">
        <f t="shared" ref="G68:G131" si="3">_xlfn.PERCENTILE.INC(H68:H315,0.05)</f>
        <v>-1.8085513401371225E-2</v>
      </c>
      <c r="H68" s="129">
        <f>('IPCALAB 7-4-23&amp;24,24&amp;25'!D67-'IPCALAB 7-4-23&amp;24,24&amp;25'!J67)/'IPCALAB 7-4-23&amp;24,24&amp;25'!J67</f>
        <v>-5.3602537186760177E-3</v>
      </c>
      <c r="I68" s="126">
        <v>45658</v>
      </c>
      <c r="J68" s="127">
        <v>1692.95</v>
      </c>
    </row>
    <row r="69" spans="1:10" x14ac:dyDescent="0.3">
      <c r="A69" s="126">
        <v>45292</v>
      </c>
      <c r="B69" s="127">
        <v>1119.3499999999999</v>
      </c>
      <c r="C69" s="127">
        <v>1104.3</v>
      </c>
      <c r="D69" s="127">
        <v>1125.8499999999999</v>
      </c>
      <c r="E69" s="127">
        <v>1103.95</v>
      </c>
      <c r="F69" s="127">
        <f t="shared" si="2"/>
        <v>1102.7249999999997</v>
      </c>
      <c r="G69" s="127">
        <f t="shared" si="3"/>
        <v>-1.8141206594407457E-2</v>
      </c>
      <c r="H69" s="129">
        <f>('IPCALAB 7-4-23&amp;24,24&amp;25'!D68-'IPCALAB 7-4-23&amp;24,24&amp;25'!J68)/'IPCALAB 7-4-23&amp;24,24&amp;25'!J68</f>
        <v>5.5697794547004608E-3</v>
      </c>
      <c r="I69" s="126">
        <v>45657</v>
      </c>
      <c r="J69" s="127">
        <v>1695.2</v>
      </c>
    </row>
    <row r="70" spans="1:10" x14ac:dyDescent="0.3">
      <c r="A70" s="126">
        <v>45289</v>
      </c>
      <c r="B70" s="127">
        <v>1113.1500000000001</v>
      </c>
      <c r="C70" s="127">
        <v>1096</v>
      </c>
      <c r="D70" s="127">
        <v>1116.0999999999999</v>
      </c>
      <c r="E70" s="127">
        <v>1090.05</v>
      </c>
      <c r="F70" s="127">
        <f t="shared" si="2"/>
        <v>1104.2424999999998</v>
      </c>
      <c r="G70" s="127">
        <f t="shared" si="3"/>
        <v>-1.8196899787443689E-2</v>
      </c>
      <c r="H70" s="129">
        <f>('IPCALAB 7-4-23&amp;24,24&amp;25'!D69-'IPCALAB 7-4-23&amp;24,24&amp;25'!J69)/'IPCALAB 7-4-23&amp;24,24&amp;25'!J69</f>
        <v>1.2184587406228771E-2</v>
      </c>
      <c r="I70" s="126">
        <v>45656</v>
      </c>
      <c r="J70" s="127">
        <v>1662.95</v>
      </c>
    </row>
    <row r="71" spans="1:10" x14ac:dyDescent="0.3">
      <c r="A71" s="126">
        <v>45288</v>
      </c>
      <c r="B71" s="127">
        <v>1099.75</v>
      </c>
      <c r="C71" s="127">
        <v>1064</v>
      </c>
      <c r="D71" s="127">
        <v>1113.4000000000001</v>
      </c>
      <c r="E71" s="127">
        <v>1056.55</v>
      </c>
      <c r="F71" s="127">
        <f t="shared" si="2"/>
        <v>1105.2324999999998</v>
      </c>
      <c r="G71" s="127">
        <f t="shared" si="3"/>
        <v>-1.8225956791503812E-2</v>
      </c>
      <c r="H71" s="129">
        <f>('IPCALAB 7-4-23&amp;24,24&amp;25'!D70-'IPCALAB 7-4-23&amp;24,24&amp;25'!J70)/'IPCALAB 7-4-23&amp;24,24&amp;25'!J70</f>
        <v>3.8430668995798167E-2</v>
      </c>
      <c r="I71" s="126">
        <v>45653</v>
      </c>
      <c r="J71" s="127">
        <v>1632.65</v>
      </c>
    </row>
    <row r="72" spans="1:10" x14ac:dyDescent="0.3">
      <c r="A72" s="126">
        <v>45287</v>
      </c>
      <c r="B72" s="127">
        <v>1059.05</v>
      </c>
      <c r="C72" s="127">
        <v>1060.0999999999999</v>
      </c>
      <c r="D72" s="127">
        <v>1066.95</v>
      </c>
      <c r="E72" s="127">
        <v>1053.75</v>
      </c>
      <c r="F72" s="127">
        <f t="shared" si="2"/>
        <v>1106.2874999999999</v>
      </c>
      <c r="G72" s="127">
        <f t="shared" si="3"/>
        <v>-1.8255013795563938E-2</v>
      </c>
      <c r="H72" s="129">
        <f>('IPCALAB 7-4-23&amp;24,24&amp;25'!D71-'IPCALAB 7-4-23&amp;24,24&amp;25'!J71)/'IPCALAB 7-4-23&amp;24,24&amp;25'!J71</f>
        <v>4.2508974116762279E-4</v>
      </c>
      <c r="I72" s="126">
        <v>45652</v>
      </c>
      <c r="J72" s="127">
        <v>1594.4</v>
      </c>
    </row>
    <row r="73" spans="1:10" x14ac:dyDescent="0.3">
      <c r="A73" s="126">
        <v>45286</v>
      </c>
      <c r="B73" s="127">
        <v>1058.5999999999999</v>
      </c>
      <c r="C73" s="127">
        <v>1065</v>
      </c>
      <c r="D73" s="127">
        <v>1074.9000000000001</v>
      </c>
      <c r="E73" s="127">
        <v>1055.1500000000001</v>
      </c>
      <c r="F73" s="127">
        <f t="shared" si="2"/>
        <v>1108.2175</v>
      </c>
      <c r="G73" s="127">
        <f t="shared" si="3"/>
        <v>-1.8284070799624064E-2</v>
      </c>
      <c r="H73" s="129">
        <f>('IPCALAB 7-4-23&amp;24,24&amp;25'!D72-'IPCALAB 7-4-23&amp;24,24&amp;25'!J72)/'IPCALAB 7-4-23&amp;24,24&amp;25'!J72</f>
        <v>-3.8112266503554149E-3</v>
      </c>
      <c r="I73" s="126">
        <v>45650</v>
      </c>
      <c r="J73" s="127">
        <v>1581.7</v>
      </c>
    </row>
    <row r="74" spans="1:10" x14ac:dyDescent="0.3">
      <c r="A74" s="126">
        <v>45282</v>
      </c>
      <c r="B74" s="127">
        <v>1062.6500000000001</v>
      </c>
      <c r="C74" s="127">
        <v>1069</v>
      </c>
      <c r="D74" s="127">
        <v>1085.95</v>
      </c>
      <c r="E74" s="127">
        <v>1058.45</v>
      </c>
      <c r="F74" s="127">
        <f t="shared" si="2"/>
        <v>1109.8775000000001</v>
      </c>
      <c r="G74" s="127">
        <f t="shared" si="3"/>
        <v>-1.8313127803684187E-2</v>
      </c>
      <c r="H74" s="129">
        <f>('IPCALAB 7-4-23&amp;24,24&amp;25'!D73-'IPCALAB 7-4-23&amp;24,24&amp;25'!J73)/'IPCALAB 7-4-23&amp;24,24&amp;25'!J73</f>
        <v>-1.5972189599284242E-3</v>
      </c>
      <c r="I74" s="126">
        <v>45649</v>
      </c>
      <c r="J74" s="127">
        <v>1585.8</v>
      </c>
    </row>
    <row r="75" spans="1:10" x14ac:dyDescent="0.3">
      <c r="A75" s="126">
        <v>45281</v>
      </c>
      <c r="B75" s="127">
        <v>1064.3499999999999</v>
      </c>
      <c r="C75" s="127">
        <v>1055</v>
      </c>
      <c r="D75" s="127">
        <v>1074</v>
      </c>
      <c r="E75" s="127">
        <v>1041</v>
      </c>
      <c r="F75" s="127">
        <f t="shared" si="2"/>
        <v>1110.0624999999998</v>
      </c>
      <c r="G75" s="127">
        <f t="shared" si="3"/>
        <v>-1.8342184807744313E-2</v>
      </c>
      <c r="H75" s="129">
        <f>('IPCALAB 7-4-23&amp;24,24&amp;25'!D74-'IPCALAB 7-4-23&amp;24,24&amp;25'!J74)/'IPCALAB 7-4-23&amp;24,24&amp;25'!J74</f>
        <v>2.68487988695234E-3</v>
      </c>
      <c r="I75" s="126">
        <v>45646</v>
      </c>
      <c r="J75" s="127">
        <v>1582.5</v>
      </c>
    </row>
    <row r="76" spans="1:10" x14ac:dyDescent="0.3">
      <c r="A76" s="126">
        <v>45280</v>
      </c>
      <c r="B76" s="127">
        <v>1061.5</v>
      </c>
      <c r="C76" s="127">
        <v>1110.5</v>
      </c>
      <c r="D76" s="127">
        <v>1121</v>
      </c>
      <c r="E76" s="127">
        <v>1055.25</v>
      </c>
      <c r="F76" s="127">
        <f t="shared" si="2"/>
        <v>1111.3599999999999</v>
      </c>
      <c r="G76" s="127">
        <f t="shared" si="3"/>
        <v>-1.8371241811804436E-2</v>
      </c>
      <c r="H76" s="129">
        <f>('IPCALAB 7-4-23&amp;24,24&amp;25'!D75-'IPCALAB 7-4-23&amp;24,24&amp;25'!J75)/'IPCALAB 7-4-23&amp;24,24&amp;25'!J75</f>
        <v>-4.166478580779135E-2</v>
      </c>
      <c r="I76" s="126">
        <v>45645</v>
      </c>
      <c r="J76" s="127">
        <v>1594.95</v>
      </c>
    </row>
    <row r="77" spans="1:10" x14ac:dyDescent="0.3">
      <c r="A77" s="126">
        <v>45279</v>
      </c>
      <c r="B77" s="127">
        <v>1107.6500000000001</v>
      </c>
      <c r="C77" s="127">
        <v>1131</v>
      </c>
      <c r="D77" s="127">
        <v>1134</v>
      </c>
      <c r="E77" s="127">
        <v>1105</v>
      </c>
      <c r="F77" s="127">
        <f t="shared" si="2"/>
        <v>1112.03</v>
      </c>
      <c r="G77" s="127">
        <f t="shared" si="3"/>
        <v>-1.7472888277972675E-2</v>
      </c>
      <c r="H77" s="129">
        <f>('IPCALAB 7-4-23&amp;24,24&amp;25'!D76-'IPCALAB 7-4-23&amp;24,24&amp;25'!J76)/'IPCALAB 7-4-23&amp;24,24&amp;25'!J76</f>
        <v>-1.5028233515628353E-2</v>
      </c>
      <c r="I77" s="126">
        <v>45644</v>
      </c>
      <c r="J77" s="127">
        <v>1513.2</v>
      </c>
    </row>
    <row r="78" spans="1:10" x14ac:dyDescent="0.3">
      <c r="A78" s="126">
        <v>45278</v>
      </c>
      <c r="B78" s="127">
        <v>1124.55</v>
      </c>
      <c r="C78" s="127">
        <v>1119</v>
      </c>
      <c r="D78" s="127">
        <v>1131</v>
      </c>
      <c r="E78" s="127">
        <v>1105.3499999999999</v>
      </c>
      <c r="F78" s="127">
        <f t="shared" si="2"/>
        <v>1109.6849999999999</v>
      </c>
      <c r="G78" s="127">
        <f t="shared" si="3"/>
        <v>-1.7528581471008907E-2</v>
      </c>
      <c r="H78" s="129">
        <f>('IPCALAB 7-4-23&amp;24,24&amp;25'!D77-'IPCALAB 7-4-23&amp;24,24&amp;25'!J77)/'IPCALAB 7-4-23&amp;24,24&amp;25'!J77</f>
        <v>9.1533180778032453E-3</v>
      </c>
      <c r="I78" s="126">
        <v>45643</v>
      </c>
      <c r="J78" s="127">
        <v>1558.15</v>
      </c>
    </row>
    <row r="79" spans="1:10" x14ac:dyDescent="0.3">
      <c r="A79" s="126">
        <v>45275</v>
      </c>
      <c r="B79" s="127">
        <v>1114.3499999999999</v>
      </c>
      <c r="C79" s="127">
        <v>1109.6500000000001</v>
      </c>
      <c r="D79" s="127">
        <v>1120.4000000000001</v>
      </c>
      <c r="E79" s="127">
        <v>1092.45</v>
      </c>
      <c r="F79" s="127">
        <f t="shared" si="2"/>
        <v>1107.51</v>
      </c>
      <c r="G79" s="127">
        <f t="shared" si="3"/>
        <v>-1.7584274664045139E-2</v>
      </c>
      <c r="H79" s="129">
        <f>('IPCALAB 7-4-23&amp;24,24&amp;25'!D78-'IPCALAB 7-4-23&amp;24,24&amp;25'!J78)/'IPCALAB 7-4-23&amp;24,24&amp;25'!J78</f>
        <v>9.0094168779426085E-3</v>
      </c>
      <c r="I79" s="126">
        <v>45642</v>
      </c>
      <c r="J79" s="127">
        <v>1566.1</v>
      </c>
    </row>
    <row r="80" spans="1:10" x14ac:dyDescent="0.3">
      <c r="A80" s="126">
        <v>45274</v>
      </c>
      <c r="B80" s="127">
        <v>1104.4000000000001</v>
      </c>
      <c r="C80" s="127">
        <v>1111</v>
      </c>
      <c r="D80" s="127">
        <v>1111.2</v>
      </c>
      <c r="E80" s="127">
        <v>1096.45</v>
      </c>
      <c r="F80" s="127">
        <f t="shared" si="2"/>
        <v>1105.3849999999998</v>
      </c>
      <c r="G80" s="127">
        <f t="shared" si="3"/>
        <v>-1.7639967857081371E-2</v>
      </c>
      <c r="H80" s="129">
        <f>('IPCALAB 7-4-23&amp;24,24&amp;25'!D79-'IPCALAB 7-4-23&amp;24,24&amp;25'!J79)/'IPCALAB 7-4-23&amp;24,24&amp;25'!J79</f>
        <v>4.5022511255628228E-3</v>
      </c>
      <c r="I80" s="126">
        <v>45639</v>
      </c>
      <c r="J80" s="127">
        <v>1534.05</v>
      </c>
    </row>
    <row r="81" spans="1:10" x14ac:dyDescent="0.3">
      <c r="A81" s="126">
        <v>45273</v>
      </c>
      <c r="B81" s="127">
        <v>1099.45</v>
      </c>
      <c r="C81" s="127">
        <v>1083.0999999999999</v>
      </c>
      <c r="D81" s="127">
        <v>1120.5</v>
      </c>
      <c r="E81" s="127">
        <v>1083.0999999999999</v>
      </c>
      <c r="F81" s="127">
        <f t="shared" si="2"/>
        <v>1103.0324999999998</v>
      </c>
      <c r="G81" s="127">
        <f t="shared" si="3"/>
        <v>-1.7695661050117602E-2</v>
      </c>
      <c r="H81" s="129">
        <f>('IPCALAB 7-4-23&amp;24,24&amp;25'!D80-'IPCALAB 7-4-23&amp;24,24&amp;25'!J80)/'IPCALAB 7-4-23&amp;24,24&amp;25'!J80</f>
        <v>7.2374146855389964E-3</v>
      </c>
      <c r="I81" s="126">
        <v>45638</v>
      </c>
      <c r="J81" s="127">
        <v>1560.5</v>
      </c>
    </row>
    <row r="82" spans="1:10" x14ac:dyDescent="0.3">
      <c r="A82" s="126">
        <v>45272</v>
      </c>
      <c r="B82" s="127">
        <v>1091.55</v>
      </c>
      <c r="C82" s="127">
        <v>1114.9000000000001</v>
      </c>
      <c r="D82" s="127">
        <v>1114.9000000000001</v>
      </c>
      <c r="E82" s="127">
        <v>1087.3499999999999</v>
      </c>
      <c r="F82" s="127">
        <f t="shared" si="2"/>
        <v>1100.7824999999998</v>
      </c>
      <c r="G82" s="127">
        <f t="shared" si="3"/>
        <v>-1.7751354243153834E-2</v>
      </c>
      <c r="H82" s="129">
        <f>('IPCALAB 7-4-23&amp;24,24&amp;25'!D81-'IPCALAB 7-4-23&amp;24,24&amp;25'!J81)/'IPCALAB 7-4-23&amp;24,24&amp;25'!J81</f>
        <v>-1.5601749560355283E-2</v>
      </c>
      <c r="I82" s="126">
        <v>45637</v>
      </c>
      <c r="J82" s="127">
        <v>1552.2</v>
      </c>
    </row>
    <row r="83" spans="1:10" x14ac:dyDescent="0.3">
      <c r="A83" s="126">
        <v>45271</v>
      </c>
      <c r="B83" s="127">
        <v>1108.8499999999999</v>
      </c>
      <c r="C83" s="127">
        <v>1119.9000000000001</v>
      </c>
      <c r="D83" s="127">
        <v>1125.7</v>
      </c>
      <c r="E83" s="127">
        <v>1104.8</v>
      </c>
      <c r="F83" s="127">
        <f t="shared" si="2"/>
        <v>1097.8449999999998</v>
      </c>
      <c r="G83" s="127">
        <f t="shared" si="3"/>
        <v>-1.7807047436190066E-2</v>
      </c>
      <c r="H83" s="129">
        <f>('IPCALAB 7-4-23&amp;24,24&amp;25'!D82-'IPCALAB 7-4-23&amp;24,24&amp;25'!J82)/'IPCALAB 7-4-23&amp;24,24&amp;25'!J82</f>
        <v>-9.3361922630215716E-3</v>
      </c>
      <c r="I83" s="126">
        <v>45636</v>
      </c>
      <c r="J83" s="127">
        <v>1534.35</v>
      </c>
    </row>
    <row r="84" spans="1:10" x14ac:dyDescent="0.3">
      <c r="A84" s="126">
        <v>45268</v>
      </c>
      <c r="B84" s="127">
        <v>1119.3</v>
      </c>
      <c r="C84" s="127">
        <v>1136</v>
      </c>
      <c r="D84" s="127">
        <v>1138.7</v>
      </c>
      <c r="E84" s="127">
        <v>1108.2</v>
      </c>
      <c r="F84" s="127">
        <f t="shared" si="2"/>
        <v>1094.9399999999998</v>
      </c>
      <c r="G84" s="127">
        <f t="shared" si="3"/>
        <v>-1.7862740629226298E-2</v>
      </c>
      <c r="H84" s="129">
        <f>('IPCALAB 7-4-23&amp;24,24&amp;25'!D83-'IPCALAB 7-4-23&amp;24,24&amp;25'!J83)/'IPCALAB 7-4-23&amp;24,24&amp;25'!J83</f>
        <v>-1.1524705258974659E-2</v>
      </c>
      <c r="I84" s="126">
        <v>45635</v>
      </c>
      <c r="J84" s="127">
        <v>1523.75</v>
      </c>
    </row>
    <row r="85" spans="1:10" x14ac:dyDescent="0.3">
      <c r="A85" s="126">
        <v>45267</v>
      </c>
      <c r="B85" s="127">
        <v>1132.3499999999999</v>
      </c>
      <c r="C85" s="127">
        <v>1126.5</v>
      </c>
      <c r="D85" s="127">
        <v>1135.1500000000001</v>
      </c>
      <c r="E85" s="127">
        <v>1109.95</v>
      </c>
      <c r="F85" s="127">
        <f t="shared" si="2"/>
        <v>1091.2949999999998</v>
      </c>
      <c r="G85" s="127">
        <f t="shared" si="3"/>
        <v>-1.791843382226253E-2</v>
      </c>
      <c r="H85" s="129">
        <f>('IPCALAB 7-4-23&amp;24,24&amp;25'!D84-'IPCALAB 7-4-23&amp;24,24&amp;25'!J84)/'IPCALAB 7-4-23&amp;24,24&amp;25'!J84</f>
        <v>5.1930758988015168E-3</v>
      </c>
      <c r="I85" s="126">
        <v>45632</v>
      </c>
      <c r="J85" s="127">
        <v>1538.2</v>
      </c>
    </row>
    <row r="86" spans="1:10" x14ac:dyDescent="0.3">
      <c r="A86" s="126">
        <v>45266</v>
      </c>
      <c r="B86" s="127">
        <v>1126.5</v>
      </c>
      <c r="C86" s="127">
        <v>1147</v>
      </c>
      <c r="D86" s="127">
        <v>1156.75</v>
      </c>
      <c r="E86" s="127">
        <v>1120.3499999999999</v>
      </c>
      <c r="F86" s="127">
        <f t="shared" si="2"/>
        <v>1087.375</v>
      </c>
      <c r="G86" s="127">
        <f t="shared" si="3"/>
        <v>-1.7974127015298762E-2</v>
      </c>
      <c r="H86" s="129">
        <f>('IPCALAB 7-4-23&amp;24,24&amp;25'!D85-'IPCALAB 7-4-23&amp;24,24&amp;25'!J85)/'IPCALAB 7-4-23&amp;24,24&amp;25'!J85</f>
        <v>-1.5813384588502455E-2</v>
      </c>
      <c r="I86" s="126">
        <v>45631</v>
      </c>
      <c r="J86" s="127">
        <v>1493.35</v>
      </c>
    </row>
    <row r="87" spans="1:10" x14ac:dyDescent="0.3">
      <c r="A87" s="126">
        <v>45265</v>
      </c>
      <c r="B87" s="127">
        <v>1144.5999999999999</v>
      </c>
      <c r="C87" s="127">
        <v>1147.9000000000001</v>
      </c>
      <c r="D87" s="127">
        <v>1161.8499999999999</v>
      </c>
      <c r="E87" s="127">
        <v>1136.3</v>
      </c>
      <c r="F87" s="127">
        <f t="shared" si="2"/>
        <v>1081.375</v>
      </c>
      <c r="G87" s="127">
        <f t="shared" si="3"/>
        <v>-1.8029820208334994E-2</v>
      </c>
      <c r="H87" s="129">
        <f>('IPCALAB 7-4-23&amp;24,24&amp;25'!D86-'IPCALAB 7-4-23&amp;24,24&amp;25'!J86)/'IPCALAB 7-4-23&amp;24,24&amp;25'!J86</f>
        <v>1.7942321999036843E-3</v>
      </c>
      <c r="I87" s="126">
        <v>45630</v>
      </c>
      <c r="J87" s="127">
        <v>1488.6</v>
      </c>
    </row>
    <row r="88" spans="1:10" x14ac:dyDescent="0.3">
      <c r="A88" s="126">
        <v>45264</v>
      </c>
      <c r="B88" s="127">
        <v>1142.55</v>
      </c>
      <c r="C88" s="127">
        <v>1155</v>
      </c>
      <c r="D88" s="127">
        <v>1159.7</v>
      </c>
      <c r="E88" s="127">
        <v>1134.0999999999999</v>
      </c>
      <c r="F88" s="127">
        <f t="shared" si="2"/>
        <v>1073.3775000000001</v>
      </c>
      <c r="G88" s="127">
        <f t="shared" si="3"/>
        <v>-1.8085513401371225E-2</v>
      </c>
      <c r="H88" s="129">
        <f>('IPCALAB 7-4-23&amp;24,24&amp;25'!D87-'IPCALAB 7-4-23&amp;24,24&amp;25'!J87)/'IPCALAB 7-4-23&amp;24,24&amp;25'!J87</f>
        <v>-6.2190136557363582E-3</v>
      </c>
      <c r="I88" s="126">
        <v>45629</v>
      </c>
      <c r="J88" s="127">
        <v>1502.75</v>
      </c>
    </row>
    <row r="89" spans="1:10" x14ac:dyDescent="0.3">
      <c r="A89" s="126">
        <v>45261</v>
      </c>
      <c r="B89" s="127">
        <v>1149.7</v>
      </c>
      <c r="C89" s="127">
        <v>1133</v>
      </c>
      <c r="D89" s="127">
        <v>1153</v>
      </c>
      <c r="E89" s="127">
        <v>1123.95</v>
      </c>
      <c r="F89" s="127">
        <f t="shared" si="2"/>
        <v>1064.7400000000002</v>
      </c>
      <c r="G89" s="127">
        <f t="shared" si="3"/>
        <v>-1.8141206594407457E-2</v>
      </c>
      <c r="H89" s="129">
        <f>('IPCALAB 7-4-23&amp;24,24&amp;25'!D88-'IPCALAB 7-4-23&amp;24,24&amp;25'!J88)/'IPCALAB 7-4-23&amp;24,24&amp;25'!J88</f>
        <v>1.478441237477382E-2</v>
      </c>
      <c r="I89" s="126">
        <v>45628</v>
      </c>
      <c r="J89" s="127">
        <v>1533</v>
      </c>
    </row>
    <row r="90" spans="1:10" x14ac:dyDescent="0.3">
      <c r="A90" s="126">
        <v>45260</v>
      </c>
      <c r="B90" s="127">
        <v>1132.95</v>
      </c>
      <c r="C90" s="127">
        <v>1124.95</v>
      </c>
      <c r="D90" s="127">
        <v>1138</v>
      </c>
      <c r="E90" s="127">
        <v>1116.3</v>
      </c>
      <c r="F90" s="127">
        <f t="shared" si="2"/>
        <v>1056.02</v>
      </c>
      <c r="G90" s="127">
        <f t="shared" si="3"/>
        <v>-1.8196899787443689E-2</v>
      </c>
      <c r="H90" s="129">
        <f>('IPCALAB 7-4-23&amp;24,24&amp;25'!D89-'IPCALAB 7-4-23&amp;24,24&amp;25'!J89)/'IPCALAB 7-4-23&amp;24,24&amp;25'!J89</f>
        <v>1.0795378507382913E-2</v>
      </c>
      <c r="I90" s="126">
        <v>45625</v>
      </c>
      <c r="J90" s="127">
        <v>1542.55</v>
      </c>
    </row>
    <row r="91" spans="1:10" x14ac:dyDescent="0.3">
      <c r="A91" s="126">
        <v>45259</v>
      </c>
      <c r="B91" s="127">
        <v>1120.8499999999999</v>
      </c>
      <c r="C91" s="127">
        <v>1105</v>
      </c>
      <c r="D91" s="127">
        <v>1129.2</v>
      </c>
      <c r="E91" s="127">
        <v>1098</v>
      </c>
      <c r="F91" s="127">
        <f t="shared" si="2"/>
        <v>1048.31</v>
      </c>
      <c r="G91" s="127">
        <f t="shared" si="3"/>
        <v>-1.8225956791503815E-2</v>
      </c>
      <c r="H91" s="129">
        <f>('IPCALAB 7-4-23&amp;24,24&amp;25'!D90-'IPCALAB 7-4-23&amp;24,24&amp;25'!J90)/'IPCALAB 7-4-23&amp;24,24&amp;25'!J90</f>
        <v>2.1136063408190058E-2</v>
      </c>
      <c r="I91" s="126">
        <v>45624</v>
      </c>
      <c r="J91" s="127">
        <v>1513</v>
      </c>
    </row>
    <row r="92" spans="1:10" x14ac:dyDescent="0.3">
      <c r="A92" s="126">
        <v>45258</v>
      </c>
      <c r="B92" s="127">
        <v>1097.6500000000001</v>
      </c>
      <c r="C92" s="127">
        <v>1106.7</v>
      </c>
      <c r="D92" s="127">
        <v>1111.8499999999999</v>
      </c>
      <c r="E92" s="127">
        <v>1092.05</v>
      </c>
      <c r="F92" s="127">
        <f t="shared" si="2"/>
        <v>1041.4549999999999</v>
      </c>
      <c r="G92" s="127">
        <f t="shared" si="3"/>
        <v>-1.8255013795563938E-2</v>
      </c>
      <c r="H92" s="129">
        <f>('IPCALAB 7-4-23&amp;24,24&amp;25'!D91-'IPCALAB 7-4-23&amp;24,24&amp;25'!J91)/'IPCALAB 7-4-23&amp;24,24&amp;25'!J91</f>
        <v>5.3581241985712919E-3</v>
      </c>
      <c r="I92" s="126">
        <v>45623</v>
      </c>
      <c r="J92" s="127">
        <v>1528.55</v>
      </c>
    </row>
    <row r="93" spans="1:10" x14ac:dyDescent="0.3">
      <c r="A93" s="126">
        <v>45254</v>
      </c>
      <c r="B93" s="127">
        <v>1091.8</v>
      </c>
      <c r="C93" s="127">
        <v>1066.3499999999999</v>
      </c>
      <c r="D93" s="127">
        <v>1097.1500000000001</v>
      </c>
      <c r="E93" s="127">
        <v>1063.05</v>
      </c>
      <c r="F93" s="127">
        <f t="shared" si="2"/>
        <v>1035.56</v>
      </c>
      <c r="G93" s="127">
        <f t="shared" si="3"/>
        <v>-1.8284070799624061E-2</v>
      </c>
      <c r="H93" s="129">
        <f>('IPCALAB 7-4-23&amp;24,24&amp;25'!D92-'IPCALAB 7-4-23&amp;24,24&amp;25'!J92)/'IPCALAB 7-4-23&amp;24,24&amp;25'!J92</f>
        <v>2.3866460355418059E-2</v>
      </c>
      <c r="I93" s="126">
        <v>45622</v>
      </c>
      <c r="J93" s="127">
        <v>1566.15</v>
      </c>
    </row>
    <row r="94" spans="1:10" x14ac:dyDescent="0.3">
      <c r="A94" s="126">
        <v>45253</v>
      </c>
      <c r="B94" s="127">
        <v>1066.3499999999999</v>
      </c>
      <c r="C94" s="127">
        <v>1089.6500000000001</v>
      </c>
      <c r="D94" s="127">
        <v>1089.6500000000001</v>
      </c>
      <c r="E94" s="127">
        <v>1061.05</v>
      </c>
      <c r="F94" s="127">
        <f t="shared" si="2"/>
        <v>1030.1199999999999</v>
      </c>
      <c r="G94" s="127">
        <f t="shared" si="3"/>
        <v>-1.8313127803684187E-2</v>
      </c>
      <c r="H94" s="129">
        <f>('IPCALAB 7-4-23&amp;24,24&amp;25'!D93-'IPCALAB 7-4-23&amp;24,24&amp;25'!J93)/'IPCALAB 7-4-23&amp;24,24&amp;25'!J93</f>
        <v>-2.196643125745212E-2</v>
      </c>
      <c r="I94" s="126">
        <v>45621</v>
      </c>
      <c r="J94" s="127">
        <v>1607.15</v>
      </c>
    </row>
    <row r="95" spans="1:10" x14ac:dyDescent="0.3">
      <c r="A95" s="126">
        <v>45252</v>
      </c>
      <c r="B95" s="127">
        <v>1090.3</v>
      </c>
      <c r="C95" s="127">
        <v>1080</v>
      </c>
      <c r="D95" s="127">
        <v>1102.05</v>
      </c>
      <c r="E95" s="127">
        <v>1075.3499999999999</v>
      </c>
      <c r="F95" s="127">
        <f t="shared" si="2"/>
        <v>1025.79</v>
      </c>
      <c r="G95" s="127">
        <f t="shared" si="3"/>
        <v>-1.7361501891900211E-2</v>
      </c>
      <c r="H95" s="129">
        <f>('IPCALAB 7-4-23&amp;24,24&amp;25'!D94-'IPCALAB 7-4-23&amp;24,24&amp;25'!J94)/'IPCALAB 7-4-23&amp;24,24&amp;25'!J94</f>
        <v>1.4326914131546992E-2</v>
      </c>
      <c r="I95" s="126">
        <v>45618</v>
      </c>
      <c r="J95" s="127">
        <v>1591.35</v>
      </c>
    </row>
    <row r="96" spans="1:10" x14ac:dyDescent="0.3">
      <c r="A96" s="126">
        <v>45251</v>
      </c>
      <c r="B96" s="127">
        <v>1074.9000000000001</v>
      </c>
      <c r="C96" s="127">
        <v>1070</v>
      </c>
      <c r="D96" s="127">
        <v>1083.0999999999999</v>
      </c>
      <c r="E96" s="127">
        <v>1045.55</v>
      </c>
      <c r="F96" s="127">
        <f t="shared" si="2"/>
        <v>1020.9549999999999</v>
      </c>
      <c r="G96" s="127">
        <f t="shared" si="3"/>
        <v>-1.7417195084936443E-2</v>
      </c>
      <c r="H96" s="129">
        <f>('IPCALAB 7-4-23&amp;24,24&amp;25'!D95-'IPCALAB 7-4-23&amp;24,24&amp;25'!J95)/'IPCALAB 7-4-23&amp;24,24&amp;25'!J95</f>
        <v>1.3339618194673665E-2</v>
      </c>
      <c r="I96" s="126">
        <v>45617</v>
      </c>
      <c r="J96" s="127">
        <v>1573.55</v>
      </c>
    </row>
    <row r="97" spans="1:10" x14ac:dyDescent="0.3">
      <c r="A97" s="126">
        <v>45250</v>
      </c>
      <c r="B97" s="127">
        <v>1060.75</v>
      </c>
      <c r="C97" s="127">
        <v>1081.05</v>
      </c>
      <c r="D97" s="127">
        <v>1091.7</v>
      </c>
      <c r="E97" s="127">
        <v>1059.0999999999999</v>
      </c>
      <c r="F97" s="127">
        <f t="shared" si="2"/>
        <v>1017.1499999999999</v>
      </c>
      <c r="G97" s="127">
        <f t="shared" si="3"/>
        <v>-1.7472888277972675E-2</v>
      </c>
      <c r="H97" s="129">
        <f>('IPCALAB 7-4-23&amp;24,24&amp;25'!D96-'IPCALAB 7-4-23&amp;24,24&amp;25'!J96)/'IPCALAB 7-4-23&amp;24,24&amp;25'!J96</f>
        <v>-1.8778039868646183E-2</v>
      </c>
      <c r="I97" s="126">
        <v>45615</v>
      </c>
      <c r="J97" s="127">
        <v>1574.5</v>
      </c>
    </row>
    <row r="98" spans="1:10" x14ac:dyDescent="0.3">
      <c r="A98" s="126">
        <v>45247</v>
      </c>
      <c r="B98" s="127">
        <v>1081.05</v>
      </c>
      <c r="C98" s="127">
        <v>1068</v>
      </c>
      <c r="D98" s="127">
        <v>1092</v>
      </c>
      <c r="E98" s="127">
        <v>1068</v>
      </c>
      <c r="F98" s="127">
        <f t="shared" si="2"/>
        <v>1010.9074999999999</v>
      </c>
      <c r="G98" s="127">
        <f t="shared" si="3"/>
        <v>-1.6932542271716568E-2</v>
      </c>
      <c r="H98" s="129">
        <f>('IPCALAB 7-4-23&amp;24,24&amp;25'!D97-'IPCALAB 7-4-23&amp;24,24&amp;25'!J97)/'IPCALAB 7-4-23&amp;24,24&amp;25'!J97</f>
        <v>8.5832905723749083E-3</v>
      </c>
      <c r="I98" s="126">
        <v>45614</v>
      </c>
      <c r="J98" s="127">
        <v>1566.7</v>
      </c>
    </row>
    <row r="99" spans="1:10" x14ac:dyDescent="0.3">
      <c r="A99" s="126">
        <v>45246</v>
      </c>
      <c r="B99" s="127">
        <v>1071.8499999999999</v>
      </c>
      <c r="C99" s="127">
        <v>1059</v>
      </c>
      <c r="D99" s="127">
        <v>1078.2</v>
      </c>
      <c r="E99" s="127">
        <v>1051</v>
      </c>
      <c r="F99" s="127">
        <f t="shared" si="2"/>
        <v>1004.2</v>
      </c>
      <c r="G99" s="127">
        <f t="shared" si="3"/>
        <v>-1.6945083409633445E-2</v>
      </c>
      <c r="H99" s="129">
        <f>('IPCALAB 7-4-23&amp;24,24&amp;25'!D98-'IPCALAB 7-4-23&amp;24,24&amp;25'!J98)/'IPCALAB 7-4-23&amp;24,24&amp;25'!J98</f>
        <v>1.3713529105783327E-2</v>
      </c>
      <c r="I99" s="126">
        <v>45610</v>
      </c>
      <c r="J99" s="127">
        <v>1536.55</v>
      </c>
    </row>
    <row r="100" spans="1:10" x14ac:dyDescent="0.3">
      <c r="A100" s="126">
        <v>45245</v>
      </c>
      <c r="B100" s="127">
        <v>1057.3499999999999</v>
      </c>
      <c r="C100" s="127">
        <v>1055.25</v>
      </c>
      <c r="D100" s="127">
        <v>1067.4000000000001</v>
      </c>
      <c r="E100" s="127">
        <v>1042</v>
      </c>
      <c r="F100" s="127">
        <f t="shared" si="2"/>
        <v>998.83000000000015</v>
      </c>
      <c r="G100" s="127">
        <f t="shared" si="3"/>
        <v>-1.6957624547550315E-2</v>
      </c>
      <c r="H100" s="129">
        <f>('IPCALAB 7-4-23&amp;24,24&amp;25'!D99-'IPCALAB 7-4-23&amp;24,24&amp;25'!J99)/'IPCALAB 7-4-23&amp;24,24&amp;25'!J99</f>
        <v>2.7502489449474734E-3</v>
      </c>
      <c r="I100" s="126">
        <v>45609</v>
      </c>
      <c r="J100" s="127">
        <v>1504.85</v>
      </c>
    </row>
    <row r="101" spans="1:10" x14ac:dyDescent="0.3">
      <c r="A101" s="126">
        <v>45243</v>
      </c>
      <c r="B101" s="127">
        <v>1054.45</v>
      </c>
      <c r="C101" s="127">
        <v>1033</v>
      </c>
      <c r="D101" s="127">
        <v>1059.8</v>
      </c>
      <c r="E101" s="127">
        <v>1025.55</v>
      </c>
      <c r="F101" s="127">
        <f t="shared" si="2"/>
        <v>994.62000000000012</v>
      </c>
      <c r="G101" s="127">
        <f t="shared" si="3"/>
        <v>-1.6970165685467192E-2</v>
      </c>
      <c r="H101" s="129">
        <f>('IPCALAB 7-4-23&amp;24,24&amp;25'!D100-'IPCALAB 7-4-23&amp;24,24&amp;25'!J100)/'IPCALAB 7-4-23&amp;24,24&amp;25'!J100</f>
        <v>2.0962432223082972E-2</v>
      </c>
      <c r="I101" s="126">
        <v>45608</v>
      </c>
      <c r="J101" s="127">
        <v>1559.5</v>
      </c>
    </row>
    <row r="102" spans="1:10" x14ac:dyDescent="0.3">
      <c r="A102" s="126">
        <v>45242</v>
      </c>
      <c r="B102" s="127">
        <v>1032.8</v>
      </c>
      <c r="C102" s="127">
        <v>1050.75</v>
      </c>
      <c r="D102" s="127">
        <v>1058.0999999999999</v>
      </c>
      <c r="E102" s="127">
        <v>1027.3499999999999</v>
      </c>
      <c r="F102" s="127">
        <f t="shared" si="2"/>
        <v>990.0875000000002</v>
      </c>
      <c r="G102" s="127">
        <f t="shared" si="3"/>
        <v>-1.6982706823384063E-2</v>
      </c>
      <c r="H102" s="129">
        <f>('IPCALAB 7-4-23&amp;24,24&amp;25'!D101-'IPCALAB 7-4-23&amp;24,24&amp;25'!J101)/'IPCALAB 7-4-23&amp;24,24&amp;25'!J101</f>
        <v>-1.7083035926719052E-2</v>
      </c>
      <c r="I102" s="126">
        <v>45607</v>
      </c>
      <c r="J102" s="127">
        <v>1531.3</v>
      </c>
    </row>
    <row r="103" spans="1:10" x14ac:dyDescent="0.3">
      <c r="A103" s="126">
        <v>45240</v>
      </c>
      <c r="B103" s="127">
        <v>1050.75</v>
      </c>
      <c r="C103" s="127">
        <v>1045.2</v>
      </c>
      <c r="D103" s="127">
        <v>1058</v>
      </c>
      <c r="E103" s="127">
        <v>1031</v>
      </c>
      <c r="F103" s="127">
        <f t="shared" si="2"/>
        <v>986.40500000000009</v>
      </c>
      <c r="G103" s="127">
        <f t="shared" si="3"/>
        <v>-1.6448474020440907E-2</v>
      </c>
      <c r="H103" s="129">
        <f>('IPCALAB 7-4-23&amp;24,24&amp;25'!D102-'IPCALAB 7-4-23&amp;24,24&amp;25'!J102)/'IPCALAB 7-4-23&amp;24,24&amp;25'!J102</f>
        <v>4.1571100917430319E-3</v>
      </c>
      <c r="I103" s="126">
        <v>45604</v>
      </c>
      <c r="J103" s="127">
        <v>1558.65</v>
      </c>
    </row>
    <row r="104" spans="1:10" x14ac:dyDescent="0.3">
      <c r="A104" s="126">
        <v>45239</v>
      </c>
      <c r="B104" s="127">
        <v>1046.4000000000001</v>
      </c>
      <c r="C104" s="127">
        <v>1058.9000000000001</v>
      </c>
      <c r="D104" s="127">
        <v>1058.9000000000001</v>
      </c>
      <c r="E104" s="127">
        <v>1042.2</v>
      </c>
      <c r="F104" s="127">
        <f t="shared" si="2"/>
        <v>981.1450000000001</v>
      </c>
      <c r="G104" s="127">
        <f t="shared" si="3"/>
        <v>-1.6503293898718147E-2</v>
      </c>
      <c r="H104" s="129">
        <f>('IPCALAB 7-4-23&amp;24,24&amp;25'!D103-'IPCALAB 7-4-23&amp;24,24&amp;25'!J103)/'IPCALAB 7-4-23&amp;24,24&amp;25'!J103</f>
        <v>-7.1635276815787789E-3</v>
      </c>
      <c r="I104" s="126">
        <v>45603</v>
      </c>
      <c r="J104" s="127">
        <v>1558.4</v>
      </c>
    </row>
    <row r="105" spans="1:10" x14ac:dyDescent="0.3">
      <c r="A105" s="126">
        <v>45238</v>
      </c>
      <c r="B105" s="127">
        <v>1053.95</v>
      </c>
      <c r="C105" s="127">
        <v>1015</v>
      </c>
      <c r="D105" s="127">
        <v>1062.5</v>
      </c>
      <c r="E105" s="127">
        <v>1010.85</v>
      </c>
      <c r="F105" s="127">
        <f t="shared" si="2"/>
        <v>975.91250000000002</v>
      </c>
      <c r="G105" s="127">
        <f t="shared" si="3"/>
        <v>-1.6558113776995387E-2</v>
      </c>
      <c r="H105" s="129">
        <f>('IPCALAB 7-4-23&amp;24,24&amp;25'!D104-'IPCALAB 7-4-23&amp;24,24&amp;25'!J104)/'IPCALAB 7-4-23&amp;24,24&amp;25'!J104</f>
        <v>4.7143566815698007E-2</v>
      </c>
      <c r="I105" s="126">
        <v>45602</v>
      </c>
      <c r="J105" s="127">
        <v>1583.6</v>
      </c>
    </row>
    <row r="106" spans="1:10" x14ac:dyDescent="0.3">
      <c r="A106" s="126">
        <v>45237</v>
      </c>
      <c r="B106" s="127">
        <v>1006.5</v>
      </c>
      <c r="C106">
        <v>989.7</v>
      </c>
      <c r="D106" s="127">
        <v>1019.45</v>
      </c>
      <c r="E106">
        <v>984.35</v>
      </c>
      <c r="F106" s="127">
        <f t="shared" si="2"/>
        <v>970.8</v>
      </c>
      <c r="G106" s="127">
        <f t="shared" si="3"/>
        <v>-1.6612933655272628E-2</v>
      </c>
      <c r="H106" s="129">
        <f>('IPCALAB 7-4-23&amp;24,24&amp;25'!D105-'IPCALAB 7-4-23&amp;24,24&amp;25'!J105)/'IPCALAB 7-4-23&amp;24,24&amp;25'!J105</f>
        <v>2.2190626110800814E-2</v>
      </c>
      <c r="I106" s="126">
        <v>45601</v>
      </c>
      <c r="J106" s="127">
        <v>1596.8</v>
      </c>
    </row>
    <row r="107" spans="1:10" x14ac:dyDescent="0.3">
      <c r="A107" s="126">
        <v>45236</v>
      </c>
      <c r="B107">
        <v>984.65</v>
      </c>
      <c r="C107">
        <v>979</v>
      </c>
      <c r="D107">
        <v>986</v>
      </c>
      <c r="E107">
        <v>971</v>
      </c>
      <c r="F107" s="127">
        <f t="shared" si="2"/>
        <v>967.28</v>
      </c>
      <c r="G107" s="127">
        <f t="shared" si="3"/>
        <v>-1.6667753533549864E-2</v>
      </c>
      <c r="H107" s="129">
        <f>('IPCALAB 7-4-23&amp;24,24&amp;25'!D106-'IPCALAB 7-4-23&amp;24,24&amp;25'!J106)/'IPCALAB 7-4-23&amp;24,24&amp;25'!J106</f>
        <v>1.531243555372244E-2</v>
      </c>
      <c r="I107" s="126">
        <v>45600</v>
      </c>
      <c r="J107" s="127">
        <v>1585.35</v>
      </c>
    </row>
    <row r="108" spans="1:10" x14ac:dyDescent="0.3">
      <c r="A108" s="126">
        <v>45233</v>
      </c>
      <c r="B108">
        <v>969.8</v>
      </c>
      <c r="C108">
        <v>980.15</v>
      </c>
      <c r="D108">
        <v>984.95</v>
      </c>
      <c r="E108">
        <v>966.4</v>
      </c>
      <c r="F108" s="127">
        <f t="shared" si="2"/>
        <v>964.74249999999995</v>
      </c>
      <c r="G108" s="127">
        <f t="shared" si="3"/>
        <v>-1.6722573411827101E-2</v>
      </c>
      <c r="H108" s="129">
        <f>('IPCALAB 7-4-23&amp;24,24&amp;25'!D107-'IPCALAB 7-4-23&amp;24,24&amp;25'!J107)/'IPCALAB 7-4-23&amp;24,24&amp;25'!J107</f>
        <v>-5.6392904747257257E-3</v>
      </c>
      <c r="I108" s="126">
        <v>45597</v>
      </c>
      <c r="J108" s="127">
        <v>1607.1</v>
      </c>
    </row>
    <row r="109" spans="1:10" x14ac:dyDescent="0.3">
      <c r="A109" s="126">
        <v>45232</v>
      </c>
      <c r="B109">
        <v>975.3</v>
      </c>
      <c r="C109">
        <v>983.9</v>
      </c>
      <c r="D109">
        <v>986.4</v>
      </c>
      <c r="E109">
        <v>973.5</v>
      </c>
      <c r="F109" s="127">
        <f t="shared" si="2"/>
        <v>962.6</v>
      </c>
      <c r="G109" s="127">
        <f t="shared" si="3"/>
        <v>-1.6777393290104341E-2</v>
      </c>
      <c r="H109" s="129">
        <f>('IPCALAB 7-4-23&amp;24,24&amp;25'!D108-'IPCALAB 7-4-23&amp;24,24&amp;25'!J108)/'IPCALAB 7-4-23&amp;24,24&amp;25'!J108</f>
        <v>-3.5249042145594333E-3</v>
      </c>
      <c r="I109" s="126">
        <v>45596</v>
      </c>
      <c r="J109" s="127">
        <v>1588.8</v>
      </c>
    </row>
    <row r="110" spans="1:10" x14ac:dyDescent="0.3">
      <c r="A110" s="126">
        <v>45231</v>
      </c>
      <c r="B110">
        <v>978.75</v>
      </c>
      <c r="C110">
        <v>991.95</v>
      </c>
      <c r="D110">
        <v>991.95</v>
      </c>
      <c r="E110">
        <v>972.05</v>
      </c>
      <c r="F110" s="127">
        <f t="shared" si="2"/>
        <v>959.91000000000008</v>
      </c>
      <c r="G110" s="127">
        <f t="shared" si="3"/>
        <v>-1.6832213168381582E-2</v>
      </c>
      <c r="H110" s="129">
        <f>('IPCALAB 7-4-23&amp;24,24&amp;25'!D109-'IPCALAB 7-4-23&amp;24,24&amp;25'!J109)/'IPCALAB 7-4-23&amp;24,24&amp;25'!J109</f>
        <v>-5.0825921219822112E-3</v>
      </c>
      <c r="I110" s="126">
        <v>45595</v>
      </c>
      <c r="J110" s="127">
        <v>1562.2</v>
      </c>
    </row>
    <row r="111" spans="1:10" x14ac:dyDescent="0.3">
      <c r="A111" s="126">
        <v>45230</v>
      </c>
      <c r="B111">
        <v>983.75</v>
      </c>
      <c r="C111">
        <v>984.6</v>
      </c>
      <c r="D111">
        <v>999.7</v>
      </c>
      <c r="E111">
        <v>981.95</v>
      </c>
      <c r="F111" s="127">
        <f t="shared" si="2"/>
        <v>957.74499999999989</v>
      </c>
      <c r="G111" s="127">
        <f t="shared" si="3"/>
        <v>-1.6900447499334687E-2</v>
      </c>
      <c r="H111" s="129">
        <f>('IPCALAB 7-4-23&amp;24,24&amp;25'!D110-'IPCALAB 7-4-23&amp;24,24&amp;25'!J110)/'IPCALAB 7-4-23&amp;24,24&amp;25'!J110</f>
        <v>4.0826741515692776E-3</v>
      </c>
      <c r="I111" s="126">
        <v>45594</v>
      </c>
      <c r="J111" s="127">
        <v>1585.1</v>
      </c>
    </row>
    <row r="112" spans="1:10" x14ac:dyDescent="0.3">
      <c r="A112" s="126">
        <v>45229</v>
      </c>
      <c r="B112">
        <v>979.75</v>
      </c>
      <c r="C112">
        <v>978.05</v>
      </c>
      <c r="D112">
        <v>992</v>
      </c>
      <c r="E112">
        <v>978</v>
      </c>
      <c r="F112" s="127">
        <f t="shared" si="2"/>
        <v>955.33999999999992</v>
      </c>
      <c r="G112" s="127">
        <f t="shared" si="3"/>
        <v>-1.6968681830287793E-2</v>
      </c>
      <c r="H112" s="129">
        <f>('IPCALAB 7-4-23&amp;24,24&amp;25'!D111-'IPCALAB 7-4-23&amp;24,24&amp;25'!J111)/'IPCALAB 7-4-23&amp;24,24&amp;25'!J111</f>
        <v>-3.306205493387589E-3</v>
      </c>
      <c r="I112" s="126">
        <v>45593</v>
      </c>
      <c r="J112" s="127">
        <v>1593.45</v>
      </c>
    </row>
    <row r="113" spans="1:10" x14ac:dyDescent="0.3">
      <c r="A113" s="126">
        <v>45226</v>
      </c>
      <c r="B113">
        <v>983</v>
      </c>
      <c r="C113">
        <v>979.95</v>
      </c>
      <c r="D113">
        <v>996</v>
      </c>
      <c r="E113">
        <v>979.95</v>
      </c>
      <c r="F113" s="127">
        <f t="shared" si="2"/>
        <v>952.54750000000001</v>
      </c>
      <c r="G113" s="127">
        <f t="shared" si="3"/>
        <v>-1.7036916161240898E-2</v>
      </c>
      <c r="H113" s="129">
        <f>('IPCALAB 7-4-23&amp;24,24&amp;25'!D112-'IPCALAB 7-4-23&amp;24,24&amp;25'!J112)/'IPCALAB 7-4-23&amp;24,24&amp;25'!J112</f>
        <v>3.3171727481500382E-3</v>
      </c>
      <c r="I113" s="126">
        <v>45590</v>
      </c>
      <c r="J113" s="127">
        <v>1582.85</v>
      </c>
    </row>
    <row r="114" spans="1:10" x14ac:dyDescent="0.3">
      <c r="A114" s="126">
        <v>45225</v>
      </c>
      <c r="B114">
        <v>979.75</v>
      </c>
      <c r="C114">
        <v>998</v>
      </c>
      <c r="D114">
        <v>998</v>
      </c>
      <c r="E114">
        <v>960</v>
      </c>
      <c r="F114" s="127">
        <f t="shared" si="2"/>
        <v>949.53250000000025</v>
      </c>
      <c r="G114" s="127">
        <f t="shared" si="3"/>
        <v>-1.7105150492194E-2</v>
      </c>
      <c r="H114" s="129">
        <f>('IPCALAB 7-4-23&amp;24,24&amp;25'!D113-'IPCALAB 7-4-23&amp;24,24&amp;25'!J113)/'IPCALAB 7-4-23&amp;24,24&amp;25'!J113</f>
        <v>-1.3939210950080537E-2</v>
      </c>
      <c r="I114" s="126">
        <v>45589</v>
      </c>
      <c r="J114" s="127">
        <v>1580.95</v>
      </c>
    </row>
    <row r="115" spans="1:10" x14ac:dyDescent="0.3">
      <c r="A115" s="126">
        <v>45224</v>
      </c>
      <c r="B115">
        <v>993.6</v>
      </c>
      <c r="C115">
        <v>998</v>
      </c>
      <c r="D115">
        <v>999.9</v>
      </c>
      <c r="E115">
        <v>980.8</v>
      </c>
      <c r="F115" s="127">
        <f t="shared" si="2"/>
        <v>945.8</v>
      </c>
      <c r="G115" s="127">
        <f t="shared" si="3"/>
        <v>-1.7173384823147109E-2</v>
      </c>
      <c r="H115" s="129">
        <f>('IPCALAB 7-4-23&amp;24,24&amp;25'!D114-'IPCALAB 7-4-23&amp;24,24&amp;25'!J114)/'IPCALAB 7-4-23&amp;24,24&amp;25'!J114</f>
        <v>-5.2062474969963276E-3</v>
      </c>
      <c r="I115" s="126">
        <v>45588</v>
      </c>
      <c r="J115" s="127">
        <v>1565.8</v>
      </c>
    </row>
    <row r="116" spans="1:10" x14ac:dyDescent="0.3">
      <c r="A116" s="126">
        <v>45222</v>
      </c>
      <c r="B116">
        <v>998.8</v>
      </c>
      <c r="C116">
        <v>980</v>
      </c>
      <c r="D116" s="127">
        <v>1009</v>
      </c>
      <c r="E116">
        <v>958.05</v>
      </c>
      <c r="F116" s="127">
        <f t="shared" si="2"/>
        <v>940.73000000000013</v>
      </c>
      <c r="G116" s="127">
        <f t="shared" si="3"/>
        <v>-1.7241619154100215E-2</v>
      </c>
      <c r="H116" s="129">
        <f>('IPCALAB 7-4-23&amp;24,24&amp;25'!D115-'IPCALAB 7-4-23&amp;24,24&amp;25'!J115)/'IPCALAB 7-4-23&amp;24,24&amp;25'!J115</f>
        <v>6.7208035046479306E-2</v>
      </c>
      <c r="I116" s="126">
        <v>45587</v>
      </c>
      <c r="J116" s="127">
        <v>1588.4</v>
      </c>
    </row>
    <row r="117" spans="1:10" x14ac:dyDescent="0.3">
      <c r="A117" s="126">
        <v>45219</v>
      </c>
      <c r="B117">
        <v>935.9</v>
      </c>
      <c r="C117">
        <v>946.9</v>
      </c>
      <c r="D117">
        <v>949.85</v>
      </c>
      <c r="E117">
        <v>933.1</v>
      </c>
      <c r="F117" s="127">
        <f t="shared" si="2"/>
        <v>935.50250000000017</v>
      </c>
      <c r="G117" s="127">
        <f t="shared" si="3"/>
        <v>-1.7309853485053317E-2</v>
      </c>
      <c r="H117" s="129">
        <f>('IPCALAB 7-4-23&amp;24,24&amp;25'!D116-'IPCALAB 7-4-23&amp;24,24&amp;25'!J116)/'IPCALAB 7-4-23&amp;24,24&amp;25'!J116</f>
        <v>-1.161685500052804E-2</v>
      </c>
      <c r="I117" s="126">
        <v>45586</v>
      </c>
      <c r="J117" s="127">
        <v>1614.35</v>
      </c>
    </row>
    <row r="118" spans="1:10" x14ac:dyDescent="0.3">
      <c r="A118" s="126">
        <v>45218</v>
      </c>
      <c r="B118">
        <v>946.9</v>
      </c>
      <c r="C118">
        <v>958.75</v>
      </c>
      <c r="D118">
        <v>965</v>
      </c>
      <c r="E118">
        <v>941.1</v>
      </c>
      <c r="F118" s="127">
        <f t="shared" si="2"/>
        <v>933.71</v>
      </c>
      <c r="G118" s="127">
        <f t="shared" si="3"/>
        <v>-1.7378087816006423E-2</v>
      </c>
      <c r="H118" s="129">
        <f>('IPCALAB 7-4-23&amp;24,24&amp;25'!D117-'IPCALAB 7-4-23&amp;24,24&amp;25'!J117)/'IPCALAB 7-4-23&amp;24,24&amp;25'!J117</f>
        <v>-1.8196899787443689E-2</v>
      </c>
      <c r="I118" s="126">
        <v>45583</v>
      </c>
      <c r="J118" s="127">
        <v>1649.85</v>
      </c>
    </row>
    <row r="119" spans="1:10" x14ac:dyDescent="0.3">
      <c r="A119" s="126">
        <v>45217</v>
      </c>
      <c r="B119">
        <v>964.45</v>
      </c>
      <c r="C119">
        <v>973.15</v>
      </c>
      <c r="D119">
        <v>981.3</v>
      </c>
      <c r="E119">
        <v>955.4</v>
      </c>
      <c r="F119" s="127">
        <f t="shared" si="2"/>
        <v>932.02749999999992</v>
      </c>
      <c r="G119" s="127">
        <f t="shared" si="3"/>
        <v>-1.6229194507331953E-2</v>
      </c>
      <c r="H119" s="129">
        <f>('IPCALAB 7-4-23&amp;24,24&amp;25'!D118-'IPCALAB 7-4-23&amp;24,24&amp;25'!J118)/'IPCALAB 7-4-23&amp;24,24&amp;25'!J118</f>
        <v>-8.9400400760416502E-3</v>
      </c>
      <c r="I119" s="126">
        <v>45582</v>
      </c>
      <c r="J119" s="127">
        <v>1647.3</v>
      </c>
    </row>
    <row r="120" spans="1:10" x14ac:dyDescent="0.3">
      <c r="A120" s="126">
        <v>45216</v>
      </c>
      <c r="B120">
        <v>973.15</v>
      </c>
      <c r="C120">
        <v>968.35</v>
      </c>
      <c r="D120">
        <v>979.75</v>
      </c>
      <c r="E120">
        <v>965.05</v>
      </c>
      <c r="F120" s="127">
        <f t="shared" si="2"/>
        <v>930.18250000000012</v>
      </c>
      <c r="G120" s="127">
        <f t="shared" si="3"/>
        <v>-1.6284014385609193E-2</v>
      </c>
      <c r="H120" s="129">
        <f>('IPCALAB 7-4-23&amp;24,24&amp;25'!D119-'IPCALAB 7-4-23&amp;24,24&amp;25'!J119)/'IPCALAB 7-4-23&amp;24,24&amp;25'!J119</f>
        <v>9.70118281801206E-3</v>
      </c>
      <c r="I120" s="126">
        <v>45581</v>
      </c>
      <c r="J120" s="127">
        <v>1655.65</v>
      </c>
    </row>
    <row r="121" spans="1:10" x14ac:dyDescent="0.3">
      <c r="A121" s="126">
        <v>45215</v>
      </c>
      <c r="B121">
        <v>963.8</v>
      </c>
      <c r="C121">
        <v>960</v>
      </c>
      <c r="D121">
        <v>970</v>
      </c>
      <c r="E121">
        <v>954.4</v>
      </c>
      <c r="F121" s="127">
        <f t="shared" si="2"/>
        <v>928.0625</v>
      </c>
      <c r="G121" s="127">
        <f t="shared" si="3"/>
        <v>-1.6338834263886434E-2</v>
      </c>
      <c r="H121" s="129">
        <f>('IPCALAB 7-4-23&amp;24,24&amp;25'!D120-'IPCALAB 7-4-23&amp;24,24&amp;25'!J120)/'IPCALAB 7-4-23&amp;24,24&amp;25'!J120</f>
        <v>4.8480425376635329E-3</v>
      </c>
      <c r="I121" s="126">
        <v>45580</v>
      </c>
      <c r="J121" s="127">
        <v>1703.25</v>
      </c>
    </row>
    <row r="122" spans="1:10" x14ac:dyDescent="0.3">
      <c r="A122" s="126">
        <v>45212</v>
      </c>
      <c r="B122">
        <v>959.15</v>
      </c>
      <c r="C122">
        <v>944.65</v>
      </c>
      <c r="D122">
        <v>962.55</v>
      </c>
      <c r="E122">
        <v>942</v>
      </c>
      <c r="F122" s="127">
        <f t="shared" si="2"/>
        <v>924.94250000000011</v>
      </c>
      <c r="G122" s="127">
        <f t="shared" si="3"/>
        <v>-1.639365414216367E-2</v>
      </c>
      <c r="H122" s="129">
        <f>('IPCALAB 7-4-23&amp;24,24&amp;25'!D121-'IPCALAB 7-4-23&amp;24,24&amp;25'!J121)/'IPCALAB 7-4-23&amp;24,24&amp;25'!J121</f>
        <v>1.4383163238326925E-2</v>
      </c>
      <c r="I122" s="126">
        <v>45579</v>
      </c>
      <c r="J122" s="127">
        <v>1682.2</v>
      </c>
    </row>
    <row r="123" spans="1:10" x14ac:dyDescent="0.3">
      <c r="A123" s="126">
        <v>45211</v>
      </c>
      <c r="B123">
        <v>945.55</v>
      </c>
      <c r="C123">
        <v>941.75</v>
      </c>
      <c r="D123">
        <v>956</v>
      </c>
      <c r="E123">
        <v>939.15</v>
      </c>
      <c r="F123" s="127">
        <f t="shared" si="2"/>
        <v>921.39750000000004</v>
      </c>
      <c r="G123" s="127">
        <f t="shared" si="3"/>
        <v>-1.6448474020440911E-2</v>
      </c>
      <c r="H123" s="129">
        <f>('IPCALAB 7-4-23&amp;24,24&amp;25'!D122-'IPCALAB 7-4-23&amp;24,24&amp;25'!J122)/'IPCALAB 7-4-23&amp;24,24&amp;25'!J122</f>
        <v>4.0350411468011195E-3</v>
      </c>
      <c r="I123" s="126">
        <v>45576</v>
      </c>
      <c r="J123" s="127">
        <v>1655.05</v>
      </c>
    </row>
    <row r="124" spans="1:10" x14ac:dyDescent="0.3">
      <c r="A124" s="126">
        <v>45210</v>
      </c>
      <c r="B124">
        <v>941.75</v>
      </c>
      <c r="C124">
        <v>955.7</v>
      </c>
      <c r="D124">
        <v>963</v>
      </c>
      <c r="E124">
        <v>937.2</v>
      </c>
      <c r="F124" s="127">
        <f t="shared" si="2"/>
        <v>918.95500000000015</v>
      </c>
      <c r="G124" s="127">
        <f t="shared" si="3"/>
        <v>-1.6503293898718147E-2</v>
      </c>
      <c r="H124" s="129">
        <f>('IPCALAB 7-4-23&amp;24,24&amp;25'!D123-'IPCALAB 7-4-23&amp;24,24&amp;25'!J123)/'IPCALAB 7-4-23&amp;24,24&amp;25'!J123</f>
        <v>-1.0454975307344799E-2</v>
      </c>
      <c r="I124" s="126">
        <v>45575</v>
      </c>
      <c r="J124" s="127">
        <v>1590.05</v>
      </c>
    </row>
    <row r="125" spans="1:10" x14ac:dyDescent="0.3">
      <c r="A125" s="126">
        <v>45209</v>
      </c>
      <c r="B125">
        <v>951.7</v>
      </c>
      <c r="C125">
        <v>940</v>
      </c>
      <c r="D125">
        <v>958.15</v>
      </c>
      <c r="E125">
        <v>932.1</v>
      </c>
      <c r="F125" s="127">
        <f t="shared" si="2"/>
        <v>916.85250000000019</v>
      </c>
      <c r="G125" s="127">
        <f t="shared" si="3"/>
        <v>-1.6558113776995387E-2</v>
      </c>
      <c r="H125" s="129">
        <f>('IPCALAB 7-4-23&amp;24,24&amp;25'!D124-'IPCALAB 7-4-23&amp;24,24&amp;25'!J124)/'IPCALAB 7-4-23&amp;24,24&amp;25'!J124</f>
        <v>1.6664886230103645E-2</v>
      </c>
      <c r="I125" s="126">
        <v>45574</v>
      </c>
      <c r="J125" s="127">
        <v>1612.2</v>
      </c>
    </row>
    <row r="126" spans="1:10" x14ac:dyDescent="0.3">
      <c r="A126" s="126">
        <v>45208</v>
      </c>
      <c r="B126">
        <v>936.1</v>
      </c>
      <c r="C126">
        <v>930.95</v>
      </c>
      <c r="D126">
        <v>956.35</v>
      </c>
      <c r="E126">
        <v>925.25</v>
      </c>
      <c r="F126" s="127">
        <f t="shared" si="2"/>
        <v>914.40999999999985</v>
      </c>
      <c r="G126" s="127">
        <f t="shared" si="3"/>
        <v>-1.6612933655272628E-2</v>
      </c>
      <c r="H126" s="129">
        <f>('IPCALAB 7-4-23&amp;24,24&amp;25'!D125-'IPCALAB 7-4-23&amp;24,24&amp;25'!J125)/'IPCALAB 7-4-23&amp;24,24&amp;25'!J125</f>
        <v>2.3557126030624752E-3</v>
      </c>
      <c r="I126" s="126">
        <v>45573</v>
      </c>
      <c r="J126" s="127">
        <v>1537.75</v>
      </c>
    </row>
    <row r="127" spans="1:10" x14ac:dyDescent="0.3">
      <c r="A127" s="126">
        <v>45205</v>
      </c>
      <c r="B127">
        <v>933.9</v>
      </c>
      <c r="C127">
        <v>931.55</v>
      </c>
      <c r="D127">
        <v>938.45</v>
      </c>
      <c r="E127">
        <v>927.05</v>
      </c>
      <c r="F127" s="127">
        <f t="shared" si="2"/>
        <v>912.4799999999999</v>
      </c>
      <c r="G127" s="127">
        <f t="shared" si="3"/>
        <v>-1.6667753533549864E-2</v>
      </c>
      <c r="H127" s="129">
        <f>('IPCALAB 7-4-23&amp;24,24&amp;25'!D126-'IPCALAB 7-4-23&amp;24,24&amp;25'!J126)/'IPCALAB 7-4-23&amp;24,24&amp;25'!J126</f>
        <v>7.4977075354657006E-3</v>
      </c>
      <c r="I127" s="126">
        <v>45572</v>
      </c>
      <c r="J127" s="127">
        <v>1486.45</v>
      </c>
    </row>
    <row r="128" spans="1:10" x14ac:dyDescent="0.3">
      <c r="A128" s="126">
        <v>45204</v>
      </c>
      <c r="B128">
        <v>926.95</v>
      </c>
      <c r="C128">
        <v>922</v>
      </c>
      <c r="D128">
        <v>934.95</v>
      </c>
      <c r="E128">
        <v>919.85</v>
      </c>
      <c r="F128" s="127">
        <f t="shared" si="2"/>
        <v>910.65750000000003</v>
      </c>
      <c r="G128" s="127">
        <f t="shared" si="3"/>
        <v>-1.6722573411827105E-2</v>
      </c>
      <c r="H128" s="129">
        <f>('IPCALAB 7-4-23&amp;24,24&amp;25'!D127-'IPCALAB 7-4-23&amp;24,24&amp;25'!J127)/'IPCALAB 7-4-23&amp;24,24&amp;25'!J127</f>
        <v>5.9142702116115522E-3</v>
      </c>
      <c r="I128" s="126">
        <v>45569</v>
      </c>
      <c r="J128" s="127">
        <v>1491.4</v>
      </c>
    </row>
    <row r="129" spans="1:10" x14ac:dyDescent="0.3">
      <c r="A129" s="126">
        <v>45203</v>
      </c>
      <c r="B129">
        <v>921.5</v>
      </c>
      <c r="C129">
        <v>935.45</v>
      </c>
      <c r="D129">
        <v>936.8</v>
      </c>
      <c r="E129">
        <v>917</v>
      </c>
      <c r="F129" s="127">
        <f t="shared" si="2"/>
        <v>908.93999999999994</v>
      </c>
      <c r="G129" s="127">
        <f t="shared" si="3"/>
        <v>-1.6777393290104341E-2</v>
      </c>
      <c r="H129" s="129">
        <f>('IPCALAB 7-4-23&amp;24,24&amp;25'!D128-'IPCALAB 7-4-23&amp;24,24&amp;25'!J128)/'IPCALAB 7-4-23&amp;24,24&amp;25'!J128</f>
        <v>-1.4912608904805221E-2</v>
      </c>
      <c r="I129" s="126">
        <v>45568</v>
      </c>
      <c r="J129" s="127">
        <v>1470.85</v>
      </c>
    </row>
    <row r="130" spans="1:10" x14ac:dyDescent="0.3">
      <c r="A130" s="126">
        <v>45202</v>
      </c>
      <c r="B130">
        <v>935.45</v>
      </c>
      <c r="C130">
        <v>935.65</v>
      </c>
      <c r="D130">
        <v>946.45</v>
      </c>
      <c r="E130">
        <v>926.1</v>
      </c>
      <c r="F130" s="127">
        <f t="shared" si="2"/>
        <v>906.71249999999998</v>
      </c>
      <c r="G130" s="127">
        <f t="shared" si="3"/>
        <v>-1.6832213168381582E-2</v>
      </c>
      <c r="H130" s="129">
        <f>('IPCALAB 7-4-23&amp;24,24&amp;25'!D129-'IPCALAB 7-4-23&amp;24,24&amp;25'!J129)/'IPCALAB 7-4-23&amp;24,24&amp;25'!J129</f>
        <v>-2.1375514348306716E-4</v>
      </c>
      <c r="I130" s="126">
        <v>45566</v>
      </c>
      <c r="J130" s="127">
        <v>1491.4</v>
      </c>
    </row>
    <row r="131" spans="1:10" x14ac:dyDescent="0.3">
      <c r="A131" s="126">
        <v>45198</v>
      </c>
      <c r="B131">
        <v>935.65</v>
      </c>
      <c r="C131">
        <v>928.85</v>
      </c>
      <c r="D131">
        <v>948</v>
      </c>
      <c r="E131">
        <v>920.5</v>
      </c>
      <c r="F131" s="127">
        <f t="shared" si="2"/>
        <v>903.28000000000009</v>
      </c>
      <c r="G131" s="127">
        <f t="shared" si="3"/>
        <v>-1.695068335887609E-2</v>
      </c>
      <c r="H131" s="129">
        <f>('IPCALAB 7-4-23&amp;24,24&amp;25'!D130-'IPCALAB 7-4-23&amp;24,24&amp;25'!J130)/'IPCALAB 7-4-23&amp;24,24&amp;25'!J130</f>
        <v>1.2717826604610889E-2</v>
      </c>
      <c r="I131" s="126">
        <v>45565</v>
      </c>
      <c r="J131" s="127">
        <v>1498.1</v>
      </c>
    </row>
    <row r="132" spans="1:10" x14ac:dyDescent="0.3">
      <c r="A132" s="126">
        <v>45197</v>
      </c>
      <c r="B132">
        <v>923.9</v>
      </c>
      <c r="C132">
        <v>922.7</v>
      </c>
      <c r="D132">
        <v>929.2</v>
      </c>
      <c r="E132">
        <v>913.5</v>
      </c>
      <c r="F132" s="127">
        <f t="shared" ref="F132:F195" si="4">SUM(B132:B151)/20</f>
        <v>900.1700000000003</v>
      </c>
      <c r="G132" s="127">
        <f t="shared" ref="G132:G195" si="5">_xlfn.PERCENTILE.INC(H132:H379,0.05)</f>
        <v>-1.7069153549370598E-2</v>
      </c>
      <c r="H132" s="129">
        <f>('IPCALAB 7-4-23&amp;24,24&amp;25'!D131-'IPCALAB 7-4-23&amp;24,24&amp;25'!J131)/'IPCALAB 7-4-23&amp;24,24&amp;25'!J131</f>
        <v>1.3005310501787491E-3</v>
      </c>
      <c r="I132" s="126">
        <v>45562</v>
      </c>
      <c r="J132" s="127">
        <v>1478.1</v>
      </c>
    </row>
    <row r="133" spans="1:10" x14ac:dyDescent="0.3">
      <c r="A133" s="126">
        <v>45196</v>
      </c>
      <c r="B133">
        <v>922.7</v>
      </c>
      <c r="C133">
        <v>909.9</v>
      </c>
      <c r="D133">
        <v>931</v>
      </c>
      <c r="E133">
        <v>897.5</v>
      </c>
      <c r="F133" s="127">
        <f t="shared" si="4"/>
        <v>898.50250000000017</v>
      </c>
      <c r="G133" s="127">
        <f t="shared" si="5"/>
        <v>-1.7187623739865106E-2</v>
      </c>
      <c r="H133" s="129">
        <f>('IPCALAB 7-4-23&amp;24,24&amp;25'!D132-'IPCALAB 7-4-23&amp;24,24&amp;25'!J132)/'IPCALAB 7-4-23&amp;24,24&amp;25'!J132</f>
        <v>1.9445365153021789E-2</v>
      </c>
      <c r="I133" s="126">
        <v>45561</v>
      </c>
      <c r="J133" s="127">
        <v>1479.05</v>
      </c>
    </row>
    <row r="134" spans="1:10" x14ac:dyDescent="0.3">
      <c r="A134" s="126">
        <v>45195</v>
      </c>
      <c r="B134">
        <v>905.1</v>
      </c>
      <c r="C134">
        <v>893</v>
      </c>
      <c r="D134">
        <v>909</v>
      </c>
      <c r="E134">
        <v>885.65</v>
      </c>
      <c r="F134" s="127">
        <f t="shared" si="4"/>
        <v>896.78750000000014</v>
      </c>
      <c r="G134" s="127">
        <f t="shared" si="5"/>
        <v>-1.7306093930359614E-2</v>
      </c>
      <c r="H134" s="129">
        <f>('IPCALAB 7-4-23&amp;24,24&amp;25'!D133-'IPCALAB 7-4-23&amp;24,24&amp;25'!J133)/'IPCALAB 7-4-23&amp;24,24&amp;25'!J133</f>
        <v>1.4458641560188272E-2</v>
      </c>
      <c r="I134" s="126">
        <v>45560</v>
      </c>
      <c r="J134" s="127">
        <v>1498.45</v>
      </c>
    </row>
    <row r="135" spans="1:10" x14ac:dyDescent="0.3">
      <c r="A135" s="126">
        <v>45194</v>
      </c>
      <c r="B135">
        <v>892.2</v>
      </c>
      <c r="C135">
        <v>895</v>
      </c>
      <c r="D135">
        <v>901.15</v>
      </c>
      <c r="E135">
        <v>887.8</v>
      </c>
      <c r="F135" s="127">
        <f t="shared" si="4"/>
        <v>896.21500000000015</v>
      </c>
      <c r="G135" s="127">
        <f t="shared" si="5"/>
        <v>-1.7424564120854125E-2</v>
      </c>
      <c r="H135" s="129">
        <f>('IPCALAB 7-4-23&amp;24,24&amp;25'!D134-'IPCALAB 7-4-23&amp;24,24&amp;25'!J134)/'IPCALAB 7-4-23&amp;24,24&amp;25'!J134</f>
        <v>-2.2924238188425546E-3</v>
      </c>
      <c r="I135" s="126">
        <v>45559</v>
      </c>
      <c r="J135" s="127">
        <v>1480</v>
      </c>
    </row>
    <row r="136" spans="1:10" x14ac:dyDescent="0.3">
      <c r="A136" s="126">
        <v>45191</v>
      </c>
      <c r="B136">
        <v>894.25</v>
      </c>
      <c r="C136">
        <v>900.05</v>
      </c>
      <c r="D136">
        <v>903.7</v>
      </c>
      <c r="E136">
        <v>878</v>
      </c>
      <c r="F136" s="127">
        <f t="shared" si="4"/>
        <v>895.80250000000012</v>
      </c>
      <c r="G136" s="127">
        <f t="shared" si="5"/>
        <v>-1.7543034311348633E-2</v>
      </c>
      <c r="H136" s="129">
        <f>('IPCALAB 7-4-23&amp;24,24&amp;25'!D135-'IPCALAB 7-4-23&amp;24,24&amp;25'!J135)/'IPCALAB 7-4-23&amp;24,24&amp;25'!J135</f>
        <v>-6.4440864396421915E-3</v>
      </c>
      <c r="I136" s="126">
        <v>45558</v>
      </c>
      <c r="J136" s="127">
        <v>1456.55</v>
      </c>
    </row>
    <row r="137" spans="1:10" x14ac:dyDescent="0.3">
      <c r="A137" s="126">
        <v>45190</v>
      </c>
      <c r="B137">
        <v>900.05</v>
      </c>
      <c r="C137">
        <v>913</v>
      </c>
      <c r="D137">
        <v>919.15</v>
      </c>
      <c r="E137">
        <v>896</v>
      </c>
      <c r="F137" s="127">
        <f t="shared" si="4"/>
        <v>895.26250000000005</v>
      </c>
      <c r="G137" s="127">
        <f t="shared" si="5"/>
        <v>-1.7661504501843141E-2</v>
      </c>
      <c r="H137" s="129">
        <f>('IPCALAB 7-4-23&amp;24,24&amp;25'!D136-'IPCALAB 7-4-23&amp;24,24&amp;25'!J136)/'IPCALAB 7-4-23&amp;24,24&amp;25'!J136</f>
        <v>-1.4453873528606675E-2</v>
      </c>
      <c r="I137" s="126">
        <v>45555</v>
      </c>
      <c r="J137" s="127">
        <v>1434.65</v>
      </c>
    </row>
    <row r="138" spans="1:10" x14ac:dyDescent="0.3">
      <c r="A138" s="126">
        <v>45189</v>
      </c>
      <c r="B138">
        <v>913.25</v>
      </c>
      <c r="C138">
        <v>924.05</v>
      </c>
      <c r="D138">
        <v>925.95</v>
      </c>
      <c r="E138">
        <v>905</v>
      </c>
      <c r="F138" s="127">
        <f t="shared" si="4"/>
        <v>894.11249999999995</v>
      </c>
      <c r="G138" s="127">
        <f t="shared" si="5"/>
        <v>-1.7779974692337649E-2</v>
      </c>
      <c r="H138" s="129">
        <f>('IPCALAB 7-4-23&amp;24,24&amp;25'!D137-'IPCALAB 7-4-23&amp;24,24&amp;25'!J137)/'IPCALAB 7-4-23&amp;24,24&amp;25'!J137</f>
        <v>-1.5416958654519924E-2</v>
      </c>
      <c r="I138" s="126">
        <v>45554</v>
      </c>
      <c r="J138" s="127">
        <v>1454.35</v>
      </c>
    </row>
    <row r="139" spans="1:10" x14ac:dyDescent="0.3">
      <c r="A139" s="126">
        <v>45187</v>
      </c>
      <c r="B139">
        <v>927.55</v>
      </c>
      <c r="C139">
        <v>938.4</v>
      </c>
      <c r="D139">
        <v>955</v>
      </c>
      <c r="E139">
        <v>924</v>
      </c>
      <c r="F139" s="127">
        <f t="shared" si="4"/>
        <v>892.69749999999999</v>
      </c>
      <c r="G139" s="127">
        <f t="shared" si="5"/>
        <v>-1.7898444882832158E-2</v>
      </c>
      <c r="H139" s="129">
        <f>('IPCALAB 7-4-23&amp;24,24&amp;25'!D138-'IPCALAB 7-4-23&amp;24,24&amp;25'!J138)/'IPCALAB 7-4-23&amp;24,24&amp;25'!J138</f>
        <v>-3.438087563792689E-3</v>
      </c>
      <c r="I139" s="126">
        <v>45553</v>
      </c>
      <c r="J139" s="127">
        <v>1446.7</v>
      </c>
    </row>
    <row r="140" spans="1:10" x14ac:dyDescent="0.3">
      <c r="A140" s="126">
        <v>45184</v>
      </c>
      <c r="B140">
        <v>930.75</v>
      </c>
      <c r="C140">
        <v>904</v>
      </c>
      <c r="D140">
        <v>939</v>
      </c>
      <c r="E140">
        <v>901.65</v>
      </c>
      <c r="F140" s="127">
        <f t="shared" si="4"/>
        <v>890.67000000000007</v>
      </c>
      <c r="G140" s="127">
        <f t="shared" si="5"/>
        <v>-1.8016915073326666E-2</v>
      </c>
      <c r="H140" s="129">
        <f>('IPCALAB 7-4-23&amp;24,24&amp;25'!D139-'IPCALAB 7-4-23&amp;24,24&amp;25'!J139)/'IPCALAB 7-4-23&amp;24,24&amp;25'!J139</f>
        <v>3.2560461504326628E-2</v>
      </c>
      <c r="I140" s="126">
        <v>45552</v>
      </c>
      <c r="J140" s="127">
        <v>1456.9</v>
      </c>
    </row>
    <row r="141" spans="1:10" x14ac:dyDescent="0.3">
      <c r="A141" s="126">
        <v>45183</v>
      </c>
      <c r="B141">
        <v>901.4</v>
      </c>
      <c r="C141">
        <v>895.25</v>
      </c>
      <c r="D141">
        <v>903.2</v>
      </c>
      <c r="E141">
        <v>890.15</v>
      </c>
      <c r="F141" s="127">
        <f t="shared" si="4"/>
        <v>888.0200000000001</v>
      </c>
      <c r="G141" s="127">
        <f t="shared" si="5"/>
        <v>-1.8135385263821177E-2</v>
      </c>
      <c r="H141" s="129">
        <f>('IPCALAB 7-4-23&amp;24,24&amp;25'!D140-'IPCALAB 7-4-23&amp;24,24&amp;25'!J140)/'IPCALAB 7-4-23&amp;24,24&amp;25'!J140</f>
        <v>1.4804390655783818E-2</v>
      </c>
      <c r="I141" s="126">
        <v>45551</v>
      </c>
      <c r="J141" s="127">
        <v>1459.9</v>
      </c>
    </row>
    <row r="142" spans="1:10" x14ac:dyDescent="0.3">
      <c r="A142" s="126">
        <v>45182</v>
      </c>
      <c r="B142">
        <v>888.25</v>
      </c>
      <c r="C142">
        <v>898.95</v>
      </c>
      <c r="D142">
        <v>908.5</v>
      </c>
      <c r="E142">
        <v>886.1</v>
      </c>
      <c r="F142" s="127">
        <f t="shared" si="4"/>
        <v>887.375</v>
      </c>
      <c r="G142" s="127">
        <f t="shared" si="5"/>
        <v>-1.8253855454315685E-2</v>
      </c>
      <c r="H142" s="129">
        <f>('IPCALAB 7-4-23&amp;24,24&amp;25'!D141-'IPCALAB 7-4-23&amp;24,24&amp;25'!J141)/'IPCALAB 7-4-23&amp;24,24&amp;25'!J141</f>
        <v>-9.4234415077506916E-3</v>
      </c>
      <c r="I142" s="126">
        <v>45548</v>
      </c>
      <c r="J142" s="127">
        <v>1474.15</v>
      </c>
    </row>
    <row r="143" spans="1:10" x14ac:dyDescent="0.3">
      <c r="A143" s="126">
        <v>45181</v>
      </c>
      <c r="B143">
        <v>896.7</v>
      </c>
      <c r="C143">
        <v>900</v>
      </c>
      <c r="D143">
        <v>913.55</v>
      </c>
      <c r="E143">
        <v>886.05</v>
      </c>
      <c r="F143" s="127">
        <f t="shared" si="4"/>
        <v>887.44500000000005</v>
      </c>
      <c r="G143" s="127">
        <f t="shared" si="5"/>
        <v>-1.8372325644810193E-2</v>
      </c>
      <c r="H143" s="129">
        <f>('IPCALAB 7-4-23&amp;24,24&amp;25'!D142-'IPCALAB 7-4-23&amp;24,24&amp;25'!J142)/'IPCALAB 7-4-23&amp;24,24&amp;25'!J142</f>
        <v>-3.3344448149383128E-3</v>
      </c>
      <c r="I143" s="126">
        <v>45547</v>
      </c>
      <c r="J143" s="127">
        <v>1456.8</v>
      </c>
    </row>
    <row r="144" spans="1:10" x14ac:dyDescent="0.3">
      <c r="A144" s="126">
        <v>45180</v>
      </c>
      <c r="B144">
        <v>899.7</v>
      </c>
      <c r="C144">
        <v>902</v>
      </c>
      <c r="D144">
        <v>904.85</v>
      </c>
      <c r="E144">
        <v>894.1</v>
      </c>
      <c r="F144" s="127">
        <f t="shared" si="4"/>
        <v>886.8325000000001</v>
      </c>
      <c r="G144" s="127">
        <f t="shared" si="5"/>
        <v>-1.8490795835304701E-2</v>
      </c>
      <c r="H144" s="129">
        <f>('IPCALAB 7-4-23&amp;24,24&amp;25'!D143-'IPCALAB 7-4-23&amp;24,24&amp;25'!J143)/'IPCALAB 7-4-23&amp;24,24&amp;25'!J143</f>
        <v>-3.488951653098496E-3</v>
      </c>
      <c r="I144" s="126">
        <v>45546</v>
      </c>
      <c r="J144" s="127">
        <v>1436.15</v>
      </c>
    </row>
    <row r="145" spans="1:10" x14ac:dyDescent="0.3">
      <c r="A145" s="126">
        <v>45177</v>
      </c>
      <c r="B145">
        <v>902.85</v>
      </c>
      <c r="C145">
        <v>897.5</v>
      </c>
      <c r="D145">
        <v>906.4</v>
      </c>
      <c r="E145">
        <v>889.3</v>
      </c>
      <c r="F145" s="127">
        <f t="shared" si="4"/>
        <v>887.2</v>
      </c>
      <c r="G145" s="127">
        <f t="shared" si="5"/>
        <v>-1.8609266025799209E-2</v>
      </c>
      <c r="H145" s="129">
        <f>('IPCALAB 7-4-23&amp;24,24&amp;25'!D144-'IPCALAB 7-4-23&amp;24,24&amp;25'!J144)/'IPCALAB 7-4-23&amp;24,24&amp;25'!J144</f>
        <v>5.9610027855153454E-3</v>
      </c>
      <c r="I145" s="126">
        <v>45545</v>
      </c>
      <c r="J145" s="127">
        <v>1443.3</v>
      </c>
    </row>
    <row r="146" spans="1:10" x14ac:dyDescent="0.3">
      <c r="A146" s="126">
        <v>45176</v>
      </c>
      <c r="B146">
        <v>897.5</v>
      </c>
      <c r="C146">
        <v>900</v>
      </c>
      <c r="D146">
        <v>905</v>
      </c>
      <c r="E146">
        <v>894.4</v>
      </c>
      <c r="F146" s="127">
        <f t="shared" si="4"/>
        <v>887.1</v>
      </c>
      <c r="G146" s="127">
        <f t="shared" si="5"/>
        <v>-1.8727736216293717E-2</v>
      </c>
      <c r="H146" s="129">
        <f>('IPCALAB 7-4-23&amp;24,24&amp;25'!D145-'IPCALAB 7-4-23&amp;24,24&amp;25'!J145)/'IPCALAB 7-4-23&amp;24,24&amp;25'!J145</f>
        <v>5.5713410217788761E-5</v>
      </c>
      <c r="I146" s="126">
        <v>45544</v>
      </c>
      <c r="J146" s="127">
        <v>1403.75</v>
      </c>
    </row>
    <row r="147" spans="1:10" x14ac:dyDescent="0.3">
      <c r="A147" s="126">
        <v>45175</v>
      </c>
      <c r="B147">
        <v>897.45</v>
      </c>
      <c r="C147">
        <v>893.4</v>
      </c>
      <c r="D147">
        <v>909.4</v>
      </c>
      <c r="E147">
        <v>890.05</v>
      </c>
      <c r="F147" s="127">
        <f t="shared" si="4"/>
        <v>887.82</v>
      </c>
      <c r="G147" s="127">
        <f t="shared" si="5"/>
        <v>-1.8846206406788225E-2</v>
      </c>
      <c r="H147" s="129">
        <f>('IPCALAB 7-4-23&amp;24,24&amp;25'!D146-'IPCALAB 7-4-23&amp;24,24&amp;25'!J146)/'IPCALAB 7-4-23&amp;24,24&amp;25'!J146</f>
        <v>5.4335648666816293E-3</v>
      </c>
      <c r="I147" s="126">
        <v>45541</v>
      </c>
      <c r="J147" s="127">
        <v>1422.9</v>
      </c>
    </row>
    <row r="148" spans="1:10" x14ac:dyDescent="0.3">
      <c r="A148" s="126">
        <v>45174</v>
      </c>
      <c r="B148">
        <v>892.6</v>
      </c>
      <c r="C148">
        <v>879.1</v>
      </c>
      <c r="D148">
        <v>900.4</v>
      </c>
      <c r="E148">
        <v>877.35</v>
      </c>
      <c r="F148" s="127">
        <f t="shared" si="4"/>
        <v>888.46750000000009</v>
      </c>
      <c r="G148" s="127">
        <f t="shared" si="5"/>
        <v>-1.8964676597282733E-2</v>
      </c>
      <c r="H148" s="129">
        <f>('IPCALAB 7-4-23&amp;24,24&amp;25'!D147-'IPCALAB 7-4-23&amp;24,24&amp;25'!J147)/'IPCALAB 7-4-23&amp;24,24&amp;25'!J147</f>
        <v>1.7845943326301357E-2</v>
      </c>
      <c r="I148" s="126">
        <v>45540</v>
      </c>
      <c r="J148" s="127">
        <v>1444.15</v>
      </c>
    </row>
    <row r="149" spans="1:10" x14ac:dyDescent="0.3">
      <c r="A149" s="126">
        <v>45173</v>
      </c>
      <c r="B149">
        <v>876.95</v>
      </c>
      <c r="C149">
        <v>869.9</v>
      </c>
      <c r="D149">
        <v>884.15</v>
      </c>
      <c r="E149">
        <v>856.8</v>
      </c>
      <c r="F149" s="127">
        <f t="shared" si="4"/>
        <v>890.34249999999997</v>
      </c>
      <c r="G149" s="127">
        <f t="shared" si="5"/>
        <v>-1.9083146787777241E-2</v>
      </c>
      <c r="H149" s="129">
        <f>('IPCALAB 7-4-23&amp;24,24&amp;25'!D148-'IPCALAB 7-4-23&amp;24,24&amp;25'!J148)/'IPCALAB 7-4-23&amp;24,24&amp;25'!J148</f>
        <v>1.1709736963544175E-2</v>
      </c>
      <c r="I149" s="126">
        <v>45539</v>
      </c>
      <c r="J149" s="127">
        <v>1412.4</v>
      </c>
    </row>
    <row r="150" spans="1:10" x14ac:dyDescent="0.3">
      <c r="A150" s="126">
        <v>45170</v>
      </c>
      <c r="B150">
        <v>866.8</v>
      </c>
      <c r="C150">
        <v>875</v>
      </c>
      <c r="D150">
        <v>879</v>
      </c>
      <c r="E150">
        <v>863.05</v>
      </c>
      <c r="F150" s="127">
        <f t="shared" si="4"/>
        <v>891.90999999999985</v>
      </c>
      <c r="G150" s="127">
        <f t="shared" si="5"/>
        <v>-1.9201616978271753E-2</v>
      </c>
      <c r="H150" s="129">
        <f>('IPCALAB 7-4-23&amp;24,24&amp;25'!D149-'IPCALAB 7-4-23&amp;24,24&amp;25'!J149)/'IPCALAB 7-4-23&amp;24,24&amp;25'!J149</f>
        <v>-7.6134867479536218E-3</v>
      </c>
      <c r="I150" s="126">
        <v>45538</v>
      </c>
      <c r="J150" s="127">
        <v>1399.4</v>
      </c>
    </row>
    <row r="151" spans="1:10" x14ac:dyDescent="0.3">
      <c r="A151" s="126">
        <v>45169</v>
      </c>
      <c r="B151">
        <v>873.45</v>
      </c>
      <c r="C151">
        <v>893.05</v>
      </c>
      <c r="D151">
        <v>893.05</v>
      </c>
      <c r="E151">
        <v>869.8</v>
      </c>
      <c r="F151" s="127">
        <f t="shared" si="4"/>
        <v>893.29750000000001</v>
      </c>
      <c r="G151" s="127">
        <f t="shared" si="5"/>
        <v>-1.9300562040550511E-2</v>
      </c>
      <c r="H151" s="129">
        <f>('IPCALAB 7-4-23&amp;24,24&amp;25'!D150-'IPCALAB 7-4-23&amp;24,24&amp;25'!J150)/'IPCALAB 7-4-23&amp;24,24&amp;25'!J150</f>
        <v>-1.9201616978271753E-2</v>
      </c>
      <c r="I151" s="126">
        <v>45537</v>
      </c>
      <c r="J151" s="127">
        <v>1380.3</v>
      </c>
    </row>
    <row r="152" spans="1:10" x14ac:dyDescent="0.3">
      <c r="A152" s="126">
        <v>45168</v>
      </c>
      <c r="B152">
        <v>890.55</v>
      </c>
      <c r="C152">
        <v>889</v>
      </c>
      <c r="D152">
        <v>905</v>
      </c>
      <c r="E152">
        <v>888.7</v>
      </c>
      <c r="F152" s="127">
        <f t="shared" si="4"/>
        <v>894.03500000000008</v>
      </c>
      <c r="G152" s="127">
        <f t="shared" si="5"/>
        <v>-1.7267043673928117E-2</v>
      </c>
      <c r="H152" s="129">
        <f>('IPCALAB 7-4-23&amp;24,24&amp;25'!D151-'IPCALAB 7-4-23&amp;24,24&amp;25'!J151)/'IPCALAB 7-4-23&amp;24,24&amp;25'!J151</f>
        <v>2.4200810445744905E-3</v>
      </c>
      <c r="I152" s="126">
        <v>45534</v>
      </c>
      <c r="J152" s="127">
        <v>1384.65</v>
      </c>
    </row>
    <row r="153" spans="1:10" x14ac:dyDescent="0.3">
      <c r="A153" s="126">
        <v>45167</v>
      </c>
      <c r="B153">
        <v>888.4</v>
      </c>
      <c r="C153">
        <v>898.4</v>
      </c>
      <c r="D153">
        <v>901.65</v>
      </c>
      <c r="E153">
        <v>886</v>
      </c>
      <c r="F153" s="127">
        <f t="shared" si="4"/>
        <v>894.62749999999994</v>
      </c>
      <c r="G153" s="127">
        <f t="shared" si="5"/>
        <v>-1.7484458926701384E-2</v>
      </c>
      <c r="H153" s="129">
        <f>('IPCALAB 7-4-23&amp;24,24&amp;25'!D152-'IPCALAB 7-4-23&amp;24,24&amp;25'!J152)/'IPCALAB 7-4-23&amp;24,24&amp;25'!J152</f>
        <v>-5.8747831925250382E-3</v>
      </c>
      <c r="I153" s="126">
        <v>45533</v>
      </c>
      <c r="J153" s="127">
        <v>1367.55</v>
      </c>
    </row>
    <row r="154" spans="1:10" x14ac:dyDescent="0.3">
      <c r="A154" s="126">
        <v>45166</v>
      </c>
      <c r="B154">
        <v>893.65</v>
      </c>
      <c r="C154">
        <v>894.25</v>
      </c>
      <c r="D154">
        <v>897.85</v>
      </c>
      <c r="E154">
        <v>881.55</v>
      </c>
      <c r="F154" s="127">
        <f t="shared" si="4"/>
        <v>893.88249999999994</v>
      </c>
      <c r="G154" s="127">
        <f t="shared" si="5"/>
        <v>-1.770187417947465E-2</v>
      </c>
      <c r="H154" s="129">
        <f>('IPCALAB 7-4-23&amp;24,24&amp;25'!D153-'IPCALAB 7-4-23&amp;24,24&amp;25'!J153)/'IPCALAB 7-4-23&amp;24,24&amp;25'!J153</f>
        <v>1.0973471350189412E-2</v>
      </c>
      <c r="I154" s="126">
        <v>45532</v>
      </c>
      <c r="J154" s="127">
        <v>1397.05</v>
      </c>
    </row>
    <row r="155" spans="1:10" x14ac:dyDescent="0.3">
      <c r="A155" s="126">
        <v>45163</v>
      </c>
      <c r="B155">
        <v>883.95</v>
      </c>
      <c r="C155">
        <v>887</v>
      </c>
      <c r="D155">
        <v>902</v>
      </c>
      <c r="E155">
        <v>878.95</v>
      </c>
      <c r="F155" s="127">
        <f t="shared" si="4"/>
        <v>892.0625</v>
      </c>
      <c r="G155" s="127">
        <f t="shared" si="5"/>
        <v>-1.7919289432247923E-2</v>
      </c>
      <c r="H155" s="129">
        <f>('IPCALAB 7-4-23&amp;24,24&amp;25'!D154-'IPCALAB 7-4-23&amp;24,24&amp;25'!J154)/'IPCALAB 7-4-23&amp;24,24&amp;25'!J154</f>
        <v>5.6596298602071423E-4</v>
      </c>
      <c r="I155" s="126">
        <v>45531</v>
      </c>
      <c r="J155" s="127">
        <v>1393</v>
      </c>
    </row>
    <row r="156" spans="1:10" x14ac:dyDescent="0.3">
      <c r="A156" s="126">
        <v>45162</v>
      </c>
      <c r="B156">
        <v>883.45</v>
      </c>
      <c r="C156">
        <v>889</v>
      </c>
      <c r="D156">
        <v>918.75</v>
      </c>
      <c r="E156">
        <v>878</v>
      </c>
      <c r="F156" s="127">
        <f t="shared" si="4"/>
        <v>889.20249999999976</v>
      </c>
      <c r="G156" s="127">
        <f t="shared" si="5"/>
        <v>-1.8136704685021189E-2</v>
      </c>
      <c r="H156" s="129">
        <f>('IPCALAB 7-4-23&amp;24,24&amp;25'!D155-'IPCALAB 7-4-23&amp;24,24&amp;25'!J155)/'IPCALAB 7-4-23&amp;24,24&amp;25'!J155</f>
        <v>7.2971894418791304E-3</v>
      </c>
      <c r="I156" s="126">
        <v>45530</v>
      </c>
      <c r="J156" s="127">
        <v>1392.8</v>
      </c>
    </row>
    <row r="157" spans="1:10" x14ac:dyDescent="0.3">
      <c r="A157" s="126">
        <v>45161</v>
      </c>
      <c r="B157">
        <v>877.05</v>
      </c>
      <c r="C157">
        <v>884.3</v>
      </c>
      <c r="D157">
        <v>891.5</v>
      </c>
      <c r="E157">
        <v>875.05</v>
      </c>
      <c r="F157" s="127">
        <f t="shared" si="4"/>
        <v>884.79499999999985</v>
      </c>
      <c r="G157" s="127">
        <f t="shared" si="5"/>
        <v>-1.8354119937794459E-2</v>
      </c>
      <c r="H157" s="129">
        <f>('IPCALAB 7-4-23&amp;24,24&amp;25'!D156-'IPCALAB 7-4-23&amp;24,24&amp;25'!J156)/'IPCALAB 7-4-23&amp;24,24&amp;25'!J156</f>
        <v>-8.9270580258772707E-3</v>
      </c>
      <c r="I157" s="126">
        <v>45527</v>
      </c>
      <c r="J157" s="127">
        <v>1386.75</v>
      </c>
    </row>
    <row r="158" spans="1:10" x14ac:dyDescent="0.3">
      <c r="A158" s="126">
        <v>45160</v>
      </c>
      <c r="B158">
        <v>884.95</v>
      </c>
      <c r="C158">
        <v>891.7</v>
      </c>
      <c r="D158">
        <v>896.75</v>
      </c>
      <c r="E158">
        <v>883.35</v>
      </c>
      <c r="F158" s="127">
        <f t="shared" si="4"/>
        <v>880.88750000000005</v>
      </c>
      <c r="G158" s="127">
        <f t="shared" si="5"/>
        <v>-1.8571535190567725E-2</v>
      </c>
      <c r="H158" s="129">
        <f>('IPCALAB 7-4-23&amp;24,24&amp;25'!D157-'IPCALAB 7-4-23&amp;24,24&amp;25'!J157)/'IPCALAB 7-4-23&amp;24,24&amp;25'!J157</f>
        <v>-2.3111612175873218E-3</v>
      </c>
      <c r="I158" s="126">
        <v>45526</v>
      </c>
      <c r="J158" s="127">
        <v>1402.95</v>
      </c>
    </row>
    <row r="159" spans="1:10" x14ac:dyDescent="0.3">
      <c r="A159" s="126">
        <v>45159</v>
      </c>
      <c r="B159">
        <v>887</v>
      </c>
      <c r="C159">
        <v>882.4</v>
      </c>
      <c r="D159">
        <v>894.7</v>
      </c>
      <c r="E159">
        <v>877</v>
      </c>
      <c r="F159" s="127">
        <f t="shared" si="4"/>
        <v>876.26499999999999</v>
      </c>
      <c r="G159" s="127">
        <f t="shared" si="5"/>
        <v>-1.8788950443340998E-2</v>
      </c>
      <c r="H159" s="129">
        <f>('IPCALAB 7-4-23&amp;24,24&amp;25'!D158-'IPCALAB 7-4-23&amp;24,24&amp;25'!J158)/'IPCALAB 7-4-23&amp;24,24&amp;25'!J158</f>
        <v>1.0538308174309313E-2</v>
      </c>
      <c r="I159" s="126">
        <v>45525</v>
      </c>
      <c r="J159" s="127">
        <v>1406.35</v>
      </c>
    </row>
    <row r="160" spans="1:10" x14ac:dyDescent="0.3">
      <c r="A160" s="126">
        <v>45156</v>
      </c>
      <c r="B160">
        <v>877.75</v>
      </c>
      <c r="C160">
        <v>892.05</v>
      </c>
      <c r="D160">
        <v>893.45</v>
      </c>
      <c r="E160">
        <v>875</v>
      </c>
      <c r="F160" s="127">
        <f t="shared" si="4"/>
        <v>871.64750000000004</v>
      </c>
      <c r="G160" s="127">
        <f t="shared" si="5"/>
        <v>-1.9006365696114264E-2</v>
      </c>
      <c r="H160" s="129">
        <f>('IPCALAB 7-4-23&amp;24,24&amp;25'!D159-'IPCALAB 7-4-23&amp;24,24&amp;25'!J159)/'IPCALAB 7-4-23&amp;24,24&amp;25'!J159</f>
        <v>-1.2099043331457513E-2</v>
      </c>
      <c r="I160" s="126">
        <v>45524</v>
      </c>
      <c r="J160" s="127">
        <v>1384.3</v>
      </c>
    </row>
    <row r="161" spans="1:10" x14ac:dyDescent="0.3">
      <c r="A161" s="126">
        <v>45155</v>
      </c>
      <c r="B161">
        <v>888.5</v>
      </c>
      <c r="C161">
        <v>889</v>
      </c>
      <c r="D161">
        <v>900.95</v>
      </c>
      <c r="E161">
        <v>886.3</v>
      </c>
      <c r="F161" s="127">
        <f t="shared" si="4"/>
        <v>867.02250000000004</v>
      </c>
      <c r="G161" s="127">
        <f t="shared" si="5"/>
        <v>-1.922378094888753E-2</v>
      </c>
      <c r="H161" s="129">
        <f>('IPCALAB 7-4-23&amp;24,24&amp;25'!D160-'IPCALAB 7-4-23&amp;24,24&amp;25'!J160)/'IPCALAB 7-4-23&amp;24,24&amp;25'!J160</f>
        <v>-1.2926431742819955E-3</v>
      </c>
      <c r="I161" s="126">
        <v>45523</v>
      </c>
      <c r="J161" s="127">
        <v>1353.25</v>
      </c>
    </row>
    <row r="162" spans="1:10" x14ac:dyDescent="0.3">
      <c r="A162" s="126">
        <v>45154</v>
      </c>
      <c r="B162">
        <v>889.65</v>
      </c>
      <c r="C162">
        <v>888</v>
      </c>
      <c r="D162">
        <v>894.45</v>
      </c>
      <c r="E162">
        <v>873.6</v>
      </c>
      <c r="F162" s="127">
        <f t="shared" si="4"/>
        <v>862.34249999999997</v>
      </c>
      <c r="G162" s="127">
        <f t="shared" si="5"/>
        <v>-1.94411962016608E-2</v>
      </c>
      <c r="H162" s="129">
        <f>('IPCALAB 7-4-23&amp;24,24&amp;25'!D161-'IPCALAB 7-4-23&amp;24,24&amp;25'!J161)/'IPCALAB 7-4-23&amp;24,24&amp;25'!J161</f>
        <v>5.8793600542709386E-3</v>
      </c>
      <c r="I162" s="126">
        <v>45520</v>
      </c>
      <c r="J162" s="127">
        <v>1337.95</v>
      </c>
    </row>
    <row r="163" spans="1:10" x14ac:dyDescent="0.3">
      <c r="A163" s="126">
        <v>45152</v>
      </c>
      <c r="B163">
        <v>884.45</v>
      </c>
      <c r="C163">
        <v>903.05</v>
      </c>
      <c r="D163">
        <v>912.7</v>
      </c>
      <c r="E163">
        <v>847.3</v>
      </c>
      <c r="F163" s="127">
        <f t="shared" si="4"/>
        <v>857.53</v>
      </c>
      <c r="G163" s="127">
        <f t="shared" si="5"/>
        <v>-1.9658611454434066E-2</v>
      </c>
      <c r="H163" s="129">
        <f>('IPCALAB 7-4-23&amp;24,24&amp;25'!D162-'IPCALAB 7-4-23&amp;24,24&amp;25'!J162)/'IPCALAB 7-4-23&amp;24,24&amp;25'!J162</f>
        <v>-2.4915936276941636E-2</v>
      </c>
      <c r="I163" s="126">
        <v>45518</v>
      </c>
      <c r="J163" s="127">
        <v>1349.05</v>
      </c>
    </row>
    <row r="164" spans="1:10" x14ac:dyDescent="0.3">
      <c r="A164" s="126">
        <v>45149</v>
      </c>
      <c r="B164">
        <v>907.05</v>
      </c>
      <c r="C164">
        <v>906</v>
      </c>
      <c r="D164">
        <v>918.95</v>
      </c>
      <c r="E164">
        <v>900.1</v>
      </c>
      <c r="F164" s="127">
        <f t="shared" si="4"/>
        <v>852.64249999999993</v>
      </c>
      <c r="G164" s="127">
        <f t="shared" si="5"/>
        <v>-1.6503293898718147E-2</v>
      </c>
      <c r="H164" s="129">
        <f>('IPCALAB 7-4-23&amp;24,24&amp;25'!D163-'IPCALAB 7-4-23&amp;24,24&amp;25'!J163)/'IPCALAB 7-4-23&amp;24,24&amp;25'!J163</f>
        <v>6.8823888549702297E-3</v>
      </c>
      <c r="I164" s="126">
        <v>45517</v>
      </c>
      <c r="J164" s="127">
        <v>1396.85</v>
      </c>
    </row>
    <row r="165" spans="1:10" x14ac:dyDescent="0.3">
      <c r="A165" s="126">
        <v>45148</v>
      </c>
      <c r="B165">
        <v>900.85</v>
      </c>
      <c r="C165">
        <v>918.95</v>
      </c>
      <c r="D165">
        <v>936.55</v>
      </c>
      <c r="E165">
        <v>885.3</v>
      </c>
      <c r="F165" s="127">
        <f t="shared" si="4"/>
        <v>846.03750000000002</v>
      </c>
      <c r="G165" s="127">
        <f t="shared" si="5"/>
        <v>-1.6558113776995387E-2</v>
      </c>
      <c r="H165" s="129">
        <f>('IPCALAB 7-4-23&amp;24,24&amp;25'!D164-'IPCALAB 7-4-23&amp;24,24&amp;25'!J164)/'IPCALAB 7-4-23&amp;24,24&amp;25'!J164</f>
        <v>-1.2117556749643552E-2</v>
      </c>
      <c r="I165" s="126">
        <v>45516</v>
      </c>
      <c r="J165" s="127">
        <v>1381.95</v>
      </c>
    </row>
    <row r="166" spans="1:10" x14ac:dyDescent="0.3">
      <c r="A166" s="126">
        <v>45147</v>
      </c>
      <c r="B166">
        <v>911.9</v>
      </c>
      <c r="C166">
        <v>910.35</v>
      </c>
      <c r="D166">
        <v>943.05</v>
      </c>
      <c r="E166">
        <v>903.3</v>
      </c>
      <c r="F166" s="127">
        <f t="shared" si="4"/>
        <v>839.45749999999987</v>
      </c>
      <c r="G166" s="127">
        <f t="shared" si="5"/>
        <v>-1.6612933655272628E-2</v>
      </c>
      <c r="H166" s="129">
        <f>('IPCALAB 7-4-23&amp;24,24&amp;25'!D165-'IPCALAB 7-4-23&amp;24,24&amp;25'!J165)/'IPCALAB 7-4-23&amp;24,24&amp;25'!J165</f>
        <v>1.6476274165202109E-3</v>
      </c>
      <c r="I166" s="126">
        <v>45513</v>
      </c>
      <c r="J166" s="127">
        <v>1365.65</v>
      </c>
    </row>
    <row r="167" spans="1:10" x14ac:dyDescent="0.3">
      <c r="A167" s="126">
        <v>45146</v>
      </c>
      <c r="B167">
        <v>910.4</v>
      </c>
      <c r="C167">
        <v>933.5</v>
      </c>
      <c r="D167">
        <v>937.8</v>
      </c>
      <c r="E167">
        <v>905.75</v>
      </c>
      <c r="F167" s="127">
        <f t="shared" si="4"/>
        <v>832.10750000000007</v>
      </c>
      <c r="G167" s="127">
        <f t="shared" si="5"/>
        <v>-1.6667753533549864E-2</v>
      </c>
      <c r="H167" s="129">
        <f>('IPCALAB 7-4-23&amp;24,24&amp;25'!D166-'IPCALAB 7-4-23&amp;24,24&amp;25'!J166)/'IPCALAB 7-4-23&amp;24,24&amp;25'!J166</f>
        <v>-2.1180518223846947E-2</v>
      </c>
      <c r="I167" s="126">
        <v>45512</v>
      </c>
      <c r="J167" s="127">
        <v>1361.35</v>
      </c>
    </row>
    <row r="168" spans="1:10" x14ac:dyDescent="0.3">
      <c r="A168" s="126">
        <v>45145</v>
      </c>
      <c r="B168">
        <v>930.1</v>
      </c>
      <c r="C168">
        <v>908.8</v>
      </c>
      <c r="D168">
        <v>943</v>
      </c>
      <c r="E168">
        <v>902.95</v>
      </c>
      <c r="F168" s="127">
        <f t="shared" si="4"/>
        <v>824.85</v>
      </c>
      <c r="G168" s="127">
        <f t="shared" si="5"/>
        <v>-1.5536136596001284E-2</v>
      </c>
      <c r="H168" s="129">
        <f>('IPCALAB 7-4-23&amp;24,24&amp;25'!D167-'IPCALAB 7-4-23&amp;24,24&amp;25'!J167)/'IPCALAB 7-4-23&amp;24,24&amp;25'!J167</f>
        <v>2.4000880766266729E-2</v>
      </c>
      <c r="I168" s="126">
        <v>45511</v>
      </c>
      <c r="J168" s="127">
        <v>1340.5</v>
      </c>
    </row>
    <row r="169" spans="1:10" x14ac:dyDescent="0.3">
      <c r="A169" s="126">
        <v>45142</v>
      </c>
      <c r="B169">
        <v>908.3</v>
      </c>
      <c r="C169">
        <v>903</v>
      </c>
      <c r="D169">
        <v>911.75</v>
      </c>
      <c r="E169">
        <v>888.25</v>
      </c>
      <c r="F169" s="127">
        <f t="shared" si="4"/>
        <v>816.09750000000008</v>
      </c>
      <c r="G169" s="127">
        <f t="shared" si="5"/>
        <v>-1.5635976099419045E-2</v>
      </c>
      <c r="H169" s="129">
        <f>('IPCALAB 7-4-23&amp;24,24&amp;25'!D168-'IPCALAB 7-4-23&amp;24,24&amp;25'!J168)/'IPCALAB 7-4-23&amp;24,24&amp;25'!J168</f>
        <v>1.5370856855402158E-2</v>
      </c>
      <c r="I169" s="126">
        <v>45510</v>
      </c>
      <c r="J169" s="127">
        <v>1319.35</v>
      </c>
    </row>
    <row r="170" spans="1:10" x14ac:dyDescent="0.3">
      <c r="A170" s="126">
        <v>45141</v>
      </c>
      <c r="B170">
        <v>894.55</v>
      </c>
      <c r="C170">
        <v>888.2</v>
      </c>
      <c r="D170">
        <v>921.9</v>
      </c>
      <c r="E170">
        <v>887.6</v>
      </c>
      <c r="F170" s="127">
        <f t="shared" si="4"/>
        <v>808.64749999999992</v>
      </c>
      <c r="G170" s="127">
        <f t="shared" si="5"/>
        <v>-1.5735815602836805E-2</v>
      </c>
      <c r="H170" s="129">
        <f>('IPCALAB 7-4-23&amp;24,24&amp;25'!D169-'IPCALAB 7-4-23&amp;24,24&amp;25'!J169)/'IPCALAB 7-4-23&amp;24,24&amp;25'!J169</f>
        <v>7.1492907002926242E-3</v>
      </c>
      <c r="I170" s="126">
        <v>45509</v>
      </c>
      <c r="J170" s="127">
        <v>1283.5</v>
      </c>
    </row>
    <row r="171" spans="1:10" x14ac:dyDescent="0.3">
      <c r="A171" s="126">
        <v>45140</v>
      </c>
      <c r="B171">
        <v>888.2</v>
      </c>
      <c r="C171">
        <v>900</v>
      </c>
      <c r="D171">
        <v>904.45</v>
      </c>
      <c r="E171">
        <v>880.35</v>
      </c>
      <c r="F171" s="127">
        <f t="shared" si="4"/>
        <v>801.9224999999999</v>
      </c>
      <c r="G171" s="127">
        <f t="shared" si="5"/>
        <v>-1.5790635481114045E-2</v>
      </c>
      <c r="H171" s="129">
        <f>('IPCALAB 7-4-23&amp;24,24&amp;25'!D170-'IPCALAB 7-4-23&amp;24,24&amp;25'!J170)/'IPCALAB 7-4-23&amp;24,24&amp;25'!J170</f>
        <v>-1.5735815602836805E-2</v>
      </c>
      <c r="I171" s="126">
        <v>45506</v>
      </c>
      <c r="J171" s="127">
        <v>1300.3</v>
      </c>
    </row>
    <row r="172" spans="1:10" x14ac:dyDescent="0.3">
      <c r="A172" s="126">
        <v>45139</v>
      </c>
      <c r="B172">
        <v>902.4</v>
      </c>
      <c r="C172">
        <v>873.5</v>
      </c>
      <c r="D172">
        <v>906.25</v>
      </c>
      <c r="E172">
        <v>873.5</v>
      </c>
      <c r="F172" s="127">
        <f t="shared" si="4"/>
        <v>795.01749999999993</v>
      </c>
      <c r="G172" s="127">
        <f t="shared" si="5"/>
        <v>-1.40483442978716E-2</v>
      </c>
      <c r="H172" s="129">
        <f>('IPCALAB 7-4-23&amp;24,24&amp;25'!D171-'IPCALAB 7-4-23&amp;24,24&amp;25'!J171)/'IPCALAB 7-4-23&amp;24,24&amp;25'!J171</f>
        <v>3.3085289066971925E-2</v>
      </c>
      <c r="I172" s="126">
        <v>45505</v>
      </c>
      <c r="J172" s="127">
        <v>1304.8</v>
      </c>
    </row>
    <row r="173" spans="1:10" x14ac:dyDescent="0.3">
      <c r="A173" s="126">
        <v>45138</v>
      </c>
      <c r="B173">
        <v>873.5</v>
      </c>
      <c r="C173">
        <v>857.6</v>
      </c>
      <c r="D173">
        <v>893.25</v>
      </c>
      <c r="E173">
        <v>857.6</v>
      </c>
      <c r="F173" s="127">
        <f t="shared" si="4"/>
        <v>787.19999999999982</v>
      </c>
      <c r="G173" s="127">
        <f t="shared" si="5"/>
        <v>-1.4203003679566601E-2</v>
      </c>
      <c r="H173" s="129">
        <f>('IPCALAB 7-4-23&amp;24,24&amp;25'!D172-'IPCALAB 7-4-23&amp;24,24&amp;25'!J172)/'IPCALAB 7-4-23&amp;24,24&amp;25'!J172</f>
        <v>1.8955963837853602E-2</v>
      </c>
      <c r="I173" s="126">
        <v>45504</v>
      </c>
      <c r="J173" s="127">
        <v>1307.95</v>
      </c>
    </row>
    <row r="174" spans="1:10" x14ac:dyDescent="0.3">
      <c r="A174" s="126">
        <v>45135</v>
      </c>
      <c r="B174">
        <v>857.25</v>
      </c>
      <c r="C174">
        <v>833.35</v>
      </c>
      <c r="D174">
        <v>865.8</v>
      </c>
      <c r="E174">
        <v>825.75</v>
      </c>
      <c r="F174" s="127">
        <f t="shared" si="4"/>
        <v>780.8599999999999</v>
      </c>
      <c r="G174" s="127">
        <f t="shared" si="5"/>
        <v>-1.4357663061261596E-2</v>
      </c>
      <c r="H174" s="129">
        <f>('IPCALAB 7-4-23&amp;24,24&amp;25'!D173-'IPCALAB 7-4-23&amp;24,24&amp;25'!J173)/'IPCALAB 7-4-23&amp;24,24&amp;25'!J173</f>
        <v>3.6891442394919864E-2</v>
      </c>
      <c r="I174" s="126">
        <v>45503</v>
      </c>
      <c r="J174" s="127">
        <v>1291.2</v>
      </c>
    </row>
    <row r="175" spans="1:10" x14ac:dyDescent="0.3">
      <c r="A175" s="126">
        <v>45134</v>
      </c>
      <c r="B175">
        <v>826.75</v>
      </c>
      <c r="C175">
        <v>797</v>
      </c>
      <c r="D175">
        <v>835</v>
      </c>
      <c r="E175">
        <v>796.95</v>
      </c>
      <c r="F175" s="127">
        <f t="shared" si="4"/>
        <v>775.13999999999987</v>
      </c>
      <c r="G175" s="127">
        <f t="shared" si="5"/>
        <v>-1.4512322442956598E-2</v>
      </c>
      <c r="H175" s="129">
        <f>('IPCALAB 7-4-23&amp;24,24&amp;25'!D174-'IPCALAB 7-4-23&amp;24,24&amp;25'!J174)/'IPCALAB 7-4-23&amp;24,24&amp;25'!J174</f>
        <v>3.954482585187985E-2</v>
      </c>
      <c r="I175" s="126">
        <v>45502</v>
      </c>
      <c r="J175" s="127">
        <v>1292.25</v>
      </c>
    </row>
    <row r="176" spans="1:10" x14ac:dyDescent="0.3">
      <c r="A176" s="126">
        <v>45133</v>
      </c>
      <c r="B176">
        <v>795.3</v>
      </c>
      <c r="C176">
        <v>800.9</v>
      </c>
      <c r="D176">
        <v>803.3</v>
      </c>
      <c r="E176">
        <v>792.6</v>
      </c>
      <c r="F176" s="127">
        <f t="shared" si="4"/>
        <v>771.10249999999985</v>
      </c>
      <c r="G176" s="127">
        <f t="shared" si="5"/>
        <v>-1.4666981824651596E-2</v>
      </c>
      <c r="H176" s="129">
        <f>('IPCALAB 7-4-23&amp;24,24&amp;25'!D175-'IPCALAB 7-4-23&amp;24,24&amp;25'!J175)/'IPCALAB 7-4-23&amp;24,24&amp;25'!J175</f>
        <v>-4.506196019526878E-3</v>
      </c>
      <c r="I176" s="126">
        <v>45499</v>
      </c>
      <c r="J176" s="127">
        <v>1285.3</v>
      </c>
    </row>
    <row r="177" spans="1:10" x14ac:dyDescent="0.3">
      <c r="A177" s="126">
        <v>45132</v>
      </c>
      <c r="B177">
        <v>798.9</v>
      </c>
      <c r="C177">
        <v>792.5</v>
      </c>
      <c r="D177">
        <v>807.95</v>
      </c>
      <c r="E177">
        <v>789.8</v>
      </c>
      <c r="F177" s="127">
        <f t="shared" si="4"/>
        <v>768.13499999999999</v>
      </c>
      <c r="G177" s="127">
        <f t="shared" si="5"/>
        <v>-1.4821641206346594E-2</v>
      </c>
      <c r="H177" s="129">
        <f>('IPCALAB 7-4-23&amp;24,24&amp;25'!D176-'IPCALAB 7-4-23&amp;24,24&amp;25'!J176)/'IPCALAB 7-4-23&amp;24,24&amp;25'!J176</f>
        <v>8.0757097791797818E-3</v>
      </c>
      <c r="I177" s="126">
        <v>45498</v>
      </c>
      <c r="J177" s="127">
        <v>1258.55</v>
      </c>
    </row>
    <row r="178" spans="1:10" x14ac:dyDescent="0.3">
      <c r="A178" s="126">
        <v>45131</v>
      </c>
      <c r="B178">
        <v>792.5</v>
      </c>
      <c r="C178">
        <v>791.9</v>
      </c>
      <c r="D178">
        <v>798.65</v>
      </c>
      <c r="E178">
        <v>786.3</v>
      </c>
      <c r="F178" s="127">
        <f t="shared" si="4"/>
        <v>765.21499999999992</v>
      </c>
      <c r="G178" s="127">
        <f t="shared" si="5"/>
        <v>-1.4976300588041596E-2</v>
      </c>
      <c r="H178" s="129">
        <f>('IPCALAB 7-4-23&amp;24,24&amp;25'!D177-'IPCALAB 7-4-23&amp;24,24&amp;25'!J177)/'IPCALAB 7-4-23&amp;24,24&amp;25'!J177</f>
        <v>-2.705593657585072E-3</v>
      </c>
      <c r="I178" s="126">
        <v>45497</v>
      </c>
      <c r="J178" s="127">
        <v>1236.95</v>
      </c>
    </row>
    <row r="179" spans="1:10" x14ac:dyDescent="0.3">
      <c r="A179" s="126">
        <v>45128</v>
      </c>
      <c r="B179">
        <v>794.65</v>
      </c>
      <c r="C179">
        <v>783</v>
      </c>
      <c r="D179">
        <v>797.85</v>
      </c>
      <c r="E179">
        <v>780.1</v>
      </c>
      <c r="F179" s="127">
        <f t="shared" si="4"/>
        <v>761.95</v>
      </c>
      <c r="G179" s="127">
        <f t="shared" si="5"/>
        <v>-1.5130959969736591E-2</v>
      </c>
      <c r="H179" s="129">
        <f>('IPCALAB 7-4-23&amp;24,24&amp;25'!D178-'IPCALAB 7-4-23&amp;24,24&amp;25'!J178)/'IPCALAB 7-4-23&amp;24,24&amp;25'!J178</f>
        <v>1.1970709964979277E-2</v>
      </c>
      <c r="I179" s="126">
        <v>45496</v>
      </c>
      <c r="J179" s="127">
        <v>1241.2</v>
      </c>
    </row>
    <row r="180" spans="1:10" x14ac:dyDescent="0.3">
      <c r="A180" s="126">
        <v>45127</v>
      </c>
      <c r="B180">
        <v>785.25</v>
      </c>
      <c r="C180">
        <v>796</v>
      </c>
      <c r="D180">
        <v>800</v>
      </c>
      <c r="E180">
        <v>782.3</v>
      </c>
      <c r="F180" s="127">
        <f t="shared" si="4"/>
        <v>758.74500000000012</v>
      </c>
      <c r="G180" s="127">
        <f t="shared" si="5"/>
        <v>-1.5285619351431592E-2</v>
      </c>
      <c r="H180" s="129">
        <f>('IPCALAB 7-4-23&amp;24,24&amp;25'!D179-'IPCALAB 7-4-23&amp;24,24&amp;25'!J179)/'IPCALAB 7-4-23&amp;24,24&amp;25'!J179</f>
        <v>-1.2139891810290574E-2</v>
      </c>
      <c r="I180" s="126">
        <v>45495</v>
      </c>
      <c r="J180" s="127">
        <v>1213.8</v>
      </c>
    </row>
    <row r="181" spans="1:10" x14ac:dyDescent="0.3">
      <c r="A181" s="126">
        <v>45126</v>
      </c>
      <c r="B181">
        <v>794.9</v>
      </c>
      <c r="C181">
        <v>798.25</v>
      </c>
      <c r="D181">
        <v>806.25</v>
      </c>
      <c r="E181">
        <v>786.3</v>
      </c>
      <c r="F181" s="127">
        <f t="shared" si="4"/>
        <v>756.34500000000003</v>
      </c>
      <c r="G181" s="127">
        <f t="shared" si="5"/>
        <v>-1.5440278733126591E-2</v>
      </c>
      <c r="H181" s="129">
        <f>('IPCALAB 7-4-23&amp;24,24&amp;25'!D180-'IPCALAB 7-4-23&amp;24,24&amp;25'!J180)/'IPCALAB 7-4-23&amp;24,24&amp;25'!J180</f>
        <v>1.890597428787497E-3</v>
      </c>
      <c r="I181" s="126">
        <v>45492</v>
      </c>
      <c r="J181" s="127">
        <v>1193.8</v>
      </c>
    </row>
    <row r="182" spans="1:10" x14ac:dyDescent="0.3">
      <c r="A182" s="126">
        <v>45125</v>
      </c>
      <c r="B182">
        <v>793.4</v>
      </c>
      <c r="C182">
        <v>786.75</v>
      </c>
      <c r="D182">
        <v>795.45</v>
      </c>
      <c r="E182">
        <v>780.45</v>
      </c>
      <c r="F182" s="127">
        <f t="shared" si="4"/>
        <v>753.1600000000002</v>
      </c>
      <c r="G182" s="127">
        <f t="shared" si="5"/>
        <v>-1.5594938114821589E-2</v>
      </c>
      <c r="H182" s="129">
        <f>('IPCALAB 7-4-23&amp;24,24&amp;25'!D181-'IPCALAB 7-4-23&amp;24,24&amp;25'!J181)/'IPCALAB 7-4-23&amp;24,24&amp;25'!J181</f>
        <v>8.5165882801575329E-3</v>
      </c>
      <c r="I182" s="126">
        <v>45491</v>
      </c>
      <c r="J182" s="127">
        <v>1227.25</v>
      </c>
    </row>
    <row r="183" spans="1:10" x14ac:dyDescent="0.3">
      <c r="A183" s="126">
        <v>45124</v>
      </c>
      <c r="B183">
        <v>786.7</v>
      </c>
      <c r="C183">
        <v>778.8</v>
      </c>
      <c r="D183">
        <v>787.9</v>
      </c>
      <c r="E183">
        <v>775.05</v>
      </c>
      <c r="F183" s="127">
        <f t="shared" si="4"/>
        <v>749.87250000000017</v>
      </c>
      <c r="G183" s="127">
        <f t="shared" si="5"/>
        <v>-1.5749597496516589E-2</v>
      </c>
      <c r="H183" s="129">
        <f>('IPCALAB 7-4-23&amp;24,24&amp;25'!D182-'IPCALAB 7-4-23&amp;24,24&amp;25'!J182)/'IPCALAB 7-4-23&amp;24,24&amp;25'!J182</f>
        <v>1.516226853345377E-2</v>
      </c>
      <c r="I183" s="126">
        <v>45489</v>
      </c>
      <c r="J183" s="127">
        <v>1218.2</v>
      </c>
    </row>
    <row r="184" spans="1:10" x14ac:dyDescent="0.3">
      <c r="A184" s="126">
        <v>45121</v>
      </c>
      <c r="B184">
        <v>774.95</v>
      </c>
      <c r="C184">
        <v>768</v>
      </c>
      <c r="D184">
        <v>778.4</v>
      </c>
      <c r="E184">
        <v>767</v>
      </c>
      <c r="F184" s="127">
        <f t="shared" si="4"/>
        <v>747.30500000000006</v>
      </c>
      <c r="G184" s="127">
        <f t="shared" si="5"/>
        <v>-1.5904256878211585E-2</v>
      </c>
      <c r="H184" s="129">
        <f>('IPCALAB 7-4-23&amp;24,24&amp;25'!D183-'IPCALAB 7-4-23&amp;24,24&amp;25'!J183)/'IPCALAB 7-4-23&amp;24,24&amp;25'!J183</f>
        <v>7.4098147546311933E-3</v>
      </c>
      <c r="I184" s="126">
        <v>45488</v>
      </c>
      <c r="J184" s="127">
        <v>1227.55</v>
      </c>
    </row>
    <row r="185" spans="1:10" x14ac:dyDescent="0.3">
      <c r="A185" s="126">
        <v>45120</v>
      </c>
      <c r="B185">
        <v>769.25</v>
      </c>
      <c r="C185">
        <v>764.95</v>
      </c>
      <c r="D185">
        <v>772</v>
      </c>
      <c r="E185">
        <v>760.25</v>
      </c>
      <c r="F185" s="127">
        <f t="shared" si="4"/>
        <v>744.59</v>
      </c>
      <c r="G185" s="127">
        <f t="shared" si="5"/>
        <v>-1.6058916259906589E-2</v>
      </c>
      <c r="H185" s="129">
        <f>('IPCALAB 7-4-23&amp;24,24&amp;25'!D184-'IPCALAB 7-4-23&amp;24,24&amp;25'!J184)/'IPCALAB 7-4-23&amp;24,24&amp;25'!J184</f>
        <v>5.6870179108380482E-3</v>
      </c>
      <c r="I185" s="126">
        <v>45485</v>
      </c>
      <c r="J185" s="127">
        <v>1223.55</v>
      </c>
    </row>
    <row r="186" spans="1:10" x14ac:dyDescent="0.3">
      <c r="A186" s="126">
        <v>45119</v>
      </c>
      <c r="B186">
        <v>764.9</v>
      </c>
      <c r="C186">
        <v>765.3</v>
      </c>
      <c r="D186">
        <v>772</v>
      </c>
      <c r="E186">
        <v>758.4</v>
      </c>
      <c r="F186" s="127">
        <f t="shared" si="4"/>
        <v>741.97</v>
      </c>
      <c r="G186" s="127">
        <f t="shared" si="5"/>
        <v>-1.6213575641601585E-2</v>
      </c>
      <c r="H186" s="129">
        <f>('IPCALAB 7-4-23&amp;24,24&amp;25'!D185-'IPCALAB 7-4-23&amp;24,24&amp;25'!J185)/'IPCALAB 7-4-23&amp;24,24&amp;25'!J185</f>
        <v>-4.5736687357075822E-4</v>
      </c>
      <c r="I186" s="126">
        <v>45484</v>
      </c>
      <c r="J186" s="127">
        <v>1223.8499999999999</v>
      </c>
    </row>
    <row r="187" spans="1:10" x14ac:dyDescent="0.3">
      <c r="A187" s="126">
        <v>45118</v>
      </c>
      <c r="B187">
        <v>765.25</v>
      </c>
      <c r="C187">
        <v>754.15</v>
      </c>
      <c r="D187">
        <v>770.3</v>
      </c>
      <c r="E187">
        <v>752.6</v>
      </c>
      <c r="F187" s="127">
        <f t="shared" si="4"/>
        <v>740.46749999999997</v>
      </c>
      <c r="G187" s="127">
        <f t="shared" si="5"/>
        <v>-1.6368235023296585E-2</v>
      </c>
      <c r="H187" s="129">
        <f>('IPCALAB 7-4-23&amp;24,24&amp;25'!D186-'IPCALAB 7-4-23&amp;24,24&amp;25'!J186)/'IPCALAB 7-4-23&amp;24,24&amp;25'!J186</f>
        <v>1.3509039136481089E-2</v>
      </c>
      <c r="I187" s="126">
        <v>45483</v>
      </c>
      <c r="J187" s="127">
        <v>1226.25</v>
      </c>
    </row>
    <row r="188" spans="1:10" x14ac:dyDescent="0.3">
      <c r="A188" s="126">
        <v>45117</v>
      </c>
      <c r="B188">
        <v>755.05</v>
      </c>
      <c r="C188">
        <v>763.05</v>
      </c>
      <c r="D188">
        <v>763.05</v>
      </c>
      <c r="E188">
        <v>748.95</v>
      </c>
      <c r="F188" s="127">
        <f t="shared" si="4"/>
        <v>738.73249999999996</v>
      </c>
      <c r="G188" s="127">
        <f t="shared" si="5"/>
        <v>-1.6522894404991585E-2</v>
      </c>
      <c r="H188" s="129">
        <f>('IPCALAB 7-4-23&amp;24,24&amp;25'!D187-'IPCALAB 7-4-23&amp;24,24&amp;25'!J187)/'IPCALAB 7-4-23&amp;24,24&amp;25'!J187</f>
        <v>-5.5972606347952066E-3</v>
      </c>
      <c r="I188" s="126">
        <v>45482</v>
      </c>
      <c r="J188" s="127">
        <v>1220.75</v>
      </c>
    </row>
    <row r="189" spans="1:10" x14ac:dyDescent="0.3">
      <c r="A189" s="126">
        <v>45114</v>
      </c>
      <c r="B189">
        <v>759.3</v>
      </c>
      <c r="C189">
        <v>759.95</v>
      </c>
      <c r="D189">
        <v>765.9</v>
      </c>
      <c r="E189">
        <v>754.85</v>
      </c>
      <c r="F189" s="127">
        <f t="shared" si="4"/>
        <v>737.37750000000005</v>
      </c>
      <c r="G189" s="127">
        <f t="shared" si="5"/>
        <v>-1.6677553786686582E-2</v>
      </c>
      <c r="H189" s="129">
        <f>('IPCALAB 7-4-23&amp;24,24&amp;25'!D188-'IPCALAB 7-4-23&amp;24,24&amp;25'!J188)/'IPCALAB 7-4-23&amp;24,24&amp;25'!J188</f>
        <v>-9.8677718571146648E-4</v>
      </c>
      <c r="I189" s="126">
        <v>45481</v>
      </c>
      <c r="J189" s="127">
        <v>1188.1500000000001</v>
      </c>
    </row>
    <row r="190" spans="1:10" x14ac:dyDescent="0.3">
      <c r="A190" s="126">
        <v>45113</v>
      </c>
      <c r="B190">
        <v>760.05</v>
      </c>
      <c r="C190">
        <v>750</v>
      </c>
      <c r="D190">
        <v>761.7</v>
      </c>
      <c r="E190">
        <v>747.5</v>
      </c>
      <c r="F190" s="127">
        <f t="shared" si="4"/>
        <v>736.20249999999999</v>
      </c>
      <c r="G190" s="127">
        <f t="shared" si="5"/>
        <v>-1.6832213168381582E-2</v>
      </c>
      <c r="H190" s="129">
        <f>('IPCALAB 7-4-23&amp;24,24&amp;25'!D189-'IPCALAB 7-4-23&amp;24,24&amp;25'!J189)/'IPCALAB 7-4-23&amp;24,24&amp;25'!J189</f>
        <v>1.3264898013598096E-2</v>
      </c>
      <c r="I190" s="126">
        <v>45478</v>
      </c>
      <c r="J190" s="127">
        <v>1192.75</v>
      </c>
    </row>
    <row r="191" spans="1:10" x14ac:dyDescent="0.3">
      <c r="A191" s="126">
        <v>45112</v>
      </c>
      <c r="B191">
        <v>750.1</v>
      </c>
      <c r="C191">
        <v>747</v>
      </c>
      <c r="D191">
        <v>753.9</v>
      </c>
      <c r="E191">
        <v>743.05</v>
      </c>
      <c r="F191" s="127">
        <f t="shared" si="4"/>
        <v>735.50249999999994</v>
      </c>
      <c r="G191" s="127">
        <f t="shared" si="5"/>
        <v>-1.7215342252767156E-2</v>
      </c>
      <c r="H191" s="129">
        <f>('IPCALAB 7-4-23&amp;24,24&amp;25'!D190-'IPCALAB 7-4-23&amp;24,24&amp;25'!J190)/'IPCALAB 7-4-23&amp;24,24&amp;25'!J190</f>
        <v>5.4285905770391643E-3</v>
      </c>
      <c r="I191" s="126">
        <v>45477</v>
      </c>
      <c r="J191" s="127">
        <v>1177.8</v>
      </c>
    </row>
    <row r="192" spans="1:10" x14ac:dyDescent="0.3">
      <c r="A192" s="126">
        <v>45111</v>
      </c>
      <c r="B192">
        <v>746.05</v>
      </c>
      <c r="C192">
        <v>750</v>
      </c>
      <c r="D192">
        <v>755.7</v>
      </c>
      <c r="E192">
        <v>744</v>
      </c>
      <c r="F192" s="127">
        <f t="shared" si="4"/>
        <v>735.39999999999986</v>
      </c>
      <c r="G192" s="127">
        <f t="shared" si="5"/>
        <v>-1.7598471337152727E-2</v>
      </c>
      <c r="H192" s="129">
        <f>('IPCALAB 7-4-23&amp;24,24&amp;25'!D191-'IPCALAB 7-4-23&amp;24,24&amp;25'!J191)/'IPCALAB 7-4-23&amp;24,24&amp;25'!J191</f>
        <v>-8.7049685281919234E-4</v>
      </c>
      <c r="I192" s="126">
        <v>45476</v>
      </c>
      <c r="J192" s="127">
        <v>1153.45</v>
      </c>
    </row>
    <row r="193" spans="1:10" x14ac:dyDescent="0.3">
      <c r="A193" s="126">
        <v>45110</v>
      </c>
      <c r="B193">
        <v>746.7</v>
      </c>
      <c r="C193">
        <v>741</v>
      </c>
      <c r="D193">
        <v>748.65</v>
      </c>
      <c r="E193">
        <v>737.5</v>
      </c>
      <c r="F193" s="127">
        <f t="shared" si="4"/>
        <v>734.36249999999995</v>
      </c>
      <c r="G193" s="127">
        <f t="shared" si="5"/>
        <v>-1.7981600421538305E-2</v>
      </c>
      <c r="H193" s="129">
        <f>('IPCALAB 7-4-23&amp;24,24&amp;25'!D192-'IPCALAB 7-4-23&amp;24,24&amp;25'!J192)/'IPCALAB 7-4-23&amp;24,24&amp;25'!J192</f>
        <v>5.1827421417513933E-3</v>
      </c>
      <c r="I193" s="126">
        <v>45475</v>
      </c>
      <c r="J193" s="127">
        <v>1131.5999999999999</v>
      </c>
    </row>
    <row r="194" spans="1:10" x14ac:dyDescent="0.3">
      <c r="A194" s="126">
        <v>45107</v>
      </c>
      <c r="B194">
        <v>742.85</v>
      </c>
      <c r="C194">
        <v>746</v>
      </c>
      <c r="D194">
        <v>754.2</v>
      </c>
      <c r="E194">
        <v>741</v>
      </c>
      <c r="F194" s="127">
        <f t="shared" si="4"/>
        <v>732.73749999999995</v>
      </c>
      <c r="G194" s="127">
        <f t="shared" si="5"/>
        <v>-1.8364729505923879E-2</v>
      </c>
      <c r="H194" s="129">
        <f>('IPCALAB 7-4-23&amp;24,24&amp;25'!D193-'IPCALAB 7-4-23&amp;24,24&amp;25'!J193)/'IPCALAB 7-4-23&amp;24,24&amp;25'!J193</f>
        <v>-4.2225201072385752E-3</v>
      </c>
      <c r="I194" s="126">
        <v>45474</v>
      </c>
      <c r="J194" s="127">
        <v>1135.25</v>
      </c>
    </row>
    <row r="195" spans="1:10" x14ac:dyDescent="0.3">
      <c r="A195" s="126">
        <v>45105</v>
      </c>
      <c r="B195">
        <v>746</v>
      </c>
      <c r="C195">
        <v>736.05</v>
      </c>
      <c r="D195">
        <v>748</v>
      </c>
      <c r="E195">
        <v>734.1</v>
      </c>
      <c r="F195" s="127">
        <f t="shared" si="4"/>
        <v>730.86999999999989</v>
      </c>
      <c r="G195" s="127">
        <f t="shared" si="5"/>
        <v>-1.8747858590309457E-2</v>
      </c>
      <c r="H195" s="129">
        <f>('IPCALAB 7-4-23&amp;24,24&amp;25'!D194-'IPCALAB 7-4-23&amp;24,24&amp;25'!J194)/'IPCALAB 7-4-23&amp;24,24&amp;25'!J194</f>
        <v>1.3655819009443513E-2</v>
      </c>
      <c r="I195" s="126">
        <v>45471</v>
      </c>
      <c r="J195" s="127">
        <v>1129.7</v>
      </c>
    </row>
    <row r="196" spans="1:10" x14ac:dyDescent="0.3">
      <c r="A196" s="126">
        <v>45104</v>
      </c>
      <c r="B196">
        <v>735.95</v>
      </c>
      <c r="C196">
        <v>736.05</v>
      </c>
      <c r="D196">
        <v>741</v>
      </c>
      <c r="E196">
        <v>729</v>
      </c>
      <c r="F196" s="127">
        <f t="shared" ref="F196:F250" si="6">SUM(B196:B215)/20</f>
        <v>728.61749999999995</v>
      </c>
      <c r="G196" s="127">
        <f t="shared" ref="G196:G250" si="7">_xlfn.PERCENTILE.INC(H196:H443,0.05)</f>
        <v>-1.9130987674695031E-2</v>
      </c>
      <c r="H196" s="129">
        <f>('IPCALAB 7-4-23&amp;24,24&amp;25'!D195-'IPCALAB 7-4-23&amp;24,24&amp;25'!J195)/'IPCALAB 7-4-23&amp;24,24&amp;25'!J195</f>
        <v>-6.1444969615124297E-3</v>
      </c>
      <c r="I196" s="126">
        <v>45470</v>
      </c>
      <c r="J196" s="127">
        <v>1088.1500000000001</v>
      </c>
    </row>
    <row r="197" spans="1:10" x14ac:dyDescent="0.3">
      <c r="A197" s="126">
        <v>45103</v>
      </c>
      <c r="B197">
        <v>740.5</v>
      </c>
      <c r="C197">
        <v>700.1</v>
      </c>
      <c r="D197">
        <v>744.85</v>
      </c>
      <c r="E197">
        <v>691.2</v>
      </c>
      <c r="F197" s="127">
        <f t="shared" si="6"/>
        <v>726.21749999999997</v>
      </c>
      <c r="G197" s="127">
        <f t="shared" si="7"/>
        <v>-1.9514116759080602E-2</v>
      </c>
      <c r="H197" s="129">
        <f>('IPCALAB 7-4-23&amp;24,24&amp;25'!D196-'IPCALAB 7-4-23&amp;24,24&amp;25'!J196)/'IPCALAB 7-4-23&amp;24,24&amp;25'!J196</f>
        <v>1.8289328932893225E-2</v>
      </c>
      <c r="I197" s="126">
        <v>45469</v>
      </c>
      <c r="J197" s="127">
        <v>1107.3</v>
      </c>
    </row>
    <row r="198" spans="1:10" x14ac:dyDescent="0.3">
      <c r="A198" s="126">
        <v>45100</v>
      </c>
      <c r="B198">
        <v>727.2</v>
      </c>
      <c r="C198">
        <v>727.25</v>
      </c>
      <c r="D198">
        <v>733.75</v>
      </c>
      <c r="E198">
        <v>723.05</v>
      </c>
      <c r="F198" s="127">
        <f t="shared" si="6"/>
        <v>723.64750000000004</v>
      </c>
      <c r="G198" s="127">
        <f t="shared" si="7"/>
        <v>-1.989724584346618E-2</v>
      </c>
      <c r="H198" s="129">
        <f>('IPCALAB 7-4-23&amp;24,24&amp;25'!D197-'IPCALAB 7-4-23&amp;24,24&amp;25'!J197)/'IPCALAB 7-4-23&amp;24,24&amp;25'!J197</f>
        <v>-4.5855862021763182E-3</v>
      </c>
      <c r="I198" s="126">
        <v>45468</v>
      </c>
      <c r="J198" s="127">
        <v>1101.75</v>
      </c>
    </row>
    <row r="199" spans="1:10" x14ac:dyDescent="0.3">
      <c r="A199" s="126">
        <v>45099</v>
      </c>
      <c r="B199">
        <v>730.55</v>
      </c>
      <c r="C199">
        <v>737.25</v>
      </c>
      <c r="D199">
        <v>740.85</v>
      </c>
      <c r="E199">
        <v>726.45</v>
      </c>
      <c r="F199" s="127">
        <f t="shared" si="6"/>
        <v>721.5100000000001</v>
      </c>
      <c r="G199" s="127">
        <f t="shared" si="7"/>
        <v>-2.0280374927851754E-2</v>
      </c>
      <c r="H199" s="129">
        <f>('IPCALAB 7-4-23&amp;24,24&amp;25'!D198-'IPCALAB 7-4-23&amp;24,24&amp;25'!J198)/'IPCALAB 7-4-23&amp;24,24&amp;25'!J198</f>
        <v>-9.0878263818244091E-3</v>
      </c>
      <c r="I199" s="126">
        <v>45467</v>
      </c>
      <c r="J199" s="127">
        <v>1125.4000000000001</v>
      </c>
    </row>
    <row r="200" spans="1:10" x14ac:dyDescent="0.3">
      <c r="A200" s="126">
        <v>45098</v>
      </c>
      <c r="B200">
        <v>737.25</v>
      </c>
      <c r="C200">
        <v>731.2</v>
      </c>
      <c r="D200">
        <v>742.85</v>
      </c>
      <c r="E200">
        <v>729.25</v>
      </c>
      <c r="F200" s="127">
        <f t="shared" si="6"/>
        <v>719.06750000000022</v>
      </c>
      <c r="G200" s="127">
        <f t="shared" si="7"/>
        <v>-2.0663504012237328E-2</v>
      </c>
      <c r="H200" s="129">
        <f>('IPCALAB 7-4-23&amp;24,24&amp;25'!D199-'IPCALAB 7-4-23&amp;24,24&amp;25'!J199)/'IPCALAB 7-4-23&amp;24,24&amp;25'!J199</f>
        <v>8.2740700218817756E-3</v>
      </c>
      <c r="I200" s="126">
        <v>45464</v>
      </c>
      <c r="J200" s="127">
        <v>1136.4000000000001</v>
      </c>
    </row>
    <row r="201" spans="1:10" x14ac:dyDescent="0.3">
      <c r="A201" s="126">
        <v>45097</v>
      </c>
      <c r="B201">
        <v>731.2</v>
      </c>
      <c r="C201">
        <v>728.3</v>
      </c>
      <c r="D201">
        <v>736</v>
      </c>
      <c r="E201">
        <v>726.2</v>
      </c>
      <c r="F201" s="127">
        <f t="shared" si="6"/>
        <v>716.45000000000016</v>
      </c>
      <c r="G201" s="127">
        <f t="shared" si="7"/>
        <v>-2.1046633096622903E-2</v>
      </c>
      <c r="H201" s="129">
        <f>('IPCALAB 7-4-23&amp;24,24&amp;25'!D200-'IPCALAB 7-4-23&amp;24,24&amp;25'!J200)/'IPCALAB 7-4-23&amp;24,24&amp;25'!J200</f>
        <v>4.8787191644335441E-3</v>
      </c>
      <c r="I201" s="126">
        <v>45463</v>
      </c>
      <c r="J201" s="127">
        <v>1125.45</v>
      </c>
    </row>
    <row r="202" spans="1:10" x14ac:dyDescent="0.3">
      <c r="A202" s="126">
        <v>45096</v>
      </c>
      <c r="B202">
        <v>727.65</v>
      </c>
      <c r="C202">
        <v>735.55</v>
      </c>
      <c r="D202">
        <v>741.65</v>
      </c>
      <c r="E202">
        <v>725.2</v>
      </c>
      <c r="F202" s="127">
        <f t="shared" si="6"/>
        <v>714.34500000000014</v>
      </c>
      <c r="G202" s="127">
        <f t="shared" si="7"/>
        <v>-2.1429762181008477E-2</v>
      </c>
      <c r="H202" s="129">
        <f>('IPCALAB 7-4-23&amp;24,24&amp;25'!D201-'IPCALAB 7-4-23&amp;24,24&amp;25'!J201)/'IPCALAB 7-4-23&amp;24,24&amp;25'!J201</f>
        <v>-1.0471204188481737E-2</v>
      </c>
      <c r="I202" s="126">
        <v>45462</v>
      </c>
      <c r="J202" s="127">
        <v>1133.4000000000001</v>
      </c>
    </row>
    <row r="203" spans="1:10" x14ac:dyDescent="0.3">
      <c r="A203" s="126">
        <v>45093</v>
      </c>
      <c r="B203">
        <v>735.35</v>
      </c>
      <c r="C203">
        <v>722</v>
      </c>
      <c r="D203">
        <v>737.5</v>
      </c>
      <c r="E203">
        <v>720.25</v>
      </c>
      <c r="F203" s="127">
        <f t="shared" si="6"/>
        <v>712.07000000000016</v>
      </c>
      <c r="G203" s="127">
        <f t="shared" si="7"/>
        <v>-2.1812891265394055E-2</v>
      </c>
      <c r="H203" s="129">
        <f>('IPCALAB 7-4-23&amp;24,24&amp;25'!D202-'IPCALAB 7-4-23&amp;24,24&amp;25'!J202)/'IPCALAB 7-4-23&amp;24,24&amp;25'!J202</f>
        <v>2.0398251578436197E-2</v>
      </c>
      <c r="I203" s="126">
        <v>45461</v>
      </c>
      <c r="J203" s="127">
        <v>1162.8499999999999</v>
      </c>
    </row>
    <row r="204" spans="1:10" x14ac:dyDescent="0.3">
      <c r="A204" s="126">
        <v>45092</v>
      </c>
      <c r="B204">
        <v>720.65</v>
      </c>
      <c r="C204">
        <v>715.1</v>
      </c>
      <c r="D204">
        <v>727.5</v>
      </c>
      <c r="E204">
        <v>710</v>
      </c>
      <c r="F204" s="127">
        <f t="shared" si="6"/>
        <v>709.05250000000012</v>
      </c>
      <c r="G204" s="127">
        <f t="shared" si="7"/>
        <v>-2.2196020349779626E-2</v>
      </c>
      <c r="H204" s="129">
        <f>('IPCALAB 7-4-23&amp;24,24&amp;25'!D203-'IPCALAB 7-4-23&amp;24,24&amp;25'!J203)/'IPCALAB 7-4-23&amp;24,24&amp;25'!J203</f>
        <v>5.3009695194251999E-3</v>
      </c>
      <c r="I204" s="126">
        <v>45457</v>
      </c>
      <c r="J204" s="127">
        <v>1181.3499999999999</v>
      </c>
    </row>
    <row r="205" spans="1:10" x14ac:dyDescent="0.3">
      <c r="A205" s="126">
        <v>45091</v>
      </c>
      <c r="B205">
        <v>716.85</v>
      </c>
      <c r="C205">
        <v>736</v>
      </c>
      <c r="D205">
        <v>740.5</v>
      </c>
      <c r="E205">
        <v>712.4</v>
      </c>
      <c r="F205" s="127">
        <f t="shared" si="6"/>
        <v>706.77750000000003</v>
      </c>
      <c r="G205" s="127">
        <f t="shared" si="7"/>
        <v>-2.2579149434165204E-2</v>
      </c>
      <c r="H205" s="129">
        <f>('IPCALAB 7-4-23&amp;24,24&amp;25'!D204-'IPCALAB 7-4-23&amp;24,24&amp;25'!J204)/'IPCALAB 7-4-23&amp;24,24&amp;25'!J204</f>
        <v>-2.4494794856093079E-2</v>
      </c>
      <c r="I205" s="126">
        <v>45456</v>
      </c>
      <c r="J205" s="127">
        <v>1199.8</v>
      </c>
    </row>
    <row r="206" spans="1:10" x14ac:dyDescent="0.3">
      <c r="A206" s="126">
        <v>45090</v>
      </c>
      <c r="B206">
        <v>734.85</v>
      </c>
      <c r="C206">
        <v>731.55</v>
      </c>
      <c r="D206">
        <v>748.2</v>
      </c>
      <c r="E206">
        <v>729.25</v>
      </c>
      <c r="F206" s="127">
        <f t="shared" si="6"/>
        <v>705.13</v>
      </c>
      <c r="G206" s="127">
        <f t="shared" si="7"/>
        <v>-1.6213575641601585E-2</v>
      </c>
      <c r="H206" s="129">
        <f>('IPCALAB 7-4-23&amp;24,24&amp;25'!D205-'IPCALAB 7-4-23&amp;24,24&amp;25'!J205)/'IPCALAB 7-4-23&amp;24,24&amp;25'!J205</f>
        <v>5.8859763192116469E-3</v>
      </c>
      <c r="I206" s="126">
        <v>45455</v>
      </c>
      <c r="J206" s="127">
        <v>1179.45</v>
      </c>
    </row>
    <row r="207" spans="1:10" x14ac:dyDescent="0.3">
      <c r="A207" s="126">
        <v>45089</v>
      </c>
      <c r="B207">
        <v>730.55</v>
      </c>
      <c r="C207">
        <v>730</v>
      </c>
      <c r="D207">
        <v>742.45</v>
      </c>
      <c r="E207">
        <v>720</v>
      </c>
      <c r="F207" s="127">
        <f t="shared" si="6"/>
        <v>702.92</v>
      </c>
      <c r="G207" s="127">
        <f t="shared" si="7"/>
        <v>-1.6368235023296585E-2</v>
      </c>
      <c r="H207" s="129">
        <f>('IPCALAB 7-4-23&amp;24,24&amp;25'!D206-'IPCALAB 7-4-23&amp;24,24&amp;25'!J206)/'IPCALAB 7-4-23&amp;24,24&amp;25'!J206</f>
        <v>3.5716738787003352E-3</v>
      </c>
      <c r="I207" s="126">
        <v>45454</v>
      </c>
      <c r="J207" s="127">
        <v>1173.7</v>
      </c>
    </row>
    <row r="208" spans="1:10" x14ac:dyDescent="0.3">
      <c r="A208" s="126">
        <v>45086</v>
      </c>
      <c r="B208">
        <v>727.95</v>
      </c>
      <c r="C208">
        <v>735</v>
      </c>
      <c r="D208">
        <v>738.6</v>
      </c>
      <c r="E208">
        <v>726.05</v>
      </c>
      <c r="F208" s="127">
        <f t="shared" si="6"/>
        <v>701.15499999999997</v>
      </c>
      <c r="G208" s="127">
        <f t="shared" si="7"/>
        <v>-1.6522894404991585E-2</v>
      </c>
      <c r="H208" s="129">
        <f>('IPCALAB 7-4-23&amp;24,24&amp;25'!D207-'IPCALAB 7-4-23&amp;24,24&amp;25'!J207)/'IPCALAB 7-4-23&amp;24,24&amp;25'!J207</f>
        <v>-1.0668659961946058E-2</v>
      </c>
      <c r="I208" s="126">
        <v>45453</v>
      </c>
      <c r="J208" s="127">
        <v>1176.7</v>
      </c>
    </row>
    <row r="209" spans="1:10" x14ac:dyDescent="0.3">
      <c r="A209" s="126">
        <v>45085</v>
      </c>
      <c r="B209">
        <v>735.8</v>
      </c>
      <c r="C209">
        <v>745.85</v>
      </c>
      <c r="D209">
        <v>751.5</v>
      </c>
      <c r="E209">
        <v>731.2</v>
      </c>
      <c r="F209" s="127">
        <f t="shared" si="6"/>
        <v>699.52749999999992</v>
      </c>
      <c r="G209" s="127">
        <f t="shared" si="7"/>
        <v>-1.6677553786686582E-2</v>
      </c>
      <c r="H209" s="129">
        <f>('IPCALAB 7-4-23&amp;24,24&amp;25'!D208-'IPCALAB 7-4-23&amp;24,24&amp;25'!J208)/'IPCALAB 7-4-23&amp;24,24&amp;25'!J208</f>
        <v>-1.3739025534481603E-2</v>
      </c>
      <c r="I209" s="126">
        <v>45450</v>
      </c>
      <c r="J209" s="127">
        <v>1169.7</v>
      </c>
    </row>
    <row r="210" spans="1:10" x14ac:dyDescent="0.3">
      <c r="A210" s="126">
        <v>45084</v>
      </c>
      <c r="B210">
        <v>746.05</v>
      </c>
      <c r="C210">
        <v>748</v>
      </c>
      <c r="D210">
        <v>760.95</v>
      </c>
      <c r="E210">
        <v>743</v>
      </c>
      <c r="F210" s="127">
        <f t="shared" si="6"/>
        <v>697.91499999999974</v>
      </c>
      <c r="G210" s="127">
        <f t="shared" si="7"/>
        <v>-1.6832213168381582E-2</v>
      </c>
      <c r="H210" s="129">
        <f>('IPCALAB 7-4-23&amp;24,24&amp;25'!D209-'IPCALAB 7-4-23&amp;24,24&amp;25'!J209)/'IPCALAB 7-4-23&amp;24,24&amp;25'!J209</f>
        <v>-2.6736180736581781E-3</v>
      </c>
      <c r="I210" s="126">
        <v>45449</v>
      </c>
      <c r="J210" s="127">
        <v>1161.75</v>
      </c>
    </row>
    <row r="211" spans="1:10" x14ac:dyDescent="0.3">
      <c r="A211" s="126">
        <v>45083</v>
      </c>
      <c r="B211">
        <v>748.05</v>
      </c>
      <c r="C211">
        <v>730</v>
      </c>
      <c r="D211">
        <v>753</v>
      </c>
      <c r="E211">
        <v>719.55</v>
      </c>
      <c r="F211" s="127">
        <f t="shared" si="6"/>
        <v>695.31999999999994</v>
      </c>
      <c r="G211" s="127">
        <f t="shared" si="7"/>
        <v>-1.8672245901988405E-2</v>
      </c>
      <c r="H211" s="129">
        <f>('IPCALAB 7-4-23&amp;24,24&amp;25'!D210-'IPCALAB 7-4-23&amp;24,24&amp;25'!J210)/'IPCALAB 7-4-23&amp;24,24&amp;25'!J210</f>
        <v>3.1366331173307602E-2</v>
      </c>
      <c r="I211" s="126">
        <v>45448</v>
      </c>
      <c r="J211" s="127">
        <v>1176.3499999999999</v>
      </c>
    </row>
    <row r="212" spans="1:10" x14ac:dyDescent="0.3">
      <c r="A212" s="126">
        <v>45082</v>
      </c>
      <c r="B212">
        <v>725.3</v>
      </c>
      <c r="C212">
        <v>704.65</v>
      </c>
      <c r="D212">
        <v>726.6</v>
      </c>
      <c r="E212">
        <v>700.15</v>
      </c>
      <c r="F212" s="127">
        <f t="shared" si="6"/>
        <v>692.89749999999981</v>
      </c>
      <c r="G212" s="127">
        <f t="shared" si="7"/>
        <v>-2.0512278635595224E-2</v>
      </c>
      <c r="H212" s="129">
        <f>('IPCALAB 7-4-23&amp;24,24&amp;25'!D211-'IPCALAB 7-4-23&amp;24,24&amp;25'!J211)/'IPCALAB 7-4-23&amp;24,24&amp;25'!J211</f>
        <v>1.5541865023802727E-2</v>
      </c>
      <c r="I212" s="126">
        <v>45447</v>
      </c>
      <c r="J212" s="127">
        <v>1139.8499999999999</v>
      </c>
    </row>
    <row r="213" spans="1:10" x14ac:dyDescent="0.3">
      <c r="A213" s="126">
        <v>45079</v>
      </c>
      <c r="B213">
        <v>714.2</v>
      </c>
      <c r="C213">
        <v>705.5</v>
      </c>
      <c r="D213">
        <v>717</v>
      </c>
      <c r="E213">
        <v>703</v>
      </c>
      <c r="F213" s="127">
        <f t="shared" si="6"/>
        <v>691.8</v>
      </c>
      <c r="G213" s="127">
        <f t="shared" si="7"/>
        <v>-2.2352311369202064E-2</v>
      </c>
      <c r="H213" s="129">
        <f>('IPCALAB 7-4-23&amp;24,24&amp;25'!D212-'IPCALAB 7-4-23&amp;24,24&amp;25'!J212)/'IPCALAB 7-4-23&amp;24,24&amp;25'!J212</f>
        <v>1.2331679659815797E-2</v>
      </c>
      <c r="I213" s="126">
        <v>45446</v>
      </c>
      <c r="J213" s="127">
        <v>1127.3</v>
      </c>
    </row>
    <row r="214" spans="1:10" x14ac:dyDescent="0.3">
      <c r="A214" s="126">
        <v>45078</v>
      </c>
      <c r="B214">
        <v>705.5</v>
      </c>
      <c r="C214">
        <v>705</v>
      </c>
      <c r="D214">
        <v>711.45</v>
      </c>
      <c r="E214">
        <v>698.6</v>
      </c>
      <c r="F214" s="127">
        <f t="shared" si="6"/>
        <v>691.32499999999993</v>
      </c>
      <c r="G214" s="127">
        <f t="shared" si="7"/>
        <v>-2.4192344102808898E-2</v>
      </c>
      <c r="H214" s="129">
        <f>('IPCALAB 7-4-23&amp;24,24&amp;25'!D213-'IPCALAB 7-4-23&amp;24,24&amp;25'!J213)/'IPCALAB 7-4-23&amp;24,24&amp;25'!J213</f>
        <v>6.4911905271416706E-3</v>
      </c>
      <c r="I214" s="126">
        <v>45443</v>
      </c>
      <c r="J214" s="127">
        <v>1152.1500000000001</v>
      </c>
    </row>
    <row r="215" spans="1:10" x14ac:dyDescent="0.3">
      <c r="A215" s="126">
        <v>45077</v>
      </c>
      <c r="B215">
        <v>700.95</v>
      </c>
      <c r="C215">
        <v>690</v>
      </c>
      <c r="D215">
        <v>706.95</v>
      </c>
      <c r="E215">
        <v>685.8</v>
      </c>
      <c r="F215" s="127">
        <f t="shared" si="6"/>
        <v>691.6674999999999</v>
      </c>
      <c r="G215" s="127">
        <f t="shared" si="7"/>
        <v>-2.6032376836415717E-2</v>
      </c>
      <c r="H215" s="129">
        <f>('IPCALAB 7-4-23&amp;24,24&amp;25'!D214-'IPCALAB 7-4-23&amp;24,24&amp;25'!J214)/'IPCALAB 7-4-23&amp;24,24&amp;25'!J214</f>
        <v>1.8896722145504759E-2</v>
      </c>
      <c r="I215" s="126">
        <v>45442</v>
      </c>
      <c r="J215" s="127">
        <v>1249.4000000000001</v>
      </c>
    </row>
    <row r="216" spans="1:10" x14ac:dyDescent="0.3">
      <c r="A216" s="126">
        <v>45076</v>
      </c>
      <c r="B216">
        <v>687.95</v>
      </c>
      <c r="C216">
        <v>690</v>
      </c>
      <c r="D216">
        <v>693.9</v>
      </c>
      <c r="E216">
        <v>683.05</v>
      </c>
      <c r="F216" s="127">
        <f t="shared" si="6"/>
        <v>692.02</v>
      </c>
      <c r="G216" s="127">
        <f t="shared" si="7"/>
        <v>-2.7872409570022537E-2</v>
      </c>
      <c r="H216" s="129">
        <f>('IPCALAB 7-4-23&amp;24,24&amp;25'!D215-'IPCALAB 7-4-23&amp;24,24&amp;25'!J215)/'IPCALAB 7-4-23&amp;24,24&amp;25'!J215</f>
        <v>-1.6688434189522235E-3</v>
      </c>
      <c r="I216" s="126">
        <v>45441</v>
      </c>
      <c r="J216" s="127">
        <v>1294</v>
      </c>
    </row>
    <row r="217" spans="1:10" x14ac:dyDescent="0.3">
      <c r="A217" s="126">
        <v>45075</v>
      </c>
      <c r="B217">
        <v>689.1</v>
      </c>
      <c r="C217">
        <v>686.45</v>
      </c>
      <c r="D217">
        <v>691.35</v>
      </c>
      <c r="E217">
        <v>675.45</v>
      </c>
      <c r="F217" s="127">
        <f t="shared" si="6"/>
        <v>693.04</v>
      </c>
      <c r="G217" s="127">
        <f t="shared" si="7"/>
        <v>-2.9712442303629356E-2</v>
      </c>
      <c r="H217" s="129">
        <f>('IPCALAB 7-4-23&amp;24,24&amp;25'!D216-'IPCALAB 7-4-23&amp;24,24&amp;25'!J216)/'IPCALAB 7-4-23&amp;24,24&amp;25'!J216</f>
        <v>6.7937760245452214E-3</v>
      </c>
      <c r="I217" s="126">
        <v>45440</v>
      </c>
      <c r="J217" s="127">
        <v>1319.75</v>
      </c>
    </row>
    <row r="218" spans="1:10" x14ac:dyDescent="0.3">
      <c r="A218" s="126">
        <v>45072</v>
      </c>
      <c r="B218">
        <v>684.45</v>
      </c>
      <c r="C218">
        <v>682.45</v>
      </c>
      <c r="D218">
        <v>685.9</v>
      </c>
      <c r="E218">
        <v>677.55</v>
      </c>
      <c r="F218" s="127">
        <f t="shared" si="6"/>
        <v>694.09249999999997</v>
      </c>
      <c r="G218" s="127">
        <f t="shared" si="7"/>
        <v>-3.1552475037236197E-2</v>
      </c>
      <c r="H218" s="129">
        <f>('IPCALAB 7-4-23&amp;24,24&amp;25'!D217-'IPCALAB 7-4-23&amp;24,24&amp;25'!J217)/'IPCALAB 7-4-23&amp;24,24&amp;25'!J217</f>
        <v>4.0340325656447115E-3</v>
      </c>
      <c r="I218" s="126">
        <v>45439</v>
      </c>
      <c r="J218" s="127">
        <v>1296.5999999999999</v>
      </c>
    </row>
    <row r="219" spans="1:10" x14ac:dyDescent="0.3">
      <c r="A219" s="126">
        <v>45071</v>
      </c>
      <c r="B219">
        <v>681.7</v>
      </c>
      <c r="C219">
        <v>684.8</v>
      </c>
      <c r="D219">
        <v>687.95</v>
      </c>
      <c r="E219">
        <v>680</v>
      </c>
      <c r="F219" s="127">
        <f t="shared" si="6"/>
        <v>694.82249999999999</v>
      </c>
      <c r="G219" s="127">
        <f t="shared" si="7"/>
        <v>-3.339250777084303E-2</v>
      </c>
      <c r="H219" s="129">
        <f>('IPCALAB 7-4-23&amp;24,24&amp;25'!D218-'IPCALAB 7-4-23&amp;24,24&amp;25'!J218)/'IPCALAB 7-4-23&amp;24,24&amp;25'!J218</f>
        <v>-4.6722149218863069E-3</v>
      </c>
      <c r="I219" s="126">
        <v>45436</v>
      </c>
      <c r="J219" s="127">
        <v>1297.75</v>
      </c>
    </row>
    <row r="220" spans="1:10" x14ac:dyDescent="0.3">
      <c r="A220" s="126">
        <v>45070</v>
      </c>
      <c r="B220">
        <v>684.9</v>
      </c>
      <c r="C220">
        <v>690</v>
      </c>
      <c r="D220">
        <v>690</v>
      </c>
      <c r="E220">
        <v>682</v>
      </c>
      <c r="F220" s="127">
        <f t="shared" si="6"/>
        <v>695.8075</v>
      </c>
      <c r="G220" s="127">
        <f t="shared" si="7"/>
        <v>-3.523254050444985E-2</v>
      </c>
      <c r="H220" s="129">
        <f>('IPCALAB 7-4-23&amp;24,24&amp;25'!D219-'IPCALAB 7-4-23&amp;24,24&amp;25'!J219)/'IPCALAB 7-4-23&amp;24,24&amp;25'!J219</f>
        <v>-6.0949063996517854E-3</v>
      </c>
      <c r="I220" s="126">
        <v>45435</v>
      </c>
      <c r="J220" s="127">
        <v>1308.8</v>
      </c>
    </row>
    <row r="221" spans="1:10" x14ac:dyDescent="0.3">
      <c r="A221" s="126">
        <v>45069</v>
      </c>
      <c r="B221">
        <v>689.1</v>
      </c>
      <c r="C221">
        <v>683</v>
      </c>
      <c r="D221">
        <v>690.95</v>
      </c>
      <c r="E221">
        <v>679.8</v>
      </c>
      <c r="F221" s="127">
        <f t="shared" si="6"/>
        <v>698.62</v>
      </c>
      <c r="G221" s="127">
        <f t="shared" si="7"/>
        <v>-3.7072573238056669E-2</v>
      </c>
      <c r="H221" s="129">
        <f>('IPCALAB 7-4-23&amp;24,24&amp;25'!D220-'IPCALAB 7-4-23&amp;24,24&amp;25'!J220)/'IPCALAB 7-4-23&amp;24,24&amp;25'!J220</f>
        <v>1.018837499083786E-2</v>
      </c>
      <c r="I221" s="126">
        <v>45434</v>
      </c>
      <c r="J221" s="127">
        <v>1318.5</v>
      </c>
    </row>
    <row r="222" spans="1:10" x14ac:dyDescent="0.3">
      <c r="A222" s="126">
        <v>45068</v>
      </c>
      <c r="B222">
        <v>682.15</v>
      </c>
      <c r="C222">
        <v>674.5</v>
      </c>
      <c r="D222">
        <v>683.9</v>
      </c>
      <c r="E222">
        <v>669.8</v>
      </c>
      <c r="F222" s="127">
        <f t="shared" si="6"/>
        <v>705.49</v>
      </c>
      <c r="G222" s="127">
        <f t="shared" si="7"/>
        <v>-3.8912605971663489E-2</v>
      </c>
      <c r="H222" s="129">
        <f>('IPCALAB 7-4-23&amp;24,24&amp;25'!D221-'IPCALAB 7-4-23&amp;24,24&amp;25'!J221)/'IPCALAB 7-4-23&amp;24,24&amp;25'!J221</f>
        <v>1.059259259259256E-2</v>
      </c>
      <c r="I222" s="126">
        <v>45433</v>
      </c>
      <c r="J222" s="127">
        <v>1306.95</v>
      </c>
    </row>
    <row r="223" spans="1:10" x14ac:dyDescent="0.3">
      <c r="A223" s="126">
        <v>45065</v>
      </c>
      <c r="B223">
        <v>675</v>
      </c>
      <c r="C223">
        <v>680.1</v>
      </c>
      <c r="D223">
        <v>680.15</v>
      </c>
      <c r="E223">
        <v>671.35</v>
      </c>
      <c r="F223" s="127">
        <f t="shared" si="6"/>
        <v>713.41499999999996</v>
      </c>
      <c r="G223" s="127">
        <f t="shared" si="7"/>
        <v>-4.0752638705270322E-2</v>
      </c>
      <c r="H223" s="129">
        <f>('IPCALAB 7-4-23&amp;24,24&amp;25'!D222-'IPCALAB 7-4-23&amp;24,24&amp;25'!J222)/'IPCALAB 7-4-23&amp;24,24&amp;25'!J222</f>
        <v>-2.2217285047763797E-4</v>
      </c>
      <c r="I223" s="126">
        <v>45430</v>
      </c>
      <c r="J223" s="127">
        <v>1309.75</v>
      </c>
    </row>
    <row r="224" spans="1:10" x14ac:dyDescent="0.3">
      <c r="A224" s="126">
        <v>45064</v>
      </c>
      <c r="B224">
        <v>675.15</v>
      </c>
      <c r="C224">
        <v>687.75</v>
      </c>
      <c r="D224">
        <v>687.75</v>
      </c>
      <c r="E224">
        <v>670.6</v>
      </c>
      <c r="F224" s="127">
        <f t="shared" si="6"/>
        <v>721.20249999999987</v>
      </c>
      <c r="G224" s="127">
        <f t="shared" si="7"/>
        <v>-4.2592671438877162E-2</v>
      </c>
      <c r="H224" s="129">
        <f>('IPCALAB 7-4-23&amp;24,24&amp;25'!D223-'IPCALAB 7-4-23&amp;24,24&amp;25'!J223)/'IPCALAB 7-4-23&amp;24,24&amp;25'!J223</f>
        <v>-1.2794268167860799E-2</v>
      </c>
      <c r="I224" s="126">
        <v>45429</v>
      </c>
      <c r="J224" s="127">
        <v>1301.7</v>
      </c>
    </row>
    <row r="225" spans="1:10" x14ac:dyDescent="0.3">
      <c r="A225" s="126">
        <v>45063</v>
      </c>
      <c r="B225">
        <v>683.9</v>
      </c>
      <c r="C225">
        <v>690</v>
      </c>
      <c r="D225">
        <v>691.85</v>
      </c>
      <c r="E225">
        <v>681</v>
      </c>
      <c r="F225" s="127">
        <f t="shared" si="6"/>
        <v>728.93749999999989</v>
      </c>
      <c r="G225" s="127">
        <f t="shared" si="7"/>
        <v>-4.4432704172483982E-2</v>
      </c>
      <c r="H225" s="129">
        <f>('IPCALAB 7-4-23&amp;24,24&amp;25'!D224-'IPCALAB 7-4-23&amp;24,24&amp;25'!J224)/'IPCALAB 7-4-23&amp;24,24&amp;25'!J224</f>
        <v>-9.7734018678056912E-3</v>
      </c>
      <c r="I225" s="126">
        <v>45428</v>
      </c>
      <c r="J225" s="127">
        <v>1287.5</v>
      </c>
    </row>
    <row r="226" spans="1:10" x14ac:dyDescent="0.3">
      <c r="A226" s="126">
        <v>45062</v>
      </c>
      <c r="B226">
        <v>690.65</v>
      </c>
      <c r="C226">
        <v>699.3</v>
      </c>
      <c r="D226">
        <v>700.1</v>
      </c>
      <c r="E226">
        <v>690</v>
      </c>
      <c r="F226" s="127">
        <f t="shared" si="6"/>
        <v>736.22500000000002</v>
      </c>
      <c r="G226" s="127">
        <f t="shared" si="7"/>
        <v>-4.6272736906090801E-2</v>
      </c>
      <c r="H226" s="129">
        <f>('IPCALAB 7-4-23&amp;24,24&amp;25'!D225-'IPCALAB 7-4-23&amp;24,24&amp;25'!J225)/'IPCALAB 7-4-23&amp;24,24&amp;25'!J225</f>
        <v>-6.616325062927037E-3</v>
      </c>
      <c r="I226" s="126">
        <v>45427</v>
      </c>
      <c r="J226" s="127">
        <v>1276.3</v>
      </c>
    </row>
    <row r="227" spans="1:10" x14ac:dyDescent="0.3">
      <c r="A227" s="126">
        <v>45061</v>
      </c>
      <c r="B227">
        <v>695.25</v>
      </c>
      <c r="C227">
        <v>696.05</v>
      </c>
      <c r="D227">
        <v>700.95</v>
      </c>
      <c r="E227">
        <v>688.65</v>
      </c>
      <c r="F227" s="127">
        <f t="shared" si="6"/>
        <v>742.42750000000001</v>
      </c>
      <c r="G227" s="127">
        <f t="shared" si="7"/>
        <v>-4.8112769639697621E-2</v>
      </c>
      <c r="H227" s="129">
        <f>('IPCALAB 7-4-23&amp;24,24&amp;25'!D226-'IPCALAB 7-4-23&amp;24,24&amp;25'!J226)/'IPCALAB 7-4-23&amp;24,24&amp;25'!J226</f>
        <v>-2.1570319240721495E-4</v>
      </c>
      <c r="I227" s="126">
        <v>45426</v>
      </c>
      <c r="J227" s="127">
        <v>1289.95</v>
      </c>
    </row>
    <row r="228" spans="1:10" x14ac:dyDescent="0.3">
      <c r="A228" s="126">
        <v>45058</v>
      </c>
      <c r="B228">
        <v>695.4</v>
      </c>
      <c r="C228">
        <v>704</v>
      </c>
      <c r="D228">
        <v>707.3</v>
      </c>
      <c r="E228">
        <v>693.25</v>
      </c>
      <c r="F228" s="127">
        <f t="shared" si="6"/>
        <v>748.66000000000008</v>
      </c>
      <c r="G228" s="127">
        <f t="shared" si="7"/>
        <v>-4.9952802373304461E-2</v>
      </c>
      <c r="H228" s="129">
        <f>('IPCALAB 7-4-23&amp;24,24&amp;25'!D227-'IPCALAB 7-4-23&amp;24,24&amp;25'!J227)/'IPCALAB 7-4-23&amp;24,24&amp;25'!J227</f>
        <v>-1.1584109160685065E-2</v>
      </c>
      <c r="I228" s="126">
        <v>45425</v>
      </c>
      <c r="J228" s="127">
        <v>1298.3</v>
      </c>
    </row>
    <row r="229" spans="1:10" x14ac:dyDescent="0.3">
      <c r="A229" s="126">
        <v>45057</v>
      </c>
      <c r="B229">
        <v>703.55</v>
      </c>
      <c r="C229">
        <v>698</v>
      </c>
      <c r="D229">
        <v>706.45</v>
      </c>
      <c r="E229">
        <v>693.25</v>
      </c>
      <c r="F229" s="127">
        <f t="shared" si="6"/>
        <v>755.2349999999999</v>
      </c>
      <c r="G229" s="127">
        <f t="shared" si="7"/>
        <v>-5.1792835106911295E-2</v>
      </c>
      <c r="H229" s="129">
        <f>('IPCALAB 7-4-23&amp;24,24&amp;25'!D228-'IPCALAB 7-4-23&amp;24,24&amp;25'!J228)/'IPCALAB 7-4-23&amp;24,24&amp;25'!J228</f>
        <v>1.3541741698480124E-2</v>
      </c>
      <c r="I229" s="126">
        <v>45422</v>
      </c>
      <c r="J229" s="127">
        <v>1312.95</v>
      </c>
    </row>
    <row r="230" spans="1:10" x14ac:dyDescent="0.3">
      <c r="A230" s="126">
        <v>45056</v>
      </c>
      <c r="B230">
        <v>694.15</v>
      </c>
      <c r="C230">
        <v>704.35</v>
      </c>
      <c r="D230">
        <v>704.35</v>
      </c>
      <c r="E230">
        <v>692.5</v>
      </c>
      <c r="F230" s="127">
        <f t="shared" si="6"/>
        <v>761.50749999999994</v>
      </c>
      <c r="G230" s="127">
        <f t="shared" si="7"/>
        <v>-5.3632867840518114E-2</v>
      </c>
      <c r="H230" s="129">
        <f>('IPCALAB 7-4-23&amp;24,24&amp;25'!D229-'IPCALAB 7-4-23&amp;24,24&amp;25'!J229)/'IPCALAB 7-4-23&amp;24,24&amp;25'!J229</f>
        <v>-7.7901658090337982E-3</v>
      </c>
      <c r="I230" s="126">
        <v>45421</v>
      </c>
      <c r="J230" s="127">
        <v>1284.25</v>
      </c>
    </row>
    <row r="231" spans="1:10" x14ac:dyDescent="0.3">
      <c r="A231" s="126">
        <v>45055</v>
      </c>
      <c r="B231">
        <v>699.6</v>
      </c>
      <c r="C231">
        <v>707</v>
      </c>
      <c r="D231">
        <v>711.65</v>
      </c>
      <c r="E231">
        <v>697</v>
      </c>
      <c r="F231" s="127">
        <f t="shared" si="6"/>
        <v>768.46499999999992</v>
      </c>
      <c r="G231" s="127">
        <f t="shared" si="7"/>
        <v>-5.6114563831432311E-2</v>
      </c>
      <c r="H231" s="129">
        <f>('IPCALAB 7-4-23&amp;24,24&amp;25'!D230-'IPCALAB 7-4-23&amp;24,24&amp;25'!J230)/'IPCALAB 7-4-23&amp;24,24&amp;25'!J230</f>
        <v>-5.3316272126252935E-3</v>
      </c>
      <c r="I231" s="126">
        <v>45420</v>
      </c>
      <c r="J231" s="127">
        <v>1316.45</v>
      </c>
    </row>
    <row r="232" spans="1:10" x14ac:dyDescent="0.3">
      <c r="A232" s="126">
        <v>45054</v>
      </c>
      <c r="B232">
        <v>703.35</v>
      </c>
      <c r="C232">
        <v>711.15</v>
      </c>
      <c r="D232">
        <v>711.15</v>
      </c>
      <c r="E232">
        <v>701.8</v>
      </c>
      <c r="F232" s="127">
        <f t="shared" si="6"/>
        <v>733.4849999999999</v>
      </c>
      <c r="G232" s="127">
        <f t="shared" si="7"/>
        <v>-5.8596259822346529E-2</v>
      </c>
      <c r="H232" s="129">
        <f>('IPCALAB 7-4-23&amp;24,24&amp;25'!D231-'IPCALAB 7-4-23&amp;24,24&amp;25'!J231)/'IPCALAB 7-4-23&amp;24,24&amp;25'!J231</f>
        <v>-1.9157088122605686E-3</v>
      </c>
      <c r="I232" s="126">
        <v>45419</v>
      </c>
      <c r="J232" s="127">
        <v>1293.3</v>
      </c>
    </row>
    <row r="233" spans="1:10" x14ac:dyDescent="0.3">
      <c r="A233" s="126">
        <v>45051</v>
      </c>
      <c r="B233">
        <v>704.7</v>
      </c>
      <c r="C233">
        <v>715</v>
      </c>
      <c r="D233">
        <v>715</v>
      </c>
      <c r="E233">
        <v>701.35</v>
      </c>
      <c r="F233" s="127">
        <f t="shared" si="6"/>
        <v>698.31749999999988</v>
      </c>
      <c r="G233" s="127">
        <f t="shared" si="7"/>
        <v>-6.1077955813260726E-2</v>
      </c>
      <c r="H233" s="129">
        <f>('IPCALAB 7-4-23&amp;24,24&amp;25'!D232-'IPCALAB 7-4-23&amp;24,24&amp;25'!J232)/'IPCALAB 7-4-23&amp;24,24&amp;25'!J232</f>
        <v>-1.0739102969046083E-2</v>
      </c>
      <c r="I233" s="126">
        <v>45418</v>
      </c>
      <c r="J233" s="127">
        <v>1336.3</v>
      </c>
    </row>
    <row r="234" spans="1:10" x14ac:dyDescent="0.3">
      <c r="A234" s="126">
        <v>45050</v>
      </c>
      <c r="B234">
        <v>712.35</v>
      </c>
      <c r="C234">
        <v>711.45</v>
      </c>
      <c r="D234">
        <v>715.95</v>
      </c>
      <c r="E234">
        <v>706.3</v>
      </c>
      <c r="F234" s="127">
        <f t="shared" si="6"/>
        <v>663.08249999999987</v>
      </c>
      <c r="G234" s="127">
        <f t="shared" si="7"/>
        <v>-6.355965180417493E-2</v>
      </c>
      <c r="H234" s="129">
        <f>('IPCALAB 7-4-23&amp;24,24&amp;25'!D233-'IPCALAB 7-4-23&amp;24,24&amp;25'!J233)/'IPCALAB 7-4-23&amp;24,24&amp;25'!J233</f>
        <v>6.1440677966102019E-3</v>
      </c>
      <c r="I234" s="126">
        <v>45415</v>
      </c>
      <c r="J234" s="127">
        <v>1337.7</v>
      </c>
    </row>
    <row r="235" spans="1:10" x14ac:dyDescent="0.3">
      <c r="A235" s="126">
        <v>45049</v>
      </c>
      <c r="B235">
        <v>708</v>
      </c>
      <c r="C235">
        <v>712</v>
      </c>
      <c r="D235">
        <v>712</v>
      </c>
      <c r="E235">
        <v>707.05</v>
      </c>
      <c r="F235" s="127">
        <f t="shared" si="6"/>
        <v>627.46499999999992</v>
      </c>
      <c r="G235" s="127">
        <f t="shared" si="7"/>
        <v>-6.6041347795089134E-2</v>
      </c>
      <c r="H235" s="129">
        <f>('IPCALAB 7-4-23&amp;24,24&amp;25'!D234-'IPCALAB 7-4-23&amp;24,24&amp;25'!J234)/'IPCALAB 7-4-23&amp;24,24&amp;25'!J234</f>
        <v>-4.9410602103483123E-4</v>
      </c>
      <c r="I235" s="126">
        <v>45414</v>
      </c>
      <c r="J235" s="127">
        <v>1351</v>
      </c>
    </row>
    <row r="236" spans="1:10" x14ac:dyDescent="0.3">
      <c r="A236" s="126">
        <v>45048</v>
      </c>
      <c r="B236">
        <v>708.35</v>
      </c>
      <c r="C236">
        <v>713.95</v>
      </c>
      <c r="D236">
        <v>717.15</v>
      </c>
      <c r="E236">
        <v>707</v>
      </c>
      <c r="F236" s="127">
        <f t="shared" si="6"/>
        <v>592.06499999999994</v>
      </c>
      <c r="G236" s="127">
        <f t="shared" si="7"/>
        <v>-6.8523043786003324E-2</v>
      </c>
      <c r="H236" s="129">
        <f>('IPCALAB 7-4-23&amp;24,24&amp;25'!D235-'IPCALAB 7-4-23&amp;24,24&amp;25'!J235)/'IPCALAB 7-4-23&amp;24,24&amp;25'!J235</f>
        <v>-2.5346757727240086E-3</v>
      </c>
      <c r="I236" s="126">
        <v>45412</v>
      </c>
      <c r="J236" s="127">
        <v>1339.5</v>
      </c>
    </row>
    <row r="237" spans="1:10" x14ac:dyDescent="0.3">
      <c r="A237" s="126">
        <v>45044</v>
      </c>
      <c r="B237">
        <v>710.15</v>
      </c>
      <c r="C237">
        <v>701</v>
      </c>
      <c r="D237">
        <v>713.35</v>
      </c>
      <c r="E237">
        <v>697</v>
      </c>
      <c r="F237" s="127">
        <f t="shared" si="6"/>
        <v>556.64749999999992</v>
      </c>
      <c r="G237" s="127">
        <f t="shared" si="7"/>
        <v>-7.1004739776917541E-2</v>
      </c>
      <c r="H237" s="129">
        <f>('IPCALAB 7-4-23&amp;24,24&amp;25'!D236-'IPCALAB 7-4-23&amp;24,24&amp;25'!J236)/'IPCALAB 7-4-23&amp;24,24&amp;25'!J236</f>
        <v>1.5878692511265322E-2</v>
      </c>
      <c r="I237" s="126">
        <v>45411</v>
      </c>
      <c r="J237" s="127">
        <v>1334</v>
      </c>
    </row>
    <row r="238" spans="1:10" x14ac:dyDescent="0.3">
      <c r="A238" s="126">
        <v>45043</v>
      </c>
      <c r="B238">
        <v>699.05</v>
      </c>
      <c r="C238">
        <v>701</v>
      </c>
      <c r="D238">
        <v>706.25</v>
      </c>
      <c r="E238">
        <v>690.2</v>
      </c>
      <c r="F238" s="127">
        <f t="shared" si="6"/>
        <v>521.14</v>
      </c>
      <c r="G238" s="127">
        <f t="shared" si="7"/>
        <v>-7.3486435767831745E-2</v>
      </c>
      <c r="H238" s="129">
        <f>('IPCALAB 7-4-23&amp;24,24&amp;25'!D237-'IPCALAB 7-4-23&amp;24,24&amp;25'!J237)/'IPCALAB 7-4-23&amp;24,24&amp;25'!J237</f>
        <v>-3.3504419731964969E-3</v>
      </c>
      <c r="I238" s="126">
        <v>45408</v>
      </c>
      <c r="J238" s="127">
        <v>1338.5</v>
      </c>
    </row>
    <row r="239" spans="1:10" x14ac:dyDescent="0.3">
      <c r="A239" s="126">
        <v>45042</v>
      </c>
      <c r="B239">
        <v>701.4</v>
      </c>
      <c r="C239">
        <v>740</v>
      </c>
      <c r="D239">
        <v>740</v>
      </c>
      <c r="E239">
        <v>686.8</v>
      </c>
      <c r="F239" s="127">
        <f t="shared" si="6"/>
        <v>486.18749999999989</v>
      </c>
      <c r="G239" s="127">
        <f t="shared" si="7"/>
        <v>-7.5968131758745949E-2</v>
      </c>
      <c r="H239" s="129">
        <f>('IPCALAB 7-4-23&amp;24,24&amp;25'!D238-'IPCALAB 7-4-23&amp;24,24&amp;25'!J238)/'IPCALAB 7-4-23&amp;24,24&amp;25'!J238</f>
        <v>-5.3632867840518114E-2</v>
      </c>
      <c r="I239" s="126">
        <v>45407</v>
      </c>
      <c r="J239" s="127">
        <v>1328.45</v>
      </c>
    </row>
    <row r="240" spans="1:10" x14ac:dyDescent="0.3">
      <c r="A240" s="126">
        <v>45041</v>
      </c>
      <c r="B240">
        <v>741.15</v>
      </c>
      <c r="C240">
        <v>795</v>
      </c>
      <c r="D240">
        <v>795</v>
      </c>
      <c r="E240">
        <v>740</v>
      </c>
      <c r="F240" s="127">
        <f t="shared" si="6"/>
        <v>451.11749999999995</v>
      </c>
      <c r="G240" s="127">
        <f t="shared" si="7"/>
        <v>-6.0049500413591896E-2</v>
      </c>
      <c r="H240" s="129">
        <f>('IPCALAB 7-4-23&amp;24,24&amp;25'!D239-'IPCALAB 7-4-23&amp;24,24&amp;25'!J239)/'IPCALAB 7-4-23&amp;24,24&amp;25'!J239</f>
        <v>-0.10326678765880221</v>
      </c>
      <c r="I240" s="126">
        <v>45406</v>
      </c>
      <c r="J240" s="127">
        <v>1347.25</v>
      </c>
    </row>
    <row r="241" spans="1:10" x14ac:dyDescent="0.3">
      <c r="A241" s="126">
        <v>45040</v>
      </c>
      <c r="B241">
        <v>826.5</v>
      </c>
      <c r="C241">
        <v>841.45</v>
      </c>
      <c r="D241">
        <v>854.55</v>
      </c>
      <c r="E241">
        <v>824</v>
      </c>
      <c r="F241" s="127">
        <f t="shared" si="6"/>
        <v>414.05999999999995</v>
      </c>
      <c r="G241" s="127">
        <f t="shared" si="7"/>
        <v>-1.3067125877269442E-2</v>
      </c>
      <c r="H241" s="129">
        <f>('IPCALAB 7-4-23&amp;24,24&amp;25'!D240-'IPCALAB 7-4-23&amp;24,24&amp;25'!J240)/'IPCALAB 7-4-23&amp;24,24&amp;25'!J240</f>
        <v>-1.6832213168381582E-2</v>
      </c>
      <c r="I241" s="126">
        <v>45405</v>
      </c>
      <c r="J241" s="127">
        <v>1323.95</v>
      </c>
    </row>
    <row r="242" spans="1:10" x14ac:dyDescent="0.3">
      <c r="A242" s="126">
        <v>45037</v>
      </c>
      <c r="B242">
        <v>840.65</v>
      </c>
      <c r="C242">
        <v>833</v>
      </c>
      <c r="D242">
        <v>846.95</v>
      </c>
      <c r="E242">
        <v>833</v>
      </c>
      <c r="F242" s="127">
        <f t="shared" si="6"/>
        <v>372.73500000000001</v>
      </c>
      <c r="G242" s="127">
        <f t="shared" si="7"/>
        <v>-7.6161062561407693E-3</v>
      </c>
      <c r="H242" s="129">
        <f>('IPCALAB 7-4-23&amp;24,24&amp;25'!D241-'IPCALAB 7-4-23&amp;24,24&amp;25'!J241)/'IPCALAB 7-4-23&amp;24,24&amp;25'!J241</f>
        <v>1.1916942521817608E-2</v>
      </c>
      <c r="I242" s="126">
        <v>45404</v>
      </c>
      <c r="J242" s="127">
        <v>1328.95</v>
      </c>
    </row>
    <row r="243" spans="1:10" x14ac:dyDescent="0.3">
      <c r="A243" s="126">
        <v>45036</v>
      </c>
      <c r="B243">
        <v>830.75</v>
      </c>
      <c r="C243">
        <v>831.75</v>
      </c>
      <c r="D243">
        <v>839.95</v>
      </c>
      <c r="E243">
        <v>821.3</v>
      </c>
      <c r="F243" s="127">
        <f t="shared" si="6"/>
        <v>330.70249999999999</v>
      </c>
      <c r="G243" s="127">
        <f t="shared" si="7"/>
        <v>-7.7222620393063868E-3</v>
      </c>
      <c r="H243" s="129">
        <f>('IPCALAB 7-4-23&amp;24,24&amp;25'!D242-'IPCALAB 7-4-23&amp;24,24&amp;25'!J242)/'IPCALAB 7-4-23&amp;24,24&amp;25'!J242</f>
        <v>1.0845333494004666E-3</v>
      </c>
      <c r="I243" s="126">
        <v>45401</v>
      </c>
      <c r="J243" s="127">
        <v>1337.95</v>
      </c>
    </row>
    <row r="244" spans="1:10" x14ac:dyDescent="0.3">
      <c r="A244" s="126">
        <v>45035</v>
      </c>
      <c r="B244">
        <v>829.85</v>
      </c>
      <c r="C244">
        <v>835</v>
      </c>
      <c r="D244">
        <v>837.05</v>
      </c>
      <c r="E244">
        <v>822.15</v>
      </c>
      <c r="F244" s="127">
        <f t="shared" si="6"/>
        <v>289.16500000000002</v>
      </c>
      <c r="G244" s="127">
        <f t="shared" si="7"/>
        <v>-7.8284178224720061E-3</v>
      </c>
      <c r="H244" s="129">
        <f>('IPCALAB 7-4-23&amp;24,24&amp;25'!D243-'IPCALAB 7-4-23&amp;24,24&amp;25'!J243)/'IPCALAB 7-4-23&amp;24,24&amp;25'!J243</f>
        <v>2.4106550955227564E-4</v>
      </c>
      <c r="I244" s="126">
        <v>45400</v>
      </c>
      <c r="J244" s="127">
        <v>1352.3</v>
      </c>
    </row>
    <row r="245" spans="1:10" x14ac:dyDescent="0.3">
      <c r="A245" s="126">
        <v>45034</v>
      </c>
      <c r="B245">
        <v>829.65</v>
      </c>
      <c r="C245">
        <v>815</v>
      </c>
      <c r="D245">
        <v>831.2</v>
      </c>
      <c r="E245">
        <v>809.85</v>
      </c>
      <c r="F245" s="127">
        <f t="shared" si="6"/>
        <v>247.67249999999999</v>
      </c>
      <c r="G245" s="127">
        <f t="shared" si="7"/>
        <v>-7.9345736056376237E-3</v>
      </c>
      <c r="H245" s="129">
        <f>('IPCALAB 7-4-23&amp;24,24&amp;25'!D244-'IPCALAB 7-4-23&amp;24,24&amp;25'!J244)/'IPCALAB 7-4-23&amp;24,24&amp;25'!J244</f>
        <v>1.8350312998649726E-2</v>
      </c>
      <c r="I245" s="126">
        <v>45398</v>
      </c>
      <c r="J245" s="127">
        <v>1341.5</v>
      </c>
    </row>
    <row r="246" spans="1:10" x14ac:dyDescent="0.3">
      <c r="A246" s="126">
        <v>45033</v>
      </c>
      <c r="B246">
        <v>814.7</v>
      </c>
      <c r="C246">
        <v>819.5</v>
      </c>
      <c r="D246">
        <v>820.95</v>
      </c>
      <c r="E246">
        <v>806.6</v>
      </c>
      <c r="F246" s="127">
        <f t="shared" si="6"/>
        <v>206.19</v>
      </c>
      <c r="G246" s="127">
        <f t="shared" si="7"/>
        <v>-8.040729388803243E-3</v>
      </c>
      <c r="H246" s="129">
        <f>('IPCALAB 7-4-23&amp;24,24&amp;25'!D245-'IPCALAB 7-4-23&amp;24,24&amp;25'!J245)/'IPCALAB 7-4-23&amp;24,24&amp;25'!J245</f>
        <v>-6.3422368581533507E-3</v>
      </c>
      <c r="I246" s="126">
        <v>45397</v>
      </c>
      <c r="J246" s="127">
        <v>1327.65</v>
      </c>
    </row>
    <row r="247" spans="1:10" x14ac:dyDescent="0.3">
      <c r="A247" s="126">
        <v>45029</v>
      </c>
      <c r="B247">
        <v>819.9</v>
      </c>
      <c r="C247">
        <v>829.55</v>
      </c>
      <c r="D247">
        <v>832.05</v>
      </c>
      <c r="E247">
        <v>815</v>
      </c>
      <c r="F247" s="127">
        <f t="shared" si="6"/>
        <v>165.45500000000001</v>
      </c>
      <c r="G247" s="127">
        <f t="shared" si="7"/>
        <v>-7.9695806044842998E-3</v>
      </c>
      <c r="H247" s="129">
        <f>('IPCALAB 7-4-23&amp;24,24&amp;25'!D246-'IPCALAB 7-4-23&amp;24,24&amp;25'!J246)/'IPCALAB 7-4-23&amp;24,24&amp;25'!J246</f>
        <v>-8.465352521465715E-3</v>
      </c>
      <c r="I247" s="126">
        <v>45394</v>
      </c>
      <c r="J247" s="127">
        <v>1339</v>
      </c>
    </row>
    <row r="248" spans="1:10" x14ac:dyDescent="0.3">
      <c r="A248" s="126">
        <v>45028</v>
      </c>
      <c r="B248">
        <v>826.9</v>
      </c>
      <c r="C248">
        <v>830</v>
      </c>
      <c r="D248">
        <v>838.15</v>
      </c>
      <c r="E248">
        <v>825.05</v>
      </c>
      <c r="F248" s="127">
        <f t="shared" si="6"/>
        <v>124.46</v>
      </c>
      <c r="G248" s="127">
        <f t="shared" si="7"/>
        <v>-4.8975030171290821E-3</v>
      </c>
      <c r="H248" s="129">
        <f>('IPCALAB 7-4-23&amp;24,24&amp;25'!D247-'IPCALAB 7-4-23&amp;24,24&amp;25'!J247)/'IPCALAB 7-4-23&amp;24,24&amp;25'!J247</f>
        <v>-2.5331724969843458E-3</v>
      </c>
      <c r="I248" s="126">
        <v>45392</v>
      </c>
      <c r="J248" s="127">
        <v>1330.85</v>
      </c>
    </row>
    <row r="249" spans="1:10" x14ac:dyDescent="0.3">
      <c r="A249" s="126">
        <v>45027</v>
      </c>
      <c r="B249">
        <v>829</v>
      </c>
      <c r="C249">
        <v>833.3</v>
      </c>
      <c r="D249">
        <v>845.95</v>
      </c>
      <c r="E249">
        <v>826.8</v>
      </c>
      <c r="F249" s="127">
        <f t="shared" si="6"/>
        <v>83.114999999999995</v>
      </c>
      <c r="G249" s="127">
        <f t="shared" si="7"/>
        <v>-4.7275814442981831E-3</v>
      </c>
      <c r="H249" s="129">
        <f>('IPCALAB 7-4-23&amp;24,24&amp;25'!D248-'IPCALAB 7-4-23&amp;24,24&amp;25'!J248)/'IPCALAB 7-4-23&amp;24,24&amp;25'!J248</f>
        <v>-5.1602064082562757E-3</v>
      </c>
      <c r="I249" s="126">
        <v>45391</v>
      </c>
      <c r="J249" s="127">
        <v>1322.15</v>
      </c>
    </row>
    <row r="250" spans="1:10" x14ac:dyDescent="0.3">
      <c r="A250" s="126">
        <v>45026</v>
      </c>
      <c r="B250">
        <v>833.3</v>
      </c>
      <c r="C250">
        <v>830.3</v>
      </c>
      <c r="D250">
        <v>843.7</v>
      </c>
      <c r="E250">
        <v>825.8</v>
      </c>
      <c r="F250" s="127">
        <f t="shared" si="6"/>
        <v>41.664999999999999</v>
      </c>
      <c r="G250" s="127">
        <f t="shared" si="7"/>
        <v>3.4922928709055605E-3</v>
      </c>
      <c r="H250" s="129">
        <f>('IPCALAB 7-4-23&amp;24,24&amp;25'!D249-'IPCALAB 7-4-23&amp;24,24&amp;25'!J249)/'IPCALAB 7-4-23&amp;24,24&amp;25'!J249</f>
        <v>3.4922928709055605E-3</v>
      </c>
      <c r="I250" s="126">
        <v>45390</v>
      </c>
      <c r="J250" s="127">
        <v>1294.5</v>
      </c>
    </row>
  </sheetData>
  <mergeCells count="3">
    <mergeCell ref="T33:Z33"/>
    <mergeCell ref="T49:AA49"/>
    <mergeCell ref="A1:D1"/>
  </mergeCells>
  <pageMargins left="0.7" right="0.7" top="0.75" bottom="0.75" header="0.3" footer="0.3"/>
  <pageSetup orientation="portrait" r:id="rId1"/>
  <ignoredErrors>
    <ignoredError sqref="F3:F250" formulaRange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19B8-97AE-4AEB-963A-7D8380F9D445}">
  <sheetPr codeName="Sheet16"/>
  <dimension ref="A1:P500"/>
  <sheetViews>
    <sheetView zoomScale="66" zoomScaleNormal="66" workbookViewId="0">
      <selection activeCell="C1" sqref="C1"/>
    </sheetView>
  </sheetViews>
  <sheetFormatPr defaultRowHeight="14.4" x14ac:dyDescent="0.3"/>
  <cols>
    <col min="1" max="1" width="12.88671875" bestFit="1" customWidth="1"/>
    <col min="2" max="5" width="10.109375" bestFit="1" customWidth="1"/>
    <col min="6" max="6" width="16.109375" bestFit="1" customWidth="1"/>
    <col min="7" max="7" width="10.109375" bestFit="1" customWidth="1"/>
    <col min="8" max="8" width="12.6640625" customWidth="1"/>
    <col min="9" max="10" width="10.109375" bestFit="1" customWidth="1"/>
    <col min="11" max="11" width="8.44140625" bestFit="1" customWidth="1"/>
    <col min="12" max="12" width="13.33203125" bestFit="1" customWidth="1"/>
    <col min="13" max="13" width="21.33203125" bestFit="1" customWidth="1"/>
    <col min="14" max="14" width="12.33203125" bestFit="1" customWidth="1"/>
  </cols>
  <sheetData>
    <row r="1" spans="1:14" x14ac:dyDescent="0.3">
      <c r="A1" t="s">
        <v>2445</v>
      </c>
      <c r="B1" t="s">
        <v>2452</v>
      </c>
      <c r="C1" t="s">
        <v>2447</v>
      </c>
      <c r="D1" t="s">
        <v>2448</v>
      </c>
      <c r="E1" t="s">
        <v>2449</v>
      </c>
      <c r="F1" t="s">
        <v>2450</v>
      </c>
      <c r="G1" t="s">
        <v>2451</v>
      </c>
      <c r="I1" t="s">
        <v>2453</v>
      </c>
      <c r="J1" t="s">
        <v>2454</v>
      </c>
      <c r="K1" t="s">
        <v>2455</v>
      </c>
      <c r="L1" t="s">
        <v>2456</v>
      </c>
      <c r="M1" t="s">
        <v>2457</v>
      </c>
      <c r="N1" t="s">
        <v>2458</v>
      </c>
    </row>
    <row r="2" spans="1:14" x14ac:dyDescent="0.3">
      <c r="A2" s="126">
        <v>45387</v>
      </c>
      <c r="B2" s="127">
        <v>1145.6500000000001</v>
      </c>
      <c r="C2" s="127">
        <v>1149.95</v>
      </c>
      <c r="D2" s="127">
        <v>1154.9000000000001</v>
      </c>
      <c r="E2" s="127">
        <v>1136</v>
      </c>
      <c r="F2" s="127">
        <v>1151.3499999999999</v>
      </c>
      <c r="G2" s="127">
        <v>1146.8</v>
      </c>
      <c r="I2" s="127">
        <v>1143.54</v>
      </c>
      <c r="J2" s="127">
        <v>1330</v>
      </c>
      <c r="K2">
        <v>743.55</v>
      </c>
      <c r="L2" s="128">
        <v>838396</v>
      </c>
      <c r="M2" s="127">
        <v>958735527.75</v>
      </c>
      <c r="N2" s="128">
        <v>40711</v>
      </c>
    </row>
    <row r="3" spans="1:14" x14ac:dyDescent="0.3">
      <c r="A3" s="126">
        <v>45386</v>
      </c>
      <c r="B3" s="127">
        <v>1151.3499999999999</v>
      </c>
      <c r="C3" s="127">
        <v>1152.5</v>
      </c>
      <c r="D3" s="127">
        <v>1172.5</v>
      </c>
      <c r="E3" s="127">
        <v>1139.25</v>
      </c>
      <c r="F3" s="127">
        <v>1141.75</v>
      </c>
      <c r="G3" s="127">
        <v>1155</v>
      </c>
      <c r="I3" s="127">
        <v>1154.95</v>
      </c>
      <c r="J3" s="127">
        <v>1330</v>
      </c>
      <c r="K3">
        <v>743.55</v>
      </c>
      <c r="L3" s="128">
        <v>2867983</v>
      </c>
      <c r="M3" s="127">
        <v>3312365498.25</v>
      </c>
      <c r="N3" s="128">
        <v>72390</v>
      </c>
    </row>
    <row r="4" spans="1:14" x14ac:dyDescent="0.3">
      <c r="A4" s="126">
        <v>45385</v>
      </c>
      <c r="B4" s="127">
        <v>1141.75</v>
      </c>
      <c r="C4" s="127">
        <v>1125</v>
      </c>
      <c r="D4" s="127">
        <v>1144.0999999999999</v>
      </c>
      <c r="E4" s="127">
        <v>1105.3</v>
      </c>
      <c r="F4" s="127">
        <v>1155.3499999999999</v>
      </c>
      <c r="G4" s="127">
        <v>1143.95</v>
      </c>
      <c r="I4" s="127">
        <v>1136.99</v>
      </c>
      <c r="J4" s="127">
        <v>1330</v>
      </c>
      <c r="K4">
        <v>743.55</v>
      </c>
      <c r="L4" s="128">
        <v>1586014</v>
      </c>
      <c r="M4" s="127">
        <v>1803275535.95</v>
      </c>
      <c r="N4" s="128">
        <v>59377</v>
      </c>
    </row>
    <row r="5" spans="1:14" x14ac:dyDescent="0.3">
      <c r="A5" s="126">
        <v>45384</v>
      </c>
      <c r="B5" s="127">
        <v>1155.3499999999999</v>
      </c>
      <c r="C5" s="127">
        <v>1159.9000000000001</v>
      </c>
      <c r="D5" s="127">
        <v>1159.9000000000001</v>
      </c>
      <c r="E5" s="127">
        <v>1135.1500000000001</v>
      </c>
      <c r="F5" s="127">
        <v>1148.5999999999999</v>
      </c>
      <c r="G5" s="127">
        <v>1156.5</v>
      </c>
      <c r="I5" s="127">
        <v>1151.76</v>
      </c>
      <c r="J5" s="127">
        <v>1330</v>
      </c>
      <c r="K5">
        <v>743.55</v>
      </c>
      <c r="L5" s="128">
        <v>713289</v>
      </c>
      <c r="M5" s="127">
        <v>821536171</v>
      </c>
      <c r="N5" s="128">
        <v>38521</v>
      </c>
    </row>
    <row r="6" spans="1:14" x14ac:dyDescent="0.3">
      <c r="A6" s="126">
        <v>45383</v>
      </c>
      <c r="B6" s="127">
        <v>1148.5999999999999</v>
      </c>
      <c r="C6" s="127">
        <v>1132.2</v>
      </c>
      <c r="D6" s="127">
        <v>1153.4000000000001</v>
      </c>
      <c r="E6" s="127">
        <v>1121</v>
      </c>
      <c r="F6" s="127">
        <v>1129.5999999999999</v>
      </c>
      <c r="G6" s="127">
        <v>1147.95</v>
      </c>
      <c r="I6" s="127">
        <v>1145.02</v>
      </c>
      <c r="J6" s="127">
        <v>1330</v>
      </c>
      <c r="K6">
        <v>743.55</v>
      </c>
      <c r="L6" s="128">
        <v>1247843</v>
      </c>
      <c r="M6" s="127">
        <v>1428805173.7</v>
      </c>
      <c r="N6" s="128">
        <v>57433</v>
      </c>
    </row>
    <row r="7" spans="1:14" x14ac:dyDescent="0.3">
      <c r="A7" s="126">
        <v>45379</v>
      </c>
      <c r="B7" s="127">
        <v>1129.5999999999999</v>
      </c>
      <c r="C7" s="127">
        <v>1114.95</v>
      </c>
      <c r="D7" s="127">
        <v>1135.2</v>
      </c>
      <c r="E7" s="127">
        <v>1103.5</v>
      </c>
      <c r="F7" s="127">
        <v>1111.2</v>
      </c>
      <c r="G7" s="127">
        <v>1129.5</v>
      </c>
      <c r="I7" s="127">
        <v>1121.52</v>
      </c>
      <c r="J7" s="127">
        <v>1330</v>
      </c>
      <c r="K7">
        <v>743.55</v>
      </c>
      <c r="L7" s="128">
        <v>1391471</v>
      </c>
      <c r="M7" s="127">
        <v>1560555718.45</v>
      </c>
      <c r="N7" s="128">
        <v>68011</v>
      </c>
    </row>
    <row r="8" spans="1:14" x14ac:dyDescent="0.3">
      <c r="A8" s="126">
        <v>45378</v>
      </c>
      <c r="B8" s="127">
        <v>1111.2</v>
      </c>
      <c r="C8" s="127">
        <v>1132.4000000000001</v>
      </c>
      <c r="D8" s="127">
        <v>1143.05</v>
      </c>
      <c r="E8" s="127">
        <v>1107.25</v>
      </c>
      <c r="F8" s="127">
        <v>1130.1500000000001</v>
      </c>
      <c r="G8" s="127">
        <v>1112.4000000000001</v>
      </c>
      <c r="I8" s="127">
        <v>1124.95</v>
      </c>
      <c r="J8" s="127">
        <v>1330</v>
      </c>
      <c r="K8">
        <v>743.55</v>
      </c>
      <c r="L8" s="128">
        <v>1811541</v>
      </c>
      <c r="M8" s="127">
        <v>2037900818.3</v>
      </c>
      <c r="N8" s="128">
        <v>79901</v>
      </c>
    </row>
    <row r="9" spans="1:14" x14ac:dyDescent="0.3">
      <c r="A9" s="126">
        <v>45377</v>
      </c>
      <c r="B9" s="127">
        <v>1130.1500000000001</v>
      </c>
      <c r="C9" s="127">
        <v>1131.9000000000001</v>
      </c>
      <c r="D9" s="127">
        <v>1140.95</v>
      </c>
      <c r="E9" s="127">
        <v>1127</v>
      </c>
      <c r="F9" s="127">
        <v>1128.95</v>
      </c>
      <c r="G9" s="127">
        <v>1132.5</v>
      </c>
      <c r="I9" s="127">
        <v>1132.69</v>
      </c>
      <c r="J9" s="127">
        <v>1330</v>
      </c>
      <c r="K9">
        <v>743.55</v>
      </c>
      <c r="L9" s="128">
        <v>728614</v>
      </c>
      <c r="M9" s="127">
        <v>825292206.04999995</v>
      </c>
      <c r="N9" s="128">
        <v>32778</v>
      </c>
    </row>
    <row r="10" spans="1:14" x14ac:dyDescent="0.3">
      <c r="A10" s="126">
        <v>45373</v>
      </c>
      <c r="B10" s="127">
        <v>1128.95</v>
      </c>
      <c r="C10" s="127">
        <v>1102</v>
      </c>
      <c r="D10" s="127">
        <v>1133.5999999999999</v>
      </c>
      <c r="E10" s="127">
        <v>1101.3</v>
      </c>
      <c r="F10" s="127">
        <v>1102</v>
      </c>
      <c r="G10" s="127">
        <v>1131.75</v>
      </c>
      <c r="I10" s="127">
        <v>1123.52</v>
      </c>
      <c r="J10" s="127">
        <v>1330</v>
      </c>
      <c r="K10">
        <v>743.55</v>
      </c>
      <c r="L10" s="128">
        <v>1129996</v>
      </c>
      <c r="M10" s="127">
        <v>1269569897.3</v>
      </c>
      <c r="N10" s="128">
        <v>67472</v>
      </c>
    </row>
    <row r="11" spans="1:14" x14ac:dyDescent="0.3">
      <c r="A11" s="126">
        <v>45372</v>
      </c>
      <c r="B11" s="127">
        <v>1102</v>
      </c>
      <c r="C11" s="127">
        <v>1097.8</v>
      </c>
      <c r="D11" s="127">
        <v>1122</v>
      </c>
      <c r="E11" s="127">
        <v>1094</v>
      </c>
      <c r="F11" s="127">
        <v>1092.7</v>
      </c>
      <c r="G11" s="127">
        <v>1100.2</v>
      </c>
      <c r="I11" s="127">
        <v>1102.92</v>
      </c>
      <c r="J11" s="127">
        <v>1330</v>
      </c>
      <c r="K11">
        <v>743.55</v>
      </c>
      <c r="L11" s="128">
        <v>2400850</v>
      </c>
      <c r="M11" s="127">
        <v>2647948394.5</v>
      </c>
      <c r="N11" s="128">
        <v>71231</v>
      </c>
    </row>
    <row r="12" spans="1:14" x14ac:dyDescent="0.3">
      <c r="A12" s="126">
        <v>45371</v>
      </c>
      <c r="B12" s="127">
        <v>1092.7</v>
      </c>
      <c r="C12" s="127">
        <v>1110</v>
      </c>
      <c r="D12" s="127">
        <v>1118.5999999999999</v>
      </c>
      <c r="E12" s="127">
        <v>1088</v>
      </c>
      <c r="F12" s="127">
        <v>1112.7</v>
      </c>
      <c r="G12" s="127">
        <v>1093</v>
      </c>
      <c r="I12" s="127">
        <v>1098.58</v>
      </c>
      <c r="J12" s="127">
        <v>1330</v>
      </c>
      <c r="K12">
        <v>743.55</v>
      </c>
      <c r="L12" s="128">
        <v>1044847</v>
      </c>
      <c r="M12" s="127">
        <v>1147851470.95</v>
      </c>
      <c r="N12" s="128">
        <v>45692</v>
      </c>
    </row>
    <row r="13" spans="1:14" x14ac:dyDescent="0.3">
      <c r="A13" s="126">
        <v>45370</v>
      </c>
      <c r="B13" s="127">
        <v>1112.7</v>
      </c>
      <c r="C13" s="127">
        <v>1111.75</v>
      </c>
      <c r="D13" s="127">
        <v>1133</v>
      </c>
      <c r="E13" s="127">
        <v>1093.5999999999999</v>
      </c>
      <c r="F13" s="127">
        <v>1114.4000000000001</v>
      </c>
      <c r="G13" s="127">
        <v>1116</v>
      </c>
      <c r="I13" s="127">
        <v>1109.8399999999999</v>
      </c>
      <c r="J13" s="127">
        <v>1330</v>
      </c>
      <c r="K13">
        <v>743.55</v>
      </c>
      <c r="L13" s="128">
        <v>830859</v>
      </c>
      <c r="M13" s="127">
        <v>922118394.45000005</v>
      </c>
      <c r="N13" s="128">
        <v>29848</v>
      </c>
    </row>
    <row r="14" spans="1:14" x14ac:dyDescent="0.3">
      <c r="A14" s="126">
        <v>45369</v>
      </c>
      <c r="B14" s="127">
        <v>1114.4000000000001</v>
      </c>
      <c r="C14" s="127">
        <v>1119</v>
      </c>
      <c r="D14" s="127">
        <v>1121</v>
      </c>
      <c r="E14" s="127">
        <v>1090.3</v>
      </c>
      <c r="F14" s="127">
        <v>1119.5</v>
      </c>
      <c r="G14" s="127">
        <v>1115.45</v>
      </c>
      <c r="I14" s="127">
        <v>1106.78</v>
      </c>
      <c r="J14" s="127">
        <v>1330</v>
      </c>
      <c r="K14">
        <v>743.55</v>
      </c>
      <c r="L14" s="128">
        <v>1199978</v>
      </c>
      <c r="M14" s="127">
        <v>1328114853.55</v>
      </c>
      <c r="N14" s="128">
        <v>69864</v>
      </c>
    </row>
    <row r="15" spans="1:14" x14ac:dyDescent="0.3">
      <c r="A15" s="126">
        <v>45366</v>
      </c>
      <c r="B15" s="127">
        <v>1119.5</v>
      </c>
      <c r="C15" s="127">
        <v>1117.95</v>
      </c>
      <c r="D15" s="127">
        <v>1130.6500000000001</v>
      </c>
      <c r="E15" s="127">
        <v>1099.0999999999999</v>
      </c>
      <c r="F15" s="127">
        <v>1113.05</v>
      </c>
      <c r="G15" s="127">
        <v>1125</v>
      </c>
      <c r="I15" s="127">
        <v>1115.57</v>
      </c>
      <c r="J15" s="127">
        <v>1330</v>
      </c>
      <c r="K15">
        <v>743.55</v>
      </c>
      <c r="L15" s="128">
        <v>1004065</v>
      </c>
      <c r="M15" s="127">
        <v>1120107916.5999999</v>
      </c>
      <c r="N15" s="128">
        <v>65860</v>
      </c>
    </row>
    <row r="16" spans="1:14" x14ac:dyDescent="0.3">
      <c r="A16" s="126">
        <v>45365</v>
      </c>
      <c r="B16" s="127">
        <v>1113.05</v>
      </c>
      <c r="C16" s="127">
        <v>1111</v>
      </c>
      <c r="D16" s="127">
        <v>1127</v>
      </c>
      <c r="E16" s="127">
        <v>1096.7</v>
      </c>
      <c r="F16" s="127">
        <v>1127</v>
      </c>
      <c r="G16" s="127">
        <v>1114.5</v>
      </c>
      <c r="I16" s="127">
        <v>1113.23</v>
      </c>
      <c r="J16" s="127">
        <v>1330</v>
      </c>
      <c r="K16">
        <v>743.55</v>
      </c>
      <c r="L16" s="128">
        <v>1500630</v>
      </c>
      <c r="M16" s="127">
        <v>1670543409.8</v>
      </c>
      <c r="N16" s="128">
        <v>55884</v>
      </c>
    </row>
    <row r="17" spans="1:16" x14ac:dyDescent="0.3">
      <c r="A17" s="126">
        <v>45364</v>
      </c>
      <c r="B17" s="127">
        <v>1127</v>
      </c>
      <c r="C17" s="127">
        <v>1155.8499999999999</v>
      </c>
      <c r="D17" s="127">
        <v>1164.45</v>
      </c>
      <c r="E17" s="127">
        <v>1115</v>
      </c>
      <c r="F17" s="127">
        <v>1155.8499999999999</v>
      </c>
      <c r="G17" s="127">
        <v>1118.25</v>
      </c>
      <c r="I17" s="127">
        <v>1133.45</v>
      </c>
      <c r="J17" s="127">
        <v>1330</v>
      </c>
      <c r="K17">
        <v>743.55</v>
      </c>
      <c r="L17" s="128">
        <v>1538078</v>
      </c>
      <c r="M17" s="127">
        <v>1743326941.5</v>
      </c>
      <c r="N17" s="128">
        <v>64105</v>
      </c>
    </row>
    <row r="18" spans="1:16" x14ac:dyDescent="0.3">
      <c r="A18" s="126">
        <v>45363</v>
      </c>
      <c r="B18" s="127">
        <v>1155.8499999999999</v>
      </c>
      <c r="C18" s="127">
        <v>1160.05</v>
      </c>
      <c r="D18" s="127">
        <v>1170.9000000000001</v>
      </c>
      <c r="E18" s="127">
        <v>1139</v>
      </c>
      <c r="F18" s="127">
        <v>1159.8499999999999</v>
      </c>
      <c r="G18" s="127">
        <v>1154.5999999999999</v>
      </c>
      <c r="I18" s="127">
        <v>1149.83</v>
      </c>
      <c r="J18" s="127">
        <v>1330</v>
      </c>
      <c r="K18">
        <v>743.55</v>
      </c>
      <c r="L18" s="128">
        <v>942567</v>
      </c>
      <c r="M18" s="127">
        <v>1083789561.4000001</v>
      </c>
      <c r="N18" s="128">
        <v>39226</v>
      </c>
    </row>
    <row r="19" spans="1:16" x14ac:dyDescent="0.3">
      <c r="A19" s="126">
        <v>45362</v>
      </c>
      <c r="B19" s="127">
        <v>1159.8499999999999</v>
      </c>
      <c r="C19" s="127">
        <v>1170.05</v>
      </c>
      <c r="D19" s="127">
        <v>1190.5999999999999</v>
      </c>
      <c r="E19" s="127">
        <v>1143.4000000000001</v>
      </c>
      <c r="F19" s="127">
        <v>1178.8499999999999</v>
      </c>
      <c r="G19" s="127">
        <v>1156.75</v>
      </c>
      <c r="I19" s="127">
        <v>1162.02</v>
      </c>
      <c r="J19" s="127">
        <v>1330</v>
      </c>
      <c r="K19">
        <v>743.55</v>
      </c>
      <c r="L19" s="128">
        <v>2315091</v>
      </c>
      <c r="M19" s="127">
        <v>2690184670.0500002</v>
      </c>
      <c r="N19" s="128">
        <v>128283</v>
      </c>
      <c r="P19" t="e">
        <f>INDEX(#REF!, 2, 3)</f>
        <v>#REF!</v>
      </c>
    </row>
    <row r="20" spans="1:16" x14ac:dyDescent="0.3">
      <c r="A20" s="126">
        <v>45358</v>
      </c>
      <c r="B20" s="127">
        <v>1178.8499999999999</v>
      </c>
      <c r="C20" s="127">
        <v>1181.6500000000001</v>
      </c>
      <c r="D20" s="127">
        <v>1193.5999999999999</v>
      </c>
      <c r="E20" s="127">
        <v>1170.3499999999999</v>
      </c>
      <c r="F20" s="127">
        <v>1181.75</v>
      </c>
      <c r="G20" s="127">
        <v>1170.9000000000001</v>
      </c>
      <c r="I20" s="127">
        <v>1182.45</v>
      </c>
      <c r="J20" s="127">
        <v>1330</v>
      </c>
      <c r="K20">
        <v>743.55</v>
      </c>
      <c r="L20" s="128">
        <v>557070</v>
      </c>
      <c r="M20" s="127">
        <v>658705248.45000005</v>
      </c>
      <c r="N20" s="128">
        <v>40303</v>
      </c>
    </row>
    <row r="21" spans="1:16" x14ac:dyDescent="0.3">
      <c r="A21" s="126">
        <v>45357</v>
      </c>
      <c r="B21" s="127">
        <v>1181.75</v>
      </c>
      <c r="C21" s="127">
        <v>1189</v>
      </c>
      <c r="D21" s="127">
        <v>1190.75</v>
      </c>
      <c r="E21" s="127">
        <v>1150.0999999999999</v>
      </c>
      <c r="F21" s="127">
        <v>1185.8</v>
      </c>
      <c r="G21" s="127">
        <v>1183</v>
      </c>
      <c r="I21" s="127">
        <v>1170.79</v>
      </c>
      <c r="J21" s="127">
        <v>1330</v>
      </c>
      <c r="K21">
        <v>743.55</v>
      </c>
      <c r="L21" s="128">
        <v>674420</v>
      </c>
      <c r="M21" s="127">
        <v>789601881.85000002</v>
      </c>
      <c r="N21" s="128">
        <v>32962</v>
      </c>
    </row>
    <row r="22" spans="1:16" x14ac:dyDescent="0.3">
      <c r="A22" s="126">
        <v>45356</v>
      </c>
      <c r="B22" s="127">
        <v>1185.8</v>
      </c>
      <c r="C22" s="127">
        <v>1190</v>
      </c>
      <c r="D22" s="127">
        <v>1211</v>
      </c>
      <c r="E22" s="127">
        <v>1179.95</v>
      </c>
      <c r="F22" s="127">
        <v>1189.1500000000001</v>
      </c>
      <c r="G22" s="127">
        <v>1187</v>
      </c>
      <c r="I22" s="127">
        <v>1195.71</v>
      </c>
      <c r="J22" s="127">
        <v>1330</v>
      </c>
      <c r="K22">
        <v>743.55</v>
      </c>
      <c r="L22" s="128">
        <v>1251169</v>
      </c>
      <c r="M22" s="127">
        <v>1496032010.25</v>
      </c>
      <c r="N22" s="128">
        <v>46896</v>
      </c>
    </row>
    <row r="23" spans="1:16" x14ac:dyDescent="0.3">
      <c r="A23" s="126">
        <v>45355</v>
      </c>
      <c r="B23" s="127">
        <v>1189.1500000000001</v>
      </c>
      <c r="C23" s="127">
        <v>1182</v>
      </c>
      <c r="D23" s="127">
        <v>1193.7</v>
      </c>
      <c r="E23" s="127">
        <v>1170</v>
      </c>
      <c r="F23" s="127">
        <v>1179.6500000000001</v>
      </c>
      <c r="G23" s="127">
        <v>1191</v>
      </c>
      <c r="I23" s="127">
        <v>1184.5999999999999</v>
      </c>
      <c r="J23" s="127">
        <v>1330</v>
      </c>
      <c r="K23">
        <v>743.55</v>
      </c>
      <c r="L23" s="128">
        <v>1806324</v>
      </c>
      <c r="M23" s="127">
        <v>2139766865.2</v>
      </c>
      <c r="N23" s="128">
        <v>83790</v>
      </c>
    </row>
    <row r="24" spans="1:16" x14ac:dyDescent="0.3">
      <c r="A24" s="126">
        <v>45353</v>
      </c>
      <c r="B24" s="127">
        <v>1179.6500000000001</v>
      </c>
      <c r="C24" s="127">
        <v>1186.55</v>
      </c>
      <c r="D24" s="127">
        <v>1194.9000000000001</v>
      </c>
      <c r="E24" s="127">
        <v>1171.05</v>
      </c>
      <c r="F24" s="127">
        <v>1184.25</v>
      </c>
      <c r="G24" s="127">
        <v>1182</v>
      </c>
      <c r="I24" s="127">
        <v>1178.6500000000001</v>
      </c>
      <c r="J24" s="127">
        <v>1330</v>
      </c>
      <c r="K24">
        <v>743.55</v>
      </c>
      <c r="L24" s="128">
        <v>60824</v>
      </c>
      <c r="M24" s="127">
        <v>71690180.950000003</v>
      </c>
      <c r="N24" s="128">
        <v>4177</v>
      </c>
    </row>
    <row r="25" spans="1:16" x14ac:dyDescent="0.3">
      <c r="A25" s="126">
        <v>45352</v>
      </c>
      <c r="B25" s="127">
        <v>1184.25</v>
      </c>
      <c r="C25" s="127">
        <v>1150.05</v>
      </c>
      <c r="D25" s="127">
        <v>1187.9000000000001</v>
      </c>
      <c r="E25" s="127">
        <v>1150.05</v>
      </c>
      <c r="F25" s="127">
        <v>1151</v>
      </c>
      <c r="G25" s="127">
        <v>1185</v>
      </c>
      <c r="I25" s="127">
        <v>1171.33</v>
      </c>
      <c r="J25" s="127">
        <v>1330</v>
      </c>
      <c r="K25">
        <v>743.55</v>
      </c>
      <c r="L25" s="128">
        <v>740159</v>
      </c>
      <c r="M25" s="127">
        <v>866972473.64999998</v>
      </c>
      <c r="N25" s="128">
        <v>40351</v>
      </c>
    </row>
    <row r="26" spans="1:16" x14ac:dyDescent="0.3">
      <c r="A26" s="126">
        <v>45351</v>
      </c>
      <c r="B26" s="127">
        <v>1151</v>
      </c>
      <c r="C26" s="127">
        <v>1145</v>
      </c>
      <c r="D26" s="127">
        <v>1158</v>
      </c>
      <c r="E26" s="127">
        <v>1135.8</v>
      </c>
      <c r="F26" s="127">
        <v>1152.25</v>
      </c>
      <c r="G26" s="127">
        <v>1148.4000000000001</v>
      </c>
      <c r="I26" s="127">
        <v>1147.47</v>
      </c>
      <c r="J26" s="127">
        <v>1330</v>
      </c>
      <c r="K26">
        <v>743.55</v>
      </c>
      <c r="L26" s="128">
        <v>1187019</v>
      </c>
      <c r="M26" s="127">
        <v>1362069416</v>
      </c>
      <c r="N26" s="128">
        <v>43754</v>
      </c>
    </row>
    <row r="27" spans="1:16" x14ac:dyDescent="0.3">
      <c r="A27" s="126">
        <v>45350</v>
      </c>
      <c r="B27" s="127">
        <v>1152.25</v>
      </c>
      <c r="C27" s="127">
        <v>1175.75</v>
      </c>
      <c r="D27" s="127">
        <v>1181.55</v>
      </c>
      <c r="E27" s="127">
        <v>1141.1500000000001</v>
      </c>
      <c r="F27" s="127">
        <v>1177.95</v>
      </c>
      <c r="G27" s="127">
        <v>1150</v>
      </c>
      <c r="I27" s="127">
        <v>1157.31</v>
      </c>
      <c r="J27" s="127">
        <v>1330</v>
      </c>
      <c r="K27">
        <v>743.55</v>
      </c>
      <c r="L27" s="128">
        <v>770303</v>
      </c>
      <c r="M27" s="127">
        <v>891480098.75</v>
      </c>
      <c r="N27" s="128">
        <v>34062</v>
      </c>
    </row>
    <row r="28" spans="1:16" x14ac:dyDescent="0.3">
      <c r="A28" s="126">
        <v>45349</v>
      </c>
      <c r="B28" s="127">
        <v>1177.95</v>
      </c>
      <c r="C28" s="127">
        <v>1173.9000000000001</v>
      </c>
      <c r="D28" s="127">
        <v>1195.2</v>
      </c>
      <c r="E28" s="127">
        <v>1169.8</v>
      </c>
      <c r="F28" s="127">
        <v>1175.5999999999999</v>
      </c>
      <c r="G28" s="127">
        <v>1179</v>
      </c>
      <c r="I28" s="127">
        <v>1182.79</v>
      </c>
      <c r="J28" s="127">
        <v>1330</v>
      </c>
      <c r="K28">
        <v>743.55</v>
      </c>
      <c r="L28" s="128">
        <v>1178342</v>
      </c>
      <c r="M28" s="127">
        <v>1393730736.3499999</v>
      </c>
      <c r="N28" s="128">
        <v>67566</v>
      </c>
    </row>
    <row r="29" spans="1:16" x14ac:dyDescent="0.3">
      <c r="A29" s="126">
        <v>45348</v>
      </c>
      <c r="B29" s="127">
        <v>1175.5999999999999</v>
      </c>
      <c r="C29" s="127">
        <v>1132.0999999999999</v>
      </c>
      <c r="D29" s="127">
        <v>1181.8499999999999</v>
      </c>
      <c r="E29" s="127">
        <v>1119.4000000000001</v>
      </c>
      <c r="F29" s="127">
        <v>1132.0999999999999</v>
      </c>
      <c r="G29" s="127">
        <v>1172</v>
      </c>
      <c r="I29" s="127">
        <v>1154.5899999999999</v>
      </c>
      <c r="J29" s="127">
        <v>1330</v>
      </c>
      <c r="K29">
        <v>743.55</v>
      </c>
      <c r="L29" s="128">
        <v>3694478</v>
      </c>
      <c r="M29" s="127">
        <v>4265610627.4499998</v>
      </c>
      <c r="N29" s="128">
        <v>150064</v>
      </c>
    </row>
    <row r="30" spans="1:16" x14ac:dyDescent="0.3">
      <c r="A30" s="126">
        <v>45345</v>
      </c>
      <c r="B30" s="127">
        <v>1132.0999999999999</v>
      </c>
      <c r="C30" s="127">
        <v>1133.05</v>
      </c>
      <c r="D30" s="127">
        <v>1145.55</v>
      </c>
      <c r="E30" s="127">
        <v>1125</v>
      </c>
      <c r="F30" s="127">
        <v>1133.05</v>
      </c>
      <c r="G30" s="127">
        <v>1130</v>
      </c>
      <c r="I30" s="127">
        <v>1136.79</v>
      </c>
      <c r="J30" s="127">
        <v>1330</v>
      </c>
      <c r="K30">
        <v>743.55</v>
      </c>
      <c r="L30" s="128">
        <v>443601</v>
      </c>
      <c r="M30" s="127">
        <v>504283098.39999998</v>
      </c>
      <c r="N30" s="128">
        <v>24652</v>
      </c>
    </row>
    <row r="31" spans="1:16" x14ac:dyDescent="0.3">
      <c r="A31" s="126">
        <v>45344</v>
      </c>
      <c r="B31" s="127">
        <v>1133.05</v>
      </c>
      <c r="C31" s="127">
        <v>1123.4000000000001</v>
      </c>
      <c r="D31" s="127">
        <v>1135.5</v>
      </c>
      <c r="E31" s="127">
        <v>1109.4000000000001</v>
      </c>
      <c r="F31" s="127">
        <v>1123.3</v>
      </c>
      <c r="G31" s="127">
        <v>1130.8499999999999</v>
      </c>
      <c r="I31" s="127">
        <v>1125.49</v>
      </c>
      <c r="J31" s="127">
        <v>1330</v>
      </c>
      <c r="K31">
        <v>743.55</v>
      </c>
      <c r="L31" s="128">
        <v>508795</v>
      </c>
      <c r="M31" s="127">
        <v>572643313.29999995</v>
      </c>
      <c r="N31" s="128">
        <v>29893</v>
      </c>
    </row>
    <row r="32" spans="1:16" x14ac:dyDescent="0.3">
      <c r="A32" s="126">
        <v>45343</v>
      </c>
      <c r="B32" s="127">
        <v>1123.3</v>
      </c>
      <c r="C32" s="127">
        <v>1125.9000000000001</v>
      </c>
      <c r="D32" s="127">
        <v>1142.4000000000001</v>
      </c>
      <c r="E32" s="127">
        <v>1115.7</v>
      </c>
      <c r="F32" s="127">
        <v>1122.55</v>
      </c>
      <c r="G32" s="127">
        <v>1120.45</v>
      </c>
      <c r="I32" s="127">
        <v>1130.05</v>
      </c>
      <c r="J32" s="127">
        <v>1330</v>
      </c>
      <c r="K32">
        <v>743.55</v>
      </c>
      <c r="L32" s="128">
        <v>1137612</v>
      </c>
      <c r="M32" s="127">
        <v>1285553230.3499999</v>
      </c>
      <c r="N32" s="128">
        <v>50809</v>
      </c>
    </row>
    <row r="33" spans="1:14" x14ac:dyDescent="0.3">
      <c r="A33" s="126">
        <v>45342</v>
      </c>
      <c r="B33" s="127">
        <v>1122.55</v>
      </c>
      <c r="C33" s="127">
        <v>1124.9000000000001</v>
      </c>
      <c r="D33" s="127">
        <v>1125.7</v>
      </c>
      <c r="E33" s="127">
        <v>1100</v>
      </c>
      <c r="F33" s="127">
        <v>1124.75</v>
      </c>
      <c r="G33" s="127">
        <v>1118.5999999999999</v>
      </c>
      <c r="I33" s="127">
        <v>1111.9100000000001</v>
      </c>
      <c r="J33" s="127">
        <v>1330</v>
      </c>
      <c r="K33">
        <v>743.55</v>
      </c>
      <c r="L33" s="128">
        <v>1337593</v>
      </c>
      <c r="M33" s="127">
        <v>1487278657.7</v>
      </c>
      <c r="N33" s="128">
        <v>55989</v>
      </c>
    </row>
    <row r="34" spans="1:14" x14ac:dyDescent="0.3">
      <c r="A34" s="126">
        <v>45341</v>
      </c>
      <c r="B34" s="127">
        <v>1124.75</v>
      </c>
      <c r="C34" s="127">
        <v>1150</v>
      </c>
      <c r="D34" s="127">
        <v>1150</v>
      </c>
      <c r="E34" s="127">
        <v>1117</v>
      </c>
      <c r="F34" s="127">
        <v>1133.8499999999999</v>
      </c>
      <c r="G34" s="127">
        <v>1125</v>
      </c>
      <c r="I34" s="127">
        <v>1125.78</v>
      </c>
      <c r="J34" s="127">
        <v>1330</v>
      </c>
      <c r="K34">
        <v>743.55</v>
      </c>
      <c r="L34" s="128">
        <v>883522</v>
      </c>
      <c r="M34" s="127">
        <v>994650350</v>
      </c>
      <c r="N34" s="128">
        <v>59651</v>
      </c>
    </row>
    <row r="35" spans="1:14" x14ac:dyDescent="0.3">
      <c r="A35" s="126">
        <v>45338</v>
      </c>
      <c r="B35" s="127">
        <v>1133.8499999999999</v>
      </c>
      <c r="C35" s="127">
        <v>1121.8499999999999</v>
      </c>
      <c r="D35" s="127">
        <v>1136</v>
      </c>
      <c r="E35" s="127">
        <v>1106.3499999999999</v>
      </c>
      <c r="F35" s="127">
        <v>1110.45</v>
      </c>
      <c r="G35" s="127">
        <v>1134.7</v>
      </c>
      <c r="I35" s="127">
        <v>1125.33</v>
      </c>
      <c r="J35" s="127">
        <v>1330</v>
      </c>
      <c r="K35">
        <v>743.55</v>
      </c>
      <c r="L35" s="128">
        <v>1009339</v>
      </c>
      <c r="M35" s="127">
        <v>1135836139.4000001</v>
      </c>
      <c r="N35" s="128">
        <v>48730</v>
      </c>
    </row>
    <row r="36" spans="1:14" x14ac:dyDescent="0.3">
      <c r="A36" s="126">
        <v>45337</v>
      </c>
      <c r="B36" s="127">
        <v>1110.45</v>
      </c>
      <c r="C36" s="127">
        <v>1115</v>
      </c>
      <c r="D36" s="127">
        <v>1115.4000000000001</v>
      </c>
      <c r="E36" s="127">
        <v>1094.3</v>
      </c>
      <c r="F36" s="127">
        <v>1105.0999999999999</v>
      </c>
      <c r="G36" s="127">
        <v>1109.1500000000001</v>
      </c>
      <c r="I36" s="127">
        <v>1105.08</v>
      </c>
      <c r="J36" s="127">
        <v>1330</v>
      </c>
      <c r="K36">
        <v>743.55</v>
      </c>
      <c r="L36" s="128">
        <v>856004</v>
      </c>
      <c r="M36" s="127">
        <v>945955224.95000005</v>
      </c>
      <c r="N36" s="128">
        <v>51056</v>
      </c>
    </row>
    <row r="37" spans="1:14" x14ac:dyDescent="0.3">
      <c r="A37" s="126">
        <v>45336</v>
      </c>
      <c r="B37" s="127">
        <v>1105.0999999999999</v>
      </c>
      <c r="C37" s="127">
        <v>1084.55</v>
      </c>
      <c r="D37" s="127">
        <v>1120.9000000000001</v>
      </c>
      <c r="E37" s="127">
        <v>1074.45</v>
      </c>
      <c r="F37" s="127">
        <v>1092.45</v>
      </c>
      <c r="G37" s="127">
        <v>1108</v>
      </c>
      <c r="I37" s="127">
        <v>1099.4100000000001</v>
      </c>
      <c r="J37" s="127">
        <v>1330</v>
      </c>
      <c r="K37">
        <v>743.55</v>
      </c>
      <c r="L37" s="128">
        <v>2028786</v>
      </c>
      <c r="M37" s="127">
        <v>2230468393.0500002</v>
      </c>
      <c r="N37" s="128">
        <v>74902</v>
      </c>
    </row>
    <row r="38" spans="1:14" x14ac:dyDescent="0.3">
      <c r="A38" s="126">
        <v>45335</v>
      </c>
      <c r="B38" s="127">
        <v>1092.45</v>
      </c>
      <c r="C38" s="127">
        <v>1160.95</v>
      </c>
      <c r="D38" s="127">
        <v>1161</v>
      </c>
      <c r="E38" s="127">
        <v>1063</v>
      </c>
      <c r="F38" s="127">
        <v>1130.95</v>
      </c>
      <c r="G38" s="127">
        <v>1092.0999999999999</v>
      </c>
      <c r="I38" s="127">
        <v>1096.18</v>
      </c>
      <c r="J38" s="127">
        <v>1330</v>
      </c>
      <c r="K38">
        <v>743.55</v>
      </c>
      <c r="L38" s="128">
        <v>6017374</v>
      </c>
      <c r="M38" s="127">
        <v>6596114960.8999996</v>
      </c>
      <c r="N38" s="128">
        <v>240029</v>
      </c>
    </row>
    <row r="39" spans="1:14" x14ac:dyDescent="0.3">
      <c r="A39" s="126">
        <v>45334</v>
      </c>
      <c r="B39" s="127">
        <v>1130.95</v>
      </c>
      <c r="C39" s="127">
        <v>1324</v>
      </c>
      <c r="D39" s="127">
        <v>1330</v>
      </c>
      <c r="E39" s="127">
        <v>1116.95</v>
      </c>
      <c r="F39" s="127">
        <v>1314.05</v>
      </c>
      <c r="G39" s="127">
        <v>1131.0999999999999</v>
      </c>
      <c r="I39" s="127">
        <v>1199.01</v>
      </c>
      <c r="J39" s="127">
        <v>1330</v>
      </c>
      <c r="K39">
        <v>743.55</v>
      </c>
      <c r="L39" s="128">
        <v>7363983</v>
      </c>
      <c r="M39" s="127">
        <v>8829457907.75</v>
      </c>
      <c r="N39" s="128">
        <v>199862</v>
      </c>
    </row>
    <row r="40" spans="1:14" x14ac:dyDescent="0.3">
      <c r="A40" s="126">
        <v>45331</v>
      </c>
      <c r="B40" s="127">
        <v>1314.05</v>
      </c>
      <c r="C40" s="127">
        <v>1285</v>
      </c>
      <c r="D40" s="127">
        <v>1321.25</v>
      </c>
      <c r="E40" s="127">
        <v>1272.8</v>
      </c>
      <c r="F40" s="127">
        <v>1282.3</v>
      </c>
      <c r="G40" s="127">
        <v>1319.45</v>
      </c>
      <c r="I40" s="127">
        <v>1304.42</v>
      </c>
      <c r="J40" s="127">
        <v>1321.25</v>
      </c>
      <c r="K40">
        <v>743.55</v>
      </c>
      <c r="L40" s="128">
        <v>1936968</v>
      </c>
      <c r="M40" s="127">
        <v>2526615976.75</v>
      </c>
      <c r="N40" s="128">
        <v>87738</v>
      </c>
    </row>
    <row r="41" spans="1:14" x14ac:dyDescent="0.3">
      <c r="A41" s="126">
        <v>45330</v>
      </c>
      <c r="B41" s="127">
        <v>1282.3</v>
      </c>
      <c r="C41" s="127">
        <v>1286</v>
      </c>
      <c r="D41" s="127">
        <v>1295.3499999999999</v>
      </c>
      <c r="E41" s="127">
        <v>1268.1500000000001</v>
      </c>
      <c r="F41" s="127">
        <v>1285.25</v>
      </c>
      <c r="G41" s="127">
        <v>1285</v>
      </c>
      <c r="I41" s="127">
        <v>1280.53</v>
      </c>
      <c r="J41" s="127">
        <v>1305</v>
      </c>
      <c r="K41">
        <v>743.55</v>
      </c>
      <c r="L41" s="128">
        <v>728305</v>
      </c>
      <c r="M41" s="127">
        <v>932612976.39999998</v>
      </c>
      <c r="N41" s="128">
        <v>32656</v>
      </c>
    </row>
    <row r="42" spans="1:14" x14ac:dyDescent="0.3">
      <c r="A42" s="126">
        <v>45329</v>
      </c>
      <c r="B42" s="127">
        <v>1285.25</v>
      </c>
      <c r="C42" s="127">
        <v>1286.6500000000001</v>
      </c>
      <c r="D42" s="127">
        <v>1296.6500000000001</v>
      </c>
      <c r="E42" s="127">
        <v>1276</v>
      </c>
      <c r="F42" s="127">
        <v>1285.5</v>
      </c>
      <c r="G42" s="127">
        <v>1282.3499999999999</v>
      </c>
      <c r="I42" s="127">
        <v>1285.1199999999999</v>
      </c>
      <c r="J42" s="127">
        <v>1305</v>
      </c>
      <c r="K42">
        <v>743.55</v>
      </c>
      <c r="L42" s="128">
        <v>654867</v>
      </c>
      <c r="M42" s="127">
        <v>841584592.89999998</v>
      </c>
      <c r="N42" s="128">
        <v>31399</v>
      </c>
    </row>
    <row r="43" spans="1:14" x14ac:dyDescent="0.3">
      <c r="A43" s="126">
        <v>45328</v>
      </c>
      <c r="B43" s="127">
        <v>1285.5</v>
      </c>
      <c r="C43" s="127">
        <v>1284</v>
      </c>
      <c r="D43" s="127">
        <v>1305</v>
      </c>
      <c r="E43" s="127">
        <v>1275.25</v>
      </c>
      <c r="F43" s="127">
        <v>1271.5999999999999</v>
      </c>
      <c r="G43" s="127">
        <v>1289.45</v>
      </c>
      <c r="I43" s="127">
        <v>1286.08</v>
      </c>
      <c r="J43" s="127">
        <v>1305</v>
      </c>
      <c r="K43">
        <v>743.55</v>
      </c>
      <c r="L43" s="128">
        <v>1223155</v>
      </c>
      <c r="M43" s="127">
        <v>1573074686.5</v>
      </c>
      <c r="N43" s="128">
        <v>55002</v>
      </c>
    </row>
    <row r="44" spans="1:14" x14ac:dyDescent="0.3">
      <c r="A44" s="126">
        <v>45327</v>
      </c>
      <c r="B44" s="127">
        <v>1271.5999999999999</v>
      </c>
      <c r="C44" s="127">
        <v>1245.5999999999999</v>
      </c>
      <c r="D44" s="127">
        <v>1274.8499999999999</v>
      </c>
      <c r="E44" s="127">
        <v>1229.55</v>
      </c>
      <c r="F44" s="127">
        <v>1238.8499999999999</v>
      </c>
      <c r="G44" s="127">
        <v>1270</v>
      </c>
      <c r="I44" s="127">
        <v>1263.6400000000001</v>
      </c>
      <c r="J44" s="127">
        <v>1299</v>
      </c>
      <c r="K44">
        <v>743.55</v>
      </c>
      <c r="L44" s="128">
        <v>1419072</v>
      </c>
      <c r="M44" s="127">
        <v>1793189572.1500001</v>
      </c>
      <c r="N44" s="128">
        <v>86803</v>
      </c>
    </row>
    <row r="45" spans="1:14" x14ac:dyDescent="0.3">
      <c r="A45" s="126">
        <v>45324</v>
      </c>
      <c r="B45" s="127">
        <v>1238.8499999999999</v>
      </c>
      <c r="C45" s="127">
        <v>1237.9000000000001</v>
      </c>
      <c r="D45" s="127">
        <v>1251.95</v>
      </c>
      <c r="E45" s="127">
        <v>1231.05</v>
      </c>
      <c r="F45" s="127">
        <v>1229.55</v>
      </c>
      <c r="G45" s="127">
        <v>1238.5</v>
      </c>
      <c r="I45" s="127">
        <v>1241.31</v>
      </c>
      <c r="J45" s="127">
        <v>1299</v>
      </c>
      <c r="K45">
        <v>743.55</v>
      </c>
      <c r="L45" s="128">
        <v>570679</v>
      </c>
      <c r="M45" s="127">
        <v>708390837</v>
      </c>
      <c r="N45" s="128">
        <v>36145</v>
      </c>
    </row>
    <row r="46" spans="1:14" x14ac:dyDescent="0.3">
      <c r="A46" s="126">
        <v>45323</v>
      </c>
      <c r="B46" s="127">
        <v>1229.55</v>
      </c>
      <c r="C46" s="127">
        <v>1242</v>
      </c>
      <c r="D46" s="127">
        <v>1245.75</v>
      </c>
      <c r="E46" s="127">
        <v>1217</v>
      </c>
      <c r="F46" s="127">
        <v>1235.25</v>
      </c>
      <c r="G46" s="127">
        <v>1224.2</v>
      </c>
      <c r="I46" s="127">
        <v>1230.79</v>
      </c>
      <c r="J46" s="127">
        <v>1299</v>
      </c>
      <c r="K46">
        <v>743.55</v>
      </c>
      <c r="L46" s="128">
        <v>346050</v>
      </c>
      <c r="M46" s="127">
        <v>425913912.19999999</v>
      </c>
      <c r="N46" s="128">
        <v>25703</v>
      </c>
    </row>
    <row r="47" spans="1:14" x14ac:dyDescent="0.3">
      <c r="A47" s="126">
        <v>45322</v>
      </c>
      <c r="B47" s="127">
        <v>1235.25</v>
      </c>
      <c r="C47" s="127">
        <v>1210.95</v>
      </c>
      <c r="D47" s="127">
        <v>1243.95</v>
      </c>
      <c r="E47" s="127">
        <v>1204</v>
      </c>
      <c r="F47" s="127">
        <v>1208.9000000000001</v>
      </c>
      <c r="G47" s="127">
        <v>1235</v>
      </c>
      <c r="I47" s="127">
        <v>1230.49</v>
      </c>
      <c r="J47" s="127">
        <v>1299</v>
      </c>
      <c r="K47">
        <v>743.55</v>
      </c>
      <c r="L47" s="128">
        <v>892789</v>
      </c>
      <c r="M47" s="127">
        <v>1098572039.5</v>
      </c>
      <c r="N47" s="128">
        <v>47514</v>
      </c>
    </row>
    <row r="48" spans="1:14" x14ac:dyDescent="0.3">
      <c r="A48" s="126">
        <v>45321</v>
      </c>
      <c r="B48" s="127">
        <v>1208.9000000000001</v>
      </c>
      <c r="C48" s="127">
        <v>1250</v>
      </c>
      <c r="D48" s="127">
        <v>1256.05</v>
      </c>
      <c r="E48" s="127">
        <v>1205</v>
      </c>
      <c r="F48" s="127">
        <v>1243.6500000000001</v>
      </c>
      <c r="G48" s="127">
        <v>1208</v>
      </c>
      <c r="I48" s="127">
        <v>1227.18</v>
      </c>
      <c r="J48" s="127">
        <v>1299</v>
      </c>
      <c r="K48">
        <v>743.55</v>
      </c>
      <c r="L48" s="128">
        <v>613893</v>
      </c>
      <c r="M48" s="127">
        <v>753359062.35000002</v>
      </c>
      <c r="N48" s="128">
        <v>40999</v>
      </c>
    </row>
    <row r="49" spans="1:14" x14ac:dyDescent="0.3">
      <c r="A49" s="126">
        <v>45320</v>
      </c>
      <c r="B49" s="127">
        <v>1243.6500000000001</v>
      </c>
      <c r="C49" s="127">
        <v>1201.0999999999999</v>
      </c>
      <c r="D49" s="127">
        <v>1250</v>
      </c>
      <c r="E49" s="127">
        <v>1200.45</v>
      </c>
      <c r="F49" s="127">
        <v>1200.25</v>
      </c>
      <c r="G49" s="127">
        <v>1242</v>
      </c>
      <c r="I49" s="127">
        <v>1230.8399999999999</v>
      </c>
      <c r="J49" s="127">
        <v>1299</v>
      </c>
      <c r="K49">
        <v>743.55</v>
      </c>
      <c r="L49" s="128">
        <v>1842394</v>
      </c>
      <c r="M49" s="127">
        <v>2267689824.8499999</v>
      </c>
      <c r="N49" s="128">
        <v>148667</v>
      </c>
    </row>
    <row r="50" spans="1:14" x14ac:dyDescent="0.3">
      <c r="A50" s="126">
        <v>45316</v>
      </c>
      <c r="B50" s="127">
        <v>1200.25</v>
      </c>
      <c r="C50" s="127">
        <v>1226</v>
      </c>
      <c r="D50" s="127">
        <v>1226</v>
      </c>
      <c r="E50" s="127">
        <v>1192.05</v>
      </c>
      <c r="F50" s="127">
        <v>1215.8</v>
      </c>
      <c r="G50" s="127">
        <v>1197.4000000000001</v>
      </c>
      <c r="I50" s="127">
        <v>1201.44</v>
      </c>
      <c r="J50" s="127">
        <v>1299</v>
      </c>
      <c r="K50">
        <v>743.55</v>
      </c>
      <c r="L50" s="128">
        <v>792922</v>
      </c>
      <c r="M50" s="127">
        <v>952646637.10000002</v>
      </c>
      <c r="N50" s="128">
        <v>40289</v>
      </c>
    </row>
    <row r="51" spans="1:14" x14ac:dyDescent="0.3">
      <c r="A51" s="126">
        <v>45315</v>
      </c>
      <c r="B51" s="127">
        <v>1215.8</v>
      </c>
      <c r="C51" s="127">
        <v>1193.45</v>
      </c>
      <c r="D51" s="127">
        <v>1225</v>
      </c>
      <c r="E51" s="127">
        <v>1180</v>
      </c>
      <c r="F51" s="127">
        <v>1193.45</v>
      </c>
      <c r="G51" s="127">
        <v>1220.3</v>
      </c>
      <c r="I51" s="127">
        <v>1199.3699999999999</v>
      </c>
      <c r="J51" s="127">
        <v>1299</v>
      </c>
      <c r="K51">
        <v>743.55</v>
      </c>
      <c r="L51" s="128">
        <v>495413</v>
      </c>
      <c r="M51" s="127">
        <v>594183183.04999995</v>
      </c>
      <c r="N51" s="128">
        <v>29326</v>
      </c>
    </row>
    <row r="52" spans="1:14" x14ac:dyDescent="0.3">
      <c r="A52" s="126">
        <v>45314</v>
      </c>
      <c r="B52" s="127">
        <v>1193.45</v>
      </c>
      <c r="C52" s="127">
        <v>1223.95</v>
      </c>
      <c r="D52" s="127">
        <v>1232</v>
      </c>
      <c r="E52" s="127">
        <v>1189.05</v>
      </c>
      <c r="F52" s="127">
        <v>1223.95</v>
      </c>
      <c r="G52" s="127">
        <v>1190.0999999999999</v>
      </c>
      <c r="I52" s="127">
        <v>1209.8</v>
      </c>
      <c r="J52" s="127">
        <v>1299</v>
      </c>
      <c r="K52">
        <v>743.55</v>
      </c>
      <c r="L52" s="128">
        <v>522523</v>
      </c>
      <c r="M52" s="127">
        <v>632148128.60000002</v>
      </c>
      <c r="N52" s="128">
        <v>36435</v>
      </c>
    </row>
    <row r="53" spans="1:14" x14ac:dyDescent="0.3">
      <c r="A53" s="126">
        <v>45311</v>
      </c>
      <c r="B53" s="127">
        <v>1223.95</v>
      </c>
      <c r="C53" s="127">
        <v>1238</v>
      </c>
      <c r="D53" s="127">
        <v>1244.0999999999999</v>
      </c>
      <c r="E53" s="127">
        <v>1221.45</v>
      </c>
      <c r="F53" s="127">
        <v>1233.8499999999999</v>
      </c>
      <c r="G53" s="127">
        <v>1226</v>
      </c>
      <c r="I53" s="127">
        <v>1232.6500000000001</v>
      </c>
      <c r="J53" s="127">
        <v>1299</v>
      </c>
      <c r="K53">
        <v>743.55</v>
      </c>
      <c r="L53" s="128">
        <v>151211</v>
      </c>
      <c r="M53" s="127">
        <v>186389857.19999999</v>
      </c>
      <c r="N53" s="128">
        <v>11213</v>
      </c>
    </row>
    <row r="54" spans="1:14" x14ac:dyDescent="0.3">
      <c r="A54" s="126">
        <v>45310</v>
      </c>
      <c r="B54" s="127">
        <v>1233.8499999999999</v>
      </c>
      <c r="C54" s="127">
        <v>1225</v>
      </c>
      <c r="D54" s="127">
        <v>1241.4000000000001</v>
      </c>
      <c r="E54" s="127">
        <v>1221.3</v>
      </c>
      <c r="F54" s="127">
        <v>1222.8499999999999</v>
      </c>
      <c r="G54" s="127">
        <v>1236.6500000000001</v>
      </c>
      <c r="I54" s="127">
        <v>1231.75</v>
      </c>
      <c r="J54" s="127">
        <v>1299</v>
      </c>
      <c r="K54">
        <v>743.55</v>
      </c>
      <c r="L54" s="128">
        <v>409600</v>
      </c>
      <c r="M54" s="127">
        <v>504524014.05000001</v>
      </c>
      <c r="N54" s="128">
        <v>22288</v>
      </c>
    </row>
    <row r="55" spans="1:14" x14ac:dyDescent="0.3">
      <c r="A55" s="126">
        <v>45309</v>
      </c>
      <c r="B55" s="127">
        <v>1222.8499999999999</v>
      </c>
      <c r="C55" s="127">
        <v>1200</v>
      </c>
      <c r="D55" s="127">
        <v>1237.5</v>
      </c>
      <c r="E55" s="127">
        <v>1186.9000000000001</v>
      </c>
      <c r="F55" s="127">
        <v>1206</v>
      </c>
      <c r="G55" s="127">
        <v>1221.6500000000001</v>
      </c>
      <c r="I55" s="127">
        <v>1215.1199999999999</v>
      </c>
      <c r="J55" s="127">
        <v>1299</v>
      </c>
      <c r="K55">
        <v>743.55</v>
      </c>
      <c r="L55" s="128">
        <v>1184472</v>
      </c>
      <c r="M55" s="127">
        <v>1439281491.75</v>
      </c>
      <c r="N55" s="128">
        <v>47457</v>
      </c>
    </row>
    <row r="56" spans="1:14" x14ac:dyDescent="0.3">
      <c r="A56" s="126">
        <v>45308</v>
      </c>
      <c r="B56" s="127">
        <v>1206</v>
      </c>
      <c r="C56" s="127">
        <v>1225.5999999999999</v>
      </c>
      <c r="D56" s="127">
        <v>1233.45</v>
      </c>
      <c r="E56" s="127">
        <v>1203.25</v>
      </c>
      <c r="F56" s="127">
        <v>1225.6500000000001</v>
      </c>
      <c r="G56" s="127">
        <v>1205.2</v>
      </c>
      <c r="I56" s="127">
        <v>1218.1199999999999</v>
      </c>
      <c r="J56" s="127">
        <v>1299</v>
      </c>
      <c r="K56">
        <v>743.55</v>
      </c>
      <c r="L56" s="128">
        <v>822748</v>
      </c>
      <c r="M56" s="127">
        <v>1002204396.85</v>
      </c>
      <c r="N56" s="128">
        <v>37760</v>
      </c>
    </row>
    <row r="57" spans="1:14" x14ac:dyDescent="0.3">
      <c r="A57" s="126">
        <v>45307</v>
      </c>
      <c r="B57" s="127">
        <v>1225.6500000000001</v>
      </c>
      <c r="C57" s="127">
        <v>1256.5999999999999</v>
      </c>
      <c r="D57" s="127">
        <v>1259.05</v>
      </c>
      <c r="E57" s="127">
        <v>1221.5</v>
      </c>
      <c r="F57" s="127">
        <v>1257.4000000000001</v>
      </c>
      <c r="G57" s="127">
        <v>1227.3</v>
      </c>
      <c r="I57" s="127">
        <v>1235.48</v>
      </c>
      <c r="J57" s="127">
        <v>1299</v>
      </c>
      <c r="K57">
        <v>743.55</v>
      </c>
      <c r="L57" s="128">
        <v>568277</v>
      </c>
      <c r="M57" s="127">
        <v>702092164.64999998</v>
      </c>
      <c r="N57" s="128">
        <v>31995</v>
      </c>
    </row>
    <row r="58" spans="1:14" x14ac:dyDescent="0.3">
      <c r="A58" s="126">
        <v>45306</v>
      </c>
      <c r="B58" s="127">
        <v>1257.4000000000001</v>
      </c>
      <c r="C58" s="127">
        <v>1260</v>
      </c>
      <c r="D58" s="127">
        <v>1264.7</v>
      </c>
      <c r="E58" s="127">
        <v>1248.1500000000001</v>
      </c>
      <c r="F58" s="127">
        <v>1253.2</v>
      </c>
      <c r="G58" s="127">
        <v>1259.9000000000001</v>
      </c>
      <c r="I58" s="127">
        <v>1256.5999999999999</v>
      </c>
      <c r="J58" s="127">
        <v>1299</v>
      </c>
      <c r="K58">
        <v>743.55</v>
      </c>
      <c r="L58" s="128">
        <v>430152</v>
      </c>
      <c r="M58" s="127">
        <v>540529921.10000002</v>
      </c>
      <c r="N58" s="128">
        <v>26855</v>
      </c>
    </row>
    <row r="59" spans="1:14" x14ac:dyDescent="0.3">
      <c r="A59" s="126">
        <v>45303</v>
      </c>
      <c r="B59" s="127">
        <v>1253.2</v>
      </c>
      <c r="C59" s="127">
        <v>1272</v>
      </c>
      <c r="D59" s="127">
        <v>1275</v>
      </c>
      <c r="E59" s="127">
        <v>1234.25</v>
      </c>
      <c r="F59" s="127">
        <v>1274.7</v>
      </c>
      <c r="G59" s="127">
        <v>1253</v>
      </c>
      <c r="I59" s="127">
        <v>1249.45</v>
      </c>
      <c r="J59" s="127">
        <v>1299</v>
      </c>
      <c r="K59">
        <v>743.55</v>
      </c>
      <c r="L59" s="128">
        <v>1262925</v>
      </c>
      <c r="M59" s="127">
        <v>1577958270.55</v>
      </c>
      <c r="N59" s="128">
        <v>61539</v>
      </c>
    </row>
    <row r="60" spans="1:14" x14ac:dyDescent="0.3">
      <c r="A60" s="126">
        <v>45302</v>
      </c>
      <c r="B60" s="127">
        <v>1274.7</v>
      </c>
      <c r="C60" s="127">
        <v>1285</v>
      </c>
      <c r="D60" s="127">
        <v>1299</v>
      </c>
      <c r="E60" s="127">
        <v>1270.3</v>
      </c>
      <c r="F60" s="127">
        <v>1283.8499999999999</v>
      </c>
      <c r="G60" s="127">
        <v>1272</v>
      </c>
      <c r="I60" s="127">
        <v>1285.4100000000001</v>
      </c>
      <c r="J60" s="127">
        <v>1299</v>
      </c>
      <c r="K60">
        <v>743.55</v>
      </c>
      <c r="L60" s="128">
        <v>430781</v>
      </c>
      <c r="M60" s="127">
        <v>553731475.45000005</v>
      </c>
      <c r="N60" s="128">
        <v>29939</v>
      </c>
    </row>
    <row r="61" spans="1:14" x14ac:dyDescent="0.3">
      <c r="A61" s="126">
        <v>45301</v>
      </c>
      <c r="B61" s="127">
        <v>1283.8499999999999</v>
      </c>
      <c r="C61" s="127">
        <v>1279.55</v>
      </c>
      <c r="D61" s="127">
        <v>1287</v>
      </c>
      <c r="E61" s="127">
        <v>1255.5</v>
      </c>
      <c r="F61" s="127">
        <v>1273.95</v>
      </c>
      <c r="G61" s="127">
        <v>1286.6500000000001</v>
      </c>
      <c r="I61" s="127">
        <v>1268.8800000000001</v>
      </c>
      <c r="J61" s="127">
        <v>1290</v>
      </c>
      <c r="K61">
        <v>743.55</v>
      </c>
      <c r="L61" s="128">
        <v>731879</v>
      </c>
      <c r="M61" s="127">
        <v>928663441.54999995</v>
      </c>
      <c r="N61" s="128">
        <v>38783</v>
      </c>
    </row>
    <row r="62" spans="1:14" x14ac:dyDescent="0.3">
      <c r="A62" s="126">
        <v>45300</v>
      </c>
      <c r="B62" s="127">
        <v>1273.95</v>
      </c>
      <c r="C62" s="127">
        <v>1267</v>
      </c>
      <c r="D62" s="127">
        <v>1290</v>
      </c>
      <c r="E62" s="127">
        <v>1262</v>
      </c>
      <c r="F62" s="127">
        <v>1256.05</v>
      </c>
      <c r="G62" s="127">
        <v>1275</v>
      </c>
      <c r="I62" s="127">
        <v>1282.52</v>
      </c>
      <c r="J62" s="127">
        <v>1290</v>
      </c>
      <c r="K62">
        <v>743.55</v>
      </c>
      <c r="L62" s="128">
        <v>1187562</v>
      </c>
      <c r="M62" s="127">
        <v>1523069634.3499999</v>
      </c>
      <c r="N62" s="128">
        <v>62054</v>
      </c>
    </row>
    <row r="63" spans="1:14" x14ac:dyDescent="0.3">
      <c r="A63" s="126">
        <v>45299</v>
      </c>
      <c r="B63" s="127">
        <v>1256.05</v>
      </c>
      <c r="C63" s="127">
        <v>1272</v>
      </c>
      <c r="D63" s="127">
        <v>1276.3499999999999</v>
      </c>
      <c r="E63" s="127">
        <v>1248.5999999999999</v>
      </c>
      <c r="F63" s="127">
        <v>1267.05</v>
      </c>
      <c r="G63" s="127">
        <v>1249</v>
      </c>
      <c r="I63" s="127">
        <v>1261.29</v>
      </c>
      <c r="J63" s="127">
        <v>1276.3499999999999</v>
      </c>
      <c r="K63">
        <v>743.55</v>
      </c>
      <c r="L63" s="128">
        <v>1003414</v>
      </c>
      <c r="M63" s="127">
        <v>1265597471.0999999</v>
      </c>
      <c r="N63" s="128">
        <v>42883</v>
      </c>
    </row>
    <row r="64" spans="1:14" x14ac:dyDescent="0.3">
      <c r="A64" s="126">
        <v>45296</v>
      </c>
      <c r="B64" s="127">
        <v>1267.05</v>
      </c>
      <c r="C64" s="127">
        <v>1268</v>
      </c>
      <c r="D64" s="127">
        <v>1270</v>
      </c>
      <c r="E64" s="127">
        <v>1251</v>
      </c>
      <c r="F64" s="127">
        <v>1260.8</v>
      </c>
      <c r="G64" s="127">
        <v>1266</v>
      </c>
      <c r="I64" s="127">
        <v>1264.03</v>
      </c>
      <c r="J64" s="127">
        <v>1270</v>
      </c>
      <c r="K64">
        <v>743.55</v>
      </c>
      <c r="L64" s="128">
        <v>671381</v>
      </c>
      <c r="M64" s="127">
        <v>848646260.89999998</v>
      </c>
      <c r="N64" s="128">
        <v>33779</v>
      </c>
    </row>
    <row r="65" spans="1:14" x14ac:dyDescent="0.3">
      <c r="A65" s="126">
        <v>45295</v>
      </c>
      <c r="B65" s="127">
        <v>1260.8</v>
      </c>
      <c r="C65" s="127">
        <v>1229.05</v>
      </c>
      <c r="D65" s="127">
        <v>1265.0999999999999</v>
      </c>
      <c r="E65" s="127">
        <v>1219.3</v>
      </c>
      <c r="F65" s="127">
        <v>1235.95</v>
      </c>
      <c r="G65" s="127">
        <v>1262.1500000000001</v>
      </c>
      <c r="I65" s="127">
        <v>1245.83</v>
      </c>
      <c r="J65" s="127">
        <v>1265.0999999999999</v>
      </c>
      <c r="K65">
        <v>743.55</v>
      </c>
      <c r="L65" s="128">
        <v>872939</v>
      </c>
      <c r="M65" s="127">
        <v>1087533738.6500001</v>
      </c>
      <c r="N65" s="128">
        <v>50496</v>
      </c>
    </row>
    <row r="66" spans="1:14" x14ac:dyDescent="0.3">
      <c r="A66" s="126">
        <v>45294</v>
      </c>
      <c r="B66" s="127">
        <v>1235.95</v>
      </c>
      <c r="C66" s="127">
        <v>1242</v>
      </c>
      <c r="D66" s="127">
        <v>1244.25</v>
      </c>
      <c r="E66" s="127">
        <v>1215.75</v>
      </c>
      <c r="F66" s="127">
        <v>1241.4000000000001</v>
      </c>
      <c r="G66" s="127">
        <v>1237.8499999999999</v>
      </c>
      <c r="I66" s="127">
        <v>1229.52</v>
      </c>
      <c r="J66" s="127">
        <v>1259</v>
      </c>
      <c r="K66">
        <v>743.55</v>
      </c>
      <c r="L66" s="128">
        <v>565828</v>
      </c>
      <c r="M66" s="127">
        <v>695697354.54999995</v>
      </c>
      <c r="N66" s="128">
        <v>22820</v>
      </c>
    </row>
    <row r="67" spans="1:14" x14ac:dyDescent="0.3">
      <c r="A67" s="126">
        <v>45293</v>
      </c>
      <c r="B67" s="127">
        <v>1241.4000000000001</v>
      </c>
      <c r="C67" s="127">
        <v>1255.5999999999999</v>
      </c>
      <c r="D67" s="127">
        <v>1259</v>
      </c>
      <c r="E67" s="127">
        <v>1225.55</v>
      </c>
      <c r="F67" s="127">
        <v>1247.5</v>
      </c>
      <c r="G67" s="127">
        <v>1237.05</v>
      </c>
      <c r="I67" s="127">
        <v>1237.5899999999999</v>
      </c>
      <c r="J67" s="127">
        <v>1259</v>
      </c>
      <c r="K67">
        <v>743.55</v>
      </c>
      <c r="L67" s="128">
        <v>703395</v>
      </c>
      <c r="M67" s="127">
        <v>870516788.20000005</v>
      </c>
      <c r="N67" s="128">
        <v>29806</v>
      </c>
    </row>
    <row r="68" spans="1:14" x14ac:dyDescent="0.3">
      <c r="A68" s="126">
        <v>45292</v>
      </c>
      <c r="B68" s="127">
        <v>1247.5</v>
      </c>
      <c r="C68" s="127">
        <v>1242</v>
      </c>
      <c r="D68" s="127">
        <v>1258</v>
      </c>
      <c r="E68" s="127">
        <v>1233.95</v>
      </c>
      <c r="F68" s="127">
        <v>1238.3499999999999</v>
      </c>
      <c r="G68" s="127">
        <v>1249.9000000000001</v>
      </c>
      <c r="I68" s="127">
        <v>1249.46</v>
      </c>
      <c r="J68" s="127">
        <v>1258</v>
      </c>
      <c r="K68">
        <v>743.55</v>
      </c>
      <c r="L68" s="128">
        <v>609955</v>
      </c>
      <c r="M68" s="127">
        <v>762111370.95000005</v>
      </c>
      <c r="N68" s="128">
        <v>33981</v>
      </c>
    </row>
    <row r="69" spans="1:14" x14ac:dyDescent="0.3">
      <c r="A69" s="126">
        <v>45289</v>
      </c>
      <c r="B69" s="127">
        <v>1238.3499999999999</v>
      </c>
      <c r="C69" s="127">
        <v>1245</v>
      </c>
      <c r="D69" s="127">
        <v>1247</v>
      </c>
      <c r="E69" s="127">
        <v>1228.9000000000001</v>
      </c>
      <c r="F69" s="127">
        <v>1245.6500000000001</v>
      </c>
      <c r="G69" s="127">
        <v>1238</v>
      </c>
      <c r="I69" s="127">
        <v>1237.72</v>
      </c>
      <c r="J69" s="127">
        <v>1249.9000000000001</v>
      </c>
      <c r="K69">
        <v>743.55</v>
      </c>
      <c r="L69" s="128">
        <v>603888</v>
      </c>
      <c r="M69" s="127">
        <v>747443331.70000005</v>
      </c>
      <c r="N69" s="128">
        <v>26230</v>
      </c>
    </row>
    <row r="70" spans="1:14" x14ac:dyDescent="0.3">
      <c r="A70" s="126">
        <v>45288</v>
      </c>
      <c r="B70" s="127">
        <v>1245.6500000000001</v>
      </c>
      <c r="C70" s="127">
        <v>1223.55</v>
      </c>
      <c r="D70" s="127">
        <v>1249.9000000000001</v>
      </c>
      <c r="E70" s="127">
        <v>1222.8</v>
      </c>
      <c r="F70" s="127">
        <v>1218.5999999999999</v>
      </c>
      <c r="G70" s="127">
        <v>1244</v>
      </c>
      <c r="I70" s="127">
        <v>1240</v>
      </c>
      <c r="J70" s="127">
        <v>1249.9000000000001</v>
      </c>
      <c r="K70">
        <v>743.55</v>
      </c>
      <c r="L70" s="128">
        <v>1803621</v>
      </c>
      <c r="M70" s="127">
        <v>2236493360.25</v>
      </c>
      <c r="N70" s="128">
        <v>54303</v>
      </c>
    </row>
    <row r="71" spans="1:14" x14ac:dyDescent="0.3">
      <c r="A71" s="126">
        <v>45287</v>
      </c>
      <c r="B71" s="127">
        <v>1218.5999999999999</v>
      </c>
      <c r="C71" s="127">
        <v>1230</v>
      </c>
      <c r="D71" s="127">
        <v>1238.5</v>
      </c>
      <c r="E71" s="127">
        <v>1204.4000000000001</v>
      </c>
      <c r="F71" s="127">
        <v>1226.95</v>
      </c>
      <c r="G71" s="127">
        <v>1216.0999999999999</v>
      </c>
      <c r="I71" s="127">
        <v>1219.97</v>
      </c>
      <c r="J71" s="127">
        <v>1238.5</v>
      </c>
      <c r="K71">
        <v>743.55</v>
      </c>
      <c r="L71" s="128">
        <v>878725</v>
      </c>
      <c r="M71" s="127">
        <v>1072019763.8</v>
      </c>
      <c r="N71" s="128">
        <v>38660</v>
      </c>
    </row>
    <row r="72" spans="1:14" x14ac:dyDescent="0.3">
      <c r="A72" s="126">
        <v>45286</v>
      </c>
      <c r="B72" s="127">
        <v>1226.95</v>
      </c>
      <c r="C72" s="127">
        <v>1205.05</v>
      </c>
      <c r="D72" s="127">
        <v>1230</v>
      </c>
      <c r="E72" s="127">
        <v>1202.05</v>
      </c>
      <c r="F72" s="127">
        <v>1201.75</v>
      </c>
      <c r="G72" s="127">
        <v>1229</v>
      </c>
      <c r="I72" s="127">
        <v>1220.27</v>
      </c>
      <c r="J72" s="127">
        <v>1230</v>
      </c>
      <c r="K72">
        <v>743.55</v>
      </c>
      <c r="L72" s="128">
        <v>768606</v>
      </c>
      <c r="M72" s="127">
        <v>937904392.70000005</v>
      </c>
      <c r="N72" s="128">
        <v>37765</v>
      </c>
    </row>
    <row r="73" spans="1:14" x14ac:dyDescent="0.3">
      <c r="A73" s="126">
        <v>45282</v>
      </c>
      <c r="B73" s="127">
        <v>1201.75</v>
      </c>
      <c r="C73" s="127">
        <v>1188</v>
      </c>
      <c r="D73" s="127">
        <v>1203.9000000000001</v>
      </c>
      <c r="E73" s="127">
        <v>1183.1500000000001</v>
      </c>
      <c r="F73" s="127">
        <v>1183.95</v>
      </c>
      <c r="G73" s="127">
        <v>1201</v>
      </c>
      <c r="I73" s="127">
        <v>1195.53</v>
      </c>
      <c r="J73" s="127">
        <v>1230</v>
      </c>
      <c r="K73">
        <v>743.55</v>
      </c>
      <c r="L73" s="128">
        <v>517014</v>
      </c>
      <c r="M73" s="127">
        <v>618106486.14999998</v>
      </c>
      <c r="N73" s="128">
        <v>32400</v>
      </c>
    </row>
    <row r="74" spans="1:14" x14ac:dyDescent="0.3">
      <c r="A74" s="126">
        <v>45281</v>
      </c>
      <c r="B74" s="127">
        <v>1183.95</v>
      </c>
      <c r="C74" s="127">
        <v>1164.95</v>
      </c>
      <c r="D74" s="127">
        <v>1187.5</v>
      </c>
      <c r="E74" s="127">
        <v>1153.05</v>
      </c>
      <c r="F74" s="127">
        <v>1176.1500000000001</v>
      </c>
      <c r="G74" s="127">
        <v>1185</v>
      </c>
      <c r="I74" s="127">
        <v>1177.97</v>
      </c>
      <c r="J74" s="127">
        <v>1230</v>
      </c>
      <c r="K74">
        <v>743.55</v>
      </c>
      <c r="L74" s="128">
        <v>717489</v>
      </c>
      <c r="M74" s="127">
        <v>845182961.29999995</v>
      </c>
      <c r="N74" s="128">
        <v>33827</v>
      </c>
    </row>
    <row r="75" spans="1:14" x14ac:dyDescent="0.3">
      <c r="A75" s="126">
        <v>45280</v>
      </c>
      <c r="B75" s="127">
        <v>1176.1500000000001</v>
      </c>
      <c r="C75" s="127">
        <v>1227</v>
      </c>
      <c r="D75" s="127">
        <v>1227</v>
      </c>
      <c r="E75" s="127">
        <v>1149.55</v>
      </c>
      <c r="F75" s="127">
        <v>1220.9000000000001</v>
      </c>
      <c r="G75" s="127">
        <v>1175.75</v>
      </c>
      <c r="I75" s="127">
        <v>1196.96</v>
      </c>
      <c r="J75" s="127">
        <v>1230</v>
      </c>
      <c r="K75">
        <v>743.55</v>
      </c>
      <c r="L75" s="128">
        <v>1218390</v>
      </c>
      <c r="M75" s="127">
        <v>1458363789.55</v>
      </c>
      <c r="N75" s="128">
        <v>51413</v>
      </c>
    </row>
    <row r="76" spans="1:14" x14ac:dyDescent="0.3">
      <c r="A76" s="126">
        <v>45279</v>
      </c>
      <c r="B76" s="127">
        <v>1220.9000000000001</v>
      </c>
      <c r="C76" s="127">
        <v>1206.8</v>
      </c>
      <c r="D76" s="127">
        <v>1230</v>
      </c>
      <c r="E76" s="127">
        <v>1197.55</v>
      </c>
      <c r="F76" s="127">
        <v>1206.8</v>
      </c>
      <c r="G76" s="127">
        <v>1221</v>
      </c>
      <c r="I76" s="127">
        <v>1219.0999999999999</v>
      </c>
      <c r="J76" s="127">
        <v>1230</v>
      </c>
      <c r="K76">
        <v>743.55</v>
      </c>
      <c r="L76" s="128">
        <v>751405</v>
      </c>
      <c r="M76" s="127">
        <v>916039920.45000005</v>
      </c>
      <c r="N76" s="128">
        <v>40519</v>
      </c>
    </row>
    <row r="77" spans="1:14" x14ac:dyDescent="0.3">
      <c r="A77" s="126">
        <v>45278</v>
      </c>
      <c r="B77" s="127">
        <v>1206.8</v>
      </c>
      <c r="C77" s="127">
        <v>1197.5999999999999</v>
      </c>
      <c r="D77" s="127">
        <v>1215.7</v>
      </c>
      <c r="E77" s="127">
        <v>1181</v>
      </c>
      <c r="F77" s="127">
        <v>1196.7</v>
      </c>
      <c r="G77" s="127">
        <v>1202.25</v>
      </c>
      <c r="I77" s="127">
        <v>1200.48</v>
      </c>
      <c r="J77" s="127">
        <v>1215.7</v>
      </c>
      <c r="K77">
        <v>743.55</v>
      </c>
      <c r="L77" s="128">
        <v>1027677</v>
      </c>
      <c r="M77" s="127">
        <v>1233703814.55</v>
      </c>
      <c r="N77" s="128">
        <v>52600</v>
      </c>
    </row>
    <row r="78" spans="1:14" x14ac:dyDescent="0.3">
      <c r="A78" s="126">
        <v>45275</v>
      </c>
      <c r="B78" s="127">
        <v>1196.7</v>
      </c>
      <c r="C78" s="127">
        <v>1202.6500000000001</v>
      </c>
      <c r="D78" s="127">
        <v>1205</v>
      </c>
      <c r="E78" s="127">
        <v>1188</v>
      </c>
      <c r="F78" s="127">
        <v>1201.0999999999999</v>
      </c>
      <c r="G78" s="127">
        <v>1197</v>
      </c>
      <c r="I78" s="127">
        <v>1196.73</v>
      </c>
      <c r="J78" s="127">
        <v>1210.9000000000001</v>
      </c>
      <c r="K78">
        <v>743.55</v>
      </c>
      <c r="L78" s="128">
        <v>486937</v>
      </c>
      <c r="M78" s="127">
        <v>582733430.20000005</v>
      </c>
      <c r="N78" s="128">
        <v>21189</v>
      </c>
    </row>
    <row r="79" spans="1:14" x14ac:dyDescent="0.3">
      <c r="A79" s="126">
        <v>45274</v>
      </c>
      <c r="B79" s="127">
        <v>1201.0999999999999</v>
      </c>
      <c r="C79" s="127">
        <v>1198.5</v>
      </c>
      <c r="D79" s="127">
        <v>1206</v>
      </c>
      <c r="E79" s="127">
        <v>1188.25</v>
      </c>
      <c r="F79" s="127">
        <v>1193.8499999999999</v>
      </c>
      <c r="G79" s="127">
        <v>1200</v>
      </c>
      <c r="I79" s="127">
        <v>1195.6600000000001</v>
      </c>
      <c r="J79" s="127">
        <v>1210.9000000000001</v>
      </c>
      <c r="K79">
        <v>743.55</v>
      </c>
      <c r="L79" s="128">
        <v>593147</v>
      </c>
      <c r="M79" s="127">
        <v>709204269.25</v>
      </c>
      <c r="N79" s="128">
        <v>29127</v>
      </c>
    </row>
    <row r="80" spans="1:14" x14ac:dyDescent="0.3">
      <c r="A80" s="126">
        <v>45273</v>
      </c>
      <c r="B80" s="127">
        <v>1193.8499999999999</v>
      </c>
      <c r="C80" s="127">
        <v>1192.8</v>
      </c>
      <c r="D80" s="127">
        <v>1198.75</v>
      </c>
      <c r="E80" s="127">
        <v>1174.25</v>
      </c>
      <c r="F80" s="127">
        <v>1186.8</v>
      </c>
      <c r="G80" s="127">
        <v>1190.0999999999999</v>
      </c>
      <c r="I80" s="127">
        <v>1185.97</v>
      </c>
      <c r="J80" s="127">
        <v>1210.9000000000001</v>
      </c>
      <c r="K80">
        <v>743.55</v>
      </c>
      <c r="L80" s="128">
        <v>675591</v>
      </c>
      <c r="M80" s="127">
        <v>801229985.04999995</v>
      </c>
      <c r="N80" s="128">
        <v>24376</v>
      </c>
    </row>
    <row r="81" spans="1:14" x14ac:dyDescent="0.3">
      <c r="A81" s="126">
        <v>45272</v>
      </c>
      <c r="B81" s="127">
        <v>1186.8</v>
      </c>
      <c r="C81" s="127">
        <v>1200</v>
      </c>
      <c r="D81" s="127">
        <v>1210.9000000000001</v>
      </c>
      <c r="E81" s="127">
        <v>1180.3</v>
      </c>
      <c r="F81" s="127">
        <v>1193.3</v>
      </c>
      <c r="G81" s="127">
        <v>1190</v>
      </c>
      <c r="I81" s="127">
        <v>1197.48</v>
      </c>
      <c r="J81" s="127">
        <v>1210.9000000000001</v>
      </c>
      <c r="K81">
        <v>743.55</v>
      </c>
      <c r="L81" s="128">
        <v>874194</v>
      </c>
      <c r="M81" s="127">
        <v>1046832125.2</v>
      </c>
      <c r="N81" s="128">
        <v>34530</v>
      </c>
    </row>
    <row r="82" spans="1:14" x14ac:dyDescent="0.3">
      <c r="A82" s="126">
        <v>45271</v>
      </c>
      <c r="B82" s="127">
        <v>1193.3</v>
      </c>
      <c r="C82" s="127">
        <v>1181.7</v>
      </c>
      <c r="D82" s="127">
        <v>1200.5</v>
      </c>
      <c r="E82" s="127">
        <v>1175.05</v>
      </c>
      <c r="F82" s="127">
        <v>1177.1500000000001</v>
      </c>
      <c r="G82" s="127">
        <v>1193</v>
      </c>
      <c r="I82" s="127">
        <v>1191.46</v>
      </c>
      <c r="J82" s="127">
        <v>1200.5</v>
      </c>
      <c r="K82">
        <v>743.55</v>
      </c>
      <c r="L82" s="128">
        <v>1031436</v>
      </c>
      <c r="M82" s="127">
        <v>1228916234.3499999</v>
      </c>
      <c r="N82" s="128">
        <v>45180</v>
      </c>
    </row>
    <row r="83" spans="1:14" x14ac:dyDescent="0.3">
      <c r="A83" s="126">
        <v>45268</v>
      </c>
      <c r="B83" s="127">
        <v>1177.1500000000001</v>
      </c>
      <c r="C83" s="127">
        <v>1166.45</v>
      </c>
      <c r="D83" s="127">
        <v>1180.25</v>
      </c>
      <c r="E83" s="127">
        <v>1164.2</v>
      </c>
      <c r="F83" s="127">
        <v>1164.3499999999999</v>
      </c>
      <c r="G83" s="127">
        <v>1176</v>
      </c>
      <c r="I83" s="127">
        <v>1174.27</v>
      </c>
      <c r="J83" s="127">
        <v>1185.95</v>
      </c>
      <c r="K83">
        <v>743.55</v>
      </c>
      <c r="L83" s="128">
        <v>756528</v>
      </c>
      <c r="M83" s="127">
        <v>888366243.14999998</v>
      </c>
      <c r="N83" s="128">
        <v>31522</v>
      </c>
    </row>
    <row r="84" spans="1:14" x14ac:dyDescent="0.3">
      <c r="A84" s="126">
        <v>45267</v>
      </c>
      <c r="B84" s="127">
        <v>1164.3499999999999</v>
      </c>
      <c r="C84" s="127">
        <v>1172.8499999999999</v>
      </c>
      <c r="D84" s="127">
        <v>1177.8499999999999</v>
      </c>
      <c r="E84" s="127">
        <v>1160.75</v>
      </c>
      <c r="F84" s="127">
        <v>1169.0999999999999</v>
      </c>
      <c r="G84" s="127">
        <v>1168.45</v>
      </c>
      <c r="I84" s="127">
        <v>1168.72</v>
      </c>
      <c r="J84" s="127">
        <v>1185.95</v>
      </c>
      <c r="K84">
        <v>743.55</v>
      </c>
      <c r="L84" s="128">
        <v>573632</v>
      </c>
      <c r="M84" s="127">
        <v>670415377.5</v>
      </c>
      <c r="N84" s="128">
        <v>28357</v>
      </c>
    </row>
    <row r="85" spans="1:14" x14ac:dyDescent="0.3">
      <c r="A85" s="126">
        <v>45266</v>
      </c>
      <c r="B85" s="127">
        <v>1169.0999999999999</v>
      </c>
      <c r="C85" s="127">
        <v>1174.9000000000001</v>
      </c>
      <c r="D85" s="127">
        <v>1179.6500000000001</v>
      </c>
      <c r="E85" s="127">
        <v>1163.7</v>
      </c>
      <c r="F85" s="127">
        <v>1170.5</v>
      </c>
      <c r="G85" s="127">
        <v>1170.2</v>
      </c>
      <c r="I85" s="127">
        <v>1170.51</v>
      </c>
      <c r="J85" s="127">
        <v>1185.95</v>
      </c>
      <c r="K85">
        <v>743.55</v>
      </c>
      <c r="L85" s="128">
        <v>520319</v>
      </c>
      <c r="M85" s="127">
        <v>609038821.95000005</v>
      </c>
      <c r="N85" s="128">
        <v>28500</v>
      </c>
    </row>
    <row r="86" spans="1:14" x14ac:dyDescent="0.3">
      <c r="A86" s="126">
        <v>45265</v>
      </c>
      <c r="B86" s="127">
        <v>1170.5</v>
      </c>
      <c r="C86" s="127">
        <v>1164</v>
      </c>
      <c r="D86" s="127">
        <v>1185.95</v>
      </c>
      <c r="E86" s="127">
        <v>1158.3</v>
      </c>
      <c r="F86" s="127">
        <v>1157.2</v>
      </c>
      <c r="G86" s="127">
        <v>1170</v>
      </c>
      <c r="I86" s="127">
        <v>1171.6400000000001</v>
      </c>
      <c r="J86" s="127">
        <v>1185.95</v>
      </c>
      <c r="K86">
        <v>743.55</v>
      </c>
      <c r="L86" s="128">
        <v>1129629</v>
      </c>
      <c r="M86" s="127">
        <v>1323521745.5999999</v>
      </c>
      <c r="N86" s="128">
        <v>39954</v>
      </c>
    </row>
    <row r="87" spans="1:14" x14ac:dyDescent="0.3">
      <c r="A87" s="126">
        <v>45264</v>
      </c>
      <c r="B87" s="127">
        <v>1157.2</v>
      </c>
      <c r="C87" s="127">
        <v>1172</v>
      </c>
      <c r="D87" s="127">
        <v>1175.8</v>
      </c>
      <c r="E87" s="127">
        <v>1155.05</v>
      </c>
      <c r="F87" s="127">
        <v>1156.5</v>
      </c>
      <c r="G87" s="127">
        <v>1159.75</v>
      </c>
      <c r="I87" s="127">
        <v>1160.95</v>
      </c>
      <c r="J87" s="127">
        <v>1175.8</v>
      </c>
      <c r="K87">
        <v>743.55</v>
      </c>
      <c r="L87" s="128">
        <v>1606671</v>
      </c>
      <c r="M87" s="127">
        <v>1865264491.3</v>
      </c>
      <c r="N87" s="128">
        <v>60935</v>
      </c>
    </row>
    <row r="88" spans="1:14" x14ac:dyDescent="0.3">
      <c r="A88" s="126">
        <v>45261</v>
      </c>
      <c r="B88" s="127">
        <v>1156.5</v>
      </c>
      <c r="C88" s="127">
        <v>1130</v>
      </c>
      <c r="D88" s="127">
        <v>1163.45</v>
      </c>
      <c r="E88" s="127">
        <v>1124.5999999999999</v>
      </c>
      <c r="F88" s="127">
        <v>1120.25</v>
      </c>
      <c r="G88" s="127">
        <v>1154</v>
      </c>
      <c r="I88" s="127">
        <v>1143.21</v>
      </c>
      <c r="J88" s="127">
        <v>1163.45</v>
      </c>
      <c r="K88">
        <v>743.55</v>
      </c>
      <c r="L88" s="128">
        <v>2714425</v>
      </c>
      <c r="M88" s="127">
        <v>3103156199.5999999</v>
      </c>
      <c r="N88" s="128">
        <v>57782</v>
      </c>
    </row>
    <row r="89" spans="1:14" x14ac:dyDescent="0.3">
      <c r="A89" s="126">
        <v>45260</v>
      </c>
      <c r="B89" s="127">
        <v>1120.25</v>
      </c>
      <c r="C89" s="127">
        <v>1114.7</v>
      </c>
      <c r="D89" s="127">
        <v>1128.3499999999999</v>
      </c>
      <c r="E89" s="127">
        <v>1110.95</v>
      </c>
      <c r="F89" s="127">
        <v>1114.7</v>
      </c>
      <c r="G89" s="127">
        <v>1122</v>
      </c>
      <c r="I89" s="127">
        <v>1120.6500000000001</v>
      </c>
      <c r="J89" s="127">
        <v>1148.05</v>
      </c>
      <c r="K89">
        <v>743.55</v>
      </c>
      <c r="L89" s="128">
        <v>1157006</v>
      </c>
      <c r="M89" s="127">
        <v>1296593091.4000001</v>
      </c>
      <c r="N89" s="128">
        <v>36575</v>
      </c>
    </row>
    <row r="90" spans="1:14" x14ac:dyDescent="0.3">
      <c r="A90" s="126">
        <v>45259</v>
      </c>
      <c r="B90" s="127">
        <v>1114.7</v>
      </c>
      <c r="C90" s="127">
        <v>1103.95</v>
      </c>
      <c r="D90" s="127">
        <v>1117.8499999999999</v>
      </c>
      <c r="E90" s="127">
        <v>1100.1500000000001</v>
      </c>
      <c r="F90" s="127">
        <v>1097.0999999999999</v>
      </c>
      <c r="G90" s="127">
        <v>1114</v>
      </c>
      <c r="I90" s="127">
        <v>1111.6300000000001</v>
      </c>
      <c r="J90" s="127">
        <v>1148.05</v>
      </c>
      <c r="K90">
        <v>743.55</v>
      </c>
      <c r="L90" s="128">
        <v>492071</v>
      </c>
      <c r="M90" s="127">
        <v>547000832.5</v>
      </c>
      <c r="N90" s="128">
        <v>19577</v>
      </c>
    </row>
    <row r="91" spans="1:14" x14ac:dyDescent="0.3">
      <c r="A91" s="126">
        <v>45258</v>
      </c>
      <c r="B91" s="127">
        <v>1097.0999999999999</v>
      </c>
      <c r="C91" s="127">
        <v>1121.45</v>
      </c>
      <c r="D91" s="127">
        <v>1122</v>
      </c>
      <c r="E91" s="127">
        <v>1088.45</v>
      </c>
      <c r="F91" s="127">
        <v>1115.55</v>
      </c>
      <c r="G91" s="127">
        <v>1099.5999999999999</v>
      </c>
      <c r="I91" s="127">
        <v>1102.44</v>
      </c>
      <c r="J91" s="127">
        <v>1148.05</v>
      </c>
      <c r="K91">
        <v>743.55</v>
      </c>
      <c r="L91" s="128">
        <v>1267193</v>
      </c>
      <c r="M91" s="127">
        <v>1397003873.5999999</v>
      </c>
      <c r="N91" s="128">
        <v>57550</v>
      </c>
    </row>
    <row r="92" spans="1:14" x14ac:dyDescent="0.3">
      <c r="A92" s="126">
        <v>45254</v>
      </c>
      <c r="B92" s="127">
        <v>1115.55</v>
      </c>
      <c r="C92" s="127">
        <v>1096</v>
      </c>
      <c r="D92" s="127">
        <v>1120.9000000000001</v>
      </c>
      <c r="E92" s="127">
        <v>1093.5</v>
      </c>
      <c r="F92" s="127">
        <v>1094.3499999999999</v>
      </c>
      <c r="G92" s="127">
        <v>1115.1500000000001</v>
      </c>
      <c r="I92" s="127">
        <v>1112.79</v>
      </c>
      <c r="J92" s="127">
        <v>1148.05</v>
      </c>
      <c r="K92">
        <v>743.55</v>
      </c>
      <c r="L92" s="128">
        <v>1312834</v>
      </c>
      <c r="M92" s="127">
        <v>1460909542.8499999</v>
      </c>
      <c r="N92" s="128">
        <v>48204</v>
      </c>
    </row>
    <row r="93" spans="1:14" x14ac:dyDescent="0.3">
      <c r="A93" s="126">
        <v>45253</v>
      </c>
      <c r="B93" s="127">
        <v>1094.3499999999999</v>
      </c>
      <c r="C93" s="127">
        <v>1098.95</v>
      </c>
      <c r="D93" s="127">
        <v>1107</v>
      </c>
      <c r="E93" s="127">
        <v>1088.6500000000001</v>
      </c>
      <c r="F93" s="127">
        <v>1096.75</v>
      </c>
      <c r="G93" s="127">
        <v>1090</v>
      </c>
      <c r="I93" s="127">
        <v>1099.9000000000001</v>
      </c>
      <c r="J93" s="127">
        <v>1148.05</v>
      </c>
      <c r="K93">
        <v>743.55</v>
      </c>
      <c r="L93" s="128">
        <v>1142761</v>
      </c>
      <c r="M93" s="127">
        <v>1256921430.5999999</v>
      </c>
      <c r="N93" s="128">
        <v>29105</v>
      </c>
    </row>
    <row r="94" spans="1:14" x14ac:dyDescent="0.3">
      <c r="A94" s="126">
        <v>45252</v>
      </c>
      <c r="B94" s="127">
        <v>1096.75</v>
      </c>
      <c r="C94" s="127">
        <v>1081</v>
      </c>
      <c r="D94" s="127">
        <v>1098.3499999999999</v>
      </c>
      <c r="E94" s="127">
        <v>1070.95</v>
      </c>
      <c r="F94" s="127">
        <v>1077.75</v>
      </c>
      <c r="G94" s="127">
        <v>1097.3499999999999</v>
      </c>
      <c r="I94" s="127">
        <v>1088</v>
      </c>
      <c r="J94" s="127">
        <v>1148.05</v>
      </c>
      <c r="K94">
        <v>743.55</v>
      </c>
      <c r="L94" s="128">
        <v>909485</v>
      </c>
      <c r="M94" s="127">
        <v>989519941.54999995</v>
      </c>
      <c r="N94" s="128">
        <v>33777</v>
      </c>
    </row>
    <row r="95" spans="1:14" x14ac:dyDescent="0.3">
      <c r="A95" s="126">
        <v>45251</v>
      </c>
      <c r="B95" s="127">
        <v>1077.75</v>
      </c>
      <c r="C95" s="127">
        <v>1072.45</v>
      </c>
      <c r="D95" s="127">
        <v>1081</v>
      </c>
      <c r="E95" s="127">
        <v>1067.5</v>
      </c>
      <c r="F95" s="127">
        <v>1067.25</v>
      </c>
      <c r="G95" s="127">
        <v>1077.1500000000001</v>
      </c>
      <c r="I95" s="127">
        <v>1076.02</v>
      </c>
      <c r="J95" s="127">
        <v>1148.05</v>
      </c>
      <c r="K95">
        <v>743.55</v>
      </c>
      <c r="L95" s="128">
        <v>950378</v>
      </c>
      <c r="M95" s="127">
        <v>1022624487.05</v>
      </c>
      <c r="N95" s="128">
        <v>36375</v>
      </c>
    </row>
    <row r="96" spans="1:14" x14ac:dyDescent="0.3">
      <c r="A96" s="126">
        <v>45250</v>
      </c>
      <c r="B96" s="127">
        <v>1067.25</v>
      </c>
      <c r="C96" s="127">
        <v>1061</v>
      </c>
      <c r="D96" s="127">
        <v>1070</v>
      </c>
      <c r="E96" s="127">
        <v>1056.3</v>
      </c>
      <c r="F96" s="127">
        <v>1060.4000000000001</v>
      </c>
      <c r="G96" s="127">
        <v>1066.8499999999999</v>
      </c>
      <c r="I96" s="127">
        <v>1065.3399999999999</v>
      </c>
      <c r="J96" s="127">
        <v>1148.05</v>
      </c>
      <c r="K96">
        <v>743.55</v>
      </c>
      <c r="L96" s="128">
        <v>974108</v>
      </c>
      <c r="M96" s="127">
        <v>1037756995.05</v>
      </c>
      <c r="N96" s="128">
        <v>61688</v>
      </c>
    </row>
    <row r="97" spans="1:14" x14ac:dyDescent="0.3">
      <c r="A97" s="126">
        <v>45247</v>
      </c>
      <c r="B97" s="127">
        <v>1060.4000000000001</v>
      </c>
      <c r="C97" s="127">
        <v>1059</v>
      </c>
      <c r="D97" s="127">
        <v>1070</v>
      </c>
      <c r="E97" s="127">
        <v>1054.4000000000001</v>
      </c>
      <c r="F97" s="127">
        <v>1057.25</v>
      </c>
      <c r="G97" s="127">
        <v>1060.9000000000001</v>
      </c>
      <c r="I97" s="127">
        <v>1060.94</v>
      </c>
      <c r="J97" s="127">
        <v>1148.05</v>
      </c>
      <c r="K97">
        <v>743.55</v>
      </c>
      <c r="L97" s="128">
        <v>595745</v>
      </c>
      <c r="M97" s="127">
        <v>632050735.35000002</v>
      </c>
      <c r="N97" s="128">
        <v>34735</v>
      </c>
    </row>
    <row r="98" spans="1:14" x14ac:dyDescent="0.3">
      <c r="A98" s="126">
        <v>45246</v>
      </c>
      <c r="B98" s="127">
        <v>1057.25</v>
      </c>
      <c r="C98" s="127">
        <v>1061.8</v>
      </c>
      <c r="D98" s="127">
        <v>1063.9000000000001</v>
      </c>
      <c r="E98" s="127">
        <v>1049.0999999999999</v>
      </c>
      <c r="F98" s="127">
        <v>1061.8</v>
      </c>
      <c r="G98" s="127">
        <v>1056</v>
      </c>
      <c r="I98" s="127">
        <v>1056.3399999999999</v>
      </c>
      <c r="J98" s="127">
        <v>1148.05</v>
      </c>
      <c r="K98">
        <v>743.55</v>
      </c>
      <c r="L98" s="128">
        <v>614110</v>
      </c>
      <c r="M98" s="127">
        <v>648710574.45000005</v>
      </c>
      <c r="N98" s="128">
        <v>32791</v>
      </c>
    </row>
    <row r="99" spans="1:14" x14ac:dyDescent="0.3">
      <c r="A99" s="126">
        <v>45245</v>
      </c>
      <c r="B99" s="127">
        <v>1061.8</v>
      </c>
      <c r="C99" s="127">
        <v>1041</v>
      </c>
      <c r="D99" s="127">
        <v>1064</v>
      </c>
      <c r="E99" s="127">
        <v>1036.75</v>
      </c>
      <c r="F99" s="127">
        <v>1031.2</v>
      </c>
      <c r="G99" s="127">
        <v>1061</v>
      </c>
      <c r="I99" s="127">
        <v>1048.93</v>
      </c>
      <c r="J99" s="127">
        <v>1148.05</v>
      </c>
      <c r="K99">
        <v>743.55</v>
      </c>
      <c r="L99" s="128">
        <v>1213644</v>
      </c>
      <c r="M99" s="127">
        <v>1273032917.0999999</v>
      </c>
      <c r="N99" s="128">
        <v>49572</v>
      </c>
    </row>
    <row r="100" spans="1:14" x14ac:dyDescent="0.3">
      <c r="A100" s="126">
        <v>45243</v>
      </c>
      <c r="B100" s="127">
        <v>1031.2</v>
      </c>
      <c r="C100" s="127">
        <v>1044</v>
      </c>
      <c r="D100" s="127">
        <v>1044.5</v>
      </c>
      <c r="E100" s="127">
        <v>1028.0999999999999</v>
      </c>
      <c r="F100" s="127">
        <v>1045.6500000000001</v>
      </c>
      <c r="G100" s="127">
        <v>1031.75</v>
      </c>
      <c r="I100" s="127">
        <v>1035.83</v>
      </c>
      <c r="J100" s="127">
        <v>1148.05</v>
      </c>
      <c r="K100">
        <v>743.55</v>
      </c>
      <c r="L100" s="128">
        <v>1398118</v>
      </c>
      <c r="M100" s="127">
        <v>1448219255.1500001</v>
      </c>
      <c r="N100" s="128">
        <v>67352</v>
      </c>
    </row>
    <row r="101" spans="1:14" x14ac:dyDescent="0.3">
      <c r="A101" s="126">
        <v>45242</v>
      </c>
      <c r="B101" s="127">
        <v>1045.6500000000001</v>
      </c>
      <c r="C101" s="127">
        <v>1050</v>
      </c>
      <c r="D101" s="127">
        <v>1050</v>
      </c>
      <c r="E101" s="127">
        <v>1041.2</v>
      </c>
      <c r="F101" s="127">
        <v>1040.5</v>
      </c>
      <c r="G101" s="127">
        <v>1045.3499999999999</v>
      </c>
      <c r="I101" s="127">
        <v>1045.9100000000001</v>
      </c>
      <c r="J101" s="127">
        <v>1148.05</v>
      </c>
      <c r="K101">
        <v>743.55</v>
      </c>
      <c r="L101" s="128">
        <v>73797</v>
      </c>
      <c r="M101" s="127">
        <v>77184916.25</v>
      </c>
      <c r="N101" s="128">
        <v>4043</v>
      </c>
    </row>
    <row r="102" spans="1:14" x14ac:dyDescent="0.3">
      <c r="A102" s="126">
        <v>45240</v>
      </c>
      <c r="B102" s="127">
        <v>1040.5</v>
      </c>
      <c r="C102" s="127">
        <v>1032</v>
      </c>
      <c r="D102" s="127">
        <v>1043</v>
      </c>
      <c r="E102" s="127">
        <v>1018</v>
      </c>
      <c r="F102" s="127">
        <v>1032.9000000000001</v>
      </c>
      <c r="G102" s="127">
        <v>1040</v>
      </c>
      <c r="I102" s="127">
        <v>1033.3</v>
      </c>
      <c r="J102" s="127">
        <v>1148.05</v>
      </c>
      <c r="K102">
        <v>743.55</v>
      </c>
      <c r="L102" s="128">
        <v>1066829</v>
      </c>
      <c r="M102" s="127">
        <v>1102352795.8499999</v>
      </c>
      <c r="N102" s="128">
        <v>32367</v>
      </c>
    </row>
    <row r="103" spans="1:14" x14ac:dyDescent="0.3">
      <c r="A103" s="126">
        <v>45239</v>
      </c>
      <c r="B103" s="127">
        <v>1032.9000000000001</v>
      </c>
      <c r="C103" s="127">
        <v>1035</v>
      </c>
      <c r="D103" s="127">
        <v>1046.05</v>
      </c>
      <c r="E103" s="127">
        <v>1029.0999999999999</v>
      </c>
      <c r="F103" s="127">
        <v>1034</v>
      </c>
      <c r="G103" s="127">
        <v>1034.3</v>
      </c>
      <c r="I103" s="127">
        <v>1036.81</v>
      </c>
      <c r="J103" s="127">
        <v>1148.05</v>
      </c>
      <c r="K103">
        <v>743.55</v>
      </c>
      <c r="L103" s="128">
        <v>1185106</v>
      </c>
      <c r="M103" s="127">
        <v>1228731485.5</v>
      </c>
      <c r="N103" s="128">
        <v>48370</v>
      </c>
    </row>
    <row r="104" spans="1:14" x14ac:dyDescent="0.3">
      <c r="A104" s="126">
        <v>45238</v>
      </c>
      <c r="B104" s="127">
        <v>1034</v>
      </c>
      <c r="C104" s="127">
        <v>1063</v>
      </c>
      <c r="D104" s="127">
        <v>1064</v>
      </c>
      <c r="E104" s="127">
        <v>1027.3</v>
      </c>
      <c r="F104" s="127">
        <v>1054.8</v>
      </c>
      <c r="G104" s="127">
        <v>1035</v>
      </c>
      <c r="I104" s="127">
        <v>1039.06</v>
      </c>
      <c r="J104" s="127">
        <v>1148.05</v>
      </c>
      <c r="K104">
        <v>743.55</v>
      </c>
      <c r="L104" s="128">
        <v>1848097</v>
      </c>
      <c r="M104" s="127">
        <v>1920282859.9000001</v>
      </c>
      <c r="N104" s="128">
        <v>59767</v>
      </c>
    </row>
    <row r="105" spans="1:14" x14ac:dyDescent="0.3">
      <c r="A105" s="126">
        <v>45237</v>
      </c>
      <c r="B105" s="127">
        <v>1054.8</v>
      </c>
      <c r="C105" s="127">
        <v>1073.5</v>
      </c>
      <c r="D105" s="127">
        <v>1073.95</v>
      </c>
      <c r="E105" s="127">
        <v>1015</v>
      </c>
      <c r="F105" s="127">
        <v>1075.7</v>
      </c>
      <c r="G105" s="127">
        <v>1053</v>
      </c>
      <c r="I105" s="127">
        <v>1055.95</v>
      </c>
      <c r="J105" s="127">
        <v>1148.05</v>
      </c>
      <c r="K105">
        <v>743.55</v>
      </c>
      <c r="L105" s="128">
        <v>5358480</v>
      </c>
      <c r="M105" s="127">
        <v>5658289649.0500002</v>
      </c>
      <c r="N105" s="128">
        <v>142606</v>
      </c>
    </row>
    <row r="106" spans="1:14" x14ac:dyDescent="0.3">
      <c r="A106" s="126">
        <v>45236</v>
      </c>
      <c r="B106" s="127">
        <v>1075.7</v>
      </c>
      <c r="C106" s="127">
        <v>1041.8</v>
      </c>
      <c r="D106" s="127">
        <v>1083.8</v>
      </c>
      <c r="E106" s="127">
        <v>1032.5</v>
      </c>
      <c r="F106" s="127">
        <v>1030.8499999999999</v>
      </c>
      <c r="G106" s="127">
        <v>1079.55</v>
      </c>
      <c r="I106" s="127">
        <v>1063.1199999999999</v>
      </c>
      <c r="J106" s="127">
        <v>1148.05</v>
      </c>
      <c r="K106">
        <v>743.55</v>
      </c>
      <c r="L106" s="128">
        <v>3643475</v>
      </c>
      <c r="M106" s="127">
        <v>3873469151.4499998</v>
      </c>
      <c r="N106" s="128">
        <v>117266</v>
      </c>
    </row>
    <row r="107" spans="1:14" x14ac:dyDescent="0.3">
      <c r="A107" s="126">
        <v>45233</v>
      </c>
      <c r="B107" s="127">
        <v>1030.8499999999999</v>
      </c>
      <c r="C107" s="127">
        <v>1034.45</v>
      </c>
      <c r="D107" s="127">
        <v>1043</v>
      </c>
      <c r="E107" s="127">
        <v>1027.25</v>
      </c>
      <c r="F107" s="127">
        <v>1031.95</v>
      </c>
      <c r="G107" s="127">
        <v>1032.9000000000001</v>
      </c>
      <c r="I107" s="127">
        <v>1033.31</v>
      </c>
      <c r="J107" s="127">
        <v>1148.05</v>
      </c>
      <c r="K107">
        <v>743.55</v>
      </c>
      <c r="L107" s="128">
        <v>438050</v>
      </c>
      <c r="M107" s="127">
        <v>452643632.55000001</v>
      </c>
      <c r="N107" s="128">
        <v>18942</v>
      </c>
    </row>
    <row r="108" spans="1:14" x14ac:dyDescent="0.3">
      <c r="A108" s="126">
        <v>45232</v>
      </c>
      <c r="B108" s="127">
        <v>1031.95</v>
      </c>
      <c r="C108" s="127">
        <v>1035</v>
      </c>
      <c r="D108" s="127">
        <v>1040</v>
      </c>
      <c r="E108" s="127">
        <v>1024.0999999999999</v>
      </c>
      <c r="F108" s="127">
        <v>1027.25</v>
      </c>
      <c r="G108" s="127">
        <v>1032.1500000000001</v>
      </c>
      <c r="I108" s="127">
        <v>1030.07</v>
      </c>
      <c r="J108" s="127">
        <v>1148.05</v>
      </c>
      <c r="K108">
        <v>743.55</v>
      </c>
      <c r="L108" s="128">
        <v>468806</v>
      </c>
      <c r="M108" s="127">
        <v>482903058.60000002</v>
      </c>
      <c r="N108" s="128">
        <v>25879</v>
      </c>
    </row>
    <row r="109" spans="1:14" x14ac:dyDescent="0.3">
      <c r="A109" s="126">
        <v>45231</v>
      </c>
      <c r="B109" s="127">
        <v>1027.25</v>
      </c>
      <c r="C109" s="127">
        <v>1024</v>
      </c>
      <c r="D109" s="127">
        <v>1032.25</v>
      </c>
      <c r="E109" s="127">
        <v>1017.45</v>
      </c>
      <c r="F109" s="127">
        <v>1019.35</v>
      </c>
      <c r="G109" s="127">
        <v>1024.45</v>
      </c>
      <c r="I109" s="127">
        <v>1026.33</v>
      </c>
      <c r="J109" s="127">
        <v>1148.05</v>
      </c>
      <c r="K109">
        <v>743.55</v>
      </c>
      <c r="L109" s="128">
        <v>595750</v>
      </c>
      <c r="M109" s="127">
        <v>611438101.75</v>
      </c>
      <c r="N109" s="128">
        <v>38060</v>
      </c>
    </row>
    <row r="110" spans="1:14" x14ac:dyDescent="0.3">
      <c r="A110" s="126">
        <v>45230</v>
      </c>
      <c r="B110" s="127">
        <v>1019.35</v>
      </c>
      <c r="C110" s="127">
        <v>1028.55</v>
      </c>
      <c r="D110" s="127">
        <v>1039.3</v>
      </c>
      <c r="E110" s="127">
        <v>1015</v>
      </c>
      <c r="F110" s="127">
        <v>1028.3499999999999</v>
      </c>
      <c r="G110" s="127">
        <v>1023.5</v>
      </c>
      <c r="I110" s="127">
        <v>1023.88</v>
      </c>
      <c r="J110" s="127">
        <v>1148.05</v>
      </c>
      <c r="K110">
        <v>743.55</v>
      </c>
      <c r="L110" s="128">
        <v>346106</v>
      </c>
      <c r="M110" s="127">
        <v>354371770.75</v>
      </c>
      <c r="N110" s="128">
        <v>19663</v>
      </c>
    </row>
    <row r="111" spans="1:14" x14ac:dyDescent="0.3">
      <c r="A111" s="126">
        <v>45229</v>
      </c>
      <c r="B111" s="127">
        <v>1028.3499999999999</v>
      </c>
      <c r="C111" s="127">
        <v>1025</v>
      </c>
      <c r="D111" s="127">
        <v>1034</v>
      </c>
      <c r="E111" s="127">
        <v>1002.3</v>
      </c>
      <c r="F111" s="127">
        <v>1025</v>
      </c>
      <c r="G111" s="127">
        <v>1027.3499999999999</v>
      </c>
      <c r="I111" s="127">
        <v>1025.2</v>
      </c>
      <c r="J111" s="127">
        <v>1148.05</v>
      </c>
      <c r="K111">
        <v>743.55</v>
      </c>
      <c r="L111" s="128">
        <v>1536810</v>
      </c>
      <c r="M111" s="127">
        <v>1575542765.8</v>
      </c>
      <c r="N111" s="128">
        <v>93204</v>
      </c>
    </row>
    <row r="112" spans="1:14" x14ac:dyDescent="0.3">
      <c r="A112" s="126">
        <v>45226</v>
      </c>
      <c r="B112" s="127">
        <v>1025</v>
      </c>
      <c r="C112" s="127">
        <v>1025</v>
      </c>
      <c r="D112" s="127">
        <v>1037.55</v>
      </c>
      <c r="E112" s="127">
        <v>1022.65</v>
      </c>
      <c r="F112" s="127">
        <v>1017.6</v>
      </c>
      <c r="G112" s="127">
        <v>1030.95</v>
      </c>
      <c r="I112" s="127">
        <v>1029.05</v>
      </c>
      <c r="J112" s="127">
        <v>1148.05</v>
      </c>
      <c r="K112">
        <v>743.55</v>
      </c>
      <c r="L112" s="128">
        <v>615619</v>
      </c>
      <c r="M112" s="127">
        <v>633500738.79999995</v>
      </c>
      <c r="N112" s="128">
        <v>33316</v>
      </c>
    </row>
    <row r="113" spans="1:14" x14ac:dyDescent="0.3">
      <c r="A113" s="126">
        <v>45225</v>
      </c>
      <c r="B113" s="127">
        <v>1017.6</v>
      </c>
      <c r="C113" s="127">
        <v>1016.15</v>
      </c>
      <c r="D113" s="127">
        <v>1022.9</v>
      </c>
      <c r="E113" s="127">
        <v>1008.9</v>
      </c>
      <c r="F113" s="127">
        <v>1028.75</v>
      </c>
      <c r="G113" s="127">
        <v>1019.45</v>
      </c>
      <c r="I113" s="127">
        <v>1014.41</v>
      </c>
      <c r="J113" s="127">
        <v>1148.05</v>
      </c>
      <c r="K113">
        <v>743.55</v>
      </c>
      <c r="L113" s="128">
        <v>1236865</v>
      </c>
      <c r="M113" s="127">
        <v>1254692311.5</v>
      </c>
      <c r="N113" s="128">
        <v>64551</v>
      </c>
    </row>
    <row r="114" spans="1:14" x14ac:dyDescent="0.3">
      <c r="A114" s="126">
        <v>45224</v>
      </c>
      <c r="B114" s="127">
        <v>1028.75</v>
      </c>
      <c r="C114" s="127">
        <v>1049</v>
      </c>
      <c r="D114" s="127">
        <v>1062.1500000000001</v>
      </c>
      <c r="E114" s="127">
        <v>1011.2</v>
      </c>
      <c r="F114" s="127">
        <v>1056.45</v>
      </c>
      <c r="G114" s="127">
        <v>1030.2</v>
      </c>
      <c r="I114" s="127">
        <v>1032.2</v>
      </c>
      <c r="J114" s="127">
        <v>1148.05</v>
      </c>
      <c r="K114">
        <v>743.55</v>
      </c>
      <c r="L114" s="128">
        <v>2363189</v>
      </c>
      <c r="M114" s="127">
        <v>2439285463.3000002</v>
      </c>
      <c r="N114" s="128">
        <v>81217</v>
      </c>
    </row>
    <row r="115" spans="1:14" x14ac:dyDescent="0.3">
      <c r="A115" s="126">
        <v>45222</v>
      </c>
      <c r="B115" s="127">
        <v>1056.45</v>
      </c>
      <c r="C115" s="127">
        <v>1071.8</v>
      </c>
      <c r="D115" s="127">
        <v>1085.1500000000001</v>
      </c>
      <c r="E115" s="127">
        <v>1051.2</v>
      </c>
      <c r="F115" s="127">
        <v>1071.05</v>
      </c>
      <c r="G115" s="127">
        <v>1053</v>
      </c>
      <c r="I115" s="127">
        <v>1066.05</v>
      </c>
      <c r="J115" s="127">
        <v>1148.05</v>
      </c>
      <c r="K115">
        <v>743.55</v>
      </c>
      <c r="L115" s="128">
        <v>1581681</v>
      </c>
      <c r="M115" s="127">
        <v>1686143494.95</v>
      </c>
      <c r="N115" s="128">
        <v>75413</v>
      </c>
    </row>
    <row r="116" spans="1:14" x14ac:dyDescent="0.3">
      <c r="A116" s="126">
        <v>45219</v>
      </c>
      <c r="B116" s="127">
        <v>1071.05</v>
      </c>
      <c r="C116" s="127">
        <v>1090</v>
      </c>
      <c r="D116" s="127">
        <v>1095</v>
      </c>
      <c r="E116" s="127">
        <v>1065.05</v>
      </c>
      <c r="F116" s="127">
        <v>1094.75</v>
      </c>
      <c r="G116" s="127">
        <v>1073.9000000000001</v>
      </c>
      <c r="I116" s="127">
        <v>1075.5</v>
      </c>
      <c r="J116" s="127">
        <v>1148.05</v>
      </c>
      <c r="K116">
        <v>742.1</v>
      </c>
      <c r="L116" s="128">
        <v>747206</v>
      </c>
      <c r="M116" s="127">
        <v>803620019.70000005</v>
      </c>
      <c r="N116" s="128">
        <v>39098</v>
      </c>
    </row>
    <row r="117" spans="1:14" x14ac:dyDescent="0.3">
      <c r="A117" s="126">
        <v>45218</v>
      </c>
      <c r="B117" s="127">
        <v>1094.75</v>
      </c>
      <c r="C117" s="127">
        <v>1100.0999999999999</v>
      </c>
      <c r="D117" s="127">
        <v>1102</v>
      </c>
      <c r="E117" s="127">
        <v>1084.05</v>
      </c>
      <c r="F117" s="127">
        <v>1106.0999999999999</v>
      </c>
      <c r="G117" s="127">
        <v>1096</v>
      </c>
      <c r="I117" s="127">
        <v>1092.97</v>
      </c>
      <c r="J117" s="127">
        <v>1148.05</v>
      </c>
      <c r="K117">
        <v>742.1</v>
      </c>
      <c r="L117" s="128">
        <v>830150</v>
      </c>
      <c r="M117" s="127">
        <v>907331463.25</v>
      </c>
      <c r="N117" s="128">
        <v>52004</v>
      </c>
    </row>
    <row r="118" spans="1:14" x14ac:dyDescent="0.3">
      <c r="A118" s="126">
        <v>45217</v>
      </c>
      <c r="B118" s="127">
        <v>1106.0999999999999</v>
      </c>
      <c r="C118" s="127">
        <v>1124</v>
      </c>
      <c r="D118" s="127">
        <v>1125.8499999999999</v>
      </c>
      <c r="E118" s="127">
        <v>1103.45</v>
      </c>
      <c r="F118" s="127">
        <v>1121.2</v>
      </c>
      <c r="G118" s="127">
        <v>1106</v>
      </c>
      <c r="I118" s="127">
        <v>1111.8</v>
      </c>
      <c r="J118" s="127">
        <v>1148.05</v>
      </c>
      <c r="K118">
        <v>742.1</v>
      </c>
      <c r="L118" s="128">
        <v>366909</v>
      </c>
      <c r="M118" s="127">
        <v>407929312.14999998</v>
      </c>
      <c r="N118" s="128">
        <v>17975</v>
      </c>
    </row>
    <row r="119" spans="1:14" x14ac:dyDescent="0.3">
      <c r="A119" s="126">
        <v>45216</v>
      </c>
      <c r="B119" s="127">
        <v>1121.2</v>
      </c>
      <c r="C119" s="127">
        <v>1124.05</v>
      </c>
      <c r="D119" s="127">
        <v>1128.8</v>
      </c>
      <c r="E119" s="127">
        <v>1118.3</v>
      </c>
      <c r="F119" s="127">
        <v>1122.3499999999999</v>
      </c>
      <c r="G119" s="127">
        <v>1121.75</v>
      </c>
      <c r="I119" s="127">
        <v>1122.1300000000001</v>
      </c>
      <c r="J119" s="127">
        <v>1148.05</v>
      </c>
      <c r="K119">
        <v>742.1</v>
      </c>
      <c r="L119" s="128">
        <v>261269</v>
      </c>
      <c r="M119" s="127">
        <v>293177943.39999998</v>
      </c>
      <c r="N119" s="128">
        <v>14840</v>
      </c>
    </row>
    <row r="120" spans="1:14" x14ac:dyDescent="0.3">
      <c r="A120" s="126">
        <v>45215</v>
      </c>
      <c r="B120" s="127">
        <v>1122.3499999999999</v>
      </c>
      <c r="C120" s="127">
        <v>1119.5</v>
      </c>
      <c r="D120" s="127">
        <v>1127</v>
      </c>
      <c r="E120" s="127">
        <v>1112</v>
      </c>
      <c r="F120" s="127">
        <v>1117.9000000000001</v>
      </c>
      <c r="G120" s="127">
        <v>1120</v>
      </c>
      <c r="I120" s="127">
        <v>1121.47</v>
      </c>
      <c r="J120" s="127">
        <v>1148.05</v>
      </c>
      <c r="K120">
        <v>742.1</v>
      </c>
      <c r="L120" s="128">
        <v>575772</v>
      </c>
      <c r="M120" s="127">
        <v>645708609</v>
      </c>
      <c r="N120" s="128">
        <v>27073</v>
      </c>
    </row>
    <row r="121" spans="1:14" x14ac:dyDescent="0.3">
      <c r="A121" s="126">
        <v>45212</v>
      </c>
      <c r="B121" s="127">
        <v>1117.9000000000001</v>
      </c>
      <c r="C121" s="127">
        <v>1111.05</v>
      </c>
      <c r="D121" s="127">
        <v>1127</v>
      </c>
      <c r="E121" s="127">
        <v>1111.05</v>
      </c>
      <c r="F121" s="127">
        <v>1117.6500000000001</v>
      </c>
      <c r="G121" s="127">
        <v>1113.75</v>
      </c>
      <c r="I121" s="127">
        <v>1120.44</v>
      </c>
      <c r="J121" s="127">
        <v>1148.05</v>
      </c>
      <c r="K121">
        <v>742.1</v>
      </c>
      <c r="L121" s="128">
        <v>441654</v>
      </c>
      <c r="M121" s="127">
        <v>494845895.80000001</v>
      </c>
      <c r="N121" s="128">
        <v>23460</v>
      </c>
    </row>
    <row r="122" spans="1:14" x14ac:dyDescent="0.3">
      <c r="A122" s="126">
        <v>45211</v>
      </c>
      <c r="B122" s="127">
        <v>1117.6500000000001</v>
      </c>
      <c r="C122" s="127">
        <v>1118</v>
      </c>
      <c r="D122" s="127">
        <v>1122.75</v>
      </c>
      <c r="E122" s="127">
        <v>1110</v>
      </c>
      <c r="F122" s="127">
        <v>1114.3499999999999</v>
      </c>
      <c r="G122" s="127">
        <v>1118</v>
      </c>
      <c r="I122" s="127">
        <v>1117.52</v>
      </c>
      <c r="J122" s="127">
        <v>1148.05</v>
      </c>
      <c r="K122">
        <v>742.1</v>
      </c>
      <c r="L122" s="128">
        <v>648613</v>
      </c>
      <c r="M122" s="127">
        <v>724835865.35000002</v>
      </c>
      <c r="N122" s="128">
        <v>28487</v>
      </c>
    </row>
    <row r="123" spans="1:14" x14ac:dyDescent="0.3">
      <c r="A123" s="126">
        <v>45210</v>
      </c>
      <c r="B123" s="127">
        <v>1114.3499999999999</v>
      </c>
      <c r="C123" s="127">
        <v>1117.95</v>
      </c>
      <c r="D123" s="127">
        <v>1121.9000000000001</v>
      </c>
      <c r="E123" s="127">
        <v>1112.45</v>
      </c>
      <c r="F123" s="127">
        <v>1109.3499999999999</v>
      </c>
      <c r="G123" s="127">
        <v>1112.55</v>
      </c>
      <c r="I123" s="127">
        <v>1117.18</v>
      </c>
      <c r="J123" s="127">
        <v>1148.05</v>
      </c>
      <c r="K123">
        <v>742.1</v>
      </c>
      <c r="L123" s="128">
        <v>660234</v>
      </c>
      <c r="M123" s="127">
        <v>737603058.95000005</v>
      </c>
      <c r="N123" s="128">
        <v>34142</v>
      </c>
    </row>
    <row r="124" spans="1:14" x14ac:dyDescent="0.3">
      <c r="A124" s="126">
        <v>45209</v>
      </c>
      <c r="B124" s="127">
        <v>1109.3499999999999</v>
      </c>
      <c r="C124" s="127">
        <v>1094</v>
      </c>
      <c r="D124" s="127">
        <v>1115.9000000000001</v>
      </c>
      <c r="E124" s="127">
        <v>1087.5999999999999</v>
      </c>
      <c r="F124" s="127">
        <v>1084.3499999999999</v>
      </c>
      <c r="G124" s="127">
        <v>1112.5</v>
      </c>
      <c r="I124" s="127">
        <v>1107.01</v>
      </c>
      <c r="J124" s="127">
        <v>1148.05</v>
      </c>
      <c r="K124">
        <v>742.1</v>
      </c>
      <c r="L124" s="128">
        <v>1268718</v>
      </c>
      <c r="M124" s="127">
        <v>1404477500.6500001</v>
      </c>
      <c r="N124" s="128">
        <v>55033</v>
      </c>
    </row>
    <row r="125" spans="1:14" x14ac:dyDescent="0.3">
      <c r="A125" s="126">
        <v>45208</v>
      </c>
      <c r="B125" s="127">
        <v>1084.3499999999999</v>
      </c>
      <c r="C125" s="127">
        <v>1089.95</v>
      </c>
      <c r="D125" s="127">
        <v>1089.95</v>
      </c>
      <c r="E125" s="127">
        <v>1073.6500000000001</v>
      </c>
      <c r="F125" s="127">
        <v>1091.9000000000001</v>
      </c>
      <c r="G125" s="127">
        <v>1081.75</v>
      </c>
      <c r="I125" s="127">
        <v>1083.1400000000001</v>
      </c>
      <c r="J125" s="127">
        <v>1148.05</v>
      </c>
      <c r="K125">
        <v>742.1</v>
      </c>
      <c r="L125" s="128">
        <v>493176</v>
      </c>
      <c r="M125" s="127">
        <v>534177348.14999998</v>
      </c>
      <c r="N125" s="128">
        <v>30638</v>
      </c>
    </row>
    <row r="126" spans="1:14" x14ac:dyDescent="0.3">
      <c r="A126" s="126">
        <v>45205</v>
      </c>
      <c r="B126" s="127">
        <v>1091.9000000000001</v>
      </c>
      <c r="C126" s="127">
        <v>1072</v>
      </c>
      <c r="D126" s="127">
        <v>1094.7</v>
      </c>
      <c r="E126" s="127">
        <v>1072</v>
      </c>
      <c r="F126" s="127">
        <v>1069.8499999999999</v>
      </c>
      <c r="G126" s="127">
        <v>1092</v>
      </c>
      <c r="I126" s="127">
        <v>1087.79</v>
      </c>
      <c r="J126" s="127">
        <v>1148.05</v>
      </c>
      <c r="K126">
        <v>683</v>
      </c>
      <c r="L126" s="128">
        <v>993174</v>
      </c>
      <c r="M126" s="127">
        <v>1080365899.5</v>
      </c>
      <c r="N126" s="128">
        <v>38603</v>
      </c>
    </row>
    <row r="127" spans="1:14" x14ac:dyDescent="0.3">
      <c r="A127" s="126">
        <v>45204</v>
      </c>
      <c r="B127" s="127">
        <v>1069.8499999999999</v>
      </c>
      <c r="C127" s="127">
        <v>1070</v>
      </c>
      <c r="D127" s="127">
        <v>1077.05</v>
      </c>
      <c r="E127" s="127">
        <v>1062.7</v>
      </c>
      <c r="F127" s="127">
        <v>1060.9000000000001</v>
      </c>
      <c r="G127" s="127">
        <v>1070</v>
      </c>
      <c r="I127" s="127">
        <v>1070.23</v>
      </c>
      <c r="J127" s="127">
        <v>1148.05</v>
      </c>
      <c r="K127">
        <v>683</v>
      </c>
      <c r="L127" s="128">
        <v>464238</v>
      </c>
      <c r="M127" s="127">
        <v>496839266.05000001</v>
      </c>
      <c r="N127" s="128">
        <v>33369</v>
      </c>
    </row>
    <row r="128" spans="1:14" x14ac:dyDescent="0.3">
      <c r="A128" s="126">
        <v>45203</v>
      </c>
      <c r="B128" s="127">
        <v>1060.9000000000001</v>
      </c>
      <c r="C128" s="127">
        <v>1080.8</v>
      </c>
      <c r="D128" s="127">
        <v>1080.9000000000001</v>
      </c>
      <c r="E128" s="127">
        <v>1051.8</v>
      </c>
      <c r="F128" s="127">
        <v>1083.7</v>
      </c>
      <c r="G128" s="127">
        <v>1060</v>
      </c>
      <c r="I128" s="127">
        <v>1062.44</v>
      </c>
      <c r="J128" s="127">
        <v>1148.05</v>
      </c>
      <c r="K128">
        <v>683</v>
      </c>
      <c r="L128" s="128">
        <v>788586</v>
      </c>
      <c r="M128" s="127">
        <v>837821742.85000002</v>
      </c>
      <c r="N128" s="128">
        <v>30076</v>
      </c>
    </row>
    <row r="129" spans="1:14" x14ac:dyDescent="0.3">
      <c r="A129" s="126">
        <v>45202</v>
      </c>
      <c r="B129" s="127">
        <v>1083.7</v>
      </c>
      <c r="C129" s="127">
        <v>1090.95</v>
      </c>
      <c r="D129" s="127">
        <v>1090.95</v>
      </c>
      <c r="E129" s="127">
        <v>1073</v>
      </c>
      <c r="F129" s="127">
        <v>1091.5999999999999</v>
      </c>
      <c r="G129" s="127">
        <v>1084</v>
      </c>
      <c r="I129" s="127">
        <v>1079.6400000000001</v>
      </c>
      <c r="J129" s="127">
        <v>1148.05</v>
      </c>
      <c r="K129">
        <v>683</v>
      </c>
      <c r="L129" s="128">
        <v>545460</v>
      </c>
      <c r="M129" s="127">
        <v>588901874.75</v>
      </c>
      <c r="N129" s="128">
        <v>26246</v>
      </c>
    </row>
    <row r="130" spans="1:14" x14ac:dyDescent="0.3">
      <c r="A130" s="126">
        <v>45198</v>
      </c>
      <c r="B130" s="127">
        <v>1091.5999999999999</v>
      </c>
      <c r="C130" s="127">
        <v>1094.8</v>
      </c>
      <c r="D130" s="127">
        <v>1100.95</v>
      </c>
      <c r="E130" s="127">
        <v>1081.3</v>
      </c>
      <c r="F130" s="127">
        <v>1083.6500000000001</v>
      </c>
      <c r="G130" s="127">
        <v>1092.5</v>
      </c>
      <c r="I130" s="127">
        <v>1091.83</v>
      </c>
      <c r="J130" s="127">
        <v>1148.05</v>
      </c>
      <c r="K130">
        <v>677.35</v>
      </c>
      <c r="L130" s="128">
        <v>907502</v>
      </c>
      <c r="M130" s="127">
        <v>990841014.79999995</v>
      </c>
      <c r="N130" s="128">
        <v>43185</v>
      </c>
    </row>
    <row r="131" spans="1:14" x14ac:dyDescent="0.3">
      <c r="A131" s="126">
        <v>45197</v>
      </c>
      <c r="B131" s="127">
        <v>1083.6500000000001</v>
      </c>
      <c r="C131" s="127">
        <v>1092.25</v>
      </c>
      <c r="D131" s="127">
        <v>1096.8499999999999</v>
      </c>
      <c r="E131" s="127">
        <v>1076.8499999999999</v>
      </c>
      <c r="F131" s="127">
        <v>1089.7</v>
      </c>
      <c r="G131" s="127">
        <v>1086.9000000000001</v>
      </c>
      <c r="I131" s="127">
        <v>1085.28</v>
      </c>
      <c r="J131" s="127">
        <v>1148.05</v>
      </c>
      <c r="K131">
        <v>677.35</v>
      </c>
      <c r="L131" s="128">
        <v>1353886</v>
      </c>
      <c r="M131" s="127">
        <v>1469346545.25</v>
      </c>
      <c r="N131" s="128">
        <v>39286</v>
      </c>
    </row>
    <row r="132" spans="1:14" x14ac:dyDescent="0.3">
      <c r="A132" s="126">
        <v>45196</v>
      </c>
      <c r="B132" s="127">
        <v>1089.7</v>
      </c>
      <c r="C132" s="127">
        <v>1087.3</v>
      </c>
      <c r="D132" s="127">
        <v>1094.7</v>
      </c>
      <c r="E132" s="127">
        <v>1080.25</v>
      </c>
      <c r="F132" s="127">
        <v>1087.3</v>
      </c>
      <c r="G132" s="127">
        <v>1089</v>
      </c>
      <c r="I132" s="127">
        <v>1087.48</v>
      </c>
      <c r="J132" s="127">
        <v>1148.05</v>
      </c>
      <c r="K132">
        <v>677.35</v>
      </c>
      <c r="L132" s="128">
        <v>808201</v>
      </c>
      <c r="M132" s="127">
        <v>878905330.14999998</v>
      </c>
      <c r="N132" s="128">
        <v>27049</v>
      </c>
    </row>
    <row r="133" spans="1:14" x14ac:dyDescent="0.3">
      <c r="A133" s="126">
        <v>45195</v>
      </c>
      <c r="B133" s="127">
        <v>1087.3</v>
      </c>
      <c r="C133" s="127">
        <v>1106.2</v>
      </c>
      <c r="D133" s="127">
        <v>1115.7</v>
      </c>
      <c r="E133" s="127">
        <v>1085.25</v>
      </c>
      <c r="F133" s="127">
        <v>1106.25</v>
      </c>
      <c r="G133" s="127">
        <v>1088</v>
      </c>
      <c r="I133" s="127">
        <v>1101.27</v>
      </c>
      <c r="J133" s="127">
        <v>1148.05</v>
      </c>
      <c r="K133">
        <v>677.35</v>
      </c>
      <c r="L133" s="128">
        <v>1029816</v>
      </c>
      <c r="M133" s="127">
        <v>1134107232</v>
      </c>
      <c r="N133" s="128">
        <v>35735</v>
      </c>
    </row>
    <row r="134" spans="1:14" x14ac:dyDescent="0.3">
      <c r="A134" s="126">
        <v>45194</v>
      </c>
      <c r="B134" s="127">
        <v>1106.25</v>
      </c>
      <c r="C134" s="127">
        <v>1090.95</v>
      </c>
      <c r="D134" s="127">
        <v>1110</v>
      </c>
      <c r="E134" s="127">
        <v>1076.7</v>
      </c>
      <c r="F134" s="127">
        <v>1090.95</v>
      </c>
      <c r="G134" s="127">
        <v>1104</v>
      </c>
      <c r="I134" s="127">
        <v>1095.77</v>
      </c>
      <c r="J134" s="127">
        <v>1148.05</v>
      </c>
      <c r="K134">
        <v>677.35</v>
      </c>
      <c r="L134" s="128">
        <v>1424185</v>
      </c>
      <c r="M134" s="127">
        <v>1560573134.4000001</v>
      </c>
      <c r="N134" s="128">
        <v>49608</v>
      </c>
    </row>
    <row r="135" spans="1:14" x14ac:dyDescent="0.3">
      <c r="A135" s="126">
        <v>45191</v>
      </c>
      <c r="B135" s="127">
        <v>1090.95</v>
      </c>
      <c r="C135" s="127">
        <v>1101</v>
      </c>
      <c r="D135" s="127">
        <v>1113.95</v>
      </c>
      <c r="E135" s="127">
        <v>1087.55</v>
      </c>
      <c r="F135" s="127">
        <v>1098.8</v>
      </c>
      <c r="G135" s="127">
        <v>1094.5</v>
      </c>
      <c r="I135" s="127">
        <v>1095.02</v>
      </c>
      <c r="J135" s="127">
        <v>1148.05</v>
      </c>
      <c r="K135">
        <v>677.35</v>
      </c>
      <c r="L135" s="128">
        <v>860021</v>
      </c>
      <c r="M135" s="127">
        <v>941736217.54999995</v>
      </c>
      <c r="N135" s="128">
        <v>32401</v>
      </c>
    </row>
    <row r="136" spans="1:14" x14ac:dyDescent="0.3">
      <c r="A136" s="126">
        <v>45190</v>
      </c>
      <c r="B136" s="127">
        <v>1098.8</v>
      </c>
      <c r="C136" s="127">
        <v>1127.6500000000001</v>
      </c>
      <c r="D136" s="127">
        <v>1143.3499999999999</v>
      </c>
      <c r="E136" s="127">
        <v>1092</v>
      </c>
      <c r="F136" s="127">
        <v>1128.25</v>
      </c>
      <c r="G136" s="127">
        <v>1101.5</v>
      </c>
      <c r="I136" s="127">
        <v>1117.8599999999999</v>
      </c>
      <c r="J136" s="127">
        <v>1148.05</v>
      </c>
      <c r="K136">
        <v>677.35</v>
      </c>
      <c r="L136" s="128">
        <v>1276809</v>
      </c>
      <c r="M136" s="127">
        <v>1427290052.25</v>
      </c>
      <c r="N136" s="128">
        <v>46185</v>
      </c>
    </row>
    <row r="137" spans="1:14" x14ac:dyDescent="0.3">
      <c r="A137" s="126">
        <v>45189</v>
      </c>
      <c r="B137" s="127">
        <v>1128.25</v>
      </c>
      <c r="C137" s="127">
        <v>1119.9000000000001</v>
      </c>
      <c r="D137" s="127">
        <v>1135.75</v>
      </c>
      <c r="E137" s="127">
        <v>1108.6500000000001</v>
      </c>
      <c r="F137" s="127">
        <v>1121.55</v>
      </c>
      <c r="G137" s="127">
        <v>1128.95</v>
      </c>
      <c r="I137" s="127">
        <v>1126.74</v>
      </c>
      <c r="J137" s="127">
        <v>1148.05</v>
      </c>
      <c r="K137">
        <v>677.35</v>
      </c>
      <c r="L137" s="128">
        <v>967266</v>
      </c>
      <c r="M137" s="127">
        <v>1089860955.3499999</v>
      </c>
      <c r="N137" s="128">
        <v>27654</v>
      </c>
    </row>
    <row r="138" spans="1:14" x14ac:dyDescent="0.3">
      <c r="A138" s="126">
        <v>45187</v>
      </c>
      <c r="B138" s="127">
        <v>1121.55</v>
      </c>
      <c r="C138" s="127">
        <v>1145</v>
      </c>
      <c r="D138" s="127">
        <v>1145</v>
      </c>
      <c r="E138" s="127">
        <v>1117.95</v>
      </c>
      <c r="F138" s="127">
        <v>1134.4000000000001</v>
      </c>
      <c r="G138" s="127">
        <v>1121.8499999999999</v>
      </c>
      <c r="I138" s="127">
        <v>1127.68</v>
      </c>
      <c r="J138" s="127">
        <v>1148.05</v>
      </c>
      <c r="K138">
        <v>677.35</v>
      </c>
      <c r="L138" s="128">
        <v>824581</v>
      </c>
      <c r="M138" s="127">
        <v>929867599.95000005</v>
      </c>
      <c r="N138" s="128">
        <v>31512</v>
      </c>
    </row>
    <row r="139" spans="1:14" x14ac:dyDescent="0.3">
      <c r="A139" s="126">
        <v>45184</v>
      </c>
      <c r="B139" s="127">
        <v>1134.4000000000001</v>
      </c>
      <c r="C139" s="127">
        <v>1130</v>
      </c>
      <c r="D139" s="127">
        <v>1148.05</v>
      </c>
      <c r="E139" s="127">
        <v>1110.2</v>
      </c>
      <c r="F139" s="127">
        <v>1108.2</v>
      </c>
      <c r="G139" s="127">
        <v>1133</v>
      </c>
      <c r="I139" s="127">
        <v>1126.28</v>
      </c>
      <c r="J139" s="127">
        <v>1148.05</v>
      </c>
      <c r="K139">
        <v>677.35</v>
      </c>
      <c r="L139" s="128">
        <v>2341714</v>
      </c>
      <c r="M139" s="127">
        <v>2637421960.5999999</v>
      </c>
      <c r="N139" s="128">
        <v>63688</v>
      </c>
    </row>
    <row r="140" spans="1:14" x14ac:dyDescent="0.3">
      <c r="A140" s="126">
        <v>45183</v>
      </c>
      <c r="B140" s="127">
        <v>1108.2</v>
      </c>
      <c r="C140" s="127">
        <v>1100</v>
      </c>
      <c r="D140" s="127">
        <v>1118.3499999999999</v>
      </c>
      <c r="E140" s="127">
        <v>1091</v>
      </c>
      <c r="F140" s="127">
        <v>1081.0999999999999</v>
      </c>
      <c r="G140" s="127">
        <v>1107.5</v>
      </c>
      <c r="I140" s="127">
        <v>1105.3900000000001</v>
      </c>
      <c r="J140" s="127">
        <v>1120</v>
      </c>
      <c r="K140">
        <v>677.35</v>
      </c>
      <c r="L140" s="128">
        <v>1338948</v>
      </c>
      <c r="M140" s="127">
        <v>1480060499.5</v>
      </c>
      <c r="N140" s="128">
        <v>52394</v>
      </c>
    </row>
    <row r="141" spans="1:14" x14ac:dyDescent="0.3">
      <c r="A141" s="126">
        <v>45182</v>
      </c>
      <c r="B141" s="127">
        <v>1081.0999999999999</v>
      </c>
      <c r="C141" s="127">
        <v>1079.75</v>
      </c>
      <c r="D141" s="127">
        <v>1083.9000000000001</v>
      </c>
      <c r="E141" s="127">
        <v>1064.05</v>
      </c>
      <c r="F141" s="127">
        <v>1074.6500000000001</v>
      </c>
      <c r="G141" s="127">
        <v>1082.9000000000001</v>
      </c>
      <c r="I141" s="127">
        <v>1075.02</v>
      </c>
      <c r="J141" s="127">
        <v>1120</v>
      </c>
      <c r="K141">
        <v>677.35</v>
      </c>
      <c r="L141" s="128">
        <v>1051830</v>
      </c>
      <c r="M141" s="127">
        <v>1130737750.0999999</v>
      </c>
      <c r="N141" s="128">
        <v>41364</v>
      </c>
    </row>
    <row r="142" spans="1:14" x14ac:dyDescent="0.3">
      <c r="A142" s="126">
        <v>45181</v>
      </c>
      <c r="B142" s="127">
        <v>1074.6500000000001</v>
      </c>
      <c r="C142" s="127">
        <v>1117</v>
      </c>
      <c r="D142" s="127">
        <v>1120</v>
      </c>
      <c r="E142" s="127">
        <v>1071.3</v>
      </c>
      <c r="F142" s="127">
        <v>1115.2</v>
      </c>
      <c r="G142" s="127">
        <v>1074.95</v>
      </c>
      <c r="I142" s="127">
        <v>1085.33</v>
      </c>
      <c r="J142" s="127">
        <v>1120</v>
      </c>
      <c r="K142">
        <v>677.35</v>
      </c>
      <c r="L142" s="128">
        <v>1093620</v>
      </c>
      <c r="M142" s="127">
        <v>1186937409.7</v>
      </c>
      <c r="N142" s="128">
        <v>46724</v>
      </c>
    </row>
    <row r="143" spans="1:14" x14ac:dyDescent="0.3">
      <c r="A143" s="126">
        <v>45180</v>
      </c>
      <c r="B143" s="127">
        <v>1115.2</v>
      </c>
      <c r="C143" s="127">
        <v>1107.0999999999999</v>
      </c>
      <c r="D143" s="127">
        <v>1117.7</v>
      </c>
      <c r="E143" s="127">
        <v>1100</v>
      </c>
      <c r="F143" s="127">
        <v>1105.4000000000001</v>
      </c>
      <c r="G143" s="127">
        <v>1114</v>
      </c>
      <c r="I143" s="127">
        <v>1111.3399999999999</v>
      </c>
      <c r="J143" s="127">
        <v>1117.7</v>
      </c>
      <c r="K143">
        <v>677.35</v>
      </c>
      <c r="L143" s="128">
        <v>879928</v>
      </c>
      <c r="M143" s="127">
        <v>977897785.75</v>
      </c>
      <c r="N143" s="128">
        <v>46960</v>
      </c>
    </row>
    <row r="144" spans="1:14" x14ac:dyDescent="0.3">
      <c r="A144" s="126">
        <v>45177</v>
      </c>
      <c r="B144" s="127">
        <v>1105.4000000000001</v>
      </c>
      <c r="C144" s="127">
        <v>1106.95</v>
      </c>
      <c r="D144" s="127">
        <v>1110</v>
      </c>
      <c r="E144" s="127">
        <v>1094.2</v>
      </c>
      <c r="F144" s="127">
        <v>1106.3499999999999</v>
      </c>
      <c r="G144" s="127">
        <v>1107</v>
      </c>
      <c r="I144" s="127">
        <v>1103.8599999999999</v>
      </c>
      <c r="J144" s="127">
        <v>1111.9000000000001</v>
      </c>
      <c r="K144">
        <v>677.35</v>
      </c>
      <c r="L144" s="128">
        <v>669736</v>
      </c>
      <c r="M144" s="127">
        <v>739292495.35000002</v>
      </c>
      <c r="N144" s="128">
        <v>28508</v>
      </c>
    </row>
    <row r="145" spans="1:14" x14ac:dyDescent="0.3">
      <c r="A145" s="126">
        <v>45176</v>
      </c>
      <c r="B145" s="127">
        <v>1106.3499999999999</v>
      </c>
      <c r="C145" s="127">
        <v>1105</v>
      </c>
      <c r="D145" s="127">
        <v>1111.9000000000001</v>
      </c>
      <c r="E145" s="127">
        <v>1094.05</v>
      </c>
      <c r="F145" s="127">
        <v>1099</v>
      </c>
      <c r="G145" s="127">
        <v>1106.9000000000001</v>
      </c>
      <c r="I145" s="127">
        <v>1104.03</v>
      </c>
      <c r="J145" s="127">
        <v>1111.9000000000001</v>
      </c>
      <c r="K145">
        <v>677.35</v>
      </c>
      <c r="L145" s="128">
        <v>746876</v>
      </c>
      <c r="M145" s="127">
        <v>824571720</v>
      </c>
      <c r="N145" s="128">
        <v>28330</v>
      </c>
    </row>
    <row r="146" spans="1:14" x14ac:dyDescent="0.3">
      <c r="A146" s="126">
        <v>45175</v>
      </c>
      <c r="B146" s="127">
        <v>1099</v>
      </c>
      <c r="C146" s="127">
        <v>1101</v>
      </c>
      <c r="D146" s="127">
        <v>1110</v>
      </c>
      <c r="E146" s="127">
        <v>1091.55</v>
      </c>
      <c r="F146" s="127">
        <v>1097.4000000000001</v>
      </c>
      <c r="G146" s="127">
        <v>1100.05</v>
      </c>
      <c r="I146" s="127">
        <v>1099.8599999999999</v>
      </c>
      <c r="J146" s="127">
        <v>1110</v>
      </c>
      <c r="K146">
        <v>677.35</v>
      </c>
      <c r="L146" s="128">
        <v>889082</v>
      </c>
      <c r="M146" s="127">
        <v>977864066.29999995</v>
      </c>
      <c r="N146" s="128">
        <v>29710</v>
      </c>
    </row>
    <row r="147" spans="1:14" x14ac:dyDescent="0.3">
      <c r="A147" s="126">
        <v>45174</v>
      </c>
      <c r="B147" s="127">
        <v>1097.4000000000001</v>
      </c>
      <c r="C147" s="127">
        <v>1085</v>
      </c>
      <c r="D147" s="127">
        <v>1099.45</v>
      </c>
      <c r="E147" s="127">
        <v>1075</v>
      </c>
      <c r="F147" s="127">
        <v>1085.25</v>
      </c>
      <c r="G147" s="127">
        <v>1098</v>
      </c>
      <c r="I147" s="127">
        <v>1090.3399999999999</v>
      </c>
      <c r="J147" s="127">
        <v>1099.45</v>
      </c>
      <c r="K147">
        <v>677.35</v>
      </c>
      <c r="L147" s="128">
        <v>629423</v>
      </c>
      <c r="M147" s="127">
        <v>686284605</v>
      </c>
      <c r="N147" s="128">
        <v>33382</v>
      </c>
    </row>
    <row r="148" spans="1:14" x14ac:dyDescent="0.3">
      <c r="A148" s="126">
        <v>45173</v>
      </c>
      <c r="B148" s="127">
        <v>1085.25</v>
      </c>
      <c r="C148" s="127">
        <v>1085</v>
      </c>
      <c r="D148" s="127">
        <v>1096</v>
      </c>
      <c r="E148" s="127">
        <v>1078.55</v>
      </c>
      <c r="F148" s="127">
        <v>1078.8</v>
      </c>
      <c r="G148" s="127">
        <v>1086</v>
      </c>
      <c r="I148" s="127">
        <v>1087.3599999999999</v>
      </c>
      <c r="J148" s="127">
        <v>1096</v>
      </c>
      <c r="K148">
        <v>677.35</v>
      </c>
      <c r="L148" s="128">
        <v>1903517</v>
      </c>
      <c r="M148" s="127">
        <v>2069813419.55</v>
      </c>
      <c r="N148" s="128">
        <v>56697</v>
      </c>
    </row>
    <row r="149" spans="1:14" x14ac:dyDescent="0.3">
      <c r="A149" s="126">
        <v>45170</v>
      </c>
      <c r="B149" s="127">
        <v>1078.8</v>
      </c>
      <c r="C149" s="127">
        <v>1072.95</v>
      </c>
      <c r="D149" s="127">
        <v>1080.0999999999999</v>
      </c>
      <c r="E149" s="127">
        <v>1055.95</v>
      </c>
      <c r="F149" s="127">
        <v>1070.3499999999999</v>
      </c>
      <c r="G149" s="127">
        <v>1076.25</v>
      </c>
      <c r="I149" s="127">
        <v>1070.76</v>
      </c>
      <c r="J149" s="127">
        <v>1080.95</v>
      </c>
      <c r="K149">
        <v>677.35</v>
      </c>
      <c r="L149" s="128">
        <v>890014</v>
      </c>
      <c r="M149" s="127">
        <v>952987429.04999995</v>
      </c>
      <c r="N149" s="128">
        <v>32952</v>
      </c>
    </row>
    <row r="150" spans="1:14" x14ac:dyDescent="0.3">
      <c r="A150" s="126">
        <v>45169</v>
      </c>
      <c r="B150" s="127">
        <v>1070.3499999999999</v>
      </c>
      <c r="C150" s="127">
        <v>1060</v>
      </c>
      <c r="D150" s="127">
        <v>1080.95</v>
      </c>
      <c r="E150" s="127">
        <v>1057.6500000000001</v>
      </c>
      <c r="F150" s="127">
        <v>1057.1500000000001</v>
      </c>
      <c r="G150" s="127">
        <v>1072</v>
      </c>
      <c r="I150" s="127">
        <v>1070.57</v>
      </c>
      <c r="J150" s="127">
        <v>1080.95</v>
      </c>
      <c r="K150">
        <v>677.35</v>
      </c>
      <c r="L150" s="128">
        <v>1758962</v>
      </c>
      <c r="M150" s="127">
        <v>1883097334.2</v>
      </c>
      <c r="N150" s="128">
        <v>40644</v>
      </c>
    </row>
    <row r="151" spans="1:14" x14ac:dyDescent="0.3">
      <c r="A151" s="126">
        <v>45168</v>
      </c>
      <c r="B151" s="127">
        <v>1057.1500000000001</v>
      </c>
      <c r="C151" s="127">
        <v>1073</v>
      </c>
      <c r="D151" s="127">
        <v>1080.8499999999999</v>
      </c>
      <c r="E151" s="127">
        <v>1054.3</v>
      </c>
      <c r="F151" s="127">
        <v>1070.0999999999999</v>
      </c>
      <c r="G151" s="127">
        <v>1062.3</v>
      </c>
      <c r="I151" s="127">
        <v>1065.77</v>
      </c>
      <c r="J151" s="127">
        <v>1080.8499999999999</v>
      </c>
      <c r="K151">
        <v>677.35</v>
      </c>
      <c r="L151" s="128">
        <v>1944316</v>
      </c>
      <c r="M151" s="127">
        <v>2072191559.55</v>
      </c>
      <c r="N151" s="128">
        <v>63017</v>
      </c>
    </row>
    <row r="152" spans="1:14" x14ac:dyDescent="0.3">
      <c r="A152" s="126">
        <v>45167</v>
      </c>
      <c r="B152" s="127">
        <v>1070.0999999999999</v>
      </c>
      <c r="C152" s="127">
        <v>1056</v>
      </c>
      <c r="D152" s="127">
        <v>1076</v>
      </c>
      <c r="E152" s="127">
        <v>1052</v>
      </c>
      <c r="F152" s="127">
        <v>1049.2</v>
      </c>
      <c r="G152" s="127">
        <v>1071</v>
      </c>
      <c r="I152" s="127">
        <v>1066.3599999999999</v>
      </c>
      <c r="J152" s="127">
        <v>1076</v>
      </c>
      <c r="K152">
        <v>677.35</v>
      </c>
      <c r="L152" s="128">
        <v>1751500</v>
      </c>
      <c r="M152" s="127">
        <v>1867724944.4000001</v>
      </c>
      <c r="N152" s="128">
        <v>65728</v>
      </c>
    </row>
    <row r="153" spans="1:14" x14ac:dyDescent="0.3">
      <c r="A153" s="126">
        <v>45166</v>
      </c>
      <c r="B153" s="127">
        <v>1049.2</v>
      </c>
      <c r="C153" s="127">
        <v>1025</v>
      </c>
      <c r="D153" s="127">
        <v>1056.8</v>
      </c>
      <c r="E153" s="127">
        <v>1023.05</v>
      </c>
      <c r="F153" s="127">
        <v>1022.7</v>
      </c>
      <c r="G153" s="127">
        <v>1050.4000000000001</v>
      </c>
      <c r="I153" s="127">
        <v>1046.1500000000001</v>
      </c>
      <c r="J153" s="127">
        <v>1056.8</v>
      </c>
      <c r="K153">
        <v>677.35</v>
      </c>
      <c r="L153" s="128">
        <v>1884969</v>
      </c>
      <c r="M153" s="127">
        <v>1971955841.4000001</v>
      </c>
      <c r="N153" s="128">
        <v>74855</v>
      </c>
    </row>
    <row r="154" spans="1:14" x14ac:dyDescent="0.3">
      <c r="A154" s="126">
        <v>45163</v>
      </c>
      <c r="B154" s="127">
        <v>1022.7</v>
      </c>
      <c r="C154" s="127">
        <v>1042</v>
      </c>
      <c r="D154" s="127">
        <v>1048</v>
      </c>
      <c r="E154" s="127">
        <v>1020</v>
      </c>
      <c r="F154" s="127">
        <v>1041.3499999999999</v>
      </c>
      <c r="G154" s="127">
        <v>1021</v>
      </c>
      <c r="I154" s="127">
        <v>1033.02</v>
      </c>
      <c r="J154" s="127">
        <v>1052.0999999999999</v>
      </c>
      <c r="K154">
        <v>677.35</v>
      </c>
      <c r="L154" s="128">
        <v>1421983</v>
      </c>
      <c r="M154" s="127">
        <v>1468937781.8</v>
      </c>
      <c r="N154" s="128">
        <v>48181</v>
      </c>
    </row>
    <row r="155" spans="1:14" x14ac:dyDescent="0.3">
      <c r="A155" s="126">
        <v>45162</v>
      </c>
      <c r="B155" s="127">
        <v>1041.3499999999999</v>
      </c>
      <c r="C155" s="127">
        <v>1038</v>
      </c>
      <c r="D155" s="127">
        <v>1052.0999999999999</v>
      </c>
      <c r="E155" s="127">
        <v>1026.9000000000001</v>
      </c>
      <c r="F155" s="127">
        <v>1035.9000000000001</v>
      </c>
      <c r="G155" s="127">
        <v>1042</v>
      </c>
      <c r="I155" s="127">
        <v>1039.69</v>
      </c>
      <c r="J155" s="127">
        <v>1052.0999999999999</v>
      </c>
      <c r="K155">
        <v>677.35</v>
      </c>
      <c r="L155" s="128">
        <v>1863812</v>
      </c>
      <c r="M155" s="127">
        <v>1937785939.0999999</v>
      </c>
      <c r="N155" s="128">
        <v>67268</v>
      </c>
    </row>
    <row r="156" spans="1:14" x14ac:dyDescent="0.3">
      <c r="A156" s="126">
        <v>45161</v>
      </c>
      <c r="B156" s="127">
        <v>1035.9000000000001</v>
      </c>
      <c r="C156" s="127">
        <v>1011.8</v>
      </c>
      <c r="D156" s="127">
        <v>1043.45</v>
      </c>
      <c r="E156" s="127">
        <v>1010</v>
      </c>
      <c r="F156" s="127">
        <v>1006.7</v>
      </c>
      <c r="G156" s="127">
        <v>1033.0999999999999</v>
      </c>
      <c r="I156" s="127">
        <v>1031.5999999999999</v>
      </c>
      <c r="J156" s="127">
        <v>1043.45</v>
      </c>
      <c r="K156">
        <v>677.35</v>
      </c>
      <c r="L156" s="128">
        <v>3273142</v>
      </c>
      <c r="M156" s="127">
        <v>3376560002.5</v>
      </c>
      <c r="N156" s="128">
        <v>111323</v>
      </c>
    </row>
    <row r="157" spans="1:14" x14ac:dyDescent="0.3">
      <c r="A157" s="126">
        <v>45160</v>
      </c>
      <c r="B157" s="127">
        <v>1006.7</v>
      </c>
      <c r="C157">
        <v>990.05</v>
      </c>
      <c r="D157" s="127">
        <v>1011.2</v>
      </c>
      <c r="E157">
        <v>982.9</v>
      </c>
      <c r="F157">
        <v>980.05</v>
      </c>
      <c r="G157" s="127">
        <v>1006</v>
      </c>
      <c r="I157">
        <v>997.45</v>
      </c>
      <c r="J157" s="127">
        <v>1011.2</v>
      </c>
      <c r="K157">
        <v>677.35</v>
      </c>
      <c r="L157" s="128">
        <v>2871799</v>
      </c>
      <c r="M157" s="127">
        <v>2864483551.9000001</v>
      </c>
      <c r="N157" s="128">
        <v>68139</v>
      </c>
    </row>
    <row r="158" spans="1:14" x14ac:dyDescent="0.3">
      <c r="A158" s="126">
        <v>45159</v>
      </c>
      <c r="B158">
        <v>980.05</v>
      </c>
      <c r="C158">
        <v>974.95</v>
      </c>
      <c r="D158">
        <v>991.3</v>
      </c>
      <c r="E158">
        <v>967.3</v>
      </c>
      <c r="F158">
        <v>970.75</v>
      </c>
      <c r="G158">
        <v>980</v>
      </c>
      <c r="I158">
        <v>981.62</v>
      </c>
      <c r="J158">
        <v>991.3</v>
      </c>
      <c r="K158">
        <v>677.35</v>
      </c>
      <c r="L158" s="128">
        <v>2824960</v>
      </c>
      <c r="M158" s="127">
        <v>2773051195.5999999</v>
      </c>
      <c r="N158" s="128">
        <v>73345</v>
      </c>
    </row>
    <row r="159" spans="1:14" x14ac:dyDescent="0.3">
      <c r="A159" s="126">
        <v>45156</v>
      </c>
      <c r="B159">
        <v>970.75</v>
      </c>
      <c r="C159">
        <v>956.8</v>
      </c>
      <c r="D159">
        <v>974.05</v>
      </c>
      <c r="E159">
        <v>950.3</v>
      </c>
      <c r="F159">
        <v>956.2</v>
      </c>
      <c r="G159">
        <v>968.5</v>
      </c>
      <c r="I159">
        <v>961.89</v>
      </c>
      <c r="J159">
        <v>983.5</v>
      </c>
      <c r="K159">
        <v>677.35</v>
      </c>
      <c r="L159" s="128">
        <v>1561756</v>
      </c>
      <c r="M159" s="127">
        <v>1502230646.8499999</v>
      </c>
      <c r="N159" s="128">
        <v>35399</v>
      </c>
    </row>
    <row r="160" spans="1:14" x14ac:dyDescent="0.3">
      <c r="A160" s="126">
        <v>45155</v>
      </c>
      <c r="B160">
        <v>956.2</v>
      </c>
      <c r="C160">
        <v>966.8</v>
      </c>
      <c r="D160">
        <v>972.4</v>
      </c>
      <c r="E160">
        <v>952.8</v>
      </c>
      <c r="F160">
        <v>960.15</v>
      </c>
      <c r="G160">
        <v>952.8</v>
      </c>
      <c r="I160">
        <v>962.37</v>
      </c>
      <c r="J160">
        <v>983.5</v>
      </c>
      <c r="K160">
        <v>677.35</v>
      </c>
      <c r="L160" s="128">
        <v>875435</v>
      </c>
      <c r="M160" s="127">
        <v>842490877.25</v>
      </c>
      <c r="N160" s="128">
        <v>39418</v>
      </c>
    </row>
    <row r="161" spans="1:14" x14ac:dyDescent="0.3">
      <c r="A161" s="126">
        <v>45154</v>
      </c>
      <c r="B161">
        <v>960.15</v>
      </c>
      <c r="C161">
        <v>952</v>
      </c>
      <c r="D161">
        <v>967.9</v>
      </c>
      <c r="E161">
        <v>935.85</v>
      </c>
      <c r="F161">
        <v>951.45</v>
      </c>
      <c r="G161">
        <v>959</v>
      </c>
      <c r="I161">
        <v>955.34</v>
      </c>
      <c r="J161">
        <v>983.5</v>
      </c>
      <c r="K161">
        <v>677.35</v>
      </c>
      <c r="L161" s="128">
        <v>1435461</v>
      </c>
      <c r="M161" s="127">
        <v>1371353302.4000001</v>
      </c>
      <c r="N161" s="128">
        <v>53826</v>
      </c>
    </row>
    <row r="162" spans="1:14" x14ac:dyDescent="0.3">
      <c r="A162" s="126">
        <v>45152</v>
      </c>
      <c r="B162">
        <v>951.45</v>
      </c>
      <c r="C162">
        <v>969.5</v>
      </c>
      <c r="D162">
        <v>969.5</v>
      </c>
      <c r="E162">
        <v>948.05</v>
      </c>
      <c r="F162">
        <v>971.4</v>
      </c>
      <c r="G162">
        <v>950</v>
      </c>
      <c r="I162">
        <v>953.29</v>
      </c>
      <c r="J162">
        <v>983.5</v>
      </c>
      <c r="K162">
        <v>677.35</v>
      </c>
      <c r="L162" s="128">
        <v>800530</v>
      </c>
      <c r="M162" s="127">
        <v>763136315.14999998</v>
      </c>
      <c r="N162" s="128">
        <v>43277</v>
      </c>
    </row>
    <row r="163" spans="1:14" x14ac:dyDescent="0.3">
      <c r="A163" s="126">
        <v>45149</v>
      </c>
      <c r="B163">
        <v>971.4</v>
      </c>
      <c r="C163">
        <v>950</v>
      </c>
      <c r="D163">
        <v>983.5</v>
      </c>
      <c r="E163">
        <v>947.15</v>
      </c>
      <c r="F163">
        <v>950.5</v>
      </c>
      <c r="G163">
        <v>968.45</v>
      </c>
      <c r="I163">
        <v>969.98</v>
      </c>
      <c r="J163">
        <v>983.5</v>
      </c>
      <c r="K163">
        <v>677.35</v>
      </c>
      <c r="L163" s="128">
        <v>1979567</v>
      </c>
      <c r="M163" s="127">
        <v>1920145418.3499999</v>
      </c>
      <c r="N163" s="128">
        <v>58603</v>
      </c>
    </row>
    <row r="164" spans="1:14" x14ac:dyDescent="0.3">
      <c r="A164" s="126">
        <v>45148</v>
      </c>
      <c r="B164">
        <v>950.5</v>
      </c>
      <c r="C164">
        <v>976</v>
      </c>
      <c r="D164">
        <v>979.65</v>
      </c>
      <c r="E164">
        <v>946.45</v>
      </c>
      <c r="F164">
        <v>963.1</v>
      </c>
      <c r="G164">
        <v>951.95</v>
      </c>
      <c r="I164">
        <v>957.62</v>
      </c>
      <c r="J164">
        <v>979.65</v>
      </c>
      <c r="K164">
        <v>677.35</v>
      </c>
      <c r="L164" s="128">
        <v>2372341</v>
      </c>
      <c r="M164" s="127">
        <v>2271797036.1500001</v>
      </c>
      <c r="N164" s="128">
        <v>88950</v>
      </c>
    </row>
    <row r="165" spans="1:14" x14ac:dyDescent="0.3">
      <c r="A165" s="126">
        <v>45147</v>
      </c>
      <c r="B165">
        <v>963.1</v>
      </c>
      <c r="C165">
        <v>905.75</v>
      </c>
      <c r="D165">
        <v>975</v>
      </c>
      <c r="E165">
        <v>887.2</v>
      </c>
      <c r="F165">
        <v>905.75</v>
      </c>
      <c r="G165">
        <v>974</v>
      </c>
      <c r="I165">
        <v>935.65</v>
      </c>
      <c r="J165">
        <v>975</v>
      </c>
      <c r="K165">
        <v>677.35</v>
      </c>
      <c r="L165" s="128">
        <v>6270873</v>
      </c>
      <c r="M165" s="127">
        <v>5867362604.6999998</v>
      </c>
      <c r="N165" s="128">
        <v>142231</v>
      </c>
    </row>
    <row r="166" spans="1:14" x14ac:dyDescent="0.3">
      <c r="A166" s="126">
        <v>45146</v>
      </c>
      <c r="B166">
        <v>905.75</v>
      </c>
      <c r="C166">
        <v>910.2</v>
      </c>
      <c r="D166">
        <v>912.9</v>
      </c>
      <c r="E166">
        <v>899.5</v>
      </c>
      <c r="F166">
        <v>910.2</v>
      </c>
      <c r="G166">
        <v>903.25</v>
      </c>
      <c r="I166">
        <v>905.87</v>
      </c>
      <c r="J166">
        <v>938.3</v>
      </c>
      <c r="K166">
        <v>677.35</v>
      </c>
      <c r="L166" s="128">
        <v>325241</v>
      </c>
      <c r="M166" s="127">
        <v>294624878.30000001</v>
      </c>
      <c r="N166" s="128">
        <v>24204</v>
      </c>
    </row>
    <row r="167" spans="1:14" x14ac:dyDescent="0.3">
      <c r="A167" s="126">
        <v>45145</v>
      </c>
      <c r="B167">
        <v>910.2</v>
      </c>
      <c r="C167">
        <v>913</v>
      </c>
      <c r="D167">
        <v>927.55</v>
      </c>
      <c r="E167">
        <v>907</v>
      </c>
      <c r="F167">
        <v>912.55</v>
      </c>
      <c r="G167">
        <v>908</v>
      </c>
      <c r="I167">
        <v>913.56</v>
      </c>
      <c r="J167">
        <v>938.3</v>
      </c>
      <c r="K167">
        <v>677.35</v>
      </c>
      <c r="L167" s="128">
        <v>463759</v>
      </c>
      <c r="M167" s="127">
        <v>423669650.10000002</v>
      </c>
      <c r="N167" s="128">
        <v>16866</v>
      </c>
    </row>
    <row r="168" spans="1:14" x14ac:dyDescent="0.3">
      <c r="A168" s="126">
        <v>45142</v>
      </c>
      <c r="B168">
        <v>912.55</v>
      </c>
      <c r="C168">
        <v>911</v>
      </c>
      <c r="D168">
        <v>919.1</v>
      </c>
      <c r="E168">
        <v>904.2</v>
      </c>
      <c r="F168">
        <v>908.4</v>
      </c>
      <c r="G168">
        <v>914.35</v>
      </c>
      <c r="I168">
        <v>912.88</v>
      </c>
      <c r="J168">
        <v>938.3</v>
      </c>
      <c r="K168">
        <v>677.35</v>
      </c>
      <c r="L168" s="128">
        <v>709770</v>
      </c>
      <c r="M168" s="127">
        <v>647933704.85000002</v>
      </c>
      <c r="N168" s="128">
        <v>20575</v>
      </c>
    </row>
    <row r="169" spans="1:14" x14ac:dyDescent="0.3">
      <c r="A169" s="126">
        <v>45141</v>
      </c>
      <c r="B169">
        <v>908.4</v>
      </c>
      <c r="C169">
        <v>900.9</v>
      </c>
      <c r="D169">
        <v>912.75</v>
      </c>
      <c r="E169">
        <v>898.95</v>
      </c>
      <c r="F169">
        <v>905.65</v>
      </c>
      <c r="G169">
        <v>911.8</v>
      </c>
      <c r="I169">
        <v>905.03</v>
      </c>
      <c r="J169">
        <v>938.3</v>
      </c>
      <c r="K169">
        <v>677.35</v>
      </c>
      <c r="L169" s="128">
        <v>874836</v>
      </c>
      <c r="M169" s="127">
        <v>791751115.54999995</v>
      </c>
      <c r="N169" s="128">
        <v>27300</v>
      </c>
    </row>
    <row r="170" spans="1:14" x14ac:dyDescent="0.3">
      <c r="A170" s="126">
        <v>45140</v>
      </c>
      <c r="B170">
        <v>905.65</v>
      </c>
      <c r="C170">
        <v>934</v>
      </c>
      <c r="D170">
        <v>934.05</v>
      </c>
      <c r="E170">
        <v>895</v>
      </c>
      <c r="F170">
        <v>933.55</v>
      </c>
      <c r="G170">
        <v>907</v>
      </c>
      <c r="I170">
        <v>910.91</v>
      </c>
      <c r="J170">
        <v>938.3</v>
      </c>
      <c r="K170">
        <v>677.35</v>
      </c>
      <c r="L170" s="128">
        <v>1726166</v>
      </c>
      <c r="M170" s="127">
        <v>1572377740.3</v>
      </c>
      <c r="N170" s="128">
        <v>64749</v>
      </c>
    </row>
    <row r="171" spans="1:14" x14ac:dyDescent="0.3">
      <c r="A171" s="126">
        <v>45139</v>
      </c>
      <c r="B171">
        <v>933.55</v>
      </c>
      <c r="C171">
        <v>935</v>
      </c>
      <c r="D171">
        <v>938.3</v>
      </c>
      <c r="E171">
        <v>922.5</v>
      </c>
      <c r="F171">
        <v>931.45</v>
      </c>
      <c r="G171">
        <v>934</v>
      </c>
      <c r="I171">
        <v>931.41</v>
      </c>
      <c r="J171">
        <v>938.3</v>
      </c>
      <c r="K171">
        <v>677.35</v>
      </c>
      <c r="L171" s="128">
        <v>945998</v>
      </c>
      <c r="M171" s="127">
        <v>881110484.35000002</v>
      </c>
      <c r="N171" s="128">
        <v>38251</v>
      </c>
    </row>
    <row r="172" spans="1:14" x14ac:dyDescent="0.3">
      <c r="A172" s="126">
        <v>45138</v>
      </c>
      <c r="B172">
        <v>931.45</v>
      </c>
      <c r="C172">
        <v>902</v>
      </c>
      <c r="D172">
        <v>935.95</v>
      </c>
      <c r="E172">
        <v>901.95</v>
      </c>
      <c r="F172">
        <v>902.85</v>
      </c>
      <c r="G172">
        <v>930</v>
      </c>
      <c r="I172">
        <v>926.08</v>
      </c>
      <c r="J172">
        <v>935.95</v>
      </c>
      <c r="K172">
        <v>677.35</v>
      </c>
      <c r="L172" s="128">
        <v>2257553</v>
      </c>
      <c r="M172" s="127">
        <v>2090664820.55</v>
      </c>
      <c r="N172" s="128">
        <v>53872</v>
      </c>
    </row>
    <row r="173" spans="1:14" x14ac:dyDescent="0.3">
      <c r="A173" s="126">
        <v>45135</v>
      </c>
      <c r="B173">
        <v>902.85</v>
      </c>
      <c r="C173">
        <v>920.95</v>
      </c>
      <c r="D173">
        <v>920.95</v>
      </c>
      <c r="E173">
        <v>897.45</v>
      </c>
      <c r="F173">
        <v>897.7</v>
      </c>
      <c r="G173">
        <v>902</v>
      </c>
      <c r="I173">
        <v>904.63</v>
      </c>
      <c r="J173">
        <v>920.95</v>
      </c>
      <c r="K173">
        <v>677.35</v>
      </c>
      <c r="L173" s="128">
        <v>3143050</v>
      </c>
      <c r="M173" s="127">
        <v>2843306482.1500001</v>
      </c>
      <c r="N173" s="128">
        <v>60541</v>
      </c>
    </row>
    <row r="174" spans="1:14" x14ac:dyDescent="0.3">
      <c r="A174" s="126">
        <v>45134</v>
      </c>
      <c r="B174">
        <v>897.7</v>
      </c>
      <c r="C174">
        <v>880</v>
      </c>
      <c r="D174">
        <v>914.25</v>
      </c>
      <c r="E174">
        <v>871</v>
      </c>
      <c r="F174">
        <v>876.45</v>
      </c>
      <c r="G174">
        <v>913.05</v>
      </c>
      <c r="I174">
        <v>891.52</v>
      </c>
      <c r="J174">
        <v>919.45</v>
      </c>
      <c r="K174">
        <v>677.35</v>
      </c>
      <c r="L174" s="128">
        <v>1482538</v>
      </c>
      <c r="M174" s="127">
        <v>1321712752.5</v>
      </c>
      <c r="N174" s="128">
        <v>36561</v>
      </c>
    </row>
    <row r="175" spans="1:14" x14ac:dyDescent="0.3">
      <c r="A175" s="126">
        <v>45133</v>
      </c>
      <c r="B175">
        <v>876.45</v>
      </c>
      <c r="C175">
        <v>870</v>
      </c>
      <c r="D175">
        <v>879.95</v>
      </c>
      <c r="E175">
        <v>867.1</v>
      </c>
      <c r="F175">
        <v>867.55</v>
      </c>
      <c r="G175">
        <v>875.25</v>
      </c>
      <c r="I175">
        <v>873.84</v>
      </c>
      <c r="J175">
        <v>919.45</v>
      </c>
      <c r="K175">
        <v>677.35</v>
      </c>
      <c r="L175" s="128">
        <v>899574</v>
      </c>
      <c r="M175" s="127">
        <v>786081837</v>
      </c>
      <c r="N175" s="128">
        <v>32310</v>
      </c>
    </row>
    <row r="176" spans="1:14" x14ac:dyDescent="0.3">
      <c r="A176" s="126">
        <v>45132</v>
      </c>
      <c r="B176">
        <v>867.55</v>
      </c>
      <c r="C176">
        <v>858</v>
      </c>
      <c r="D176">
        <v>869</v>
      </c>
      <c r="E176">
        <v>854</v>
      </c>
      <c r="F176">
        <v>852.2</v>
      </c>
      <c r="G176">
        <v>868</v>
      </c>
      <c r="I176">
        <v>862.32</v>
      </c>
      <c r="J176">
        <v>919.45</v>
      </c>
      <c r="K176">
        <v>677.35</v>
      </c>
      <c r="L176" s="128">
        <v>881239</v>
      </c>
      <c r="M176" s="127">
        <v>759906256.14999998</v>
      </c>
      <c r="N176" s="128">
        <v>26656</v>
      </c>
    </row>
    <row r="177" spans="1:14" x14ac:dyDescent="0.3">
      <c r="A177" s="126">
        <v>45131</v>
      </c>
      <c r="B177">
        <v>852.2</v>
      </c>
      <c r="C177">
        <v>852.1</v>
      </c>
      <c r="D177">
        <v>855</v>
      </c>
      <c r="E177">
        <v>840.3</v>
      </c>
      <c r="F177">
        <v>852.15</v>
      </c>
      <c r="G177">
        <v>854.5</v>
      </c>
      <c r="I177">
        <v>848.34</v>
      </c>
      <c r="J177">
        <v>919.45</v>
      </c>
      <c r="K177">
        <v>677.35</v>
      </c>
      <c r="L177" s="128">
        <v>687269</v>
      </c>
      <c r="M177" s="127">
        <v>583040111.10000002</v>
      </c>
      <c r="N177" s="128">
        <v>20140</v>
      </c>
    </row>
    <row r="178" spans="1:14" x14ac:dyDescent="0.3">
      <c r="A178" s="126">
        <v>45128</v>
      </c>
      <c r="B178">
        <v>852.15</v>
      </c>
      <c r="C178">
        <v>850.45</v>
      </c>
      <c r="D178">
        <v>855.45</v>
      </c>
      <c r="E178">
        <v>844</v>
      </c>
      <c r="F178">
        <v>851.6</v>
      </c>
      <c r="G178">
        <v>852</v>
      </c>
      <c r="I178">
        <v>849.55</v>
      </c>
      <c r="J178">
        <v>919.45</v>
      </c>
      <c r="K178">
        <v>646.4</v>
      </c>
      <c r="L178" s="128">
        <v>473811</v>
      </c>
      <c r="M178" s="127">
        <v>402528405.94999999</v>
      </c>
      <c r="N178" s="128">
        <v>19269</v>
      </c>
    </row>
    <row r="179" spans="1:14" x14ac:dyDescent="0.3">
      <c r="A179" s="126">
        <v>45127</v>
      </c>
      <c r="B179">
        <v>851.6</v>
      </c>
      <c r="C179">
        <v>859.05</v>
      </c>
      <c r="D179">
        <v>859.05</v>
      </c>
      <c r="E179">
        <v>845.25</v>
      </c>
      <c r="F179">
        <v>855.55</v>
      </c>
      <c r="G179">
        <v>850.45</v>
      </c>
      <c r="I179">
        <v>850.73</v>
      </c>
      <c r="J179">
        <v>919.45</v>
      </c>
      <c r="K179">
        <v>646.4</v>
      </c>
      <c r="L179" s="128">
        <v>899448</v>
      </c>
      <c r="M179" s="127">
        <v>765189841.45000005</v>
      </c>
      <c r="N179" s="128">
        <v>20068</v>
      </c>
    </row>
    <row r="180" spans="1:14" x14ac:dyDescent="0.3">
      <c r="A180" s="126">
        <v>45126</v>
      </c>
      <c r="B180">
        <v>855.55</v>
      </c>
      <c r="C180">
        <v>871</v>
      </c>
      <c r="D180">
        <v>872.7</v>
      </c>
      <c r="E180">
        <v>853</v>
      </c>
      <c r="F180">
        <v>870.45</v>
      </c>
      <c r="G180">
        <v>856</v>
      </c>
      <c r="I180">
        <v>857.99</v>
      </c>
      <c r="J180">
        <v>919.45</v>
      </c>
      <c r="K180">
        <v>646.4</v>
      </c>
      <c r="L180" s="128">
        <v>1353387</v>
      </c>
      <c r="M180" s="127">
        <v>1161186975.9000001</v>
      </c>
      <c r="N180" s="128">
        <v>37457</v>
      </c>
    </row>
    <row r="181" spans="1:14" x14ac:dyDescent="0.3">
      <c r="A181" s="126">
        <v>45125</v>
      </c>
      <c r="B181">
        <v>870.45</v>
      </c>
      <c r="C181">
        <v>865.1</v>
      </c>
      <c r="D181">
        <v>875</v>
      </c>
      <c r="E181">
        <v>863.85</v>
      </c>
      <c r="F181">
        <v>866.3</v>
      </c>
      <c r="G181">
        <v>870.75</v>
      </c>
      <c r="I181">
        <v>869.81</v>
      </c>
      <c r="J181">
        <v>919.45</v>
      </c>
      <c r="K181">
        <v>646.4</v>
      </c>
      <c r="L181" s="128">
        <v>856007</v>
      </c>
      <c r="M181" s="127">
        <v>744562029</v>
      </c>
      <c r="N181" s="128">
        <v>28651</v>
      </c>
    </row>
    <row r="182" spans="1:14" x14ac:dyDescent="0.3">
      <c r="A182" s="126">
        <v>45124</v>
      </c>
      <c r="B182">
        <v>866.3</v>
      </c>
      <c r="C182">
        <v>869.95</v>
      </c>
      <c r="D182">
        <v>871.5</v>
      </c>
      <c r="E182">
        <v>862.1</v>
      </c>
      <c r="F182">
        <v>867.2</v>
      </c>
      <c r="G182">
        <v>867</v>
      </c>
      <c r="I182">
        <v>865.7</v>
      </c>
      <c r="J182">
        <v>919.45</v>
      </c>
      <c r="K182">
        <v>646.4</v>
      </c>
      <c r="L182" s="128">
        <v>894465</v>
      </c>
      <c r="M182" s="127">
        <v>774339863.75</v>
      </c>
      <c r="N182" s="128">
        <v>33502</v>
      </c>
    </row>
    <row r="183" spans="1:14" x14ac:dyDescent="0.3">
      <c r="A183" s="126">
        <v>45121</v>
      </c>
      <c r="B183">
        <v>867.2</v>
      </c>
      <c r="C183">
        <v>865</v>
      </c>
      <c r="D183">
        <v>869</v>
      </c>
      <c r="E183">
        <v>855.35</v>
      </c>
      <c r="F183">
        <v>858.1</v>
      </c>
      <c r="G183">
        <v>866</v>
      </c>
      <c r="I183">
        <v>862.08</v>
      </c>
      <c r="J183">
        <v>919.45</v>
      </c>
      <c r="K183">
        <v>630</v>
      </c>
      <c r="L183" s="128">
        <v>722002</v>
      </c>
      <c r="M183" s="127">
        <v>622419923.04999995</v>
      </c>
      <c r="N183" s="128">
        <v>29387</v>
      </c>
    </row>
    <row r="184" spans="1:14" x14ac:dyDescent="0.3">
      <c r="A184" s="126">
        <v>45120</v>
      </c>
      <c r="B184">
        <v>858.1</v>
      </c>
      <c r="C184">
        <v>855.1</v>
      </c>
      <c r="D184">
        <v>860.5</v>
      </c>
      <c r="E184">
        <v>850.25</v>
      </c>
      <c r="F184">
        <v>854.55</v>
      </c>
      <c r="G184">
        <v>860.5</v>
      </c>
      <c r="I184">
        <v>855.45</v>
      </c>
      <c r="J184">
        <v>919.45</v>
      </c>
      <c r="K184">
        <v>630</v>
      </c>
      <c r="L184" s="128">
        <v>918372</v>
      </c>
      <c r="M184" s="127">
        <v>785620326.39999998</v>
      </c>
      <c r="N184" s="128">
        <v>28917</v>
      </c>
    </row>
    <row r="185" spans="1:14" x14ac:dyDescent="0.3">
      <c r="A185" s="126">
        <v>45119</v>
      </c>
      <c r="B185">
        <v>854.55</v>
      </c>
      <c r="C185">
        <v>855.9</v>
      </c>
      <c r="D185">
        <v>861.7</v>
      </c>
      <c r="E185">
        <v>851.05</v>
      </c>
      <c r="F185">
        <v>853.15</v>
      </c>
      <c r="G185">
        <v>854</v>
      </c>
      <c r="I185">
        <v>857.03</v>
      </c>
      <c r="J185">
        <v>919.45</v>
      </c>
      <c r="K185">
        <v>630</v>
      </c>
      <c r="L185" s="128">
        <v>715091</v>
      </c>
      <c r="M185" s="127">
        <v>612857230.29999995</v>
      </c>
      <c r="N185" s="128">
        <v>29177</v>
      </c>
    </row>
    <row r="186" spans="1:14" x14ac:dyDescent="0.3">
      <c r="A186" s="126">
        <v>45118</v>
      </c>
      <c r="B186">
        <v>853.15</v>
      </c>
      <c r="C186">
        <v>856.45</v>
      </c>
      <c r="D186">
        <v>862.9</v>
      </c>
      <c r="E186">
        <v>850.1</v>
      </c>
      <c r="F186">
        <v>851.25</v>
      </c>
      <c r="G186">
        <v>853</v>
      </c>
      <c r="I186">
        <v>856.42</v>
      </c>
      <c r="J186">
        <v>919.45</v>
      </c>
      <c r="K186">
        <v>630</v>
      </c>
      <c r="L186" s="128">
        <v>718175</v>
      </c>
      <c r="M186" s="127">
        <v>615056456.04999995</v>
      </c>
      <c r="N186" s="128">
        <v>26671</v>
      </c>
    </row>
    <row r="187" spans="1:14" x14ac:dyDescent="0.3">
      <c r="A187" s="126">
        <v>45117</v>
      </c>
      <c r="B187">
        <v>851.25</v>
      </c>
      <c r="C187">
        <v>843.2</v>
      </c>
      <c r="D187">
        <v>854.8</v>
      </c>
      <c r="E187">
        <v>839.5</v>
      </c>
      <c r="F187">
        <v>842.95</v>
      </c>
      <c r="G187">
        <v>851.5</v>
      </c>
      <c r="I187">
        <v>848.74</v>
      </c>
      <c r="J187">
        <v>919.45</v>
      </c>
      <c r="K187">
        <v>630</v>
      </c>
      <c r="L187" s="128">
        <v>739590</v>
      </c>
      <c r="M187" s="127">
        <v>627721509</v>
      </c>
      <c r="N187" s="128">
        <v>21192</v>
      </c>
    </row>
    <row r="188" spans="1:14" x14ac:dyDescent="0.3">
      <c r="A188" s="126">
        <v>45114</v>
      </c>
      <c r="B188">
        <v>842.95</v>
      </c>
      <c r="C188">
        <v>852</v>
      </c>
      <c r="D188">
        <v>854.25</v>
      </c>
      <c r="E188">
        <v>839</v>
      </c>
      <c r="F188">
        <v>855.4</v>
      </c>
      <c r="G188">
        <v>843.45</v>
      </c>
      <c r="I188">
        <v>845.51</v>
      </c>
      <c r="J188">
        <v>919.45</v>
      </c>
      <c r="K188">
        <v>630</v>
      </c>
      <c r="L188" s="128">
        <v>1019335</v>
      </c>
      <c r="M188" s="127">
        <v>861860071.45000005</v>
      </c>
      <c r="N188" s="128">
        <v>23081</v>
      </c>
    </row>
    <row r="189" spans="1:14" x14ac:dyDescent="0.3">
      <c r="A189" s="126">
        <v>45113</v>
      </c>
      <c r="B189">
        <v>855.4</v>
      </c>
      <c r="C189">
        <v>859</v>
      </c>
      <c r="D189">
        <v>859.25</v>
      </c>
      <c r="E189">
        <v>849</v>
      </c>
      <c r="F189">
        <v>854.8</v>
      </c>
      <c r="G189">
        <v>856.95</v>
      </c>
      <c r="I189">
        <v>854.28</v>
      </c>
      <c r="J189">
        <v>919.45</v>
      </c>
      <c r="K189">
        <v>630</v>
      </c>
      <c r="L189" s="128">
        <v>758345</v>
      </c>
      <c r="M189" s="127">
        <v>647838713.20000005</v>
      </c>
      <c r="N189" s="128">
        <v>23038</v>
      </c>
    </row>
    <row r="190" spans="1:14" x14ac:dyDescent="0.3">
      <c r="A190" s="126">
        <v>45112</v>
      </c>
      <c r="B190">
        <v>854.8</v>
      </c>
      <c r="C190">
        <v>837</v>
      </c>
      <c r="D190">
        <v>857.7</v>
      </c>
      <c r="E190">
        <v>832.2</v>
      </c>
      <c r="F190">
        <v>837.1</v>
      </c>
      <c r="G190">
        <v>854</v>
      </c>
      <c r="I190">
        <v>851.07</v>
      </c>
      <c r="J190">
        <v>919.45</v>
      </c>
      <c r="K190">
        <v>630</v>
      </c>
      <c r="L190" s="128">
        <v>1489107</v>
      </c>
      <c r="M190" s="127">
        <v>1267331827.3499999</v>
      </c>
      <c r="N190" s="128">
        <v>33034</v>
      </c>
    </row>
    <row r="191" spans="1:14" x14ac:dyDescent="0.3">
      <c r="A191" s="126">
        <v>45111</v>
      </c>
      <c r="B191">
        <v>837.1</v>
      </c>
      <c r="C191">
        <v>843</v>
      </c>
      <c r="D191">
        <v>846.8</v>
      </c>
      <c r="E191">
        <v>833</v>
      </c>
      <c r="F191">
        <v>840.6</v>
      </c>
      <c r="G191">
        <v>838.5</v>
      </c>
      <c r="I191">
        <v>839.61</v>
      </c>
      <c r="J191">
        <v>919.45</v>
      </c>
      <c r="K191">
        <v>630</v>
      </c>
      <c r="L191" s="128">
        <v>511943</v>
      </c>
      <c r="M191" s="127">
        <v>429832356.05000001</v>
      </c>
      <c r="N191" s="128">
        <v>17246</v>
      </c>
    </row>
    <row r="192" spans="1:14" x14ac:dyDescent="0.3">
      <c r="A192" s="126">
        <v>45110</v>
      </c>
      <c r="B192">
        <v>840.6</v>
      </c>
      <c r="C192">
        <v>843.95</v>
      </c>
      <c r="D192">
        <v>843.95</v>
      </c>
      <c r="E192">
        <v>832.05</v>
      </c>
      <c r="F192">
        <v>836.8</v>
      </c>
      <c r="G192">
        <v>840.2</v>
      </c>
      <c r="I192">
        <v>838.47</v>
      </c>
      <c r="J192">
        <v>919.45</v>
      </c>
      <c r="K192">
        <v>630</v>
      </c>
      <c r="L192" s="128">
        <v>700921</v>
      </c>
      <c r="M192" s="127">
        <v>587704501.39999998</v>
      </c>
      <c r="N192" s="128">
        <v>22721</v>
      </c>
    </row>
    <row r="193" spans="1:14" x14ac:dyDescent="0.3">
      <c r="A193" s="126">
        <v>45107</v>
      </c>
      <c r="B193">
        <v>836.8</v>
      </c>
      <c r="C193">
        <v>817</v>
      </c>
      <c r="D193">
        <v>843</v>
      </c>
      <c r="E193">
        <v>817</v>
      </c>
      <c r="F193">
        <v>816.65</v>
      </c>
      <c r="G193">
        <v>837.45</v>
      </c>
      <c r="I193">
        <v>833.66</v>
      </c>
      <c r="J193">
        <v>919.45</v>
      </c>
      <c r="K193">
        <v>630</v>
      </c>
      <c r="L193" s="128">
        <v>1418152</v>
      </c>
      <c r="M193" s="127">
        <v>1182257882.9000001</v>
      </c>
      <c r="N193" s="128">
        <v>56609</v>
      </c>
    </row>
    <row r="194" spans="1:14" x14ac:dyDescent="0.3">
      <c r="A194" s="126">
        <v>45105</v>
      </c>
      <c r="B194">
        <v>816.65</v>
      </c>
      <c r="C194">
        <v>820</v>
      </c>
      <c r="D194">
        <v>823.4</v>
      </c>
      <c r="E194">
        <v>813.5</v>
      </c>
      <c r="F194">
        <v>819.75</v>
      </c>
      <c r="G194">
        <v>816.35</v>
      </c>
      <c r="I194">
        <v>818.67</v>
      </c>
      <c r="J194">
        <v>919.45</v>
      </c>
      <c r="K194">
        <v>630</v>
      </c>
      <c r="L194" s="128">
        <v>568288</v>
      </c>
      <c r="M194" s="127">
        <v>465239084.39999998</v>
      </c>
      <c r="N194" s="128">
        <v>19915</v>
      </c>
    </row>
    <row r="195" spans="1:14" x14ac:dyDescent="0.3">
      <c r="A195" s="126">
        <v>45104</v>
      </c>
      <c r="B195">
        <v>819.75</v>
      </c>
      <c r="C195">
        <v>819.95</v>
      </c>
      <c r="D195">
        <v>823.75</v>
      </c>
      <c r="E195">
        <v>811</v>
      </c>
      <c r="F195">
        <v>815.3</v>
      </c>
      <c r="G195">
        <v>817</v>
      </c>
      <c r="I195">
        <v>818.19</v>
      </c>
      <c r="J195">
        <v>919.45</v>
      </c>
      <c r="K195">
        <v>630</v>
      </c>
      <c r="L195" s="128">
        <v>578957</v>
      </c>
      <c r="M195" s="127">
        <v>473698880.94999999</v>
      </c>
      <c r="N195" s="128">
        <v>22562</v>
      </c>
    </row>
    <row r="196" spans="1:14" x14ac:dyDescent="0.3">
      <c r="A196" s="126">
        <v>45103</v>
      </c>
      <c r="B196">
        <v>815.3</v>
      </c>
      <c r="C196">
        <v>807.15</v>
      </c>
      <c r="D196">
        <v>818.9</v>
      </c>
      <c r="E196">
        <v>799.8</v>
      </c>
      <c r="F196">
        <v>807</v>
      </c>
      <c r="G196">
        <v>818</v>
      </c>
      <c r="I196">
        <v>809.89</v>
      </c>
      <c r="J196">
        <v>919.45</v>
      </c>
      <c r="K196">
        <v>630</v>
      </c>
      <c r="L196" s="128">
        <v>767301</v>
      </c>
      <c r="M196" s="127">
        <v>621429939.75</v>
      </c>
      <c r="N196" s="128">
        <v>23988</v>
      </c>
    </row>
    <row r="197" spans="1:14" x14ac:dyDescent="0.3">
      <c r="A197" s="126">
        <v>45100</v>
      </c>
      <c r="B197">
        <v>807</v>
      </c>
      <c r="C197">
        <v>816.8</v>
      </c>
      <c r="D197">
        <v>818.7</v>
      </c>
      <c r="E197">
        <v>801.65</v>
      </c>
      <c r="F197">
        <v>814.95</v>
      </c>
      <c r="G197">
        <v>804.4</v>
      </c>
      <c r="I197">
        <v>808.36</v>
      </c>
      <c r="J197">
        <v>919.45</v>
      </c>
      <c r="K197">
        <v>615</v>
      </c>
      <c r="L197" s="128">
        <v>522363</v>
      </c>
      <c r="M197" s="127">
        <v>422258081.14999998</v>
      </c>
      <c r="N197" s="128">
        <v>24507</v>
      </c>
    </row>
    <row r="198" spans="1:14" x14ac:dyDescent="0.3">
      <c r="A198" s="126">
        <v>45099</v>
      </c>
      <c r="B198">
        <v>814.95</v>
      </c>
      <c r="C198">
        <v>817.45</v>
      </c>
      <c r="D198">
        <v>827.65</v>
      </c>
      <c r="E198">
        <v>811.3</v>
      </c>
      <c r="F198">
        <v>813.8</v>
      </c>
      <c r="G198">
        <v>815.7</v>
      </c>
      <c r="I198">
        <v>818.83</v>
      </c>
      <c r="J198">
        <v>919.45</v>
      </c>
      <c r="K198">
        <v>615</v>
      </c>
      <c r="L198" s="128">
        <v>794796</v>
      </c>
      <c r="M198" s="127">
        <v>650804228.39999998</v>
      </c>
      <c r="N198" s="128">
        <v>19425</v>
      </c>
    </row>
    <row r="199" spans="1:14" x14ac:dyDescent="0.3">
      <c r="A199" s="126">
        <v>45098</v>
      </c>
      <c r="B199">
        <v>813.8</v>
      </c>
      <c r="C199">
        <v>821.9</v>
      </c>
      <c r="D199">
        <v>824</v>
      </c>
      <c r="E199">
        <v>809.55</v>
      </c>
      <c r="F199">
        <v>817.6</v>
      </c>
      <c r="G199">
        <v>815</v>
      </c>
      <c r="I199">
        <v>814.69</v>
      </c>
      <c r="J199">
        <v>919.45</v>
      </c>
      <c r="K199">
        <v>615</v>
      </c>
      <c r="L199" s="128">
        <v>1120347</v>
      </c>
      <c r="M199" s="127">
        <v>912732796.95000005</v>
      </c>
      <c r="N199" s="128">
        <v>33570</v>
      </c>
    </row>
    <row r="200" spans="1:14" x14ac:dyDescent="0.3">
      <c r="A200" s="126">
        <v>45097</v>
      </c>
      <c r="B200">
        <v>817.6</v>
      </c>
      <c r="C200">
        <v>827</v>
      </c>
      <c r="D200">
        <v>828.8</v>
      </c>
      <c r="E200">
        <v>812.15</v>
      </c>
      <c r="F200">
        <v>825.55</v>
      </c>
      <c r="G200">
        <v>819.5</v>
      </c>
      <c r="I200">
        <v>817.31</v>
      </c>
      <c r="J200">
        <v>919.45</v>
      </c>
      <c r="K200">
        <v>615</v>
      </c>
      <c r="L200" s="128">
        <v>1690477</v>
      </c>
      <c r="M200" s="127">
        <v>1381642584.5999999</v>
      </c>
      <c r="N200" s="128">
        <v>30374</v>
      </c>
    </row>
    <row r="201" spans="1:14" x14ac:dyDescent="0.3">
      <c r="A201" s="126">
        <v>45096</v>
      </c>
      <c r="B201">
        <v>825.55</v>
      </c>
      <c r="C201">
        <v>837.95</v>
      </c>
      <c r="D201">
        <v>845.7</v>
      </c>
      <c r="E201">
        <v>822.95</v>
      </c>
      <c r="F201">
        <v>837.85</v>
      </c>
      <c r="G201">
        <v>827</v>
      </c>
      <c r="I201">
        <v>832.47</v>
      </c>
      <c r="J201">
        <v>919.45</v>
      </c>
      <c r="K201">
        <v>615</v>
      </c>
      <c r="L201" s="128">
        <v>1579210</v>
      </c>
      <c r="M201" s="127">
        <v>1314639170.8</v>
      </c>
      <c r="N201" s="128">
        <v>30553</v>
      </c>
    </row>
    <row r="202" spans="1:14" x14ac:dyDescent="0.3">
      <c r="A202" s="126">
        <v>45093</v>
      </c>
      <c r="B202">
        <v>837.85</v>
      </c>
      <c r="C202">
        <v>824.4</v>
      </c>
      <c r="D202">
        <v>841.7</v>
      </c>
      <c r="E202">
        <v>824.35</v>
      </c>
      <c r="F202">
        <v>822.85</v>
      </c>
      <c r="G202">
        <v>839</v>
      </c>
      <c r="I202">
        <v>836.19</v>
      </c>
      <c r="J202">
        <v>919.45</v>
      </c>
      <c r="K202">
        <v>615</v>
      </c>
      <c r="L202" s="128">
        <v>1044724</v>
      </c>
      <c r="M202" s="127">
        <v>873592532.75</v>
      </c>
      <c r="N202" s="128">
        <v>27577</v>
      </c>
    </row>
    <row r="203" spans="1:14" x14ac:dyDescent="0.3">
      <c r="A203" s="126">
        <v>45092</v>
      </c>
      <c r="B203">
        <v>822.85</v>
      </c>
      <c r="C203">
        <v>828.15</v>
      </c>
      <c r="D203">
        <v>832</v>
      </c>
      <c r="E203">
        <v>820.25</v>
      </c>
      <c r="F203">
        <v>828</v>
      </c>
      <c r="G203">
        <v>822</v>
      </c>
      <c r="I203">
        <v>826.1</v>
      </c>
      <c r="J203">
        <v>919.45</v>
      </c>
      <c r="K203">
        <v>615</v>
      </c>
      <c r="L203" s="128">
        <v>506666</v>
      </c>
      <c r="M203" s="127">
        <v>418555424.44999999</v>
      </c>
      <c r="N203" s="128">
        <v>18245</v>
      </c>
    </row>
    <row r="204" spans="1:14" x14ac:dyDescent="0.3">
      <c r="A204" s="126">
        <v>45091</v>
      </c>
      <c r="B204">
        <v>828</v>
      </c>
      <c r="C204">
        <v>830.75</v>
      </c>
      <c r="D204">
        <v>831.9</v>
      </c>
      <c r="E204">
        <v>822.15</v>
      </c>
      <c r="F204">
        <v>829.6</v>
      </c>
      <c r="G204">
        <v>829</v>
      </c>
      <c r="I204">
        <v>825.9</v>
      </c>
      <c r="J204">
        <v>919.45</v>
      </c>
      <c r="K204">
        <v>615</v>
      </c>
      <c r="L204" s="128">
        <v>346936</v>
      </c>
      <c r="M204" s="127">
        <v>286533462.05000001</v>
      </c>
      <c r="N204" s="128">
        <v>11662</v>
      </c>
    </row>
    <row r="205" spans="1:14" x14ac:dyDescent="0.3">
      <c r="A205" s="126">
        <v>45090</v>
      </c>
      <c r="B205">
        <v>829.6</v>
      </c>
      <c r="C205">
        <v>827.4</v>
      </c>
      <c r="D205">
        <v>831.85</v>
      </c>
      <c r="E205">
        <v>822.6</v>
      </c>
      <c r="F205">
        <v>824.95</v>
      </c>
      <c r="G205">
        <v>828.7</v>
      </c>
      <c r="I205">
        <v>828.01</v>
      </c>
      <c r="J205">
        <v>919.45</v>
      </c>
      <c r="K205">
        <v>615</v>
      </c>
      <c r="L205" s="128">
        <v>725398</v>
      </c>
      <c r="M205" s="127">
        <v>600636547</v>
      </c>
      <c r="N205" s="128">
        <v>22064</v>
      </c>
    </row>
    <row r="206" spans="1:14" x14ac:dyDescent="0.3">
      <c r="A206" s="126">
        <v>45089</v>
      </c>
      <c r="B206">
        <v>824.95</v>
      </c>
      <c r="C206">
        <v>817.55</v>
      </c>
      <c r="D206">
        <v>826</v>
      </c>
      <c r="E206">
        <v>814.3</v>
      </c>
      <c r="F206">
        <v>815.6</v>
      </c>
      <c r="G206">
        <v>825.4</v>
      </c>
      <c r="I206">
        <v>823.18</v>
      </c>
      <c r="J206">
        <v>919.45</v>
      </c>
      <c r="K206">
        <v>615</v>
      </c>
      <c r="L206" s="128">
        <v>931494</v>
      </c>
      <c r="M206" s="127">
        <v>766785648.5</v>
      </c>
      <c r="N206" s="128">
        <v>25141</v>
      </c>
    </row>
    <row r="207" spans="1:14" x14ac:dyDescent="0.3">
      <c r="A207" s="126">
        <v>45086</v>
      </c>
      <c r="B207">
        <v>815.6</v>
      </c>
      <c r="C207">
        <v>820</v>
      </c>
      <c r="D207">
        <v>821.65</v>
      </c>
      <c r="E207">
        <v>812</v>
      </c>
      <c r="F207">
        <v>818</v>
      </c>
      <c r="G207">
        <v>815.55</v>
      </c>
      <c r="I207">
        <v>815.93</v>
      </c>
      <c r="J207">
        <v>919.45</v>
      </c>
      <c r="K207">
        <v>615</v>
      </c>
      <c r="L207" s="128">
        <v>577794</v>
      </c>
      <c r="M207" s="127">
        <v>471437933.85000002</v>
      </c>
      <c r="N207" s="128">
        <v>17300</v>
      </c>
    </row>
    <row r="208" spans="1:14" x14ac:dyDescent="0.3">
      <c r="A208" s="126">
        <v>45085</v>
      </c>
      <c r="B208">
        <v>818</v>
      </c>
      <c r="C208">
        <v>812</v>
      </c>
      <c r="D208">
        <v>830</v>
      </c>
      <c r="E208">
        <v>810.5</v>
      </c>
      <c r="F208">
        <v>808.45</v>
      </c>
      <c r="G208">
        <v>818.5</v>
      </c>
      <c r="I208">
        <v>821.96</v>
      </c>
      <c r="J208">
        <v>919.45</v>
      </c>
      <c r="K208">
        <v>615</v>
      </c>
      <c r="L208" s="128">
        <v>1857339</v>
      </c>
      <c r="M208" s="127">
        <v>1526666786.75</v>
      </c>
      <c r="N208" s="128">
        <v>40721</v>
      </c>
    </row>
    <row r="209" spans="1:14" x14ac:dyDescent="0.3">
      <c r="A209" s="126">
        <v>45084</v>
      </c>
      <c r="B209">
        <v>808.45</v>
      </c>
      <c r="C209">
        <v>803</v>
      </c>
      <c r="D209">
        <v>810.4</v>
      </c>
      <c r="E209">
        <v>799.05</v>
      </c>
      <c r="F209">
        <v>802.5</v>
      </c>
      <c r="G209">
        <v>810.35</v>
      </c>
      <c r="I209">
        <v>805.96</v>
      </c>
      <c r="J209">
        <v>919.45</v>
      </c>
      <c r="K209">
        <v>615</v>
      </c>
      <c r="L209" s="128">
        <v>992533</v>
      </c>
      <c r="M209" s="127">
        <v>799944764.10000002</v>
      </c>
      <c r="N209" s="128">
        <v>30278</v>
      </c>
    </row>
    <row r="210" spans="1:14" x14ac:dyDescent="0.3">
      <c r="A210" s="126">
        <v>45083</v>
      </c>
      <c r="B210">
        <v>802.5</v>
      </c>
      <c r="C210">
        <v>799.1</v>
      </c>
      <c r="D210">
        <v>804.05</v>
      </c>
      <c r="E210">
        <v>796.45</v>
      </c>
      <c r="F210">
        <v>798.35</v>
      </c>
      <c r="G210">
        <v>802.5</v>
      </c>
      <c r="I210">
        <v>800.65</v>
      </c>
      <c r="J210">
        <v>919.45</v>
      </c>
      <c r="K210">
        <v>615</v>
      </c>
      <c r="L210" s="128">
        <v>730992</v>
      </c>
      <c r="M210" s="127">
        <v>585269438.29999995</v>
      </c>
      <c r="N210" s="128">
        <v>14577</v>
      </c>
    </row>
    <row r="211" spans="1:14" x14ac:dyDescent="0.3">
      <c r="A211" s="126">
        <v>45082</v>
      </c>
      <c r="B211">
        <v>798.35</v>
      </c>
      <c r="C211">
        <v>798.2</v>
      </c>
      <c r="D211">
        <v>804.55</v>
      </c>
      <c r="E211">
        <v>792.4</v>
      </c>
      <c r="F211">
        <v>788.95</v>
      </c>
      <c r="G211">
        <v>799.5</v>
      </c>
      <c r="I211">
        <v>798.74</v>
      </c>
      <c r="J211">
        <v>919.45</v>
      </c>
      <c r="K211">
        <v>615</v>
      </c>
      <c r="L211" s="128">
        <v>1708483</v>
      </c>
      <c r="M211" s="127">
        <v>1364633288.25</v>
      </c>
      <c r="N211" s="128">
        <v>31328</v>
      </c>
    </row>
    <row r="212" spans="1:14" x14ac:dyDescent="0.3">
      <c r="A212" s="126">
        <v>45079</v>
      </c>
      <c r="B212">
        <v>788.95</v>
      </c>
      <c r="C212">
        <v>799.1</v>
      </c>
      <c r="D212">
        <v>801.7</v>
      </c>
      <c r="E212">
        <v>785.6</v>
      </c>
      <c r="F212">
        <v>797.05</v>
      </c>
      <c r="G212">
        <v>789.8</v>
      </c>
      <c r="I212">
        <v>790.27</v>
      </c>
      <c r="J212">
        <v>919.45</v>
      </c>
      <c r="K212">
        <v>615</v>
      </c>
      <c r="L212" s="128">
        <v>1249805</v>
      </c>
      <c r="M212" s="127">
        <v>987686584.60000002</v>
      </c>
      <c r="N212" s="128">
        <v>20765</v>
      </c>
    </row>
    <row r="213" spans="1:14" x14ac:dyDescent="0.3">
      <c r="A213" s="126">
        <v>45078</v>
      </c>
      <c r="B213">
        <v>797.05</v>
      </c>
      <c r="C213">
        <v>791.45</v>
      </c>
      <c r="D213">
        <v>799.4</v>
      </c>
      <c r="E213">
        <v>786.25</v>
      </c>
      <c r="F213">
        <v>791.3</v>
      </c>
      <c r="G213">
        <v>796.35</v>
      </c>
      <c r="I213">
        <v>795.34</v>
      </c>
      <c r="J213">
        <v>919.45</v>
      </c>
      <c r="K213">
        <v>615</v>
      </c>
      <c r="L213" s="128">
        <v>1065254</v>
      </c>
      <c r="M213" s="127">
        <v>847244006.5</v>
      </c>
      <c r="N213" s="128">
        <v>24410</v>
      </c>
    </row>
    <row r="214" spans="1:14" x14ac:dyDescent="0.3">
      <c r="A214" s="126">
        <v>45077</v>
      </c>
      <c r="B214">
        <v>791.3</v>
      </c>
      <c r="C214">
        <v>782.1</v>
      </c>
      <c r="D214">
        <v>793.9</v>
      </c>
      <c r="E214">
        <v>776.85</v>
      </c>
      <c r="F214">
        <v>782.05</v>
      </c>
      <c r="G214">
        <v>791.5</v>
      </c>
      <c r="I214">
        <v>790.19</v>
      </c>
      <c r="J214">
        <v>919.45</v>
      </c>
      <c r="K214">
        <v>615</v>
      </c>
      <c r="L214" s="128">
        <v>1354337</v>
      </c>
      <c r="M214" s="127">
        <v>1070182954.6</v>
      </c>
      <c r="N214" s="128">
        <v>27798</v>
      </c>
    </row>
    <row r="215" spans="1:14" x14ac:dyDescent="0.3">
      <c r="A215" s="126">
        <v>45076</v>
      </c>
      <c r="B215">
        <v>782.05</v>
      </c>
      <c r="C215">
        <v>791.55</v>
      </c>
      <c r="D215">
        <v>793.5</v>
      </c>
      <c r="E215">
        <v>780.15</v>
      </c>
      <c r="F215">
        <v>787.2</v>
      </c>
      <c r="G215">
        <v>782.05</v>
      </c>
      <c r="I215">
        <v>787.74</v>
      </c>
      <c r="J215">
        <v>919.45</v>
      </c>
      <c r="K215">
        <v>615</v>
      </c>
      <c r="L215" s="128">
        <v>1542396</v>
      </c>
      <c r="M215" s="127">
        <v>1215001440.75</v>
      </c>
      <c r="N215" s="128">
        <v>31588</v>
      </c>
    </row>
    <row r="216" spans="1:14" x14ac:dyDescent="0.3">
      <c r="A216" s="126">
        <v>45075</v>
      </c>
      <c r="B216">
        <v>787.2</v>
      </c>
      <c r="C216">
        <v>774</v>
      </c>
      <c r="D216">
        <v>789</v>
      </c>
      <c r="E216">
        <v>766.3</v>
      </c>
      <c r="F216">
        <v>767.45</v>
      </c>
      <c r="G216">
        <v>785.2</v>
      </c>
      <c r="I216">
        <v>781.67</v>
      </c>
      <c r="J216">
        <v>919.45</v>
      </c>
      <c r="K216">
        <v>615</v>
      </c>
      <c r="L216" s="128">
        <v>1359781</v>
      </c>
      <c r="M216" s="127">
        <v>1062904108.15</v>
      </c>
      <c r="N216" s="128">
        <v>29680</v>
      </c>
    </row>
    <row r="217" spans="1:14" x14ac:dyDescent="0.3">
      <c r="A217" s="126">
        <v>45072</v>
      </c>
      <c r="B217">
        <v>767.45</v>
      </c>
      <c r="C217">
        <v>758.2</v>
      </c>
      <c r="D217">
        <v>768.6</v>
      </c>
      <c r="E217">
        <v>756</v>
      </c>
      <c r="F217">
        <v>757.45</v>
      </c>
      <c r="G217">
        <v>767.65</v>
      </c>
      <c r="I217">
        <v>763.89</v>
      </c>
      <c r="J217">
        <v>919.45</v>
      </c>
      <c r="K217">
        <v>615</v>
      </c>
      <c r="L217" s="128">
        <v>924717</v>
      </c>
      <c r="M217" s="127">
        <v>706382701.64999998</v>
      </c>
      <c r="N217" s="128">
        <v>22489</v>
      </c>
    </row>
    <row r="218" spans="1:14" x14ac:dyDescent="0.3">
      <c r="A218" s="126">
        <v>45071</v>
      </c>
      <c r="B218">
        <v>757.45</v>
      </c>
      <c r="C218">
        <v>762.5</v>
      </c>
      <c r="D218">
        <v>765</v>
      </c>
      <c r="E218">
        <v>754.05</v>
      </c>
      <c r="F218">
        <v>762.15</v>
      </c>
      <c r="G218">
        <v>756.8</v>
      </c>
      <c r="I218">
        <v>758.4</v>
      </c>
      <c r="J218">
        <v>919.45</v>
      </c>
      <c r="K218">
        <v>615</v>
      </c>
      <c r="L218" s="128">
        <v>860993</v>
      </c>
      <c r="M218" s="127">
        <v>652975740</v>
      </c>
      <c r="N218" s="128">
        <v>19704</v>
      </c>
    </row>
    <row r="219" spans="1:14" x14ac:dyDescent="0.3">
      <c r="A219" s="126">
        <v>45070</v>
      </c>
      <c r="B219">
        <v>762.15</v>
      </c>
      <c r="C219">
        <v>768.8</v>
      </c>
      <c r="D219">
        <v>768.9</v>
      </c>
      <c r="E219">
        <v>760.3</v>
      </c>
      <c r="F219">
        <v>768.8</v>
      </c>
      <c r="G219">
        <v>761.7</v>
      </c>
      <c r="I219">
        <v>763.33</v>
      </c>
      <c r="J219">
        <v>919.45</v>
      </c>
      <c r="K219">
        <v>615</v>
      </c>
      <c r="L219" s="128">
        <v>950395</v>
      </c>
      <c r="M219" s="127">
        <v>725461723.35000002</v>
      </c>
      <c r="N219" s="128">
        <v>17154</v>
      </c>
    </row>
    <row r="220" spans="1:14" x14ac:dyDescent="0.3">
      <c r="A220" s="126">
        <v>45069</v>
      </c>
      <c r="B220">
        <v>768.8</v>
      </c>
      <c r="C220">
        <v>762</v>
      </c>
      <c r="D220">
        <v>772.95</v>
      </c>
      <c r="E220">
        <v>756.2</v>
      </c>
      <c r="F220">
        <v>760.35</v>
      </c>
      <c r="G220">
        <v>766</v>
      </c>
      <c r="I220">
        <v>767.76</v>
      </c>
      <c r="J220">
        <v>919.45</v>
      </c>
      <c r="K220">
        <v>615</v>
      </c>
      <c r="L220" s="128">
        <v>739813</v>
      </c>
      <c r="M220" s="127">
        <v>568001064.25</v>
      </c>
      <c r="N220" s="128">
        <v>18366</v>
      </c>
    </row>
    <row r="221" spans="1:14" x14ac:dyDescent="0.3">
      <c r="A221" s="126">
        <v>45068</v>
      </c>
      <c r="B221">
        <v>760.35</v>
      </c>
      <c r="C221">
        <v>758.1</v>
      </c>
      <c r="D221">
        <v>763.5</v>
      </c>
      <c r="E221">
        <v>756.05</v>
      </c>
      <c r="F221">
        <v>757.3</v>
      </c>
      <c r="G221">
        <v>761.3</v>
      </c>
      <c r="I221">
        <v>759.82</v>
      </c>
      <c r="J221">
        <v>919.45</v>
      </c>
      <c r="K221">
        <v>615</v>
      </c>
      <c r="L221" s="128">
        <v>439329</v>
      </c>
      <c r="M221" s="127">
        <v>333811976.14999998</v>
      </c>
      <c r="N221" s="128">
        <v>10351</v>
      </c>
    </row>
    <row r="222" spans="1:14" x14ac:dyDescent="0.3">
      <c r="A222" s="126">
        <v>45065</v>
      </c>
      <c r="B222">
        <v>757.3</v>
      </c>
      <c r="C222">
        <v>768</v>
      </c>
      <c r="D222">
        <v>768</v>
      </c>
      <c r="E222">
        <v>752.85</v>
      </c>
      <c r="F222">
        <v>765.45</v>
      </c>
      <c r="G222">
        <v>757.3</v>
      </c>
      <c r="I222">
        <v>757.81</v>
      </c>
      <c r="J222">
        <v>919.45</v>
      </c>
      <c r="K222">
        <v>615</v>
      </c>
      <c r="L222" s="128">
        <v>1096316</v>
      </c>
      <c r="M222" s="127">
        <v>830798833.20000005</v>
      </c>
      <c r="N222" s="128">
        <v>22613</v>
      </c>
    </row>
    <row r="223" spans="1:14" x14ac:dyDescent="0.3">
      <c r="A223" s="126">
        <v>45064</v>
      </c>
      <c r="B223">
        <v>765.45</v>
      </c>
      <c r="C223">
        <v>780</v>
      </c>
      <c r="D223">
        <v>784</v>
      </c>
      <c r="E223">
        <v>762.35</v>
      </c>
      <c r="F223">
        <v>776.85</v>
      </c>
      <c r="G223">
        <v>764</v>
      </c>
      <c r="I223">
        <v>773.33</v>
      </c>
      <c r="J223">
        <v>919.45</v>
      </c>
      <c r="K223">
        <v>615</v>
      </c>
      <c r="L223" s="128">
        <v>796524</v>
      </c>
      <c r="M223" s="127">
        <v>615979748.64999998</v>
      </c>
      <c r="N223" s="128">
        <v>22705</v>
      </c>
    </row>
    <row r="224" spans="1:14" x14ac:dyDescent="0.3">
      <c r="A224" s="126">
        <v>45063</v>
      </c>
      <c r="B224">
        <v>776.85</v>
      </c>
      <c r="C224">
        <v>769.3</v>
      </c>
      <c r="D224">
        <v>778.9</v>
      </c>
      <c r="E224">
        <v>763.35</v>
      </c>
      <c r="F224">
        <v>769.3</v>
      </c>
      <c r="G224">
        <v>776.9</v>
      </c>
      <c r="I224">
        <v>771.66</v>
      </c>
      <c r="J224">
        <v>919.45</v>
      </c>
      <c r="K224">
        <v>615</v>
      </c>
      <c r="L224" s="128">
        <v>699753</v>
      </c>
      <c r="M224" s="127">
        <v>539968468.14999998</v>
      </c>
      <c r="N224" s="128">
        <v>17239</v>
      </c>
    </row>
    <row r="225" spans="1:14" x14ac:dyDescent="0.3">
      <c r="A225" s="126">
        <v>45062</v>
      </c>
      <c r="B225">
        <v>769.3</v>
      </c>
      <c r="C225">
        <v>770</v>
      </c>
      <c r="D225">
        <v>773.8</v>
      </c>
      <c r="E225">
        <v>764</v>
      </c>
      <c r="F225">
        <v>766.75</v>
      </c>
      <c r="G225">
        <v>767.65</v>
      </c>
      <c r="I225">
        <v>770.35</v>
      </c>
      <c r="J225">
        <v>919.45</v>
      </c>
      <c r="K225">
        <v>615</v>
      </c>
      <c r="L225" s="128">
        <v>1204503</v>
      </c>
      <c r="M225" s="127">
        <v>927889240.29999995</v>
      </c>
      <c r="N225" s="128">
        <v>23404</v>
      </c>
    </row>
    <row r="226" spans="1:14" x14ac:dyDescent="0.3">
      <c r="A226" s="126">
        <v>45061</v>
      </c>
      <c r="B226">
        <v>766.75</v>
      </c>
      <c r="C226">
        <v>758.9</v>
      </c>
      <c r="D226">
        <v>770</v>
      </c>
      <c r="E226">
        <v>757</v>
      </c>
      <c r="F226">
        <v>757.55</v>
      </c>
      <c r="G226">
        <v>767</v>
      </c>
      <c r="I226">
        <v>762.52</v>
      </c>
      <c r="J226">
        <v>919.45</v>
      </c>
      <c r="K226">
        <v>615</v>
      </c>
      <c r="L226" s="128">
        <v>1888769</v>
      </c>
      <c r="M226" s="127">
        <v>1440232146.55</v>
      </c>
      <c r="N226" s="128">
        <v>41190</v>
      </c>
    </row>
    <row r="227" spans="1:14" x14ac:dyDescent="0.3">
      <c r="A227" s="126">
        <v>45058</v>
      </c>
      <c r="B227">
        <v>757.55</v>
      </c>
      <c r="C227">
        <v>780</v>
      </c>
      <c r="D227">
        <v>781</v>
      </c>
      <c r="E227">
        <v>755.4</v>
      </c>
      <c r="F227">
        <v>778.2</v>
      </c>
      <c r="G227">
        <v>756.45</v>
      </c>
      <c r="I227">
        <v>765.4</v>
      </c>
      <c r="J227">
        <v>919.45</v>
      </c>
      <c r="K227">
        <v>597</v>
      </c>
      <c r="L227" s="128">
        <v>1888833</v>
      </c>
      <c r="M227" s="127">
        <v>1445714722.8</v>
      </c>
      <c r="N227" s="128">
        <v>31352</v>
      </c>
    </row>
    <row r="228" spans="1:14" x14ac:dyDescent="0.3">
      <c r="A228" s="126">
        <v>45057</v>
      </c>
      <c r="B228">
        <v>778.2</v>
      </c>
      <c r="C228">
        <v>776.6</v>
      </c>
      <c r="D228">
        <v>782.9</v>
      </c>
      <c r="E228">
        <v>773.5</v>
      </c>
      <c r="F228">
        <v>776.25</v>
      </c>
      <c r="G228">
        <v>778</v>
      </c>
      <c r="I228">
        <v>776.52</v>
      </c>
      <c r="J228">
        <v>919.45</v>
      </c>
      <c r="K228">
        <v>597</v>
      </c>
      <c r="L228" s="128">
        <v>735837</v>
      </c>
      <c r="M228" s="127">
        <v>571393257.64999998</v>
      </c>
      <c r="N228" s="128">
        <v>25520</v>
      </c>
    </row>
    <row r="229" spans="1:14" x14ac:dyDescent="0.3">
      <c r="A229" s="126">
        <v>45056</v>
      </c>
      <c r="B229">
        <v>776.25</v>
      </c>
      <c r="C229">
        <v>775</v>
      </c>
      <c r="D229">
        <v>779.9</v>
      </c>
      <c r="E229">
        <v>772.65</v>
      </c>
      <c r="F229">
        <v>774.1</v>
      </c>
      <c r="G229">
        <v>777</v>
      </c>
      <c r="I229">
        <v>775.99</v>
      </c>
      <c r="J229">
        <v>919.45</v>
      </c>
      <c r="K229">
        <v>597</v>
      </c>
      <c r="L229" s="128">
        <v>810393</v>
      </c>
      <c r="M229" s="127">
        <v>628855477.35000002</v>
      </c>
      <c r="N229" s="128">
        <v>15482</v>
      </c>
    </row>
    <row r="230" spans="1:14" x14ac:dyDescent="0.3">
      <c r="A230" s="126">
        <v>45055</v>
      </c>
      <c r="B230">
        <v>774.1</v>
      </c>
      <c r="C230">
        <v>780</v>
      </c>
      <c r="D230">
        <v>786.7</v>
      </c>
      <c r="E230">
        <v>772.5</v>
      </c>
      <c r="F230">
        <v>778.3</v>
      </c>
      <c r="G230">
        <v>774</v>
      </c>
      <c r="I230">
        <v>779.03</v>
      </c>
      <c r="J230">
        <v>919.45</v>
      </c>
      <c r="K230">
        <v>597</v>
      </c>
      <c r="L230" s="128">
        <v>841271</v>
      </c>
      <c r="M230" s="127">
        <v>655374528.79999995</v>
      </c>
      <c r="N230" s="128">
        <v>17840</v>
      </c>
    </row>
    <row r="231" spans="1:14" x14ac:dyDescent="0.3">
      <c r="A231" s="126">
        <v>45054</v>
      </c>
      <c r="B231">
        <v>778.3</v>
      </c>
      <c r="C231">
        <v>767.35</v>
      </c>
      <c r="D231">
        <v>784</v>
      </c>
      <c r="E231">
        <v>767.35</v>
      </c>
      <c r="F231">
        <v>760.25</v>
      </c>
      <c r="G231">
        <v>779.4</v>
      </c>
      <c r="I231">
        <v>776.4</v>
      </c>
      <c r="J231">
        <v>919.45</v>
      </c>
      <c r="K231">
        <v>597</v>
      </c>
      <c r="L231" s="128">
        <v>2222652</v>
      </c>
      <c r="M231" s="127">
        <v>1725663124.75</v>
      </c>
      <c r="N231" s="128">
        <v>45532</v>
      </c>
    </row>
    <row r="232" spans="1:14" x14ac:dyDescent="0.3">
      <c r="A232" s="126">
        <v>45051</v>
      </c>
      <c r="B232">
        <v>760.25</v>
      </c>
      <c r="C232">
        <v>774.9</v>
      </c>
      <c r="D232">
        <v>785.2</v>
      </c>
      <c r="E232">
        <v>748.4</v>
      </c>
      <c r="F232">
        <v>775.05</v>
      </c>
      <c r="G232">
        <v>765.3</v>
      </c>
      <c r="I232">
        <v>763.62</v>
      </c>
      <c r="J232">
        <v>919.45</v>
      </c>
      <c r="K232">
        <v>597</v>
      </c>
      <c r="L232" s="128">
        <v>3963420</v>
      </c>
      <c r="M232" s="127">
        <v>3026551873.0999999</v>
      </c>
      <c r="N232" s="128">
        <v>95396</v>
      </c>
    </row>
    <row r="233" spans="1:14" x14ac:dyDescent="0.3">
      <c r="A233" s="126">
        <v>45050</v>
      </c>
      <c r="B233">
        <v>775.05</v>
      </c>
      <c r="C233">
        <v>787.9</v>
      </c>
      <c r="D233">
        <v>789.5</v>
      </c>
      <c r="E233">
        <v>773.85</v>
      </c>
      <c r="F233">
        <v>784.85</v>
      </c>
      <c r="G233">
        <v>774.95</v>
      </c>
      <c r="I233">
        <v>778.24</v>
      </c>
      <c r="J233">
        <v>919.45</v>
      </c>
      <c r="K233">
        <v>597</v>
      </c>
      <c r="L233" s="128">
        <v>1306888</v>
      </c>
      <c r="M233" s="127">
        <v>1017067900.6</v>
      </c>
      <c r="N233" s="128">
        <v>30220</v>
      </c>
    </row>
    <row r="234" spans="1:14" x14ac:dyDescent="0.3">
      <c r="A234" s="126">
        <v>45049</v>
      </c>
      <c r="B234">
        <v>784.85</v>
      </c>
      <c r="C234">
        <v>797</v>
      </c>
      <c r="D234">
        <v>797</v>
      </c>
      <c r="E234">
        <v>782.1</v>
      </c>
      <c r="F234">
        <v>799.7</v>
      </c>
      <c r="G234">
        <v>784</v>
      </c>
      <c r="I234">
        <v>785.22</v>
      </c>
      <c r="J234">
        <v>919.45</v>
      </c>
      <c r="K234">
        <v>597</v>
      </c>
      <c r="L234" s="128">
        <v>1399263</v>
      </c>
      <c r="M234" s="127">
        <v>1098732685.8</v>
      </c>
      <c r="N234" s="128">
        <v>25077</v>
      </c>
    </row>
    <row r="235" spans="1:14" x14ac:dyDescent="0.3">
      <c r="A235" s="126">
        <v>45048</v>
      </c>
      <c r="B235">
        <v>799.7</v>
      </c>
      <c r="C235">
        <v>803.3</v>
      </c>
      <c r="D235">
        <v>808.45</v>
      </c>
      <c r="E235">
        <v>798</v>
      </c>
      <c r="F235">
        <v>801.35</v>
      </c>
      <c r="G235">
        <v>799</v>
      </c>
      <c r="I235">
        <v>803.77</v>
      </c>
      <c r="J235">
        <v>919.45</v>
      </c>
      <c r="K235">
        <v>597</v>
      </c>
      <c r="L235" s="128">
        <v>1356601</v>
      </c>
      <c r="M235" s="127">
        <v>1090389359.0999999</v>
      </c>
      <c r="N235" s="128">
        <v>42109</v>
      </c>
    </row>
    <row r="236" spans="1:14" x14ac:dyDescent="0.3">
      <c r="A236" s="126">
        <v>45044</v>
      </c>
      <c r="B236">
        <v>801.35</v>
      </c>
      <c r="C236">
        <v>791</v>
      </c>
      <c r="D236">
        <v>803.8</v>
      </c>
      <c r="E236">
        <v>789.5</v>
      </c>
      <c r="F236">
        <v>791.05</v>
      </c>
      <c r="G236">
        <v>799.35</v>
      </c>
      <c r="I236">
        <v>797.06</v>
      </c>
      <c r="J236">
        <v>919.45</v>
      </c>
      <c r="K236">
        <v>597</v>
      </c>
      <c r="L236" s="128">
        <v>906746</v>
      </c>
      <c r="M236" s="127">
        <v>722727720.10000002</v>
      </c>
      <c r="N236" s="128">
        <v>20888</v>
      </c>
    </row>
    <row r="237" spans="1:14" x14ac:dyDescent="0.3">
      <c r="A237" s="126">
        <v>45043</v>
      </c>
      <c r="B237">
        <v>791.05</v>
      </c>
      <c r="C237">
        <v>791</v>
      </c>
      <c r="D237">
        <v>797.95</v>
      </c>
      <c r="E237">
        <v>788.05</v>
      </c>
      <c r="F237">
        <v>792.05</v>
      </c>
      <c r="G237">
        <v>790</v>
      </c>
      <c r="I237">
        <v>792.08</v>
      </c>
      <c r="J237">
        <v>919.45</v>
      </c>
      <c r="K237">
        <v>597</v>
      </c>
      <c r="L237" s="128">
        <v>881296</v>
      </c>
      <c r="M237" s="127">
        <v>698054687.85000002</v>
      </c>
      <c r="N237" s="128">
        <v>13499</v>
      </c>
    </row>
    <row r="238" spans="1:14" x14ac:dyDescent="0.3">
      <c r="A238" s="126">
        <v>45042</v>
      </c>
      <c r="B238">
        <v>792.05</v>
      </c>
      <c r="C238">
        <v>783</v>
      </c>
      <c r="D238">
        <v>793.5</v>
      </c>
      <c r="E238">
        <v>780.7</v>
      </c>
      <c r="F238">
        <v>784.3</v>
      </c>
      <c r="G238">
        <v>793</v>
      </c>
      <c r="I238">
        <v>788.91</v>
      </c>
      <c r="J238">
        <v>919.45</v>
      </c>
      <c r="K238">
        <v>597</v>
      </c>
      <c r="L238" s="128">
        <v>643599</v>
      </c>
      <c r="M238" s="127">
        <v>507744776.39999998</v>
      </c>
      <c r="N238" s="128">
        <v>16358</v>
      </c>
    </row>
    <row r="239" spans="1:14" x14ac:dyDescent="0.3">
      <c r="A239" s="126">
        <v>45041</v>
      </c>
      <c r="B239">
        <v>784.3</v>
      </c>
      <c r="C239">
        <v>790.6</v>
      </c>
      <c r="D239">
        <v>790.6</v>
      </c>
      <c r="E239">
        <v>779.4</v>
      </c>
      <c r="F239">
        <v>790.7</v>
      </c>
      <c r="G239">
        <v>782.3</v>
      </c>
      <c r="I239">
        <v>783.75</v>
      </c>
      <c r="J239">
        <v>919.45</v>
      </c>
      <c r="K239">
        <v>597</v>
      </c>
      <c r="L239" s="128">
        <v>909544</v>
      </c>
      <c r="M239" s="127">
        <v>712850967.70000005</v>
      </c>
      <c r="N239" s="128">
        <v>17629</v>
      </c>
    </row>
    <row r="240" spans="1:14" x14ac:dyDescent="0.3">
      <c r="A240" s="126">
        <v>45040</v>
      </c>
      <c r="B240">
        <v>790.7</v>
      </c>
      <c r="C240">
        <v>777.7</v>
      </c>
      <c r="D240">
        <v>791.6</v>
      </c>
      <c r="E240">
        <v>776.1</v>
      </c>
      <c r="F240">
        <v>782.75</v>
      </c>
      <c r="G240">
        <v>789.9</v>
      </c>
      <c r="I240">
        <v>785.13</v>
      </c>
      <c r="J240">
        <v>919.45</v>
      </c>
      <c r="K240">
        <v>597</v>
      </c>
      <c r="L240" s="128">
        <v>749433</v>
      </c>
      <c r="M240" s="127">
        <v>588404842.85000002</v>
      </c>
      <c r="N240" s="128">
        <v>13094</v>
      </c>
    </row>
    <row r="241" spans="1:14" x14ac:dyDescent="0.3">
      <c r="A241" s="126">
        <v>45037</v>
      </c>
      <c r="B241">
        <v>782.75</v>
      </c>
      <c r="C241">
        <v>787.6</v>
      </c>
      <c r="D241">
        <v>787.6</v>
      </c>
      <c r="E241">
        <v>775.55</v>
      </c>
      <c r="F241">
        <v>787.65</v>
      </c>
      <c r="G241">
        <v>781.6</v>
      </c>
      <c r="I241">
        <v>781.92</v>
      </c>
      <c r="J241">
        <v>919.45</v>
      </c>
      <c r="K241">
        <v>597</v>
      </c>
      <c r="L241" s="128">
        <v>691874</v>
      </c>
      <c r="M241" s="127">
        <v>540988081</v>
      </c>
      <c r="N241" s="128">
        <v>15481</v>
      </c>
    </row>
    <row r="242" spans="1:14" x14ac:dyDescent="0.3">
      <c r="A242" s="126">
        <v>45036</v>
      </c>
      <c r="B242">
        <v>787.65</v>
      </c>
      <c r="C242">
        <v>780.65</v>
      </c>
      <c r="D242">
        <v>791</v>
      </c>
      <c r="E242">
        <v>776</v>
      </c>
      <c r="F242">
        <v>780.55</v>
      </c>
      <c r="G242">
        <v>785</v>
      </c>
      <c r="I242">
        <v>785.08</v>
      </c>
      <c r="J242">
        <v>919.45</v>
      </c>
      <c r="K242">
        <v>597</v>
      </c>
      <c r="L242" s="128">
        <v>739652</v>
      </c>
      <c r="M242" s="127">
        <v>580685791.04999995</v>
      </c>
      <c r="N242" s="128">
        <v>11818</v>
      </c>
    </row>
    <row r="243" spans="1:14" x14ac:dyDescent="0.3">
      <c r="A243" s="126">
        <v>45035</v>
      </c>
      <c r="B243">
        <v>780.55</v>
      </c>
      <c r="C243">
        <v>793.8</v>
      </c>
      <c r="D243">
        <v>793.8</v>
      </c>
      <c r="E243">
        <v>776.05</v>
      </c>
      <c r="F243">
        <v>789.3</v>
      </c>
      <c r="G243">
        <v>779</v>
      </c>
      <c r="I243">
        <v>781.7</v>
      </c>
      <c r="J243">
        <v>919.45</v>
      </c>
      <c r="K243">
        <v>597</v>
      </c>
      <c r="L243" s="128">
        <v>885865</v>
      </c>
      <c r="M243" s="127">
        <v>692484490.04999995</v>
      </c>
      <c r="N243" s="128">
        <v>20817</v>
      </c>
    </row>
    <row r="244" spans="1:14" x14ac:dyDescent="0.3">
      <c r="A244" s="126">
        <v>45034</v>
      </c>
      <c r="B244">
        <v>789.3</v>
      </c>
      <c r="C244">
        <v>780</v>
      </c>
      <c r="D244">
        <v>793</v>
      </c>
      <c r="E244">
        <v>772.85</v>
      </c>
      <c r="F244">
        <v>777.95</v>
      </c>
      <c r="G244">
        <v>792</v>
      </c>
      <c r="I244">
        <v>782.62</v>
      </c>
      <c r="J244">
        <v>919.45</v>
      </c>
      <c r="K244">
        <v>597</v>
      </c>
      <c r="L244" s="128">
        <v>1349083</v>
      </c>
      <c r="M244" s="127">
        <v>1055814116.9</v>
      </c>
      <c r="N244" s="128">
        <v>25024</v>
      </c>
    </row>
    <row r="245" spans="1:14" x14ac:dyDescent="0.3">
      <c r="A245" s="126">
        <v>45033</v>
      </c>
      <c r="B245">
        <v>777.95</v>
      </c>
      <c r="C245">
        <v>768.75</v>
      </c>
      <c r="D245">
        <v>779.4</v>
      </c>
      <c r="E245">
        <v>759.55</v>
      </c>
      <c r="F245">
        <v>764.45</v>
      </c>
      <c r="G245">
        <v>776.4</v>
      </c>
      <c r="I245">
        <v>771.74</v>
      </c>
      <c r="J245">
        <v>919.45</v>
      </c>
      <c r="K245">
        <v>597</v>
      </c>
      <c r="L245" s="128">
        <v>865797</v>
      </c>
      <c r="M245" s="127">
        <v>668168634.54999995</v>
      </c>
      <c r="N245" s="128">
        <v>28849</v>
      </c>
    </row>
    <row r="246" spans="1:14" x14ac:dyDescent="0.3">
      <c r="A246" s="126">
        <v>45029</v>
      </c>
      <c r="B246">
        <v>764.45</v>
      </c>
      <c r="C246">
        <v>770.5</v>
      </c>
      <c r="D246">
        <v>770.5</v>
      </c>
      <c r="E246">
        <v>761</v>
      </c>
      <c r="F246">
        <v>769.1</v>
      </c>
      <c r="G246">
        <v>764.9</v>
      </c>
      <c r="I246">
        <v>764.51</v>
      </c>
      <c r="J246">
        <v>919.45</v>
      </c>
      <c r="K246">
        <v>597</v>
      </c>
      <c r="L246" s="128">
        <v>1017640</v>
      </c>
      <c r="M246" s="127">
        <v>777997395.89999998</v>
      </c>
      <c r="N246" s="128">
        <v>35719</v>
      </c>
    </row>
    <row r="247" spans="1:14" x14ac:dyDescent="0.3">
      <c r="A247" s="126">
        <v>45028</v>
      </c>
      <c r="B247">
        <v>769.1</v>
      </c>
      <c r="C247">
        <v>766</v>
      </c>
      <c r="D247">
        <v>776.5</v>
      </c>
      <c r="E247">
        <v>763</v>
      </c>
      <c r="F247">
        <v>764</v>
      </c>
      <c r="G247">
        <v>767.9</v>
      </c>
      <c r="I247">
        <v>771.36</v>
      </c>
      <c r="J247">
        <v>919.45</v>
      </c>
      <c r="K247">
        <v>597</v>
      </c>
      <c r="L247" s="128">
        <v>1952959</v>
      </c>
      <c r="M247" s="127">
        <v>1506434427.3</v>
      </c>
      <c r="N247" s="128">
        <v>45350</v>
      </c>
    </row>
    <row r="248" spans="1:14" x14ac:dyDescent="0.3">
      <c r="A248" s="126">
        <v>45027</v>
      </c>
      <c r="B248">
        <v>764</v>
      </c>
      <c r="C248">
        <v>760</v>
      </c>
      <c r="D248">
        <v>765.2</v>
      </c>
      <c r="E248">
        <v>755.5</v>
      </c>
      <c r="F248">
        <v>756.45</v>
      </c>
      <c r="G248">
        <v>763</v>
      </c>
      <c r="I248">
        <v>761.01</v>
      </c>
      <c r="J248">
        <v>919.45</v>
      </c>
      <c r="K248">
        <v>597</v>
      </c>
      <c r="L248" s="128">
        <v>653069</v>
      </c>
      <c r="M248" s="127">
        <v>496989884.30000001</v>
      </c>
      <c r="N248" s="128">
        <v>27055</v>
      </c>
    </row>
    <row r="249" spans="1:14" x14ac:dyDescent="0.3">
      <c r="A249" s="126">
        <v>45026</v>
      </c>
      <c r="B249">
        <v>756.45</v>
      </c>
      <c r="C249">
        <v>762.9</v>
      </c>
      <c r="D249">
        <v>762.9</v>
      </c>
      <c r="E249">
        <v>743.55</v>
      </c>
      <c r="F249">
        <v>762.4</v>
      </c>
      <c r="G249">
        <v>756.65</v>
      </c>
      <c r="I249">
        <v>752.06</v>
      </c>
      <c r="J249">
        <v>919.45</v>
      </c>
      <c r="K249">
        <v>597</v>
      </c>
      <c r="L249" s="128">
        <v>1153620</v>
      </c>
      <c r="M249" s="127">
        <v>867596660.64999998</v>
      </c>
      <c r="N249" s="128">
        <v>41721</v>
      </c>
    </row>
    <row r="251" spans="1:14" x14ac:dyDescent="0.3">
      <c r="A251" t="s">
        <v>2445</v>
      </c>
      <c r="B251" t="s">
        <v>2452</v>
      </c>
      <c r="C251" t="s">
        <v>2447</v>
      </c>
      <c r="D251" t="s">
        <v>2448</v>
      </c>
      <c r="E251" t="s">
        <v>2449</v>
      </c>
      <c r="F251" t="s">
        <v>2450</v>
      </c>
      <c r="G251" t="s">
        <v>2451</v>
      </c>
      <c r="I251" t="s">
        <v>2453</v>
      </c>
      <c r="J251" t="s">
        <v>2454</v>
      </c>
      <c r="K251" t="s">
        <v>2455</v>
      </c>
      <c r="L251" t="s">
        <v>2456</v>
      </c>
      <c r="M251" t="s">
        <v>2457</v>
      </c>
      <c r="N251" t="s">
        <v>2458</v>
      </c>
    </row>
    <row r="252" spans="1:14" x14ac:dyDescent="0.3">
      <c r="A252" s="126">
        <v>45754</v>
      </c>
      <c r="B252">
        <v>951.6</v>
      </c>
      <c r="C252">
        <v>925</v>
      </c>
      <c r="D252">
        <v>959.85</v>
      </c>
      <c r="E252">
        <v>919.1</v>
      </c>
      <c r="F252" s="127">
        <v>1026.05</v>
      </c>
      <c r="G252">
        <v>958.75</v>
      </c>
      <c r="I252">
        <v>937.18</v>
      </c>
      <c r="J252" s="127">
        <v>1804.5</v>
      </c>
      <c r="K252">
        <v>919.1</v>
      </c>
      <c r="L252" s="128">
        <v>3849870</v>
      </c>
      <c r="M252" s="127">
        <v>3608017299.3499999</v>
      </c>
      <c r="N252" s="128">
        <v>123195</v>
      </c>
    </row>
    <row r="253" spans="1:14" x14ac:dyDescent="0.3">
      <c r="A253" s="126">
        <v>45751</v>
      </c>
      <c r="B253" s="127">
        <v>1026.05</v>
      </c>
      <c r="C253" s="127">
        <v>1097</v>
      </c>
      <c r="D253" s="127">
        <v>1100</v>
      </c>
      <c r="E253" s="127">
        <v>1014</v>
      </c>
      <c r="F253" s="127">
        <v>1117.0999999999999</v>
      </c>
      <c r="G253" s="127">
        <v>1029</v>
      </c>
      <c r="I253" s="127">
        <v>1036.6099999999999</v>
      </c>
      <c r="J253" s="127">
        <v>1804.5</v>
      </c>
      <c r="K253" s="127">
        <v>1002.15</v>
      </c>
      <c r="L253" s="128">
        <v>4793116</v>
      </c>
      <c r="M253" s="127">
        <v>4968602191.3000002</v>
      </c>
      <c r="N253" s="128">
        <v>135692</v>
      </c>
    </row>
    <row r="254" spans="1:14" x14ac:dyDescent="0.3">
      <c r="A254" s="126">
        <v>45750</v>
      </c>
      <c r="B254" s="127">
        <v>1117.0999999999999</v>
      </c>
      <c r="C254" s="127">
        <v>1130</v>
      </c>
      <c r="D254" s="127">
        <v>1135.8</v>
      </c>
      <c r="E254" s="127">
        <v>1082.55</v>
      </c>
      <c r="F254" s="127">
        <v>1152.95</v>
      </c>
      <c r="G254" s="127">
        <v>1115.0999999999999</v>
      </c>
      <c r="I254" s="127">
        <v>1120.5999999999999</v>
      </c>
      <c r="J254" s="127">
        <v>1804.5</v>
      </c>
      <c r="K254" s="127">
        <v>1002.15</v>
      </c>
      <c r="L254" s="128">
        <v>2078500</v>
      </c>
      <c r="M254" s="127">
        <v>2329172909.1999998</v>
      </c>
      <c r="N254" s="128">
        <v>62214</v>
      </c>
    </row>
    <row r="255" spans="1:14" x14ac:dyDescent="0.3">
      <c r="A255" s="126">
        <v>45749</v>
      </c>
      <c r="B255" s="127">
        <v>1152.95</v>
      </c>
      <c r="C255" s="127">
        <v>1154</v>
      </c>
      <c r="D255" s="127">
        <v>1167.4000000000001</v>
      </c>
      <c r="E255" s="127">
        <v>1138.5</v>
      </c>
      <c r="F255" s="127">
        <v>1148.6500000000001</v>
      </c>
      <c r="G255" s="127">
        <v>1154</v>
      </c>
      <c r="I255" s="127">
        <v>1158.24</v>
      </c>
      <c r="J255" s="127">
        <v>1804.5</v>
      </c>
      <c r="K255" s="127">
        <v>1002.15</v>
      </c>
      <c r="L255" s="128">
        <v>1275536</v>
      </c>
      <c r="M255" s="127">
        <v>1477377715.05</v>
      </c>
      <c r="N255" s="128">
        <v>35361</v>
      </c>
    </row>
    <row r="256" spans="1:14" x14ac:dyDescent="0.3">
      <c r="A256" s="126">
        <v>45748</v>
      </c>
      <c r="B256" s="127">
        <v>1148.6500000000001</v>
      </c>
      <c r="C256" s="127">
        <v>1160</v>
      </c>
      <c r="D256" s="127">
        <v>1179</v>
      </c>
      <c r="E256" s="127">
        <v>1144.05</v>
      </c>
      <c r="F256" s="127">
        <v>1169.1500000000001</v>
      </c>
      <c r="G256" s="127">
        <v>1149.95</v>
      </c>
      <c r="I256" s="127">
        <v>1160.53</v>
      </c>
      <c r="J256" s="127">
        <v>1804.5</v>
      </c>
      <c r="K256" s="127">
        <v>1002.15</v>
      </c>
      <c r="L256" s="128">
        <v>900487</v>
      </c>
      <c r="M256" s="127">
        <v>1045037974.05</v>
      </c>
      <c r="N256" s="128">
        <v>37797</v>
      </c>
    </row>
    <row r="257" spans="1:14" x14ac:dyDescent="0.3">
      <c r="A257" s="126">
        <v>45744</v>
      </c>
      <c r="B257" s="127">
        <v>1169.1500000000001</v>
      </c>
      <c r="C257" s="127">
        <v>1174.45</v>
      </c>
      <c r="D257" s="127">
        <v>1181.55</v>
      </c>
      <c r="E257" s="127">
        <v>1154</v>
      </c>
      <c r="F257" s="127">
        <v>1159.1500000000001</v>
      </c>
      <c r="G257" s="127">
        <v>1159.45</v>
      </c>
      <c r="I257" s="127">
        <v>1170.44</v>
      </c>
      <c r="J257" s="127">
        <v>1804.5</v>
      </c>
      <c r="K257" s="127">
        <v>1002.15</v>
      </c>
      <c r="L257" s="128">
        <v>2164434</v>
      </c>
      <c r="M257" s="127">
        <v>2533344420.1999998</v>
      </c>
      <c r="N257" s="128">
        <v>70073</v>
      </c>
    </row>
    <row r="258" spans="1:14" x14ac:dyDescent="0.3">
      <c r="A258" s="126">
        <v>45743</v>
      </c>
      <c r="B258" s="127">
        <v>1159.1500000000001</v>
      </c>
      <c r="C258" s="127">
        <v>1182</v>
      </c>
      <c r="D258" s="127">
        <v>1199</v>
      </c>
      <c r="E258" s="127">
        <v>1129.8499999999999</v>
      </c>
      <c r="F258" s="127">
        <v>1182.9000000000001</v>
      </c>
      <c r="G258" s="127">
        <v>1155.4000000000001</v>
      </c>
      <c r="I258" s="127">
        <v>1163.5999999999999</v>
      </c>
      <c r="J258" s="127">
        <v>1804.5</v>
      </c>
      <c r="K258" s="127">
        <v>1002.15</v>
      </c>
      <c r="L258" s="128">
        <v>5362970</v>
      </c>
      <c r="M258" s="127">
        <v>6240338893.6000004</v>
      </c>
      <c r="N258" s="128">
        <v>137342</v>
      </c>
    </row>
    <row r="259" spans="1:14" x14ac:dyDescent="0.3">
      <c r="A259" s="126">
        <v>45742</v>
      </c>
      <c r="B259" s="127">
        <v>1182.9000000000001</v>
      </c>
      <c r="C259" s="127">
        <v>1186.25</v>
      </c>
      <c r="D259" s="127">
        <v>1202.2</v>
      </c>
      <c r="E259" s="127">
        <v>1178</v>
      </c>
      <c r="F259" s="127">
        <v>1186.25</v>
      </c>
      <c r="G259" s="127">
        <v>1183</v>
      </c>
      <c r="I259" s="127">
        <v>1186.92</v>
      </c>
      <c r="J259" s="127">
        <v>1804.5</v>
      </c>
      <c r="K259" s="127">
        <v>1002.15</v>
      </c>
      <c r="L259" s="128">
        <v>812349</v>
      </c>
      <c r="M259" s="127">
        <v>964194369.45000005</v>
      </c>
      <c r="N259" s="128">
        <v>37575</v>
      </c>
    </row>
    <row r="260" spans="1:14" x14ac:dyDescent="0.3">
      <c r="A260" s="126">
        <v>45741</v>
      </c>
      <c r="B260" s="127">
        <v>1186.25</v>
      </c>
      <c r="C260" s="127">
        <v>1207</v>
      </c>
      <c r="D260" s="127">
        <v>1210</v>
      </c>
      <c r="E260" s="127">
        <v>1170.55</v>
      </c>
      <c r="F260" s="127">
        <v>1201.4000000000001</v>
      </c>
      <c r="G260" s="127">
        <v>1183.5999999999999</v>
      </c>
      <c r="I260" s="127">
        <v>1186.3</v>
      </c>
      <c r="J260" s="127">
        <v>1804.5</v>
      </c>
      <c r="K260" s="127">
        <v>1002.15</v>
      </c>
      <c r="L260" s="128">
        <v>1298776</v>
      </c>
      <c r="M260" s="127">
        <v>1540742090</v>
      </c>
      <c r="N260" s="128">
        <v>47413</v>
      </c>
    </row>
    <row r="261" spans="1:14" x14ac:dyDescent="0.3">
      <c r="A261" s="126">
        <v>45740</v>
      </c>
      <c r="B261" s="127">
        <v>1201.4000000000001</v>
      </c>
      <c r="C261" s="127">
        <v>1185</v>
      </c>
      <c r="D261" s="127">
        <v>1206.5999999999999</v>
      </c>
      <c r="E261" s="127">
        <v>1185</v>
      </c>
      <c r="F261" s="127">
        <v>1181.3</v>
      </c>
      <c r="G261" s="127">
        <v>1199.0999999999999</v>
      </c>
      <c r="I261" s="127">
        <v>1201.07</v>
      </c>
      <c r="J261" s="127">
        <v>1804.5</v>
      </c>
      <c r="K261" s="127">
        <v>1002.15</v>
      </c>
      <c r="L261" s="128">
        <v>1330920</v>
      </c>
      <c r="M261" s="127">
        <v>1598523790.25</v>
      </c>
      <c r="N261" s="128">
        <v>56317</v>
      </c>
    </row>
    <row r="262" spans="1:14" x14ac:dyDescent="0.3">
      <c r="A262" s="126">
        <v>45737</v>
      </c>
      <c r="B262" s="127">
        <v>1181.3</v>
      </c>
      <c r="C262" s="127">
        <v>1207</v>
      </c>
      <c r="D262" s="127">
        <v>1207.3</v>
      </c>
      <c r="E262" s="127">
        <v>1169.2</v>
      </c>
      <c r="F262" s="127">
        <v>1194.3</v>
      </c>
      <c r="G262" s="127">
        <v>1182</v>
      </c>
      <c r="I262" s="127">
        <v>1181.3900000000001</v>
      </c>
      <c r="J262" s="127">
        <v>1804.5</v>
      </c>
      <c r="K262" s="127">
        <v>1002.15</v>
      </c>
      <c r="L262" s="128">
        <v>2395430</v>
      </c>
      <c r="M262" s="127">
        <v>2829934540.9000001</v>
      </c>
      <c r="N262" s="128">
        <v>81183</v>
      </c>
    </row>
    <row r="263" spans="1:14" x14ac:dyDescent="0.3">
      <c r="A263" s="126">
        <v>45736</v>
      </c>
      <c r="B263" s="127">
        <v>1194.3</v>
      </c>
      <c r="C263" s="127">
        <v>1147</v>
      </c>
      <c r="D263" s="127">
        <v>1202</v>
      </c>
      <c r="E263" s="127">
        <v>1147</v>
      </c>
      <c r="F263" s="127">
        <v>1136</v>
      </c>
      <c r="G263" s="127">
        <v>1191.5</v>
      </c>
      <c r="I263" s="127">
        <v>1181.98</v>
      </c>
      <c r="J263" s="127">
        <v>1804.5</v>
      </c>
      <c r="K263" s="127">
        <v>1002.15</v>
      </c>
      <c r="L263" s="128">
        <v>2766980</v>
      </c>
      <c r="M263" s="127">
        <v>3270523904.5</v>
      </c>
      <c r="N263" s="128">
        <v>79114</v>
      </c>
    </row>
    <row r="264" spans="1:14" x14ac:dyDescent="0.3">
      <c r="A264" s="126">
        <v>45735</v>
      </c>
      <c r="B264" s="127">
        <v>1136</v>
      </c>
      <c r="C264" s="127">
        <v>1102.5</v>
      </c>
      <c r="D264" s="127">
        <v>1144.4000000000001</v>
      </c>
      <c r="E264" s="127">
        <v>1098.4000000000001</v>
      </c>
      <c r="F264" s="127">
        <v>1099.95</v>
      </c>
      <c r="G264" s="127">
        <v>1134.8499999999999</v>
      </c>
      <c r="I264" s="127">
        <v>1126.3</v>
      </c>
      <c r="J264" s="127">
        <v>1804.5</v>
      </c>
      <c r="K264" s="127">
        <v>1002.15</v>
      </c>
      <c r="L264" s="128">
        <v>1209976</v>
      </c>
      <c r="M264" s="127">
        <v>1362794356.95</v>
      </c>
      <c r="N264" s="128">
        <v>50027</v>
      </c>
    </row>
    <row r="265" spans="1:14" x14ac:dyDescent="0.3">
      <c r="A265" s="126">
        <v>45734</v>
      </c>
      <c r="B265" s="127">
        <v>1099.95</v>
      </c>
      <c r="C265" s="127">
        <v>1081</v>
      </c>
      <c r="D265" s="127">
        <v>1103.3499999999999</v>
      </c>
      <c r="E265" s="127">
        <v>1076.6500000000001</v>
      </c>
      <c r="F265" s="127">
        <v>1076.3499999999999</v>
      </c>
      <c r="G265" s="127">
        <v>1098.7</v>
      </c>
      <c r="I265" s="127">
        <v>1092.4100000000001</v>
      </c>
      <c r="J265" s="127">
        <v>1804.5</v>
      </c>
      <c r="K265" s="127">
        <v>1002.15</v>
      </c>
      <c r="L265" s="128">
        <v>443958</v>
      </c>
      <c r="M265" s="127">
        <v>484985241.30000001</v>
      </c>
      <c r="N265" s="128">
        <v>20071</v>
      </c>
    </row>
    <row r="266" spans="1:14" x14ac:dyDescent="0.3">
      <c r="A266" s="126">
        <v>45733</v>
      </c>
      <c r="B266" s="127">
        <v>1076.3499999999999</v>
      </c>
      <c r="C266" s="127">
        <v>1037.0999999999999</v>
      </c>
      <c r="D266" s="127">
        <v>1079.55</v>
      </c>
      <c r="E266" s="127">
        <v>1037.0999999999999</v>
      </c>
      <c r="F266" s="127">
        <v>1039.25</v>
      </c>
      <c r="G266" s="127">
        <v>1078.5</v>
      </c>
      <c r="I266" s="127">
        <v>1063.05</v>
      </c>
      <c r="J266" s="127">
        <v>1804.5</v>
      </c>
      <c r="K266" s="127">
        <v>1002.15</v>
      </c>
      <c r="L266" s="128">
        <v>628264</v>
      </c>
      <c r="M266" s="127">
        <v>667876570.35000002</v>
      </c>
      <c r="N266" s="128">
        <v>32927</v>
      </c>
    </row>
    <row r="267" spans="1:14" x14ac:dyDescent="0.3">
      <c r="A267" s="126">
        <v>45729</v>
      </c>
      <c r="B267" s="127">
        <v>1039.25</v>
      </c>
      <c r="C267" s="127">
        <v>1095</v>
      </c>
      <c r="D267" s="127">
        <v>1095</v>
      </c>
      <c r="E267" s="127">
        <v>1032</v>
      </c>
      <c r="F267" s="127">
        <v>1090.2</v>
      </c>
      <c r="G267" s="127">
        <v>1038.8</v>
      </c>
      <c r="I267" s="127">
        <v>1050.08</v>
      </c>
      <c r="J267" s="127">
        <v>1804.5</v>
      </c>
      <c r="K267" s="127">
        <v>1002.15</v>
      </c>
      <c r="L267" s="128">
        <v>1894793</v>
      </c>
      <c r="M267" s="127">
        <v>1989680402.55</v>
      </c>
      <c r="N267" s="128">
        <v>62304</v>
      </c>
    </row>
    <row r="268" spans="1:14" x14ac:dyDescent="0.3">
      <c r="A268" s="126">
        <v>45728</v>
      </c>
      <c r="B268" s="127">
        <v>1090.2</v>
      </c>
      <c r="C268" s="127">
        <v>1070</v>
      </c>
      <c r="D268" s="127">
        <v>1095</v>
      </c>
      <c r="E268" s="127">
        <v>1061.3</v>
      </c>
      <c r="F268" s="127">
        <v>1064.3</v>
      </c>
      <c r="G268" s="127">
        <v>1090.0999999999999</v>
      </c>
      <c r="I268" s="127">
        <v>1076.69</v>
      </c>
      <c r="J268" s="127">
        <v>1804.5</v>
      </c>
      <c r="K268" s="127">
        <v>1002.15</v>
      </c>
      <c r="L268" s="128">
        <v>770987</v>
      </c>
      <c r="M268" s="127">
        <v>830110250.60000002</v>
      </c>
      <c r="N268" s="128">
        <v>38879</v>
      </c>
    </row>
    <row r="269" spans="1:14" x14ac:dyDescent="0.3">
      <c r="A269" s="126">
        <v>45727</v>
      </c>
      <c r="B269" s="127">
        <v>1064.3</v>
      </c>
      <c r="C269" s="127">
        <v>1055</v>
      </c>
      <c r="D269" s="127">
        <v>1074.8</v>
      </c>
      <c r="E269" s="127">
        <v>1045.25</v>
      </c>
      <c r="F269" s="127">
        <v>1068.9000000000001</v>
      </c>
      <c r="G269" s="127">
        <v>1068.95</v>
      </c>
      <c r="I269" s="127">
        <v>1061.51</v>
      </c>
      <c r="J269" s="127">
        <v>1804.5</v>
      </c>
      <c r="K269" s="127">
        <v>1002.15</v>
      </c>
      <c r="L269" s="128">
        <v>725140</v>
      </c>
      <c r="M269" s="127">
        <v>769744445.29999995</v>
      </c>
      <c r="N269" s="128">
        <v>32393</v>
      </c>
    </row>
    <row r="270" spans="1:14" x14ac:dyDescent="0.3">
      <c r="A270" s="126">
        <v>45726</v>
      </c>
      <c r="B270" s="127">
        <v>1068.9000000000001</v>
      </c>
      <c r="C270" s="127">
        <v>1092.6500000000001</v>
      </c>
      <c r="D270" s="127">
        <v>1099</v>
      </c>
      <c r="E270" s="127">
        <v>1062.9000000000001</v>
      </c>
      <c r="F270" s="127">
        <v>1087.8</v>
      </c>
      <c r="G270" s="127">
        <v>1066</v>
      </c>
      <c r="I270" s="127">
        <v>1082.68</v>
      </c>
      <c r="J270" s="127">
        <v>1804.5</v>
      </c>
      <c r="K270" s="127">
        <v>1002.15</v>
      </c>
      <c r="L270" s="128">
        <v>717330</v>
      </c>
      <c r="M270" s="127">
        <v>776638190.75</v>
      </c>
      <c r="N270" s="128">
        <v>25314</v>
      </c>
    </row>
    <row r="271" spans="1:14" x14ac:dyDescent="0.3">
      <c r="A271" s="126">
        <v>45723</v>
      </c>
      <c r="B271" s="127">
        <v>1087.8</v>
      </c>
      <c r="C271" s="127">
        <v>1086.6500000000001</v>
      </c>
      <c r="D271" s="127">
        <v>1099</v>
      </c>
      <c r="E271" s="127">
        <v>1083.05</v>
      </c>
      <c r="F271" s="127">
        <v>1086.45</v>
      </c>
      <c r="G271" s="127">
        <v>1091.3499999999999</v>
      </c>
      <c r="I271" s="127">
        <v>1091.2</v>
      </c>
      <c r="J271" s="127">
        <v>1804.5</v>
      </c>
      <c r="K271" s="127">
        <v>1002.15</v>
      </c>
      <c r="L271" s="128">
        <v>1212897</v>
      </c>
      <c r="M271" s="127">
        <v>1323512159.3</v>
      </c>
      <c r="N271" s="128">
        <v>32018</v>
      </c>
    </row>
    <row r="272" spans="1:14" x14ac:dyDescent="0.3">
      <c r="A272" s="126">
        <v>45722</v>
      </c>
      <c r="B272" s="127">
        <v>1086.45</v>
      </c>
      <c r="C272" s="127">
        <v>1075</v>
      </c>
      <c r="D272" s="127">
        <v>1090</v>
      </c>
      <c r="E272" s="127">
        <v>1066.95</v>
      </c>
      <c r="F272" s="127">
        <v>1057.0999999999999</v>
      </c>
      <c r="G272" s="127">
        <v>1087</v>
      </c>
      <c r="I272" s="127">
        <v>1078.97</v>
      </c>
      <c r="J272" s="127">
        <v>1804.5</v>
      </c>
      <c r="K272" s="127">
        <v>1002.15</v>
      </c>
      <c r="L272" s="128">
        <v>896629</v>
      </c>
      <c r="M272" s="127">
        <v>967432842.54999995</v>
      </c>
      <c r="N272" s="128">
        <v>46959</v>
      </c>
    </row>
    <row r="273" spans="1:14" x14ac:dyDescent="0.3">
      <c r="A273" s="126">
        <v>45721</v>
      </c>
      <c r="B273" s="127">
        <v>1057.0999999999999</v>
      </c>
      <c r="C273" s="127">
        <v>1020</v>
      </c>
      <c r="D273" s="127">
        <v>1059.7</v>
      </c>
      <c r="E273" s="127">
        <v>1004</v>
      </c>
      <c r="F273" s="127">
        <v>1022.8</v>
      </c>
      <c r="G273" s="127">
        <v>1057.9000000000001</v>
      </c>
      <c r="I273" s="127">
        <v>1041.53</v>
      </c>
      <c r="J273" s="127">
        <v>1804.5</v>
      </c>
      <c r="K273" s="127">
        <v>1002.15</v>
      </c>
      <c r="L273" s="128">
        <v>677358</v>
      </c>
      <c r="M273" s="127">
        <v>705486057.64999998</v>
      </c>
      <c r="N273" s="128">
        <v>29751</v>
      </c>
    </row>
    <row r="274" spans="1:14" x14ac:dyDescent="0.3">
      <c r="A274" s="126">
        <v>45720</v>
      </c>
      <c r="B274" s="127">
        <v>1022.8</v>
      </c>
      <c r="C274" s="127">
        <v>1010.3</v>
      </c>
      <c r="D274" s="127">
        <v>1032.75</v>
      </c>
      <c r="E274" s="127">
        <v>1006.25</v>
      </c>
      <c r="F274" s="127">
        <v>1030.25</v>
      </c>
      <c r="G274" s="127">
        <v>1019</v>
      </c>
      <c r="I274" s="127">
        <v>1021.69</v>
      </c>
      <c r="J274" s="127">
        <v>1804.5</v>
      </c>
      <c r="K274" s="127">
        <v>1002.15</v>
      </c>
      <c r="L274" s="128">
        <v>708878</v>
      </c>
      <c r="M274" s="127">
        <v>724253977.79999995</v>
      </c>
      <c r="N274" s="128">
        <v>44346</v>
      </c>
    </row>
    <row r="275" spans="1:14" x14ac:dyDescent="0.3">
      <c r="A275" s="126">
        <v>45719</v>
      </c>
      <c r="B275" s="127">
        <v>1030.25</v>
      </c>
      <c r="C275" s="127">
        <v>1018</v>
      </c>
      <c r="D275" s="127">
        <v>1032.7</v>
      </c>
      <c r="E275" s="127">
        <v>1002.4</v>
      </c>
      <c r="F275" s="127">
        <v>1016.5</v>
      </c>
      <c r="G275" s="127">
        <v>1027.0999999999999</v>
      </c>
      <c r="I275" s="127">
        <v>1018.46</v>
      </c>
      <c r="J275" s="127">
        <v>1804.5</v>
      </c>
      <c r="K275" s="127">
        <v>1002.15</v>
      </c>
      <c r="L275" s="128">
        <v>549605</v>
      </c>
      <c r="M275" s="127">
        <v>559751543.04999995</v>
      </c>
      <c r="N275" s="128">
        <v>30401</v>
      </c>
    </row>
    <row r="276" spans="1:14" x14ac:dyDescent="0.3">
      <c r="A276" s="126">
        <v>45716</v>
      </c>
      <c r="B276" s="127">
        <v>1016.5</v>
      </c>
      <c r="C276" s="127">
        <v>1035.05</v>
      </c>
      <c r="D276" s="127">
        <v>1035.05</v>
      </c>
      <c r="E276" s="127">
        <v>1002.15</v>
      </c>
      <c r="F276" s="127">
        <v>1038.4000000000001</v>
      </c>
      <c r="G276" s="127">
        <v>1015</v>
      </c>
      <c r="I276" s="127">
        <v>1017.84</v>
      </c>
      <c r="J276" s="127">
        <v>1804.5</v>
      </c>
      <c r="K276" s="127">
        <v>1002.15</v>
      </c>
      <c r="L276" s="128">
        <v>2472393</v>
      </c>
      <c r="M276" s="127">
        <v>2516495859</v>
      </c>
      <c r="N276" s="128">
        <v>66719</v>
      </c>
    </row>
    <row r="277" spans="1:14" x14ac:dyDescent="0.3">
      <c r="A277" s="126">
        <v>45715</v>
      </c>
      <c r="B277" s="127">
        <v>1038.4000000000001</v>
      </c>
      <c r="C277" s="127">
        <v>1045.25</v>
      </c>
      <c r="D277" s="127">
        <v>1050</v>
      </c>
      <c r="E277" s="127">
        <v>1024.3</v>
      </c>
      <c r="F277" s="127">
        <v>1045.2</v>
      </c>
      <c r="G277" s="127">
        <v>1037.9000000000001</v>
      </c>
      <c r="I277" s="127">
        <v>1036.81</v>
      </c>
      <c r="J277" s="127">
        <v>1804.5</v>
      </c>
      <c r="K277" s="127">
        <v>1024.3</v>
      </c>
      <c r="L277" s="128">
        <v>942500</v>
      </c>
      <c r="M277" s="127">
        <v>977194118.60000002</v>
      </c>
      <c r="N277" s="128">
        <v>60267</v>
      </c>
    </row>
    <row r="278" spans="1:14" x14ac:dyDescent="0.3">
      <c r="A278" s="126">
        <v>45713</v>
      </c>
      <c r="B278" s="127">
        <v>1045.2</v>
      </c>
      <c r="C278" s="127">
        <v>1039.5</v>
      </c>
      <c r="D278" s="127">
        <v>1054.3499999999999</v>
      </c>
      <c r="E278" s="127">
        <v>1038.7</v>
      </c>
      <c r="F278" s="127">
        <v>1041.55</v>
      </c>
      <c r="G278" s="127">
        <v>1045.45</v>
      </c>
      <c r="I278" s="127">
        <v>1045.1400000000001</v>
      </c>
      <c r="J278" s="127">
        <v>1804.5</v>
      </c>
      <c r="K278" s="127">
        <v>1037.1500000000001</v>
      </c>
      <c r="L278" s="128">
        <v>660269</v>
      </c>
      <c r="M278" s="127">
        <v>690076819.54999995</v>
      </c>
      <c r="N278" s="128">
        <v>25775</v>
      </c>
    </row>
    <row r="279" spans="1:14" x14ac:dyDescent="0.3">
      <c r="A279" s="126">
        <v>45712</v>
      </c>
      <c r="B279" s="127">
        <v>1041.55</v>
      </c>
      <c r="C279" s="127">
        <v>1048.1500000000001</v>
      </c>
      <c r="D279" s="127">
        <v>1050.3499999999999</v>
      </c>
      <c r="E279" s="127">
        <v>1037.1500000000001</v>
      </c>
      <c r="F279" s="127">
        <v>1058.95</v>
      </c>
      <c r="G279" s="127">
        <v>1039.5</v>
      </c>
      <c r="I279" s="127">
        <v>1043.26</v>
      </c>
      <c r="J279" s="127">
        <v>1804.5</v>
      </c>
      <c r="K279" s="127">
        <v>1037.1500000000001</v>
      </c>
      <c r="L279" s="128">
        <v>486862</v>
      </c>
      <c r="M279" s="127">
        <v>507921451.85000002</v>
      </c>
      <c r="N279" s="128">
        <v>24039</v>
      </c>
    </row>
    <row r="280" spans="1:14" x14ac:dyDescent="0.3">
      <c r="A280" s="126">
        <v>45709</v>
      </c>
      <c r="B280" s="127">
        <v>1058.95</v>
      </c>
      <c r="C280" s="127">
        <v>1083</v>
      </c>
      <c r="D280" s="127">
        <v>1098.2</v>
      </c>
      <c r="E280" s="127">
        <v>1053.55</v>
      </c>
      <c r="F280" s="127">
        <v>1081.3499999999999</v>
      </c>
      <c r="G280" s="127">
        <v>1055</v>
      </c>
      <c r="I280" s="127">
        <v>1073.06</v>
      </c>
      <c r="J280" s="127">
        <v>1804.5</v>
      </c>
      <c r="K280" s="127">
        <v>1044.7</v>
      </c>
      <c r="L280" s="128">
        <v>564026</v>
      </c>
      <c r="M280" s="127">
        <v>605231647.29999995</v>
      </c>
      <c r="N280" s="128">
        <v>36400</v>
      </c>
    </row>
    <row r="281" spans="1:14" x14ac:dyDescent="0.3">
      <c r="A281" s="126">
        <v>45708</v>
      </c>
      <c r="B281" s="127">
        <v>1081.3499999999999</v>
      </c>
      <c r="C281" s="127">
        <v>1091</v>
      </c>
      <c r="D281" s="127">
        <v>1103.45</v>
      </c>
      <c r="E281" s="127">
        <v>1067.95</v>
      </c>
      <c r="F281" s="127">
        <v>1076.05</v>
      </c>
      <c r="G281" s="127">
        <v>1085.8499999999999</v>
      </c>
      <c r="I281" s="127">
        <v>1077.55</v>
      </c>
      <c r="J281" s="127">
        <v>1804.5</v>
      </c>
      <c r="K281" s="127">
        <v>1044.7</v>
      </c>
      <c r="L281" s="128">
        <v>1894343</v>
      </c>
      <c r="M281" s="127">
        <v>2041257169.2</v>
      </c>
      <c r="N281" s="128">
        <v>45481</v>
      </c>
    </row>
    <row r="282" spans="1:14" x14ac:dyDescent="0.3">
      <c r="A282" s="126">
        <v>45707</v>
      </c>
      <c r="B282" s="127">
        <v>1076.05</v>
      </c>
      <c r="C282" s="127">
        <v>1058</v>
      </c>
      <c r="D282" s="127">
        <v>1082.8499999999999</v>
      </c>
      <c r="E282" s="127">
        <v>1047.5999999999999</v>
      </c>
      <c r="F282" s="127">
        <v>1076.95</v>
      </c>
      <c r="G282" s="127">
        <v>1075.5999999999999</v>
      </c>
      <c r="I282" s="127">
        <v>1068.49</v>
      </c>
      <c r="J282" s="127">
        <v>1804.5</v>
      </c>
      <c r="K282" s="127">
        <v>1044.7</v>
      </c>
      <c r="L282" s="128">
        <v>346156</v>
      </c>
      <c r="M282" s="127">
        <v>369865409.44999999</v>
      </c>
      <c r="N282" s="128">
        <v>23010</v>
      </c>
    </row>
    <row r="283" spans="1:14" x14ac:dyDescent="0.3">
      <c r="A283" s="126">
        <v>45706</v>
      </c>
      <c r="B283" s="127">
        <v>1076.95</v>
      </c>
      <c r="C283" s="127">
        <v>1082.3499999999999</v>
      </c>
      <c r="D283" s="127">
        <v>1082.75</v>
      </c>
      <c r="E283" s="127">
        <v>1051.05</v>
      </c>
      <c r="F283" s="127">
        <v>1082.6500000000001</v>
      </c>
      <c r="G283" s="127">
        <v>1075.4000000000001</v>
      </c>
      <c r="I283" s="127">
        <v>1062.3599999999999</v>
      </c>
      <c r="J283" s="127">
        <v>1804.5</v>
      </c>
      <c r="K283" s="127">
        <v>1044.7</v>
      </c>
      <c r="L283" s="128">
        <v>976428</v>
      </c>
      <c r="M283" s="127">
        <v>1037317017.35</v>
      </c>
      <c r="N283" s="128">
        <v>41565</v>
      </c>
    </row>
    <row r="284" spans="1:14" x14ac:dyDescent="0.3">
      <c r="A284" s="126">
        <v>45705</v>
      </c>
      <c r="B284" s="127">
        <v>1082.6500000000001</v>
      </c>
      <c r="C284" s="127">
        <v>1078.3499999999999</v>
      </c>
      <c r="D284" s="127">
        <v>1088.7</v>
      </c>
      <c r="E284" s="127">
        <v>1051.55</v>
      </c>
      <c r="F284" s="127">
        <v>1078.3499999999999</v>
      </c>
      <c r="G284" s="127">
        <v>1080.8</v>
      </c>
      <c r="I284" s="127">
        <v>1075.5</v>
      </c>
      <c r="J284" s="127">
        <v>1804.5</v>
      </c>
      <c r="K284" s="127">
        <v>1044.7</v>
      </c>
      <c r="L284" s="128">
        <v>425715</v>
      </c>
      <c r="M284" s="127">
        <v>457854618.39999998</v>
      </c>
      <c r="N284" s="128">
        <v>29503</v>
      </c>
    </row>
    <row r="285" spans="1:14" x14ac:dyDescent="0.3">
      <c r="A285" s="126">
        <v>45702</v>
      </c>
      <c r="B285" s="127">
        <v>1078.3499999999999</v>
      </c>
      <c r="C285" s="127">
        <v>1088.75</v>
      </c>
      <c r="D285" s="127">
        <v>1106.3</v>
      </c>
      <c r="E285" s="127">
        <v>1059.55</v>
      </c>
      <c r="F285" s="127">
        <v>1076.2</v>
      </c>
      <c r="G285" s="127">
        <v>1077.6500000000001</v>
      </c>
      <c r="I285" s="127">
        <v>1081.19</v>
      </c>
      <c r="J285" s="127">
        <v>1804.5</v>
      </c>
      <c r="K285" s="127">
        <v>1044.7</v>
      </c>
      <c r="L285" s="128">
        <v>1776818</v>
      </c>
      <c r="M285" s="127">
        <v>1921076288.3</v>
      </c>
      <c r="N285" s="128">
        <v>91764</v>
      </c>
    </row>
    <row r="286" spans="1:14" x14ac:dyDescent="0.3">
      <c r="A286" s="126">
        <v>45701</v>
      </c>
      <c r="B286" s="127">
        <v>1076.2</v>
      </c>
      <c r="C286" s="127">
        <v>1075</v>
      </c>
      <c r="D286" s="127">
        <v>1099.05</v>
      </c>
      <c r="E286" s="127">
        <v>1044.7</v>
      </c>
      <c r="F286" s="127">
        <v>1104.6500000000001</v>
      </c>
      <c r="G286" s="127">
        <v>1083.6500000000001</v>
      </c>
      <c r="I286" s="127">
        <v>1074.8399999999999</v>
      </c>
      <c r="J286" s="127">
        <v>1804.5</v>
      </c>
      <c r="K286" s="127">
        <v>1044.7</v>
      </c>
      <c r="L286" s="128">
        <v>3020065</v>
      </c>
      <c r="M286" s="127">
        <v>3246073063.6999998</v>
      </c>
      <c r="N286" s="128">
        <v>116307</v>
      </c>
    </row>
    <row r="287" spans="1:14" x14ac:dyDescent="0.3">
      <c r="A287" s="126">
        <v>45700</v>
      </c>
      <c r="B287" s="127">
        <v>1104.6500000000001</v>
      </c>
      <c r="C287" s="127">
        <v>1112.9000000000001</v>
      </c>
      <c r="D287" s="127">
        <v>1117</v>
      </c>
      <c r="E287" s="127">
        <v>1070.8</v>
      </c>
      <c r="F287" s="127">
        <v>1112.3</v>
      </c>
      <c r="G287" s="127">
        <v>1094.2</v>
      </c>
      <c r="I287" s="127">
        <v>1098.67</v>
      </c>
      <c r="J287" s="127">
        <v>1804.5</v>
      </c>
      <c r="K287" s="127">
        <v>1063</v>
      </c>
      <c r="L287" s="128">
        <v>1217773</v>
      </c>
      <c r="M287" s="127">
        <v>1337928967.9000001</v>
      </c>
      <c r="N287" s="128">
        <v>72386</v>
      </c>
    </row>
    <row r="288" spans="1:14" x14ac:dyDescent="0.3">
      <c r="A288" s="126">
        <v>45699</v>
      </c>
      <c r="B288" s="127">
        <v>1112.3</v>
      </c>
      <c r="C288" s="127">
        <v>1133.9000000000001</v>
      </c>
      <c r="D288" s="127">
        <v>1134.75</v>
      </c>
      <c r="E288" s="127">
        <v>1108.05</v>
      </c>
      <c r="F288" s="127">
        <v>1134.8</v>
      </c>
      <c r="G288" s="127">
        <v>1108.05</v>
      </c>
      <c r="I288" s="127">
        <v>1118.6199999999999</v>
      </c>
      <c r="J288" s="127">
        <v>1804.5</v>
      </c>
      <c r="K288" s="127">
        <v>1063</v>
      </c>
      <c r="L288" s="128">
        <v>793322</v>
      </c>
      <c r="M288" s="127">
        <v>887428472.39999998</v>
      </c>
      <c r="N288" s="128">
        <v>34420</v>
      </c>
    </row>
    <row r="289" spans="1:14" x14ac:dyDescent="0.3">
      <c r="A289" s="126">
        <v>45698</v>
      </c>
      <c r="B289" s="127">
        <v>1134.8</v>
      </c>
      <c r="C289" s="127">
        <v>1144.9000000000001</v>
      </c>
      <c r="D289" s="127">
        <v>1148.4000000000001</v>
      </c>
      <c r="E289" s="127">
        <v>1130.5</v>
      </c>
      <c r="F289" s="127">
        <v>1139.45</v>
      </c>
      <c r="G289" s="127">
        <v>1135</v>
      </c>
      <c r="I289" s="127">
        <v>1136.81</v>
      </c>
      <c r="J289" s="127">
        <v>1804.5</v>
      </c>
      <c r="K289" s="127">
        <v>1063</v>
      </c>
      <c r="L289" s="128">
        <v>460118</v>
      </c>
      <c r="M289" s="127">
        <v>523065920.30000001</v>
      </c>
      <c r="N289" s="128">
        <v>28760</v>
      </c>
    </row>
    <row r="290" spans="1:14" x14ac:dyDescent="0.3">
      <c r="A290" s="126">
        <v>45695</v>
      </c>
      <c r="B290" s="127">
        <v>1139.45</v>
      </c>
      <c r="C290" s="127">
        <v>1137.7</v>
      </c>
      <c r="D290" s="127">
        <v>1148.5</v>
      </c>
      <c r="E290" s="127">
        <v>1125.6500000000001</v>
      </c>
      <c r="F290" s="127">
        <v>1137.7</v>
      </c>
      <c r="G290" s="127">
        <v>1143</v>
      </c>
      <c r="I290" s="127">
        <v>1135.4100000000001</v>
      </c>
      <c r="J290" s="127">
        <v>1804.5</v>
      </c>
      <c r="K290" s="127">
        <v>1063</v>
      </c>
      <c r="L290" s="128">
        <v>1231822</v>
      </c>
      <c r="M290" s="127">
        <v>1398624796.4000001</v>
      </c>
      <c r="N290" s="128">
        <v>59083</v>
      </c>
    </row>
    <row r="291" spans="1:14" x14ac:dyDescent="0.3">
      <c r="A291" s="126">
        <v>45694</v>
      </c>
      <c r="B291" s="127">
        <v>1137.7</v>
      </c>
      <c r="C291" s="127">
        <v>1162.75</v>
      </c>
      <c r="D291" s="127">
        <v>1163</v>
      </c>
      <c r="E291" s="127">
        <v>1132.4000000000001</v>
      </c>
      <c r="F291" s="127">
        <v>1156.55</v>
      </c>
      <c r="G291" s="127">
        <v>1139.55</v>
      </c>
      <c r="I291" s="127">
        <v>1142.4100000000001</v>
      </c>
      <c r="J291" s="127">
        <v>1804.5</v>
      </c>
      <c r="K291" s="127">
        <v>1063</v>
      </c>
      <c r="L291" s="128">
        <v>855048</v>
      </c>
      <c r="M291" s="127">
        <v>976813813.29999995</v>
      </c>
      <c r="N291" s="128">
        <v>35816</v>
      </c>
    </row>
    <row r="292" spans="1:14" x14ac:dyDescent="0.3">
      <c r="A292" s="126">
        <v>45693</v>
      </c>
      <c r="B292" s="127">
        <v>1156.55</v>
      </c>
      <c r="C292" s="127">
        <v>1174.8</v>
      </c>
      <c r="D292" s="127">
        <v>1184.5</v>
      </c>
      <c r="E292" s="127">
        <v>1149</v>
      </c>
      <c r="F292" s="127">
        <v>1171.9000000000001</v>
      </c>
      <c r="G292" s="127">
        <v>1157.8</v>
      </c>
      <c r="I292" s="127">
        <v>1164.9000000000001</v>
      </c>
      <c r="J292" s="127">
        <v>1804.5</v>
      </c>
      <c r="K292" s="127">
        <v>1063</v>
      </c>
      <c r="L292" s="128">
        <v>2461419</v>
      </c>
      <c r="M292" s="127">
        <v>2867299023.5</v>
      </c>
      <c r="N292" s="128">
        <v>86311</v>
      </c>
    </row>
    <row r="293" spans="1:14" x14ac:dyDescent="0.3">
      <c r="A293" s="126">
        <v>45692</v>
      </c>
      <c r="B293" s="127">
        <v>1171.9000000000001</v>
      </c>
      <c r="C293" s="127">
        <v>1162.95</v>
      </c>
      <c r="D293" s="127">
        <v>1199.0999999999999</v>
      </c>
      <c r="E293" s="127">
        <v>1159.95</v>
      </c>
      <c r="F293" s="127">
        <v>1139.0999999999999</v>
      </c>
      <c r="G293" s="127">
        <v>1171.9000000000001</v>
      </c>
      <c r="I293" s="127">
        <v>1173.42</v>
      </c>
      <c r="J293" s="127">
        <v>1804.5</v>
      </c>
      <c r="K293" s="127">
        <v>1063</v>
      </c>
      <c r="L293" s="128">
        <v>1501122</v>
      </c>
      <c r="M293" s="127">
        <v>1761452896.4000001</v>
      </c>
      <c r="N293" s="128">
        <v>64425</v>
      </c>
    </row>
    <row r="294" spans="1:14" x14ac:dyDescent="0.3">
      <c r="A294" s="126">
        <v>45691</v>
      </c>
      <c r="B294" s="127">
        <v>1139.0999999999999</v>
      </c>
      <c r="C294" s="127">
        <v>1166</v>
      </c>
      <c r="D294" s="127">
        <v>1166</v>
      </c>
      <c r="E294" s="127">
        <v>1123</v>
      </c>
      <c r="F294" s="127">
        <v>1175.1500000000001</v>
      </c>
      <c r="G294" s="127">
        <v>1140.0999999999999</v>
      </c>
      <c r="I294" s="127">
        <v>1136.78</v>
      </c>
      <c r="J294" s="127">
        <v>1804.5</v>
      </c>
      <c r="K294" s="127">
        <v>1063</v>
      </c>
      <c r="L294" s="128">
        <v>1589240</v>
      </c>
      <c r="M294" s="127">
        <v>1806614574.55</v>
      </c>
      <c r="N294" s="128">
        <v>80360</v>
      </c>
    </row>
    <row r="295" spans="1:14" x14ac:dyDescent="0.3">
      <c r="A295" s="126">
        <v>45689</v>
      </c>
      <c r="B295" s="127">
        <v>1175.1500000000001</v>
      </c>
      <c r="C295" s="127">
        <v>1238</v>
      </c>
      <c r="D295" s="127">
        <v>1240.95</v>
      </c>
      <c r="E295" s="127">
        <v>1148.55</v>
      </c>
      <c r="F295" s="127">
        <v>1224.05</v>
      </c>
      <c r="G295" s="127">
        <v>1175.05</v>
      </c>
      <c r="I295" s="127">
        <v>1189.6400000000001</v>
      </c>
      <c r="J295" s="127">
        <v>1804.5</v>
      </c>
      <c r="K295" s="127">
        <v>1063</v>
      </c>
      <c r="L295" s="128">
        <v>872295</v>
      </c>
      <c r="M295" s="127">
        <v>1037718077.25</v>
      </c>
      <c r="N295" s="128">
        <v>39910</v>
      </c>
    </row>
    <row r="296" spans="1:14" x14ac:dyDescent="0.3">
      <c r="A296" s="126">
        <v>45688</v>
      </c>
      <c r="B296" s="127">
        <v>1224.05</v>
      </c>
      <c r="C296" s="127">
        <v>1182.5</v>
      </c>
      <c r="D296" s="127">
        <v>1238</v>
      </c>
      <c r="E296" s="127">
        <v>1182.5</v>
      </c>
      <c r="F296" s="127">
        <v>1184.05</v>
      </c>
      <c r="G296" s="127">
        <v>1238</v>
      </c>
      <c r="I296" s="127">
        <v>1212.6300000000001</v>
      </c>
      <c r="J296" s="127">
        <v>1804.5</v>
      </c>
      <c r="K296" s="127">
        <v>1063</v>
      </c>
      <c r="L296" s="128">
        <v>627704</v>
      </c>
      <c r="M296" s="127">
        <v>761169964.64999998</v>
      </c>
      <c r="N296" s="128">
        <v>27744</v>
      </c>
    </row>
    <row r="297" spans="1:14" x14ac:dyDescent="0.3">
      <c r="A297" s="126">
        <v>45687</v>
      </c>
      <c r="B297" s="127">
        <v>1184.05</v>
      </c>
      <c r="C297" s="127">
        <v>1200</v>
      </c>
      <c r="D297" s="127">
        <v>1205.05</v>
      </c>
      <c r="E297" s="127">
        <v>1180</v>
      </c>
      <c r="F297" s="127">
        <v>1197.4000000000001</v>
      </c>
      <c r="G297" s="127">
        <v>1182</v>
      </c>
      <c r="I297" s="127">
        <v>1190.04</v>
      </c>
      <c r="J297" s="127">
        <v>1804.5</v>
      </c>
      <c r="K297" s="127">
        <v>1063</v>
      </c>
      <c r="L297" s="128">
        <v>2102523</v>
      </c>
      <c r="M297" s="127">
        <v>2502081444.1999998</v>
      </c>
      <c r="N297" s="128">
        <v>69609</v>
      </c>
    </row>
    <row r="298" spans="1:14" x14ac:dyDescent="0.3">
      <c r="A298" s="126">
        <v>45686</v>
      </c>
      <c r="B298" s="127">
        <v>1197.4000000000001</v>
      </c>
      <c r="C298" s="127">
        <v>1210.05</v>
      </c>
      <c r="D298" s="127">
        <v>1220.4000000000001</v>
      </c>
      <c r="E298" s="127">
        <v>1190.25</v>
      </c>
      <c r="F298" s="127">
        <v>1211.0999999999999</v>
      </c>
      <c r="G298" s="127">
        <v>1197</v>
      </c>
      <c r="I298" s="127">
        <v>1203.75</v>
      </c>
      <c r="J298" s="127">
        <v>1804.5</v>
      </c>
      <c r="K298" s="127">
        <v>1063</v>
      </c>
      <c r="L298" s="128">
        <v>604487</v>
      </c>
      <c r="M298" s="127">
        <v>727648746.79999995</v>
      </c>
      <c r="N298" s="128">
        <v>20954</v>
      </c>
    </row>
    <row r="299" spans="1:14" x14ac:dyDescent="0.3">
      <c r="A299" s="126">
        <v>45685</v>
      </c>
      <c r="B299" s="127">
        <v>1211.0999999999999</v>
      </c>
      <c r="C299" s="127">
        <v>1210</v>
      </c>
      <c r="D299" s="127">
        <v>1227.3499999999999</v>
      </c>
      <c r="E299" s="127">
        <v>1181.6500000000001</v>
      </c>
      <c r="F299" s="127">
        <v>1197.3499999999999</v>
      </c>
      <c r="G299" s="127">
        <v>1208</v>
      </c>
      <c r="I299" s="127">
        <v>1208.3699999999999</v>
      </c>
      <c r="J299" s="127">
        <v>1804.5</v>
      </c>
      <c r="K299" s="127">
        <v>1063</v>
      </c>
      <c r="L299" s="128">
        <v>749314</v>
      </c>
      <c r="M299" s="127">
        <v>905447215.89999998</v>
      </c>
      <c r="N299" s="128">
        <v>45448</v>
      </c>
    </row>
    <row r="300" spans="1:14" x14ac:dyDescent="0.3">
      <c r="A300" s="126">
        <v>45684</v>
      </c>
      <c r="B300" s="127">
        <v>1197.3499999999999</v>
      </c>
      <c r="C300" s="127">
        <v>1210.5999999999999</v>
      </c>
      <c r="D300" s="127">
        <v>1235.5999999999999</v>
      </c>
      <c r="E300" s="127">
        <v>1181.05</v>
      </c>
      <c r="F300" s="127">
        <v>1216.55</v>
      </c>
      <c r="G300" s="127">
        <v>1197.9000000000001</v>
      </c>
      <c r="I300" s="127">
        <v>1195.95</v>
      </c>
      <c r="J300" s="127">
        <v>1804.5</v>
      </c>
      <c r="K300" s="127">
        <v>1063</v>
      </c>
      <c r="L300" s="128">
        <v>526050</v>
      </c>
      <c r="M300" s="127">
        <v>629128296.54999995</v>
      </c>
      <c r="N300" s="128">
        <v>43761</v>
      </c>
    </row>
    <row r="301" spans="1:14" x14ac:dyDescent="0.3">
      <c r="A301" s="126">
        <v>45681</v>
      </c>
      <c r="B301" s="127">
        <v>1216.55</v>
      </c>
      <c r="C301" s="127">
        <v>1230.05</v>
      </c>
      <c r="D301" s="127">
        <v>1243.8499999999999</v>
      </c>
      <c r="E301" s="127">
        <v>1211.25</v>
      </c>
      <c r="F301" s="127">
        <v>1227.75</v>
      </c>
      <c r="G301" s="127">
        <v>1215</v>
      </c>
      <c r="I301" s="127">
        <v>1228.1400000000001</v>
      </c>
      <c r="J301" s="127">
        <v>1804.5</v>
      </c>
      <c r="K301" s="127">
        <v>1063</v>
      </c>
      <c r="L301" s="128">
        <v>459008</v>
      </c>
      <c r="M301" s="127">
        <v>563726096.39999998</v>
      </c>
      <c r="N301" s="128">
        <v>22607</v>
      </c>
    </row>
    <row r="302" spans="1:14" x14ac:dyDescent="0.3">
      <c r="A302" s="126">
        <v>45680</v>
      </c>
      <c r="B302" s="127">
        <v>1227.75</v>
      </c>
      <c r="C302" s="127">
        <v>1219.6500000000001</v>
      </c>
      <c r="D302" s="127">
        <v>1239.5</v>
      </c>
      <c r="E302" s="127">
        <v>1206.45</v>
      </c>
      <c r="F302" s="127">
        <v>1226.45</v>
      </c>
      <c r="G302" s="127">
        <v>1235.1500000000001</v>
      </c>
      <c r="I302" s="127">
        <v>1227.6600000000001</v>
      </c>
      <c r="J302" s="127">
        <v>1804.5</v>
      </c>
      <c r="K302" s="127">
        <v>1063</v>
      </c>
      <c r="L302" s="128">
        <v>503606</v>
      </c>
      <c r="M302" s="127">
        <v>618256066.85000002</v>
      </c>
      <c r="N302" s="128">
        <v>30245</v>
      </c>
    </row>
    <row r="303" spans="1:14" x14ac:dyDescent="0.3">
      <c r="A303" s="126">
        <v>45679</v>
      </c>
      <c r="B303" s="127">
        <v>1226.45</v>
      </c>
      <c r="C303" s="127">
        <v>1210.95</v>
      </c>
      <c r="D303" s="127">
        <v>1229.0999999999999</v>
      </c>
      <c r="E303" s="127">
        <v>1186.05</v>
      </c>
      <c r="F303" s="127">
        <v>1201.6500000000001</v>
      </c>
      <c r="G303" s="127">
        <v>1223</v>
      </c>
      <c r="I303" s="127">
        <v>1209.02</v>
      </c>
      <c r="J303" s="127">
        <v>1804.5</v>
      </c>
      <c r="K303" s="127">
        <v>1063</v>
      </c>
      <c r="L303" s="128">
        <v>1450962</v>
      </c>
      <c r="M303" s="127">
        <v>1754235860.75</v>
      </c>
      <c r="N303" s="128">
        <v>60464</v>
      </c>
    </row>
    <row r="304" spans="1:14" x14ac:dyDescent="0.3">
      <c r="A304" s="126">
        <v>45678</v>
      </c>
      <c r="B304" s="127">
        <v>1201.6500000000001</v>
      </c>
      <c r="C304" s="127">
        <v>1223.3</v>
      </c>
      <c r="D304" s="127">
        <v>1234.3499999999999</v>
      </c>
      <c r="E304" s="127">
        <v>1199.55</v>
      </c>
      <c r="F304" s="127">
        <v>1217.2</v>
      </c>
      <c r="G304" s="127">
        <v>1201.3499999999999</v>
      </c>
      <c r="I304" s="127">
        <v>1210.53</v>
      </c>
      <c r="J304" s="127">
        <v>1804.5</v>
      </c>
      <c r="K304" s="127">
        <v>1063</v>
      </c>
      <c r="L304" s="128">
        <v>986443</v>
      </c>
      <c r="M304" s="127">
        <v>1194114159.9000001</v>
      </c>
      <c r="N304" s="128">
        <v>33570</v>
      </c>
    </row>
    <row r="305" spans="1:14" x14ac:dyDescent="0.3">
      <c r="A305" s="126">
        <v>45677</v>
      </c>
      <c r="B305" s="127">
        <v>1217.2</v>
      </c>
      <c r="C305" s="127">
        <v>1213</v>
      </c>
      <c r="D305" s="127">
        <v>1225.9000000000001</v>
      </c>
      <c r="E305" s="127">
        <v>1196.1500000000001</v>
      </c>
      <c r="F305" s="127">
        <v>1207.5</v>
      </c>
      <c r="G305" s="127">
        <v>1218.05</v>
      </c>
      <c r="I305" s="127">
        <v>1214.4000000000001</v>
      </c>
      <c r="J305" s="127">
        <v>1804.5</v>
      </c>
      <c r="K305" s="127">
        <v>1063</v>
      </c>
      <c r="L305" s="128">
        <v>424789</v>
      </c>
      <c r="M305" s="127">
        <v>515863168.14999998</v>
      </c>
      <c r="N305" s="128">
        <v>38517</v>
      </c>
    </row>
    <row r="306" spans="1:14" x14ac:dyDescent="0.3">
      <c r="A306" s="126">
        <v>45674</v>
      </c>
      <c r="B306" s="127">
        <v>1207.5</v>
      </c>
      <c r="C306" s="127">
        <v>1209</v>
      </c>
      <c r="D306" s="127">
        <v>1217.8</v>
      </c>
      <c r="E306" s="127">
        <v>1197.45</v>
      </c>
      <c r="F306" s="127">
        <v>1205.25</v>
      </c>
      <c r="G306" s="127">
        <v>1207.95</v>
      </c>
      <c r="I306" s="127">
        <v>1205.9100000000001</v>
      </c>
      <c r="J306" s="127">
        <v>1804.5</v>
      </c>
      <c r="K306" s="127">
        <v>1063</v>
      </c>
      <c r="L306" s="128">
        <v>745195</v>
      </c>
      <c r="M306" s="127">
        <v>898640459.70000005</v>
      </c>
      <c r="N306" s="128">
        <v>29051</v>
      </c>
    </row>
    <row r="307" spans="1:14" x14ac:dyDescent="0.3">
      <c r="A307" s="126">
        <v>45673</v>
      </c>
      <c r="B307" s="127">
        <v>1205.25</v>
      </c>
      <c r="C307" s="127">
        <v>1190</v>
      </c>
      <c r="D307" s="127">
        <v>1222.95</v>
      </c>
      <c r="E307" s="127">
        <v>1190</v>
      </c>
      <c r="F307" s="127">
        <v>1183.55</v>
      </c>
      <c r="G307" s="127">
        <v>1209.95</v>
      </c>
      <c r="I307" s="127">
        <v>1208.75</v>
      </c>
      <c r="J307" s="127">
        <v>1804.5</v>
      </c>
      <c r="K307" s="127">
        <v>1063</v>
      </c>
      <c r="L307" s="128">
        <v>1506184</v>
      </c>
      <c r="M307" s="127">
        <v>1820600785.1500001</v>
      </c>
      <c r="N307" s="128">
        <v>25441</v>
      </c>
    </row>
    <row r="308" spans="1:14" x14ac:dyDescent="0.3">
      <c r="A308" s="126">
        <v>45672</v>
      </c>
      <c r="B308" s="127">
        <v>1183.55</v>
      </c>
      <c r="C308" s="127">
        <v>1199</v>
      </c>
      <c r="D308" s="127">
        <v>1208.8499999999999</v>
      </c>
      <c r="E308" s="127">
        <v>1170.8</v>
      </c>
      <c r="F308" s="127">
        <v>1190.4000000000001</v>
      </c>
      <c r="G308" s="127">
        <v>1186.8</v>
      </c>
      <c r="I308" s="127">
        <v>1186.28</v>
      </c>
      <c r="J308" s="127">
        <v>1804.5</v>
      </c>
      <c r="K308" s="127">
        <v>1063</v>
      </c>
      <c r="L308" s="128">
        <v>1300950</v>
      </c>
      <c r="M308" s="127">
        <v>1543294721.3499999</v>
      </c>
      <c r="N308" s="128">
        <v>32447</v>
      </c>
    </row>
    <row r="309" spans="1:14" x14ac:dyDescent="0.3">
      <c r="A309" s="126">
        <v>45671</v>
      </c>
      <c r="B309" s="127">
        <v>1190.4000000000001</v>
      </c>
      <c r="C309" s="127">
        <v>1169.8499999999999</v>
      </c>
      <c r="D309" s="127">
        <v>1202.9000000000001</v>
      </c>
      <c r="E309" s="127">
        <v>1169.8499999999999</v>
      </c>
      <c r="F309" s="127">
        <v>1169.8499999999999</v>
      </c>
      <c r="G309" s="127">
        <v>1195.8</v>
      </c>
      <c r="I309" s="127">
        <v>1190.5999999999999</v>
      </c>
      <c r="J309" s="127">
        <v>1804.5</v>
      </c>
      <c r="K309" s="127">
        <v>1063</v>
      </c>
      <c r="L309" s="128">
        <v>1507971</v>
      </c>
      <c r="M309" s="127">
        <v>1795393984.25</v>
      </c>
      <c r="N309" s="128">
        <v>36955</v>
      </c>
    </row>
    <row r="310" spans="1:14" x14ac:dyDescent="0.3">
      <c r="A310" s="126">
        <v>45670</v>
      </c>
      <c r="B310" s="127">
        <v>1169.8499999999999</v>
      </c>
      <c r="C310" s="127">
        <v>1204.8</v>
      </c>
      <c r="D310" s="127">
        <v>1211.3</v>
      </c>
      <c r="E310" s="127">
        <v>1167.55</v>
      </c>
      <c r="F310" s="127">
        <v>1209.8499999999999</v>
      </c>
      <c r="G310" s="127">
        <v>1168.3</v>
      </c>
      <c r="I310" s="127">
        <v>1190.6600000000001</v>
      </c>
      <c r="J310" s="127">
        <v>1804.5</v>
      </c>
      <c r="K310" s="127">
        <v>1063</v>
      </c>
      <c r="L310" s="128">
        <v>1720272</v>
      </c>
      <c r="M310" s="127">
        <v>2048258961.0999999</v>
      </c>
      <c r="N310" s="128">
        <v>43874</v>
      </c>
    </row>
    <row r="311" spans="1:14" x14ac:dyDescent="0.3">
      <c r="A311" s="126">
        <v>45667</v>
      </c>
      <c r="B311" s="127">
        <v>1209.8499999999999</v>
      </c>
      <c r="C311" s="127">
        <v>1225.05</v>
      </c>
      <c r="D311" s="127">
        <v>1229.0999999999999</v>
      </c>
      <c r="E311" s="127">
        <v>1203.45</v>
      </c>
      <c r="F311" s="127">
        <v>1227.3</v>
      </c>
      <c r="G311" s="127">
        <v>1208.95</v>
      </c>
      <c r="I311" s="127">
        <v>1213.3599999999999</v>
      </c>
      <c r="J311" s="127">
        <v>1804.5</v>
      </c>
      <c r="K311" s="127">
        <v>1063</v>
      </c>
      <c r="L311" s="128">
        <v>868167</v>
      </c>
      <c r="M311" s="127">
        <v>1053402820.45</v>
      </c>
      <c r="N311" s="128">
        <v>28593</v>
      </c>
    </row>
    <row r="312" spans="1:14" x14ac:dyDescent="0.3">
      <c r="A312" s="126">
        <v>45666</v>
      </c>
      <c r="B312" s="127">
        <v>1227.3</v>
      </c>
      <c r="C312" s="127">
        <v>1248</v>
      </c>
      <c r="D312" s="127">
        <v>1254.45</v>
      </c>
      <c r="E312" s="127">
        <v>1225</v>
      </c>
      <c r="F312" s="127">
        <v>1248.55</v>
      </c>
      <c r="G312" s="127">
        <v>1226.4000000000001</v>
      </c>
      <c r="I312" s="127">
        <v>1241.22</v>
      </c>
      <c r="J312" s="127">
        <v>1804.5</v>
      </c>
      <c r="K312" s="127">
        <v>1063</v>
      </c>
      <c r="L312" s="128">
        <v>636615</v>
      </c>
      <c r="M312" s="127">
        <v>790180152.29999995</v>
      </c>
      <c r="N312" s="128">
        <v>37293</v>
      </c>
    </row>
    <row r="313" spans="1:14" x14ac:dyDescent="0.3">
      <c r="A313" s="126">
        <v>45665</v>
      </c>
      <c r="B313" s="127">
        <v>1248.55</v>
      </c>
      <c r="C313" s="127">
        <v>1270.05</v>
      </c>
      <c r="D313" s="127">
        <v>1271.95</v>
      </c>
      <c r="E313" s="127">
        <v>1225</v>
      </c>
      <c r="F313" s="127">
        <v>1270.05</v>
      </c>
      <c r="G313" s="127">
        <v>1248</v>
      </c>
      <c r="I313" s="127">
        <v>1246.4000000000001</v>
      </c>
      <c r="J313" s="127">
        <v>1804.5</v>
      </c>
      <c r="K313" s="127">
        <v>1063</v>
      </c>
      <c r="L313" s="128">
        <v>855048</v>
      </c>
      <c r="M313" s="127">
        <v>1065733495.65</v>
      </c>
      <c r="N313" s="128">
        <v>42575</v>
      </c>
    </row>
    <row r="314" spans="1:14" x14ac:dyDescent="0.3">
      <c r="A314" s="126">
        <v>45664</v>
      </c>
      <c r="B314" s="127">
        <v>1270.05</v>
      </c>
      <c r="C314" s="127">
        <v>1271.95</v>
      </c>
      <c r="D314" s="127">
        <v>1290</v>
      </c>
      <c r="E314" s="127">
        <v>1258.3499999999999</v>
      </c>
      <c r="F314" s="127">
        <v>1260.75</v>
      </c>
      <c r="G314" s="127">
        <v>1267</v>
      </c>
      <c r="I314" s="127">
        <v>1269.72</v>
      </c>
      <c r="J314" s="127">
        <v>1804.5</v>
      </c>
      <c r="K314" s="127">
        <v>1063</v>
      </c>
      <c r="L314" s="128">
        <v>823200</v>
      </c>
      <c r="M314" s="127">
        <v>1045236158.3</v>
      </c>
      <c r="N314" s="128">
        <v>40454</v>
      </c>
    </row>
    <row r="315" spans="1:14" x14ac:dyDescent="0.3">
      <c r="A315" s="126">
        <v>45663</v>
      </c>
      <c r="B315" s="127">
        <v>1260.75</v>
      </c>
      <c r="C315" s="127">
        <v>1296.3</v>
      </c>
      <c r="D315" s="127">
        <v>1301.6500000000001</v>
      </c>
      <c r="E315" s="127">
        <v>1251.1500000000001</v>
      </c>
      <c r="F315" s="127">
        <v>1296.1500000000001</v>
      </c>
      <c r="G315" s="127">
        <v>1260</v>
      </c>
      <c r="I315" s="127">
        <v>1266.75</v>
      </c>
      <c r="J315" s="127">
        <v>1804.5</v>
      </c>
      <c r="K315" s="127">
        <v>1063</v>
      </c>
      <c r="L315" s="128">
        <v>758114</v>
      </c>
      <c r="M315" s="127">
        <v>960340003.95000005</v>
      </c>
      <c r="N315" s="128">
        <v>37018</v>
      </c>
    </row>
    <row r="316" spans="1:14" x14ac:dyDescent="0.3">
      <c r="A316" s="126">
        <v>45660</v>
      </c>
      <c r="B316" s="127">
        <v>1296.1500000000001</v>
      </c>
      <c r="C316" s="127">
        <v>1318.2</v>
      </c>
      <c r="D316" s="127">
        <v>1322</v>
      </c>
      <c r="E316" s="127">
        <v>1291</v>
      </c>
      <c r="F316" s="127">
        <v>1315.7</v>
      </c>
      <c r="G316" s="127">
        <v>1294.7</v>
      </c>
      <c r="I316" s="127">
        <v>1300.3599999999999</v>
      </c>
      <c r="J316" s="127">
        <v>1804.5</v>
      </c>
      <c r="K316" s="127">
        <v>1063</v>
      </c>
      <c r="L316" s="128">
        <v>1816419</v>
      </c>
      <c r="M316" s="127">
        <v>2361998792.9000001</v>
      </c>
      <c r="N316" s="128">
        <v>59733</v>
      </c>
    </row>
    <row r="317" spans="1:14" x14ac:dyDescent="0.3">
      <c r="A317" s="126">
        <v>45659</v>
      </c>
      <c r="B317" s="127">
        <v>1315.7</v>
      </c>
      <c r="C317" s="127">
        <v>1300</v>
      </c>
      <c r="D317" s="127">
        <v>1320.95</v>
      </c>
      <c r="E317" s="127">
        <v>1295</v>
      </c>
      <c r="F317" s="127">
        <v>1299.9000000000001</v>
      </c>
      <c r="G317" s="127">
        <v>1317.95</v>
      </c>
      <c r="I317" s="127">
        <v>1307.71</v>
      </c>
      <c r="J317" s="127">
        <v>1804.5</v>
      </c>
      <c r="K317" s="127">
        <v>1063</v>
      </c>
      <c r="L317" s="128">
        <v>749880</v>
      </c>
      <c r="M317" s="127">
        <v>980625609.20000005</v>
      </c>
      <c r="N317" s="128">
        <v>30827</v>
      </c>
    </row>
    <row r="318" spans="1:14" x14ac:dyDescent="0.3">
      <c r="A318" s="126">
        <v>45658</v>
      </c>
      <c r="B318" s="127">
        <v>1299.9000000000001</v>
      </c>
      <c r="C318" s="127">
        <v>1303.3</v>
      </c>
      <c r="D318" s="127">
        <v>1304.6500000000001</v>
      </c>
      <c r="E318" s="127">
        <v>1288.1500000000001</v>
      </c>
      <c r="F318" s="127">
        <v>1299.5</v>
      </c>
      <c r="G318" s="127">
        <v>1302.25</v>
      </c>
      <c r="I318" s="127">
        <v>1297.07</v>
      </c>
      <c r="J318" s="127">
        <v>1804.5</v>
      </c>
      <c r="K318" s="127">
        <v>1063</v>
      </c>
      <c r="L318" s="128">
        <v>358152</v>
      </c>
      <c r="M318" s="127">
        <v>464546983.05000001</v>
      </c>
      <c r="N318" s="128">
        <v>19509</v>
      </c>
    </row>
    <row r="319" spans="1:14" x14ac:dyDescent="0.3">
      <c r="A319" s="126">
        <v>45657</v>
      </c>
      <c r="B319" s="127">
        <v>1299.5</v>
      </c>
      <c r="C319" s="127">
        <v>1301</v>
      </c>
      <c r="D319" s="127">
        <v>1312.65</v>
      </c>
      <c r="E319" s="127">
        <v>1278.8499999999999</v>
      </c>
      <c r="F319" s="127">
        <v>1302.3499999999999</v>
      </c>
      <c r="G319" s="127">
        <v>1304.8499999999999</v>
      </c>
      <c r="I319" s="127">
        <v>1299.17</v>
      </c>
      <c r="J319" s="127">
        <v>1804.5</v>
      </c>
      <c r="K319" s="127">
        <v>1063</v>
      </c>
      <c r="L319" s="128">
        <v>558405</v>
      </c>
      <c r="M319" s="127">
        <v>725463420.95000005</v>
      </c>
      <c r="N319" s="128">
        <v>27010</v>
      </c>
    </row>
    <row r="320" spans="1:14" x14ac:dyDescent="0.3">
      <c r="A320" s="126">
        <v>45656</v>
      </c>
      <c r="B320" s="127">
        <v>1302.3499999999999</v>
      </c>
      <c r="C320" s="127">
        <v>1308.7</v>
      </c>
      <c r="D320" s="127">
        <v>1315.15</v>
      </c>
      <c r="E320" s="127">
        <v>1281.25</v>
      </c>
      <c r="F320" s="127">
        <v>1314.85</v>
      </c>
      <c r="G320" s="127">
        <v>1307</v>
      </c>
      <c r="I320" s="127">
        <v>1297.08</v>
      </c>
      <c r="J320" s="127">
        <v>1804.5</v>
      </c>
      <c r="K320" s="127">
        <v>1063</v>
      </c>
      <c r="L320" s="128">
        <v>3744544</v>
      </c>
      <c r="M320" s="127">
        <v>4856988346.6499996</v>
      </c>
      <c r="N320" s="128">
        <v>118754</v>
      </c>
    </row>
    <row r="321" spans="1:14" x14ac:dyDescent="0.3">
      <c r="A321" s="126">
        <v>45653</v>
      </c>
      <c r="B321" s="127">
        <v>1314.85</v>
      </c>
      <c r="C321" s="127">
        <v>1320</v>
      </c>
      <c r="D321" s="127">
        <v>1347</v>
      </c>
      <c r="E321" s="127">
        <v>1311.6</v>
      </c>
      <c r="F321" s="127">
        <v>1314.25</v>
      </c>
      <c r="G321" s="127">
        <v>1314</v>
      </c>
      <c r="I321" s="127">
        <v>1324.09</v>
      </c>
      <c r="J321" s="127">
        <v>1804.5</v>
      </c>
      <c r="K321" s="127">
        <v>1063</v>
      </c>
      <c r="L321" s="128">
        <v>1037735</v>
      </c>
      <c r="M321" s="127">
        <v>1374059494.45</v>
      </c>
      <c r="N321" s="128">
        <v>33110</v>
      </c>
    </row>
    <row r="322" spans="1:14" x14ac:dyDescent="0.3">
      <c r="A322" s="126">
        <v>45652</v>
      </c>
      <c r="B322" s="127">
        <v>1314.25</v>
      </c>
      <c r="C322" s="127">
        <v>1328</v>
      </c>
      <c r="D322" s="127">
        <v>1331.85</v>
      </c>
      <c r="E322" s="127">
        <v>1308.0999999999999</v>
      </c>
      <c r="F322" s="127">
        <v>1324.8</v>
      </c>
      <c r="G322" s="127">
        <v>1312.5</v>
      </c>
      <c r="I322" s="127">
        <v>1316.7</v>
      </c>
      <c r="J322" s="127">
        <v>1804.5</v>
      </c>
      <c r="K322" s="127">
        <v>1063</v>
      </c>
      <c r="L322" s="128">
        <v>962802</v>
      </c>
      <c r="M322" s="127">
        <v>1267717724.7</v>
      </c>
      <c r="N322" s="128">
        <v>34806</v>
      </c>
    </row>
    <row r="323" spans="1:14" x14ac:dyDescent="0.3">
      <c r="A323" s="126">
        <v>45650</v>
      </c>
      <c r="B323" s="127">
        <v>1324.8</v>
      </c>
      <c r="C323" s="127">
        <v>1301</v>
      </c>
      <c r="D323" s="127">
        <v>1330.75</v>
      </c>
      <c r="E323" s="127">
        <v>1293.9000000000001</v>
      </c>
      <c r="F323" s="127">
        <v>1299.2</v>
      </c>
      <c r="G323" s="127">
        <v>1325.1</v>
      </c>
      <c r="I323" s="127">
        <v>1319.38</v>
      </c>
      <c r="J323" s="127">
        <v>1804.5</v>
      </c>
      <c r="K323" s="127">
        <v>1063</v>
      </c>
      <c r="L323" s="128">
        <v>805397</v>
      </c>
      <c r="M323" s="127">
        <v>1062622724</v>
      </c>
      <c r="N323" s="128">
        <v>37841</v>
      </c>
    </row>
    <row r="324" spans="1:14" x14ac:dyDescent="0.3">
      <c r="A324" s="126">
        <v>45649</v>
      </c>
      <c r="B324" s="127">
        <v>1299.2</v>
      </c>
      <c r="C324" s="127">
        <v>1284</v>
      </c>
      <c r="D324" s="127">
        <v>1310</v>
      </c>
      <c r="E324" s="127">
        <v>1272.2</v>
      </c>
      <c r="F324" s="127">
        <v>1278.9000000000001</v>
      </c>
      <c r="G324" s="127">
        <v>1295.4000000000001</v>
      </c>
      <c r="I324" s="127">
        <v>1293.1099999999999</v>
      </c>
      <c r="J324" s="127">
        <v>1804.5</v>
      </c>
      <c r="K324" s="127">
        <v>1063</v>
      </c>
      <c r="L324" s="128">
        <v>915584</v>
      </c>
      <c r="M324" s="127">
        <v>1183951744.9000001</v>
      </c>
      <c r="N324" s="128">
        <v>31245</v>
      </c>
    </row>
    <row r="325" spans="1:14" x14ac:dyDescent="0.3">
      <c r="A325" s="126">
        <v>45646</v>
      </c>
      <c r="B325" s="127">
        <v>1278.9000000000001</v>
      </c>
      <c r="C325" s="127">
        <v>1297.8</v>
      </c>
      <c r="D325" s="127">
        <v>1315.7</v>
      </c>
      <c r="E325" s="127">
        <v>1274.3499999999999</v>
      </c>
      <c r="F325" s="127">
        <v>1297.8</v>
      </c>
      <c r="G325" s="127">
        <v>1279</v>
      </c>
      <c r="I325" s="127">
        <v>1300.17</v>
      </c>
      <c r="J325" s="127">
        <v>1804.5</v>
      </c>
      <c r="K325" s="127">
        <v>1063</v>
      </c>
      <c r="L325" s="128">
        <v>1495889</v>
      </c>
      <c r="M325" s="127">
        <v>1944914462</v>
      </c>
      <c r="N325" s="128">
        <v>80820</v>
      </c>
    </row>
    <row r="326" spans="1:14" x14ac:dyDescent="0.3">
      <c r="A326" s="126">
        <v>45645</v>
      </c>
      <c r="B326" s="127">
        <v>1297.8</v>
      </c>
      <c r="C326" s="127">
        <v>1290</v>
      </c>
      <c r="D326" s="127">
        <v>1316.9</v>
      </c>
      <c r="E326" s="127">
        <v>1275.5</v>
      </c>
      <c r="F326" s="127">
        <v>1306.45</v>
      </c>
      <c r="G326" s="127">
        <v>1300</v>
      </c>
      <c r="I326" s="127">
        <v>1299.9000000000001</v>
      </c>
      <c r="J326" s="127">
        <v>1804.5</v>
      </c>
      <c r="K326" s="127">
        <v>1063</v>
      </c>
      <c r="L326" s="128">
        <v>1019636</v>
      </c>
      <c r="M326" s="127">
        <v>1325423193.3499999</v>
      </c>
      <c r="N326" s="128">
        <v>63989</v>
      </c>
    </row>
    <row r="327" spans="1:14" x14ac:dyDescent="0.3">
      <c r="A327" s="126">
        <v>45644</v>
      </c>
      <c r="B327" s="127">
        <v>1306.45</v>
      </c>
      <c r="C327" s="127">
        <v>1340.6</v>
      </c>
      <c r="D327" s="127">
        <v>1349.95</v>
      </c>
      <c r="E327" s="127">
        <v>1303.3499999999999</v>
      </c>
      <c r="F327" s="127">
        <v>1340.6</v>
      </c>
      <c r="G327" s="127">
        <v>1305.7</v>
      </c>
      <c r="I327" s="127">
        <v>1319.67</v>
      </c>
      <c r="J327" s="127">
        <v>1804.5</v>
      </c>
      <c r="K327" s="127">
        <v>1063</v>
      </c>
      <c r="L327" s="128">
        <v>637487</v>
      </c>
      <c r="M327" s="127">
        <v>841274639.64999998</v>
      </c>
      <c r="N327" s="128">
        <v>29964</v>
      </c>
    </row>
    <row r="328" spans="1:14" x14ac:dyDescent="0.3">
      <c r="A328" s="126">
        <v>45643</v>
      </c>
      <c r="B328" s="127">
        <v>1340.6</v>
      </c>
      <c r="C328" s="127">
        <v>1364.1</v>
      </c>
      <c r="D328" s="127">
        <v>1370.7</v>
      </c>
      <c r="E328" s="127">
        <v>1333</v>
      </c>
      <c r="F328" s="127">
        <v>1364.1</v>
      </c>
      <c r="G328" s="127">
        <v>1339</v>
      </c>
      <c r="I328" s="127">
        <v>1349.74</v>
      </c>
      <c r="J328" s="127">
        <v>1804.5</v>
      </c>
      <c r="K328" s="127">
        <v>1063</v>
      </c>
      <c r="L328" s="128">
        <v>1074430</v>
      </c>
      <c r="M328" s="127">
        <v>1450204695.8</v>
      </c>
      <c r="N328" s="128">
        <v>49128</v>
      </c>
    </row>
    <row r="329" spans="1:14" x14ac:dyDescent="0.3">
      <c r="A329" s="126">
        <v>45642</v>
      </c>
      <c r="B329" s="127">
        <v>1364.1</v>
      </c>
      <c r="C329" s="127">
        <v>1357.25</v>
      </c>
      <c r="D329" s="127">
        <v>1372.95</v>
      </c>
      <c r="E329" s="127">
        <v>1348.5</v>
      </c>
      <c r="F329" s="127">
        <v>1348.3</v>
      </c>
      <c r="G329" s="127">
        <v>1361.75</v>
      </c>
      <c r="I329" s="127">
        <v>1358.44</v>
      </c>
      <c r="J329" s="127">
        <v>1804.5</v>
      </c>
      <c r="K329" s="127">
        <v>1063</v>
      </c>
      <c r="L329" s="128">
        <v>1080759</v>
      </c>
      <c r="M329" s="127">
        <v>1468149320.6500001</v>
      </c>
      <c r="N329" s="128">
        <v>31804</v>
      </c>
    </row>
    <row r="330" spans="1:14" x14ac:dyDescent="0.3">
      <c r="A330" s="126">
        <v>45639</v>
      </c>
      <c r="B330" s="127">
        <v>1348.3</v>
      </c>
      <c r="C330" s="127">
        <v>1352</v>
      </c>
      <c r="D330" s="127">
        <v>1356.05</v>
      </c>
      <c r="E330" s="127">
        <v>1318.95</v>
      </c>
      <c r="F330" s="127">
        <v>1352.45</v>
      </c>
      <c r="G330" s="127">
        <v>1347.8</v>
      </c>
      <c r="I330" s="127">
        <v>1337.66</v>
      </c>
      <c r="J330" s="127">
        <v>1804.5</v>
      </c>
      <c r="K330" s="127">
        <v>1063</v>
      </c>
      <c r="L330" s="128">
        <v>580701</v>
      </c>
      <c r="M330" s="127">
        <v>776780728.29999995</v>
      </c>
      <c r="N330" s="128">
        <v>34074</v>
      </c>
    </row>
    <row r="331" spans="1:14" x14ac:dyDescent="0.3">
      <c r="A331" s="126">
        <v>45638</v>
      </c>
      <c r="B331" s="127">
        <v>1352.45</v>
      </c>
      <c r="C331" s="127">
        <v>1378.9</v>
      </c>
      <c r="D331" s="127">
        <v>1379</v>
      </c>
      <c r="E331" s="127">
        <v>1350.05</v>
      </c>
      <c r="F331" s="127">
        <v>1379.4</v>
      </c>
      <c r="G331" s="127">
        <v>1351.15</v>
      </c>
      <c r="I331" s="127">
        <v>1358.59</v>
      </c>
      <c r="J331" s="127">
        <v>1804.5</v>
      </c>
      <c r="K331" s="127">
        <v>1063</v>
      </c>
      <c r="L331" s="128">
        <v>937430</v>
      </c>
      <c r="M331" s="127">
        <v>1273585499.5</v>
      </c>
      <c r="N331" s="128">
        <v>64222</v>
      </c>
    </row>
    <row r="332" spans="1:14" x14ac:dyDescent="0.3">
      <c r="A332" s="126">
        <v>45637</v>
      </c>
      <c r="B332" s="127">
        <v>1379.4</v>
      </c>
      <c r="C332" s="127">
        <v>1365.15</v>
      </c>
      <c r="D332" s="127">
        <v>1385</v>
      </c>
      <c r="E332" s="127">
        <v>1343.95</v>
      </c>
      <c r="F332" s="127">
        <v>1361.2</v>
      </c>
      <c r="G332" s="127">
        <v>1379</v>
      </c>
      <c r="I332" s="127">
        <v>1363.51</v>
      </c>
      <c r="J332" s="127">
        <v>1804.5</v>
      </c>
      <c r="K332" s="127">
        <v>1063</v>
      </c>
      <c r="L332" s="128">
        <v>1760051</v>
      </c>
      <c r="M332" s="127">
        <v>2399843994.8000002</v>
      </c>
      <c r="N332" s="128">
        <v>64628</v>
      </c>
    </row>
    <row r="333" spans="1:14" x14ac:dyDescent="0.3">
      <c r="A333" s="126">
        <v>45636</v>
      </c>
      <c r="B333" s="127">
        <v>1361.2</v>
      </c>
      <c r="C333" s="127">
        <v>1370</v>
      </c>
      <c r="D333" s="127">
        <v>1376.05</v>
      </c>
      <c r="E333" s="127">
        <v>1350.3</v>
      </c>
      <c r="F333" s="127">
        <v>1363.45</v>
      </c>
      <c r="G333" s="127">
        <v>1363.2</v>
      </c>
      <c r="I333" s="127">
        <v>1364.67</v>
      </c>
      <c r="J333" s="127">
        <v>1804.5</v>
      </c>
      <c r="K333" s="127">
        <v>1063</v>
      </c>
      <c r="L333" s="128">
        <v>714858</v>
      </c>
      <c r="M333" s="127">
        <v>975542879.54999995</v>
      </c>
      <c r="N333" s="128">
        <v>29162</v>
      </c>
    </row>
    <row r="334" spans="1:14" x14ac:dyDescent="0.3">
      <c r="A334" s="126">
        <v>45635</v>
      </c>
      <c r="B334" s="127">
        <v>1363.45</v>
      </c>
      <c r="C334" s="127">
        <v>1354.75</v>
      </c>
      <c r="D334" s="127">
        <v>1375</v>
      </c>
      <c r="E334" s="127">
        <v>1341</v>
      </c>
      <c r="F334" s="127">
        <v>1354.75</v>
      </c>
      <c r="G334" s="127">
        <v>1362.5</v>
      </c>
      <c r="I334" s="127">
        <v>1358.42</v>
      </c>
      <c r="J334" s="127">
        <v>1804.5</v>
      </c>
      <c r="K334" s="127">
        <v>1063</v>
      </c>
      <c r="L334" s="128">
        <v>909119</v>
      </c>
      <c r="M334" s="127">
        <v>1234967103.4000001</v>
      </c>
      <c r="N334" s="128">
        <v>38117</v>
      </c>
    </row>
    <row r="335" spans="1:14" x14ac:dyDescent="0.3">
      <c r="A335" s="126">
        <v>45632</v>
      </c>
      <c r="B335" s="127">
        <v>1354.75</v>
      </c>
      <c r="C335" s="127">
        <v>1383</v>
      </c>
      <c r="D335" s="127">
        <v>1385</v>
      </c>
      <c r="E335" s="127">
        <v>1351.3</v>
      </c>
      <c r="F335" s="127">
        <v>1379.2</v>
      </c>
      <c r="G335" s="127">
        <v>1353</v>
      </c>
      <c r="I335" s="127">
        <v>1365.73</v>
      </c>
      <c r="J335" s="127">
        <v>1804.5</v>
      </c>
      <c r="K335" s="127">
        <v>1063</v>
      </c>
      <c r="L335" s="128">
        <v>637711</v>
      </c>
      <c r="M335" s="127">
        <v>870942946.14999998</v>
      </c>
      <c r="N335" s="128">
        <v>39198</v>
      </c>
    </row>
    <row r="336" spans="1:14" x14ac:dyDescent="0.3">
      <c r="A336" s="126">
        <v>45631</v>
      </c>
      <c r="B336" s="127">
        <v>1379.2</v>
      </c>
      <c r="C336" s="127">
        <v>1394.95</v>
      </c>
      <c r="D336" s="127">
        <v>1394.95</v>
      </c>
      <c r="E336" s="127">
        <v>1360.85</v>
      </c>
      <c r="F336" s="127">
        <v>1377.9</v>
      </c>
      <c r="G336" s="127">
        <v>1376.9</v>
      </c>
      <c r="I336" s="127">
        <v>1375.98</v>
      </c>
      <c r="J336" s="127">
        <v>1804.5</v>
      </c>
      <c r="K336" s="127">
        <v>1063</v>
      </c>
      <c r="L336" s="128">
        <v>1249730</v>
      </c>
      <c r="M336" s="127">
        <v>1719606895.4000001</v>
      </c>
      <c r="N336" s="128">
        <v>45589</v>
      </c>
    </row>
    <row r="337" spans="1:14" x14ac:dyDescent="0.3">
      <c r="A337" s="126">
        <v>45630</v>
      </c>
      <c r="B337" s="127">
        <v>1377.9</v>
      </c>
      <c r="C337" s="127">
        <v>1364.9</v>
      </c>
      <c r="D337" s="127">
        <v>1386.45</v>
      </c>
      <c r="E337" s="127">
        <v>1351.4</v>
      </c>
      <c r="F337" s="127">
        <v>1350.4</v>
      </c>
      <c r="G337" s="127">
        <v>1379</v>
      </c>
      <c r="I337" s="127">
        <v>1371.74</v>
      </c>
      <c r="J337" s="127">
        <v>1804.5</v>
      </c>
      <c r="K337" s="127">
        <v>1063</v>
      </c>
      <c r="L337" s="128">
        <v>2021679</v>
      </c>
      <c r="M337" s="127">
        <v>2773217313.1500001</v>
      </c>
      <c r="N337" s="128">
        <v>75654</v>
      </c>
    </row>
    <row r="338" spans="1:14" x14ac:dyDescent="0.3">
      <c r="A338" s="126">
        <v>45629</v>
      </c>
      <c r="B338" s="127">
        <v>1350.4</v>
      </c>
      <c r="C338" s="127">
        <v>1346</v>
      </c>
      <c r="D338" s="127">
        <v>1355.95</v>
      </c>
      <c r="E338" s="127">
        <v>1338.1</v>
      </c>
      <c r="F338" s="127">
        <v>1343.75</v>
      </c>
      <c r="G338" s="127">
        <v>1347</v>
      </c>
      <c r="I338" s="127">
        <v>1347.68</v>
      </c>
      <c r="J338" s="127">
        <v>1804.5</v>
      </c>
      <c r="K338" s="127">
        <v>1063</v>
      </c>
      <c r="L338" s="128">
        <v>791810</v>
      </c>
      <c r="M338" s="127">
        <v>1067103739.1</v>
      </c>
      <c r="N338" s="128">
        <v>50450</v>
      </c>
    </row>
    <row r="339" spans="1:14" x14ac:dyDescent="0.3">
      <c r="A339" s="126">
        <v>45628</v>
      </c>
      <c r="B339" s="127">
        <v>1343.75</v>
      </c>
      <c r="C339" s="127">
        <v>1329.5</v>
      </c>
      <c r="D339" s="127">
        <v>1349.8</v>
      </c>
      <c r="E339" s="127">
        <v>1305.3499999999999</v>
      </c>
      <c r="F339" s="127">
        <v>1332.25</v>
      </c>
      <c r="G339" s="127">
        <v>1348.3</v>
      </c>
      <c r="I339" s="127">
        <v>1327.52</v>
      </c>
      <c r="J339" s="127">
        <v>1804.5</v>
      </c>
      <c r="K339" s="127">
        <v>1063</v>
      </c>
      <c r="L339" s="128">
        <v>982093</v>
      </c>
      <c r="M339" s="127">
        <v>1303748134.3</v>
      </c>
      <c r="N339" s="128">
        <v>67552</v>
      </c>
    </row>
    <row r="340" spans="1:14" x14ac:dyDescent="0.3">
      <c r="A340" s="126">
        <v>45625</v>
      </c>
      <c r="B340" s="127">
        <v>1332.25</v>
      </c>
      <c r="C340" s="127">
        <v>1332</v>
      </c>
      <c r="D340" s="127">
        <v>1345.85</v>
      </c>
      <c r="E340" s="127">
        <v>1325.95</v>
      </c>
      <c r="F340" s="127">
        <v>1329.2</v>
      </c>
      <c r="G340" s="127">
        <v>1330</v>
      </c>
      <c r="I340" s="127">
        <v>1335.17</v>
      </c>
      <c r="J340" s="127">
        <v>1804.5</v>
      </c>
      <c r="K340" s="127">
        <v>1063</v>
      </c>
      <c r="L340" s="128">
        <v>705598</v>
      </c>
      <c r="M340" s="127">
        <v>942090213.70000005</v>
      </c>
      <c r="N340" s="128">
        <v>36377</v>
      </c>
    </row>
    <row r="341" spans="1:14" x14ac:dyDescent="0.3">
      <c r="A341" s="126">
        <v>45624</v>
      </c>
      <c r="B341" s="127">
        <v>1329.2</v>
      </c>
      <c r="C341" s="127">
        <v>1326</v>
      </c>
      <c r="D341" s="127">
        <v>1360.3</v>
      </c>
      <c r="E341" s="127">
        <v>1316.85</v>
      </c>
      <c r="F341" s="127">
        <v>1325.4</v>
      </c>
      <c r="G341" s="127">
        <v>1332</v>
      </c>
      <c r="I341" s="127">
        <v>1339.43</v>
      </c>
      <c r="J341" s="127">
        <v>1804.5</v>
      </c>
      <c r="K341" s="127">
        <v>1063</v>
      </c>
      <c r="L341" s="128">
        <v>1254378</v>
      </c>
      <c r="M341" s="127">
        <v>1680146838.8</v>
      </c>
      <c r="N341" s="128">
        <v>76844</v>
      </c>
    </row>
    <row r="342" spans="1:14" x14ac:dyDescent="0.3">
      <c r="A342" s="126">
        <v>45623</v>
      </c>
      <c r="B342" s="127">
        <v>1325.4</v>
      </c>
      <c r="C342" s="127">
        <v>1325.25</v>
      </c>
      <c r="D342" s="127">
        <v>1332.4</v>
      </c>
      <c r="E342" s="127">
        <v>1313.2</v>
      </c>
      <c r="F342" s="127">
        <v>1322.15</v>
      </c>
      <c r="G342" s="127">
        <v>1325</v>
      </c>
      <c r="I342" s="127">
        <v>1323.73</v>
      </c>
      <c r="J342" s="127">
        <v>1804.5</v>
      </c>
      <c r="K342" s="127">
        <v>1063</v>
      </c>
      <c r="L342" s="128">
        <v>359994</v>
      </c>
      <c r="M342" s="127">
        <v>476536318.10000002</v>
      </c>
      <c r="N342" s="128">
        <v>21587</v>
      </c>
    </row>
    <row r="343" spans="1:14" x14ac:dyDescent="0.3">
      <c r="A343" s="126">
        <v>45622</v>
      </c>
      <c r="B343" s="127">
        <v>1322.15</v>
      </c>
      <c r="C343" s="127">
        <v>1320</v>
      </c>
      <c r="D343" s="127">
        <v>1333.6</v>
      </c>
      <c r="E343" s="127">
        <v>1315.25</v>
      </c>
      <c r="F343" s="127">
        <v>1319.55</v>
      </c>
      <c r="G343" s="127">
        <v>1324.05</v>
      </c>
      <c r="I343" s="127">
        <v>1323.76</v>
      </c>
      <c r="J343" s="127">
        <v>1804.5</v>
      </c>
      <c r="K343" s="127">
        <v>1063</v>
      </c>
      <c r="L343" s="128">
        <v>471592</v>
      </c>
      <c r="M343" s="127">
        <v>624275009.89999998</v>
      </c>
      <c r="N343" s="128">
        <v>21773</v>
      </c>
    </row>
    <row r="344" spans="1:14" x14ac:dyDescent="0.3">
      <c r="A344" s="126">
        <v>45621</v>
      </c>
      <c r="B344" s="127">
        <v>1319.55</v>
      </c>
      <c r="C344" s="127">
        <v>1328</v>
      </c>
      <c r="D344" s="127">
        <v>1350</v>
      </c>
      <c r="E344" s="127">
        <v>1314.55</v>
      </c>
      <c r="F344" s="127">
        <v>1316.15</v>
      </c>
      <c r="G344" s="127">
        <v>1325</v>
      </c>
      <c r="I344" s="127">
        <v>1327.27</v>
      </c>
      <c r="J344" s="127">
        <v>1804.5</v>
      </c>
      <c r="K344" s="127">
        <v>1063</v>
      </c>
      <c r="L344" s="128">
        <v>1609259</v>
      </c>
      <c r="M344" s="127">
        <v>2135920273.05</v>
      </c>
      <c r="N344" s="128">
        <v>60641</v>
      </c>
    </row>
    <row r="345" spans="1:14" x14ac:dyDescent="0.3">
      <c r="A345" s="126">
        <v>45618</v>
      </c>
      <c r="B345" s="127">
        <v>1316.15</v>
      </c>
      <c r="C345" s="127">
        <v>1299</v>
      </c>
      <c r="D345" s="127">
        <v>1326.7</v>
      </c>
      <c r="E345" s="127">
        <v>1296.3499999999999</v>
      </c>
      <c r="F345" s="127">
        <v>1296.2</v>
      </c>
      <c r="G345" s="127">
        <v>1316.25</v>
      </c>
      <c r="I345" s="127">
        <v>1313.54</v>
      </c>
      <c r="J345" s="127">
        <v>1804.5</v>
      </c>
      <c r="K345" s="127">
        <v>1056.3</v>
      </c>
      <c r="L345" s="128">
        <v>325496</v>
      </c>
      <c r="M345" s="127">
        <v>427552385.30000001</v>
      </c>
      <c r="N345" s="128">
        <v>30172</v>
      </c>
    </row>
    <row r="346" spans="1:14" x14ac:dyDescent="0.3">
      <c r="A346" s="126">
        <v>45617</v>
      </c>
      <c r="B346" s="127">
        <v>1296.2</v>
      </c>
      <c r="C346" s="127">
        <v>1314.15</v>
      </c>
      <c r="D346" s="127">
        <v>1317.95</v>
      </c>
      <c r="E346" s="127">
        <v>1288.5999999999999</v>
      </c>
      <c r="F346" s="127">
        <v>1323.35</v>
      </c>
      <c r="G346" s="127">
        <v>1296</v>
      </c>
      <c r="I346" s="127">
        <v>1300.21</v>
      </c>
      <c r="J346" s="127">
        <v>1804.5</v>
      </c>
      <c r="K346" s="127">
        <v>1056.3</v>
      </c>
      <c r="L346" s="128">
        <v>571103</v>
      </c>
      <c r="M346" s="127">
        <v>742554234.20000005</v>
      </c>
      <c r="N346" s="128">
        <v>29811</v>
      </c>
    </row>
    <row r="347" spans="1:14" x14ac:dyDescent="0.3">
      <c r="A347" s="126">
        <v>45615</v>
      </c>
      <c r="B347" s="127">
        <v>1323.35</v>
      </c>
      <c r="C347" s="127">
        <v>1296</v>
      </c>
      <c r="D347" s="127">
        <v>1355.35</v>
      </c>
      <c r="E347" s="127">
        <v>1296</v>
      </c>
      <c r="F347" s="127">
        <v>1304.55</v>
      </c>
      <c r="G347" s="127">
        <v>1319.25</v>
      </c>
      <c r="I347" s="127">
        <v>1340.41</v>
      </c>
      <c r="J347" s="127">
        <v>1804.5</v>
      </c>
      <c r="K347" s="127">
        <v>1056.3</v>
      </c>
      <c r="L347" s="128">
        <v>1521514</v>
      </c>
      <c r="M347" s="127">
        <v>2039451448.9000001</v>
      </c>
      <c r="N347" s="128">
        <v>86156</v>
      </c>
    </row>
    <row r="348" spans="1:14" x14ac:dyDescent="0.3">
      <c r="A348" s="126">
        <v>45614</v>
      </c>
      <c r="B348" s="127">
        <v>1304.55</v>
      </c>
      <c r="C348" s="127">
        <v>1329</v>
      </c>
      <c r="D348" s="127">
        <v>1336.35</v>
      </c>
      <c r="E348" s="127">
        <v>1286.5999999999999</v>
      </c>
      <c r="F348" s="127">
        <v>1328.75</v>
      </c>
      <c r="G348" s="127">
        <v>1307.8</v>
      </c>
      <c r="I348" s="127">
        <v>1307.47</v>
      </c>
      <c r="J348" s="127">
        <v>1804.5</v>
      </c>
      <c r="K348" s="127">
        <v>1056.3</v>
      </c>
      <c r="L348" s="128">
        <v>1548457</v>
      </c>
      <c r="M348" s="127">
        <v>2024565972.5999999</v>
      </c>
      <c r="N348" s="128">
        <v>79557</v>
      </c>
    </row>
    <row r="349" spans="1:14" x14ac:dyDescent="0.3">
      <c r="A349" s="126">
        <v>45610</v>
      </c>
      <c r="B349" s="127">
        <v>1328.75</v>
      </c>
      <c r="C349" s="127">
        <v>1321.5</v>
      </c>
      <c r="D349" s="127">
        <v>1356.9</v>
      </c>
      <c r="E349" s="127">
        <v>1301.55</v>
      </c>
      <c r="F349" s="127">
        <v>1321.5</v>
      </c>
      <c r="G349" s="127">
        <v>1327.25</v>
      </c>
      <c r="I349" s="127">
        <v>1328.14</v>
      </c>
      <c r="J349" s="127">
        <v>1804.5</v>
      </c>
      <c r="K349" s="127">
        <v>1028.0999999999999</v>
      </c>
      <c r="L349" s="128">
        <v>1860816</v>
      </c>
      <c r="M349" s="127">
        <v>2471417698.25</v>
      </c>
      <c r="N349" s="128">
        <v>72653</v>
      </c>
    </row>
    <row r="350" spans="1:14" x14ac:dyDescent="0.3">
      <c r="A350" s="126">
        <v>45609</v>
      </c>
      <c r="B350" s="127">
        <v>1321.5</v>
      </c>
      <c r="C350" s="127">
        <v>1360</v>
      </c>
      <c r="D350" s="127">
        <v>1363.35</v>
      </c>
      <c r="E350" s="127">
        <v>1312.7</v>
      </c>
      <c r="F350" s="127">
        <v>1360.6</v>
      </c>
      <c r="G350" s="127">
        <v>1325.75</v>
      </c>
      <c r="I350" s="127">
        <v>1330.94</v>
      </c>
      <c r="J350" s="127">
        <v>1804.5</v>
      </c>
      <c r="K350" s="127">
        <v>1028.0999999999999</v>
      </c>
      <c r="L350" s="128">
        <v>584312</v>
      </c>
      <c r="M350" s="127">
        <v>777686112</v>
      </c>
      <c r="N350" s="128">
        <v>37812</v>
      </c>
    </row>
    <row r="351" spans="1:14" x14ac:dyDescent="0.3">
      <c r="A351" s="126">
        <v>45608</v>
      </c>
      <c r="B351" s="127">
        <v>1360.6</v>
      </c>
      <c r="C351" s="127">
        <v>1397.5</v>
      </c>
      <c r="D351" s="127">
        <v>1397.55</v>
      </c>
      <c r="E351" s="127">
        <v>1340</v>
      </c>
      <c r="F351" s="127">
        <v>1397.5</v>
      </c>
      <c r="G351" s="127">
        <v>1343</v>
      </c>
      <c r="I351" s="127">
        <v>1370.97</v>
      </c>
      <c r="J351" s="127">
        <v>1804.5</v>
      </c>
      <c r="K351" s="127">
        <v>1028.0999999999999</v>
      </c>
      <c r="L351" s="128">
        <v>745108</v>
      </c>
      <c r="M351" s="127">
        <v>1021524243.55</v>
      </c>
      <c r="N351" s="128">
        <v>45640</v>
      </c>
    </row>
    <row r="352" spans="1:14" x14ac:dyDescent="0.3">
      <c r="A352" s="126">
        <v>45607</v>
      </c>
      <c r="B352" s="127">
        <v>1397.5</v>
      </c>
      <c r="C352" s="127">
        <v>1414.1</v>
      </c>
      <c r="D352" s="127">
        <v>1420.05</v>
      </c>
      <c r="E352" s="127">
        <v>1380.2</v>
      </c>
      <c r="F352" s="127">
        <v>1420.05</v>
      </c>
      <c r="G352" s="127">
        <v>1395.5</v>
      </c>
      <c r="I352" s="127">
        <v>1400.09</v>
      </c>
      <c r="J352" s="127">
        <v>1804.5</v>
      </c>
      <c r="K352" s="127">
        <v>1028.0999999999999</v>
      </c>
      <c r="L352" s="128">
        <v>692395</v>
      </c>
      <c r="M352" s="127">
        <v>969414750.64999998</v>
      </c>
      <c r="N352" s="128">
        <v>45402</v>
      </c>
    </row>
    <row r="353" spans="1:14" x14ac:dyDescent="0.3">
      <c r="A353" s="126">
        <v>45604</v>
      </c>
      <c r="B353" s="127">
        <v>1420.05</v>
      </c>
      <c r="C353" s="127">
        <v>1450.05</v>
      </c>
      <c r="D353" s="127">
        <v>1456.6</v>
      </c>
      <c r="E353" s="127">
        <v>1416.15</v>
      </c>
      <c r="F353" s="127">
        <v>1446.65</v>
      </c>
      <c r="G353" s="127">
        <v>1418</v>
      </c>
      <c r="I353" s="127">
        <v>1432.41</v>
      </c>
      <c r="J353" s="127">
        <v>1804.5</v>
      </c>
      <c r="K353" s="127">
        <v>1015</v>
      </c>
      <c r="L353" s="128">
        <v>811080</v>
      </c>
      <c r="M353" s="127">
        <v>1161797482.0999999</v>
      </c>
      <c r="N353" s="128">
        <v>26857</v>
      </c>
    </row>
    <row r="354" spans="1:14" x14ac:dyDescent="0.3">
      <c r="A354" s="126">
        <v>45603</v>
      </c>
      <c r="B354" s="127">
        <v>1446.65</v>
      </c>
      <c r="C354" s="127">
        <v>1475</v>
      </c>
      <c r="D354" s="127">
        <v>1479.45</v>
      </c>
      <c r="E354" s="127">
        <v>1441.5</v>
      </c>
      <c r="F354" s="127">
        <v>1471.05</v>
      </c>
      <c r="G354" s="127">
        <v>1449.9</v>
      </c>
      <c r="I354" s="127">
        <v>1453.78</v>
      </c>
      <c r="J354" s="127">
        <v>1804.5</v>
      </c>
      <c r="K354" s="127">
        <v>1015</v>
      </c>
      <c r="L354" s="128">
        <v>584800</v>
      </c>
      <c r="M354" s="127">
        <v>850170600.04999995</v>
      </c>
      <c r="N354" s="128">
        <v>27243</v>
      </c>
    </row>
    <row r="355" spans="1:14" x14ac:dyDescent="0.3">
      <c r="A355" s="126">
        <v>45602</v>
      </c>
      <c r="B355" s="127">
        <v>1471.05</v>
      </c>
      <c r="C355" s="127">
        <v>1460.9</v>
      </c>
      <c r="D355" s="127">
        <v>1482.9</v>
      </c>
      <c r="E355" s="127">
        <v>1451.6</v>
      </c>
      <c r="F355" s="127">
        <v>1460.8</v>
      </c>
      <c r="G355" s="127">
        <v>1470</v>
      </c>
      <c r="I355" s="127">
        <v>1470.55</v>
      </c>
      <c r="J355" s="127">
        <v>1804.5</v>
      </c>
      <c r="K355" s="127">
        <v>1015</v>
      </c>
      <c r="L355" s="128">
        <v>990250</v>
      </c>
      <c r="M355" s="127">
        <v>1456208420.5999999</v>
      </c>
      <c r="N355" s="128">
        <v>45803</v>
      </c>
    </row>
    <row r="356" spans="1:14" x14ac:dyDescent="0.3">
      <c r="A356" s="126">
        <v>45601</v>
      </c>
      <c r="B356" s="127">
        <v>1460.8</v>
      </c>
      <c r="C356" s="127">
        <v>1450</v>
      </c>
      <c r="D356" s="127">
        <v>1464.75</v>
      </c>
      <c r="E356" s="127">
        <v>1417.5</v>
      </c>
      <c r="F356" s="127">
        <v>1422.9</v>
      </c>
      <c r="G356" s="127">
        <v>1458.5</v>
      </c>
      <c r="I356" s="127">
        <v>1442.85</v>
      </c>
      <c r="J356" s="127">
        <v>1804.5</v>
      </c>
      <c r="K356" s="127">
        <v>1015</v>
      </c>
      <c r="L356" s="128">
        <v>1623271</v>
      </c>
      <c r="M356" s="127">
        <v>2342129018.9000001</v>
      </c>
      <c r="N356" s="128">
        <v>80101</v>
      </c>
    </row>
    <row r="357" spans="1:14" x14ac:dyDescent="0.3">
      <c r="A357" s="126">
        <v>45600</v>
      </c>
      <c r="B357" s="127">
        <v>1422.9</v>
      </c>
      <c r="C357" s="127">
        <v>1422.2</v>
      </c>
      <c r="D357" s="127">
        <v>1435</v>
      </c>
      <c r="E357" s="127">
        <v>1395.5</v>
      </c>
      <c r="F357" s="127">
        <v>1418.65</v>
      </c>
      <c r="G357" s="127">
        <v>1418.5</v>
      </c>
      <c r="I357" s="127">
        <v>1416.06</v>
      </c>
      <c r="J357" s="127">
        <v>1804.5</v>
      </c>
      <c r="K357" s="127">
        <v>1015</v>
      </c>
      <c r="L357" s="128">
        <v>715523</v>
      </c>
      <c r="M357" s="127">
        <v>1013226273</v>
      </c>
      <c r="N357" s="128">
        <v>59622</v>
      </c>
    </row>
    <row r="358" spans="1:14" x14ac:dyDescent="0.3">
      <c r="A358" s="126">
        <v>45597</v>
      </c>
      <c r="B358" s="127">
        <v>1418.65</v>
      </c>
      <c r="C358" s="127">
        <v>1428</v>
      </c>
      <c r="D358" s="127">
        <v>1428</v>
      </c>
      <c r="E358" s="127">
        <v>1391</v>
      </c>
      <c r="F358" s="127">
        <v>1410.15</v>
      </c>
      <c r="G358" s="127">
        <v>1424.85</v>
      </c>
      <c r="I358" s="127">
        <v>1412.73</v>
      </c>
      <c r="J358" s="127">
        <v>1804.5</v>
      </c>
      <c r="K358" s="127">
        <v>1002.3</v>
      </c>
      <c r="L358" s="128">
        <v>95867</v>
      </c>
      <c r="M358" s="127">
        <v>135433821.05000001</v>
      </c>
      <c r="N358" s="128">
        <v>6865</v>
      </c>
    </row>
    <row r="359" spans="1:14" x14ac:dyDescent="0.3">
      <c r="A359" s="126">
        <v>45596</v>
      </c>
      <c r="B359" s="127">
        <v>1410.15</v>
      </c>
      <c r="C359" s="127">
        <v>1415</v>
      </c>
      <c r="D359" s="127">
        <v>1441.2</v>
      </c>
      <c r="E359" s="127">
        <v>1395.25</v>
      </c>
      <c r="F359" s="127">
        <v>1420.55</v>
      </c>
      <c r="G359" s="127">
        <v>1411.05</v>
      </c>
      <c r="I359" s="127">
        <v>1415.16</v>
      </c>
      <c r="J359" s="127">
        <v>1804.5</v>
      </c>
      <c r="K359" s="127">
        <v>1002.3</v>
      </c>
      <c r="L359" s="128">
        <v>844545</v>
      </c>
      <c r="M359" s="127">
        <v>1195165849.8</v>
      </c>
      <c r="N359" s="128">
        <v>48758</v>
      </c>
    </row>
    <row r="360" spans="1:14" x14ac:dyDescent="0.3">
      <c r="A360" s="126">
        <v>45595</v>
      </c>
      <c r="B360" s="127">
        <v>1420.55</v>
      </c>
      <c r="C360" s="127">
        <v>1383.35</v>
      </c>
      <c r="D360" s="127">
        <v>1430</v>
      </c>
      <c r="E360" s="127">
        <v>1376.35</v>
      </c>
      <c r="F360" s="127">
        <v>1383.35</v>
      </c>
      <c r="G360" s="127">
        <v>1417.95</v>
      </c>
      <c r="I360" s="127">
        <v>1411.26</v>
      </c>
      <c r="J360" s="127">
        <v>1804.5</v>
      </c>
      <c r="K360" s="127">
        <v>1002.3</v>
      </c>
      <c r="L360" s="128">
        <v>1095800</v>
      </c>
      <c r="M360" s="127">
        <v>1546457627.75</v>
      </c>
      <c r="N360" s="128">
        <v>52346</v>
      </c>
    </row>
    <row r="361" spans="1:14" x14ac:dyDescent="0.3">
      <c r="A361" s="126">
        <v>45594</v>
      </c>
      <c r="B361" s="127">
        <v>1383.35</v>
      </c>
      <c r="C361" s="127">
        <v>1367</v>
      </c>
      <c r="D361" s="127">
        <v>1387</v>
      </c>
      <c r="E361" s="127">
        <v>1340.8</v>
      </c>
      <c r="F361" s="127">
        <v>1365.5</v>
      </c>
      <c r="G361" s="127">
        <v>1381</v>
      </c>
      <c r="I361" s="127">
        <v>1364.32</v>
      </c>
      <c r="J361" s="127">
        <v>1804.5</v>
      </c>
      <c r="K361" s="127">
        <v>1002.3</v>
      </c>
      <c r="L361" s="128">
        <v>714147</v>
      </c>
      <c r="M361" s="127">
        <v>974324436.20000005</v>
      </c>
      <c r="N361" s="128">
        <v>43673</v>
      </c>
    </row>
    <row r="362" spans="1:14" x14ac:dyDescent="0.3">
      <c r="A362" s="126">
        <v>45593</v>
      </c>
      <c r="B362" s="127">
        <v>1365.5</v>
      </c>
      <c r="C362" s="127">
        <v>1392</v>
      </c>
      <c r="D362" s="127">
        <v>1409</v>
      </c>
      <c r="E362" s="127">
        <v>1357.9</v>
      </c>
      <c r="F362" s="127">
        <v>1400.2</v>
      </c>
      <c r="G362" s="127">
        <v>1360</v>
      </c>
      <c r="I362" s="127">
        <v>1374.78</v>
      </c>
      <c r="J362" s="127">
        <v>1804.5</v>
      </c>
      <c r="K362" s="127">
        <v>1002.3</v>
      </c>
      <c r="L362" s="128">
        <v>1700514</v>
      </c>
      <c r="M362" s="127">
        <v>2337831929.1999998</v>
      </c>
      <c r="N362" s="128">
        <v>89834</v>
      </c>
    </row>
    <row r="363" spans="1:14" x14ac:dyDescent="0.3">
      <c r="A363" s="126">
        <v>45590</v>
      </c>
      <c r="B363" s="127">
        <v>1400.2</v>
      </c>
      <c r="C363" s="127">
        <v>1438.05</v>
      </c>
      <c r="D363" s="127">
        <v>1439.95</v>
      </c>
      <c r="E363" s="127">
        <v>1390</v>
      </c>
      <c r="F363" s="127">
        <v>1429.65</v>
      </c>
      <c r="G363" s="127">
        <v>1400</v>
      </c>
      <c r="I363" s="127">
        <v>1404.05</v>
      </c>
      <c r="J363" s="127">
        <v>1804.5</v>
      </c>
      <c r="K363" s="127">
        <v>1002.3</v>
      </c>
      <c r="L363" s="128">
        <v>591131</v>
      </c>
      <c r="M363" s="127">
        <v>829979525.75</v>
      </c>
      <c r="N363" s="128">
        <v>34183</v>
      </c>
    </row>
    <row r="364" spans="1:14" x14ac:dyDescent="0.3">
      <c r="A364" s="126">
        <v>45589</v>
      </c>
      <c r="B364" s="127">
        <v>1429.65</v>
      </c>
      <c r="C364" s="127">
        <v>1405</v>
      </c>
      <c r="D364" s="127">
        <v>1432.9</v>
      </c>
      <c r="E364" s="127">
        <v>1397.3</v>
      </c>
      <c r="F364" s="127">
        <v>1405</v>
      </c>
      <c r="G364" s="127">
        <v>1430.05</v>
      </c>
      <c r="I364" s="127">
        <v>1413.24</v>
      </c>
      <c r="J364" s="127">
        <v>1804.5</v>
      </c>
      <c r="K364" s="127">
        <v>1002.3</v>
      </c>
      <c r="L364" s="128">
        <v>475970</v>
      </c>
      <c r="M364" s="127">
        <v>672660914.39999998</v>
      </c>
      <c r="N364" s="128">
        <v>28660</v>
      </c>
    </row>
    <row r="365" spans="1:14" x14ac:dyDescent="0.3">
      <c r="A365" s="126">
        <v>45588</v>
      </c>
      <c r="B365" s="127">
        <v>1405</v>
      </c>
      <c r="C365" s="127">
        <v>1406.05</v>
      </c>
      <c r="D365" s="127">
        <v>1431.4</v>
      </c>
      <c r="E365" s="127">
        <v>1392.55</v>
      </c>
      <c r="F365" s="127">
        <v>1406.2</v>
      </c>
      <c r="G365" s="127">
        <v>1405.5</v>
      </c>
      <c r="I365" s="127">
        <v>1413.61</v>
      </c>
      <c r="J365" s="127">
        <v>1804.5</v>
      </c>
      <c r="K365" s="127">
        <v>1002.3</v>
      </c>
      <c r="L365" s="128">
        <v>841615</v>
      </c>
      <c r="M365" s="127">
        <v>1189717541.45</v>
      </c>
      <c r="N365" s="128">
        <v>32142</v>
      </c>
    </row>
    <row r="366" spans="1:14" x14ac:dyDescent="0.3">
      <c r="A366" s="126">
        <v>45587</v>
      </c>
      <c r="B366" s="127">
        <v>1406.2</v>
      </c>
      <c r="C366" s="127">
        <v>1437</v>
      </c>
      <c r="D366" s="127">
        <v>1442.2</v>
      </c>
      <c r="E366" s="127">
        <v>1401.5</v>
      </c>
      <c r="F366" s="127">
        <v>1442.5</v>
      </c>
      <c r="G366" s="127">
        <v>1409.1</v>
      </c>
      <c r="I366" s="127">
        <v>1416.03</v>
      </c>
      <c r="J366" s="127">
        <v>1804.5</v>
      </c>
      <c r="K366" s="127">
        <v>1002.3</v>
      </c>
      <c r="L366" s="128">
        <v>684238</v>
      </c>
      <c r="M366" s="127">
        <v>968898773.04999995</v>
      </c>
      <c r="N366" s="128">
        <v>44890</v>
      </c>
    </row>
    <row r="367" spans="1:14" x14ac:dyDescent="0.3">
      <c r="A367" s="126">
        <v>45586</v>
      </c>
      <c r="B367" s="127">
        <v>1442.5</v>
      </c>
      <c r="C367" s="127">
        <v>1475</v>
      </c>
      <c r="D367" s="127">
        <v>1496</v>
      </c>
      <c r="E367" s="127">
        <v>1436.65</v>
      </c>
      <c r="F367" s="127">
        <v>1474.75</v>
      </c>
      <c r="G367" s="127">
        <v>1439</v>
      </c>
      <c r="I367" s="127">
        <v>1460.46</v>
      </c>
      <c r="J367" s="127">
        <v>1804.5</v>
      </c>
      <c r="K367" s="127">
        <v>1002.3</v>
      </c>
      <c r="L367" s="128">
        <v>1263428</v>
      </c>
      <c r="M367" s="127">
        <v>1845183947.25</v>
      </c>
      <c r="N367" s="128">
        <v>66392</v>
      </c>
    </row>
    <row r="368" spans="1:14" x14ac:dyDescent="0.3">
      <c r="A368" s="126">
        <v>45583</v>
      </c>
      <c r="B368" s="127">
        <v>1474.75</v>
      </c>
      <c r="C368" s="127">
        <v>1471.95</v>
      </c>
      <c r="D368" s="127">
        <v>1485</v>
      </c>
      <c r="E368" s="127">
        <v>1454.8</v>
      </c>
      <c r="F368" s="127">
        <v>1471.1</v>
      </c>
      <c r="G368" s="127">
        <v>1473.5</v>
      </c>
      <c r="I368" s="127">
        <v>1474.48</v>
      </c>
      <c r="J368" s="127">
        <v>1804.5</v>
      </c>
      <c r="K368" s="127">
        <v>1002.3</v>
      </c>
      <c r="L368" s="128">
        <v>888822</v>
      </c>
      <c r="M368" s="127">
        <v>1310554218.45</v>
      </c>
      <c r="N368" s="128">
        <v>39509</v>
      </c>
    </row>
    <row r="369" spans="1:14" x14ac:dyDescent="0.3">
      <c r="A369" s="126">
        <v>45582</v>
      </c>
      <c r="B369" s="127">
        <v>1471.1</v>
      </c>
      <c r="C369" s="127">
        <v>1472.5</v>
      </c>
      <c r="D369" s="127">
        <v>1478.8</v>
      </c>
      <c r="E369" s="127">
        <v>1442.75</v>
      </c>
      <c r="F369" s="127">
        <v>1475</v>
      </c>
      <c r="G369" s="127">
        <v>1470</v>
      </c>
      <c r="I369" s="127">
        <v>1465.17</v>
      </c>
      <c r="J369" s="127">
        <v>1804.5</v>
      </c>
      <c r="K369" s="127">
        <v>1002.3</v>
      </c>
      <c r="L369" s="128">
        <v>1026919</v>
      </c>
      <c r="M369" s="127">
        <v>1504611084.5</v>
      </c>
      <c r="N369" s="128">
        <v>36034</v>
      </c>
    </row>
    <row r="370" spans="1:14" x14ac:dyDescent="0.3">
      <c r="A370" s="126">
        <v>45581</v>
      </c>
      <c r="B370" s="127">
        <v>1475</v>
      </c>
      <c r="C370" s="127">
        <v>1484</v>
      </c>
      <c r="D370" s="127">
        <v>1488.55</v>
      </c>
      <c r="E370" s="127">
        <v>1456.45</v>
      </c>
      <c r="F370" s="127">
        <v>1480.45</v>
      </c>
      <c r="G370" s="127">
        <v>1472.4</v>
      </c>
      <c r="I370" s="127">
        <v>1472.17</v>
      </c>
      <c r="J370" s="127">
        <v>1804.5</v>
      </c>
      <c r="K370" s="127">
        <v>1002.3</v>
      </c>
      <c r="L370" s="128">
        <v>762827</v>
      </c>
      <c r="M370" s="127">
        <v>1123011939.3</v>
      </c>
      <c r="N370" s="128">
        <v>31040</v>
      </c>
    </row>
    <row r="371" spans="1:14" x14ac:dyDescent="0.3">
      <c r="A371" s="126">
        <v>45580</v>
      </c>
      <c r="B371" s="127">
        <v>1480.45</v>
      </c>
      <c r="C371" s="127">
        <v>1505.75</v>
      </c>
      <c r="D371" s="127">
        <v>1505.75</v>
      </c>
      <c r="E371" s="127">
        <v>1475.85</v>
      </c>
      <c r="F371" s="127">
        <v>1490.1</v>
      </c>
      <c r="G371" s="127">
        <v>1480</v>
      </c>
      <c r="I371" s="127">
        <v>1484.81</v>
      </c>
      <c r="J371" s="127">
        <v>1804.5</v>
      </c>
      <c r="K371" s="127">
        <v>1002.3</v>
      </c>
      <c r="L371" s="128">
        <v>1222899</v>
      </c>
      <c r="M371" s="127">
        <v>1815768500.95</v>
      </c>
      <c r="N371" s="128">
        <v>39771</v>
      </c>
    </row>
    <row r="372" spans="1:14" x14ac:dyDescent="0.3">
      <c r="A372" s="126">
        <v>45579</v>
      </c>
      <c r="B372" s="127">
        <v>1490.1</v>
      </c>
      <c r="C372" s="127">
        <v>1486.1</v>
      </c>
      <c r="D372" s="127">
        <v>1505.35</v>
      </c>
      <c r="E372" s="127">
        <v>1474.25</v>
      </c>
      <c r="F372" s="127">
        <v>1492.35</v>
      </c>
      <c r="G372" s="127">
        <v>1490</v>
      </c>
      <c r="I372" s="127">
        <v>1487.36</v>
      </c>
      <c r="J372" s="127">
        <v>1804.5</v>
      </c>
      <c r="K372" s="127">
        <v>1002.3</v>
      </c>
      <c r="L372" s="128">
        <v>760996</v>
      </c>
      <c r="M372" s="127">
        <v>1131877840.55</v>
      </c>
      <c r="N372" s="128">
        <v>33521</v>
      </c>
    </row>
    <row r="373" spans="1:14" x14ac:dyDescent="0.3">
      <c r="A373" s="126">
        <v>45576</v>
      </c>
      <c r="B373" s="127">
        <v>1492.35</v>
      </c>
      <c r="C373" s="127">
        <v>1505.05</v>
      </c>
      <c r="D373" s="127">
        <v>1510</v>
      </c>
      <c r="E373" s="127">
        <v>1479.95</v>
      </c>
      <c r="F373" s="127">
        <v>1501.05</v>
      </c>
      <c r="G373" s="127">
        <v>1490</v>
      </c>
      <c r="I373" s="127">
        <v>1491.04</v>
      </c>
      <c r="J373" s="127">
        <v>1804.5</v>
      </c>
      <c r="K373" s="127">
        <v>1002.3</v>
      </c>
      <c r="L373" s="128">
        <v>532795</v>
      </c>
      <c r="M373" s="127">
        <v>794418319.35000002</v>
      </c>
      <c r="N373" s="128">
        <v>26246</v>
      </c>
    </row>
    <row r="374" spans="1:14" x14ac:dyDescent="0.3">
      <c r="A374" s="126">
        <v>45575</v>
      </c>
      <c r="B374" s="127">
        <v>1501.05</v>
      </c>
      <c r="C374" s="127">
        <v>1520</v>
      </c>
      <c r="D374" s="127">
        <v>1526.9</v>
      </c>
      <c r="E374" s="127">
        <v>1489</v>
      </c>
      <c r="F374" s="127">
        <v>1510.3</v>
      </c>
      <c r="G374" s="127">
        <v>1497</v>
      </c>
      <c r="I374" s="127">
        <v>1512.62</v>
      </c>
      <c r="J374" s="127">
        <v>1804.5</v>
      </c>
      <c r="K374" s="127">
        <v>1002.3</v>
      </c>
      <c r="L374" s="128">
        <v>978224</v>
      </c>
      <c r="M374" s="127">
        <v>1479685117.8</v>
      </c>
      <c r="N374" s="128">
        <v>45181</v>
      </c>
    </row>
    <row r="375" spans="1:14" x14ac:dyDescent="0.3">
      <c r="A375" s="126">
        <v>45574</v>
      </c>
      <c r="B375" s="127">
        <v>1510.3</v>
      </c>
      <c r="C375" s="127">
        <v>1485.05</v>
      </c>
      <c r="D375" s="127">
        <v>1520.5</v>
      </c>
      <c r="E375" s="127">
        <v>1482.35</v>
      </c>
      <c r="F375" s="127">
        <v>1481.35</v>
      </c>
      <c r="G375" s="127">
        <v>1506.3</v>
      </c>
      <c r="I375" s="127">
        <v>1503.68</v>
      </c>
      <c r="J375" s="127">
        <v>1804.5</v>
      </c>
      <c r="K375" s="127">
        <v>1002.3</v>
      </c>
      <c r="L375" s="128">
        <v>1303802</v>
      </c>
      <c r="M375" s="127">
        <v>1960504383.75</v>
      </c>
      <c r="N375" s="128">
        <v>55494</v>
      </c>
    </row>
    <row r="376" spans="1:14" x14ac:dyDescent="0.3">
      <c r="A376" s="126">
        <v>45573</v>
      </c>
      <c r="B376" s="127">
        <v>1481.35</v>
      </c>
      <c r="C376" s="127">
        <v>1433</v>
      </c>
      <c r="D376" s="127">
        <v>1486.4</v>
      </c>
      <c r="E376" s="127">
        <v>1429.4</v>
      </c>
      <c r="F376" s="127">
        <v>1433.95</v>
      </c>
      <c r="G376" s="127">
        <v>1478.35</v>
      </c>
      <c r="I376" s="127">
        <v>1464.77</v>
      </c>
      <c r="J376" s="127">
        <v>1804.5</v>
      </c>
      <c r="K376" s="127">
        <v>1002.3</v>
      </c>
      <c r="L376" s="128">
        <v>501482</v>
      </c>
      <c r="M376" s="127">
        <v>734553894.85000002</v>
      </c>
      <c r="N376" s="128">
        <v>36839</v>
      </c>
    </row>
    <row r="377" spans="1:14" x14ac:dyDescent="0.3">
      <c r="A377" s="126">
        <v>45572</v>
      </c>
      <c r="B377" s="127">
        <v>1433.95</v>
      </c>
      <c r="C377" s="127">
        <v>1477.95</v>
      </c>
      <c r="D377" s="127">
        <v>1486</v>
      </c>
      <c r="E377" s="127">
        <v>1425.1</v>
      </c>
      <c r="F377" s="127">
        <v>1473.8</v>
      </c>
      <c r="G377" s="127">
        <v>1437</v>
      </c>
      <c r="I377" s="127">
        <v>1445.69</v>
      </c>
      <c r="J377" s="127">
        <v>1804.5</v>
      </c>
      <c r="K377" s="127">
        <v>1002.3</v>
      </c>
      <c r="L377" s="128">
        <v>1454350</v>
      </c>
      <c r="M377" s="127">
        <v>2102541851.4000001</v>
      </c>
      <c r="N377" s="128">
        <v>79265</v>
      </c>
    </row>
    <row r="378" spans="1:14" x14ac:dyDescent="0.3">
      <c r="A378" s="126">
        <v>45569</v>
      </c>
      <c r="B378" s="127">
        <v>1473.8</v>
      </c>
      <c r="C378" s="127">
        <v>1488</v>
      </c>
      <c r="D378" s="127">
        <v>1498.95</v>
      </c>
      <c r="E378" s="127">
        <v>1460.15</v>
      </c>
      <c r="F378" s="127">
        <v>1489.25</v>
      </c>
      <c r="G378" s="127">
        <v>1479.9</v>
      </c>
      <c r="I378" s="127">
        <v>1477.83</v>
      </c>
      <c r="J378" s="127">
        <v>1804.5</v>
      </c>
      <c r="K378" s="127">
        <v>1002.3</v>
      </c>
      <c r="L378" s="128">
        <v>1162303</v>
      </c>
      <c r="M378" s="127">
        <v>1717682484.55</v>
      </c>
      <c r="N378" s="128">
        <v>53263</v>
      </c>
    </row>
    <row r="379" spans="1:14" x14ac:dyDescent="0.3">
      <c r="A379" s="126">
        <v>45568</v>
      </c>
      <c r="B379" s="127">
        <v>1489.25</v>
      </c>
      <c r="C379" s="127">
        <v>1529</v>
      </c>
      <c r="D379" s="127">
        <v>1551</v>
      </c>
      <c r="E379" s="127">
        <v>1473.05</v>
      </c>
      <c r="F379" s="127">
        <v>1530.2</v>
      </c>
      <c r="G379" s="127">
        <v>1488</v>
      </c>
      <c r="I379" s="127">
        <v>1512.89</v>
      </c>
      <c r="J379" s="127">
        <v>1804.5</v>
      </c>
      <c r="K379" s="127">
        <v>1002.3</v>
      </c>
      <c r="L379" s="128">
        <v>1217926</v>
      </c>
      <c r="M379" s="127">
        <v>1842582325.8</v>
      </c>
      <c r="N379" s="128">
        <v>49616</v>
      </c>
    </row>
    <row r="380" spans="1:14" x14ac:dyDescent="0.3">
      <c r="A380" s="126">
        <v>45566</v>
      </c>
      <c r="B380" s="127">
        <v>1530.2</v>
      </c>
      <c r="C380" s="127">
        <v>1519</v>
      </c>
      <c r="D380" s="127">
        <v>1555</v>
      </c>
      <c r="E380" s="127">
        <v>1514.4</v>
      </c>
      <c r="F380" s="127">
        <v>1516.6</v>
      </c>
      <c r="G380" s="127">
        <v>1531.9</v>
      </c>
      <c r="I380" s="127">
        <v>1524.86</v>
      </c>
      <c r="J380" s="127">
        <v>1804.5</v>
      </c>
      <c r="K380" s="127">
        <v>1002.3</v>
      </c>
      <c r="L380" s="128">
        <v>472946</v>
      </c>
      <c r="M380" s="127">
        <v>721176432.70000005</v>
      </c>
      <c r="N380" s="128">
        <v>30504</v>
      </c>
    </row>
    <row r="381" spans="1:14" x14ac:dyDescent="0.3">
      <c r="A381" s="126">
        <v>45565</v>
      </c>
      <c r="B381" s="127">
        <v>1516.6</v>
      </c>
      <c r="C381" s="127">
        <v>1520.5</v>
      </c>
      <c r="D381" s="127">
        <v>1537.75</v>
      </c>
      <c r="E381" s="127">
        <v>1512.3</v>
      </c>
      <c r="F381" s="127">
        <v>1522.5</v>
      </c>
      <c r="G381" s="127">
        <v>1520</v>
      </c>
      <c r="I381" s="127">
        <v>1520.69</v>
      </c>
      <c r="J381" s="127">
        <v>1804.5</v>
      </c>
      <c r="K381" s="127">
        <v>1002.3</v>
      </c>
      <c r="L381" s="128">
        <v>753983</v>
      </c>
      <c r="M381" s="127">
        <v>1146572444.1500001</v>
      </c>
      <c r="N381" s="128">
        <v>38579</v>
      </c>
    </row>
    <row r="382" spans="1:14" x14ac:dyDescent="0.3">
      <c r="A382" s="126">
        <v>45562</v>
      </c>
      <c r="B382" s="127">
        <v>1522.5</v>
      </c>
      <c r="C382" s="127">
        <v>1534</v>
      </c>
      <c r="D382" s="127">
        <v>1539</v>
      </c>
      <c r="E382" s="127">
        <v>1520</v>
      </c>
      <c r="F382" s="127">
        <v>1528.5</v>
      </c>
      <c r="G382" s="127">
        <v>1522.4</v>
      </c>
      <c r="I382" s="127">
        <v>1527.38</v>
      </c>
      <c r="J382" s="127">
        <v>1804.5</v>
      </c>
      <c r="K382" s="127">
        <v>1002.3</v>
      </c>
      <c r="L382" s="128">
        <v>1217594</v>
      </c>
      <c r="M382" s="127">
        <v>1859731637.8</v>
      </c>
      <c r="N382" s="128">
        <v>42591</v>
      </c>
    </row>
    <row r="383" spans="1:14" x14ac:dyDescent="0.3">
      <c r="A383" s="126">
        <v>45561</v>
      </c>
      <c r="B383" s="127">
        <v>1528.5</v>
      </c>
      <c r="C383" s="127">
        <v>1552</v>
      </c>
      <c r="D383" s="127">
        <v>1555.1</v>
      </c>
      <c r="E383" s="127">
        <v>1502.6</v>
      </c>
      <c r="F383" s="127">
        <v>1559.5</v>
      </c>
      <c r="G383" s="127">
        <v>1530.4</v>
      </c>
      <c r="I383" s="127">
        <v>1521.73</v>
      </c>
      <c r="J383" s="127">
        <v>1804.5</v>
      </c>
      <c r="K383" s="127">
        <v>1002.3</v>
      </c>
      <c r="L383" s="128">
        <v>1967406</v>
      </c>
      <c r="M383" s="127">
        <v>2993866920.5</v>
      </c>
      <c r="N383" s="128">
        <v>61811</v>
      </c>
    </row>
    <row r="384" spans="1:14" x14ac:dyDescent="0.3">
      <c r="A384" s="126">
        <v>45560</v>
      </c>
      <c r="B384" s="127">
        <v>1559.5</v>
      </c>
      <c r="C384" s="127">
        <v>1577</v>
      </c>
      <c r="D384" s="127">
        <v>1581.4</v>
      </c>
      <c r="E384" s="127">
        <v>1553.85</v>
      </c>
      <c r="F384" s="127">
        <v>1572.75</v>
      </c>
      <c r="G384" s="127">
        <v>1557</v>
      </c>
      <c r="I384" s="127">
        <v>1565.33</v>
      </c>
      <c r="J384" s="127">
        <v>1804.5</v>
      </c>
      <c r="K384" s="127">
        <v>1002.3</v>
      </c>
      <c r="L384" s="128">
        <v>1014215</v>
      </c>
      <c r="M384" s="127">
        <v>1587581390.55</v>
      </c>
      <c r="N384" s="128">
        <v>43242</v>
      </c>
    </row>
    <row r="385" spans="1:14" x14ac:dyDescent="0.3">
      <c r="A385" s="126">
        <v>45559</v>
      </c>
      <c r="B385" s="127">
        <v>1572.75</v>
      </c>
      <c r="C385" s="127">
        <v>1582.9</v>
      </c>
      <c r="D385" s="127">
        <v>1588.4</v>
      </c>
      <c r="E385" s="127">
        <v>1557.5</v>
      </c>
      <c r="F385" s="127">
        <v>1582.2</v>
      </c>
      <c r="G385" s="127">
        <v>1571.6</v>
      </c>
      <c r="I385" s="127">
        <v>1575.67</v>
      </c>
      <c r="J385" s="127">
        <v>1804.5</v>
      </c>
      <c r="K385" s="127">
        <v>1002.3</v>
      </c>
      <c r="L385" s="128">
        <v>1095753</v>
      </c>
      <c r="M385" s="127">
        <v>1726540625.9000001</v>
      </c>
      <c r="N385" s="128">
        <v>44769</v>
      </c>
    </row>
    <row r="386" spans="1:14" x14ac:dyDescent="0.3">
      <c r="A386" s="126">
        <v>45558</v>
      </c>
      <c r="B386" s="127">
        <v>1582.2</v>
      </c>
      <c r="C386" s="127">
        <v>1600.8</v>
      </c>
      <c r="D386" s="127">
        <v>1626</v>
      </c>
      <c r="E386" s="127">
        <v>1577.1</v>
      </c>
      <c r="F386" s="127">
        <v>1591.35</v>
      </c>
      <c r="G386" s="127">
        <v>1584.1</v>
      </c>
      <c r="I386" s="127">
        <v>1597.7</v>
      </c>
      <c r="J386" s="127">
        <v>1804.5</v>
      </c>
      <c r="K386" s="127">
        <v>1002.3</v>
      </c>
      <c r="L386" s="128">
        <v>2341523</v>
      </c>
      <c r="M386" s="127">
        <v>3741040158.3499999</v>
      </c>
      <c r="N386" s="128">
        <v>104172</v>
      </c>
    </row>
    <row r="387" spans="1:14" x14ac:dyDescent="0.3">
      <c r="A387" s="126">
        <v>45555</v>
      </c>
      <c r="B387" s="127">
        <v>1591.35</v>
      </c>
      <c r="C387" s="127">
        <v>1585.95</v>
      </c>
      <c r="D387" s="127">
        <v>1600.95</v>
      </c>
      <c r="E387" s="127">
        <v>1573</v>
      </c>
      <c r="F387" s="127">
        <v>1585.95</v>
      </c>
      <c r="G387" s="127">
        <v>1591.95</v>
      </c>
      <c r="I387" s="127">
        <v>1585.93</v>
      </c>
      <c r="J387" s="127">
        <v>1804.5</v>
      </c>
      <c r="K387" s="127">
        <v>1002.3</v>
      </c>
      <c r="L387" s="128">
        <v>976662</v>
      </c>
      <c r="M387" s="127">
        <v>1548917091.8499999</v>
      </c>
      <c r="N387" s="128">
        <v>46192</v>
      </c>
    </row>
    <row r="388" spans="1:14" x14ac:dyDescent="0.3">
      <c r="A388" s="126">
        <v>45554</v>
      </c>
      <c r="B388" s="127">
        <v>1585.95</v>
      </c>
      <c r="C388" s="127">
        <v>1579.95</v>
      </c>
      <c r="D388" s="127">
        <v>1594.8</v>
      </c>
      <c r="E388" s="127">
        <v>1534.05</v>
      </c>
      <c r="F388" s="127">
        <v>1575.7</v>
      </c>
      <c r="G388" s="127">
        <v>1588</v>
      </c>
      <c r="I388" s="127">
        <v>1565.26</v>
      </c>
      <c r="J388" s="127">
        <v>1804.5</v>
      </c>
      <c r="K388" s="127">
        <v>1002.3</v>
      </c>
      <c r="L388" s="128">
        <v>887601</v>
      </c>
      <c r="M388" s="127">
        <v>1389325369.8499999</v>
      </c>
      <c r="N388" s="128">
        <v>34797</v>
      </c>
    </row>
    <row r="389" spans="1:14" x14ac:dyDescent="0.3">
      <c r="A389" s="126">
        <v>45553</v>
      </c>
      <c r="B389" s="127">
        <v>1575.7</v>
      </c>
      <c r="C389" s="127">
        <v>1599.95</v>
      </c>
      <c r="D389" s="127">
        <v>1612.95</v>
      </c>
      <c r="E389" s="127">
        <v>1562.05</v>
      </c>
      <c r="F389" s="127">
        <v>1596.1</v>
      </c>
      <c r="G389" s="127">
        <v>1570.1</v>
      </c>
      <c r="I389" s="127">
        <v>1587.87</v>
      </c>
      <c r="J389" s="127">
        <v>1804.5</v>
      </c>
      <c r="K389" s="127">
        <v>1002.3</v>
      </c>
      <c r="L389" s="128">
        <v>366662</v>
      </c>
      <c r="M389" s="127">
        <v>582210836.85000002</v>
      </c>
      <c r="N389" s="128">
        <v>26734</v>
      </c>
    </row>
    <row r="390" spans="1:14" x14ac:dyDescent="0.3">
      <c r="A390" s="126">
        <v>45552</v>
      </c>
      <c r="B390" s="127">
        <v>1596.1</v>
      </c>
      <c r="C390" s="127">
        <v>1606</v>
      </c>
      <c r="D390" s="127">
        <v>1610</v>
      </c>
      <c r="E390" s="127">
        <v>1578.1</v>
      </c>
      <c r="F390" s="127">
        <v>1601.2</v>
      </c>
      <c r="G390" s="127">
        <v>1593.8</v>
      </c>
      <c r="I390" s="127">
        <v>1596.32</v>
      </c>
      <c r="J390" s="127">
        <v>1804.5</v>
      </c>
      <c r="K390" s="127">
        <v>1002.3</v>
      </c>
      <c r="L390" s="128">
        <v>1441523</v>
      </c>
      <c r="M390" s="127">
        <v>2301137822.4000001</v>
      </c>
      <c r="N390" s="128">
        <v>25728</v>
      </c>
    </row>
    <row r="391" spans="1:14" x14ac:dyDescent="0.3">
      <c r="A391" s="126">
        <v>45551</v>
      </c>
      <c r="B391" s="127">
        <v>1601.2</v>
      </c>
      <c r="C391" s="127">
        <v>1625</v>
      </c>
      <c r="D391" s="127">
        <v>1625</v>
      </c>
      <c r="E391" s="127">
        <v>1586.6</v>
      </c>
      <c r="F391" s="127">
        <v>1616.25</v>
      </c>
      <c r="G391" s="127">
        <v>1603.75</v>
      </c>
      <c r="I391" s="127">
        <v>1602.02</v>
      </c>
      <c r="J391" s="127">
        <v>1804.5</v>
      </c>
      <c r="K391" s="127">
        <v>1002.3</v>
      </c>
      <c r="L391" s="128">
        <v>1739277</v>
      </c>
      <c r="M391" s="127">
        <v>2786361371.6500001</v>
      </c>
      <c r="N391" s="128">
        <v>82221</v>
      </c>
    </row>
    <row r="392" spans="1:14" x14ac:dyDescent="0.3">
      <c r="A392" s="126">
        <v>45548</v>
      </c>
      <c r="B392" s="127">
        <v>1616.25</v>
      </c>
      <c r="C392" s="127">
        <v>1588</v>
      </c>
      <c r="D392" s="127">
        <v>1629.7</v>
      </c>
      <c r="E392" s="127">
        <v>1587.1</v>
      </c>
      <c r="F392" s="127">
        <v>1591</v>
      </c>
      <c r="G392" s="127">
        <v>1614</v>
      </c>
      <c r="I392" s="127">
        <v>1609.3</v>
      </c>
      <c r="J392" s="127">
        <v>1804.5</v>
      </c>
      <c r="K392" s="127">
        <v>1002.3</v>
      </c>
      <c r="L392" s="128">
        <v>1776046</v>
      </c>
      <c r="M392" s="127">
        <v>2858198933.6500001</v>
      </c>
      <c r="N392" s="128">
        <v>33919</v>
      </c>
    </row>
    <row r="393" spans="1:14" x14ac:dyDescent="0.3">
      <c r="A393" s="126">
        <v>45547</v>
      </c>
      <c r="B393" s="127">
        <v>1591</v>
      </c>
      <c r="C393" s="127">
        <v>1569</v>
      </c>
      <c r="D393" s="127">
        <v>1594.1</v>
      </c>
      <c r="E393" s="127">
        <v>1566.3</v>
      </c>
      <c r="F393" s="127">
        <v>1561.7</v>
      </c>
      <c r="G393" s="127">
        <v>1585.15</v>
      </c>
      <c r="I393" s="127">
        <v>1585.77</v>
      </c>
      <c r="J393" s="127">
        <v>1804.5</v>
      </c>
      <c r="K393" s="127">
        <v>1002.3</v>
      </c>
      <c r="L393" s="128">
        <v>445898</v>
      </c>
      <c r="M393" s="127">
        <v>707091256.5</v>
      </c>
      <c r="N393" s="128">
        <v>20281</v>
      </c>
    </row>
    <row r="394" spans="1:14" x14ac:dyDescent="0.3">
      <c r="A394" s="126">
        <v>45546</v>
      </c>
      <c r="B394" s="127">
        <v>1561.7</v>
      </c>
      <c r="C394" s="127">
        <v>1571</v>
      </c>
      <c r="D394" s="127">
        <v>1581.6</v>
      </c>
      <c r="E394" s="127">
        <v>1552.25</v>
      </c>
      <c r="F394" s="127">
        <v>1570.65</v>
      </c>
      <c r="G394" s="127">
        <v>1558.55</v>
      </c>
      <c r="I394" s="127">
        <v>1566.62</v>
      </c>
      <c r="J394" s="127">
        <v>1804.5</v>
      </c>
      <c r="K394" s="127">
        <v>1002.3</v>
      </c>
      <c r="L394" s="128">
        <v>1122926</v>
      </c>
      <c r="M394" s="127">
        <v>1759202641.5</v>
      </c>
      <c r="N394" s="128">
        <v>28606</v>
      </c>
    </row>
    <row r="395" spans="1:14" x14ac:dyDescent="0.3">
      <c r="A395" s="126">
        <v>45545</v>
      </c>
      <c r="B395" s="127">
        <v>1570.65</v>
      </c>
      <c r="C395" s="127">
        <v>1565</v>
      </c>
      <c r="D395" s="127">
        <v>1578</v>
      </c>
      <c r="E395" s="127">
        <v>1553.05</v>
      </c>
      <c r="F395" s="127">
        <v>1555.15</v>
      </c>
      <c r="G395" s="127">
        <v>1571.5</v>
      </c>
      <c r="I395" s="127">
        <v>1566.68</v>
      </c>
      <c r="J395" s="127">
        <v>1804.5</v>
      </c>
      <c r="K395" s="127">
        <v>1002.3</v>
      </c>
      <c r="L395" s="128">
        <v>424183</v>
      </c>
      <c r="M395" s="127">
        <v>664559262.29999995</v>
      </c>
      <c r="N395" s="128">
        <v>29517</v>
      </c>
    </row>
    <row r="396" spans="1:14" x14ac:dyDescent="0.3">
      <c r="A396" s="126">
        <v>45544</v>
      </c>
      <c r="B396" s="127">
        <v>1555.15</v>
      </c>
      <c r="C396" s="127">
        <v>1535</v>
      </c>
      <c r="D396" s="127">
        <v>1561.05</v>
      </c>
      <c r="E396" s="127">
        <v>1524.75</v>
      </c>
      <c r="F396" s="127">
        <v>1551.2</v>
      </c>
      <c r="G396" s="127">
        <v>1552.75</v>
      </c>
      <c r="I396" s="127">
        <v>1545.96</v>
      </c>
      <c r="J396" s="127">
        <v>1804.5</v>
      </c>
      <c r="K396" s="127">
        <v>1002.3</v>
      </c>
      <c r="L396" s="128">
        <v>950996</v>
      </c>
      <c r="M396" s="127">
        <v>1470204598</v>
      </c>
      <c r="N396" s="128">
        <v>45984</v>
      </c>
    </row>
    <row r="397" spans="1:14" x14ac:dyDescent="0.3">
      <c r="A397" s="126">
        <v>45541</v>
      </c>
      <c r="B397" s="127">
        <v>1551.2</v>
      </c>
      <c r="C397" s="127">
        <v>1606</v>
      </c>
      <c r="D397" s="127">
        <v>1606</v>
      </c>
      <c r="E397" s="127">
        <v>1547.2</v>
      </c>
      <c r="F397" s="127">
        <v>1608.95</v>
      </c>
      <c r="G397" s="127">
        <v>1552.25</v>
      </c>
      <c r="I397" s="127">
        <v>1572.26</v>
      </c>
      <c r="J397" s="127">
        <v>1804.5</v>
      </c>
      <c r="K397" s="127">
        <v>1002.3</v>
      </c>
      <c r="L397" s="128">
        <v>1243240</v>
      </c>
      <c r="M397" s="127">
        <v>1954695133.5999999</v>
      </c>
      <c r="N397" s="128">
        <v>49734</v>
      </c>
    </row>
    <row r="398" spans="1:14" x14ac:dyDescent="0.3">
      <c r="A398" s="126">
        <v>45540</v>
      </c>
      <c r="B398" s="127">
        <v>1608.95</v>
      </c>
      <c r="C398" s="127">
        <v>1625</v>
      </c>
      <c r="D398" s="127">
        <v>1629.9</v>
      </c>
      <c r="E398" s="127">
        <v>1590.2</v>
      </c>
      <c r="F398" s="127">
        <v>1605.7</v>
      </c>
      <c r="G398" s="127">
        <v>1607</v>
      </c>
      <c r="I398" s="127">
        <v>1610.89</v>
      </c>
      <c r="J398" s="127">
        <v>1804.5</v>
      </c>
      <c r="K398" s="127">
        <v>1002.3</v>
      </c>
      <c r="L398" s="128">
        <v>1562878</v>
      </c>
      <c r="M398" s="127">
        <v>2517629028.6500001</v>
      </c>
      <c r="N398" s="128">
        <v>56518</v>
      </c>
    </row>
    <row r="399" spans="1:14" x14ac:dyDescent="0.3">
      <c r="A399" s="126">
        <v>45539</v>
      </c>
      <c r="B399" s="127">
        <v>1605.7</v>
      </c>
      <c r="C399" s="127">
        <v>1568</v>
      </c>
      <c r="D399" s="127">
        <v>1614.9</v>
      </c>
      <c r="E399" s="127">
        <v>1554</v>
      </c>
      <c r="F399" s="127">
        <v>1567.1</v>
      </c>
      <c r="G399" s="127">
        <v>1613.75</v>
      </c>
      <c r="I399" s="127">
        <v>1585.78</v>
      </c>
      <c r="J399" s="127">
        <v>1804.5</v>
      </c>
      <c r="K399" s="127">
        <v>1002.3</v>
      </c>
      <c r="L399" s="128">
        <v>1095011</v>
      </c>
      <c r="M399" s="127">
        <v>1736441328.2</v>
      </c>
      <c r="N399" s="128">
        <v>39884</v>
      </c>
    </row>
    <row r="400" spans="1:14" x14ac:dyDescent="0.3">
      <c r="A400" s="126">
        <v>45538</v>
      </c>
      <c r="B400" s="127">
        <v>1567.1</v>
      </c>
      <c r="C400" s="127">
        <v>1576.65</v>
      </c>
      <c r="D400" s="127">
        <v>1591.05</v>
      </c>
      <c r="E400" s="127">
        <v>1564.05</v>
      </c>
      <c r="F400" s="127">
        <v>1562.45</v>
      </c>
      <c r="G400" s="127">
        <v>1565.4</v>
      </c>
      <c r="I400" s="127">
        <v>1573.19</v>
      </c>
      <c r="J400" s="127">
        <v>1804.5</v>
      </c>
      <c r="K400" s="127">
        <v>1002.3</v>
      </c>
      <c r="L400" s="128">
        <v>878145</v>
      </c>
      <c r="M400" s="127">
        <v>1381487027.6500001</v>
      </c>
      <c r="N400" s="128">
        <v>45664</v>
      </c>
    </row>
    <row r="401" spans="1:14" x14ac:dyDescent="0.3">
      <c r="A401" s="126">
        <v>45537</v>
      </c>
      <c r="B401" s="127">
        <v>1562.45</v>
      </c>
      <c r="C401" s="127">
        <v>1597</v>
      </c>
      <c r="D401" s="127">
        <v>1599</v>
      </c>
      <c r="E401" s="127">
        <v>1545.5</v>
      </c>
      <c r="F401" s="127">
        <v>1587</v>
      </c>
      <c r="G401" s="127">
        <v>1562</v>
      </c>
      <c r="I401" s="127">
        <v>1559.49</v>
      </c>
      <c r="J401" s="127">
        <v>1804.5</v>
      </c>
      <c r="K401" s="127">
        <v>1002.3</v>
      </c>
      <c r="L401" s="128">
        <v>931058</v>
      </c>
      <c r="M401" s="127">
        <v>1451972650.75</v>
      </c>
      <c r="N401" s="128">
        <v>59990</v>
      </c>
    </row>
    <row r="402" spans="1:14" x14ac:dyDescent="0.3">
      <c r="A402" s="126">
        <v>45534</v>
      </c>
      <c r="B402" s="127">
        <v>1587</v>
      </c>
      <c r="C402" s="127">
        <v>1579.5</v>
      </c>
      <c r="D402" s="127">
        <v>1590.05</v>
      </c>
      <c r="E402" s="127">
        <v>1575.1</v>
      </c>
      <c r="F402" s="127">
        <v>1577.9</v>
      </c>
      <c r="G402" s="127">
        <v>1584.1</v>
      </c>
      <c r="I402" s="127">
        <v>1586.09</v>
      </c>
      <c r="J402" s="127">
        <v>1804.5</v>
      </c>
      <c r="K402" s="127">
        <v>1002.3</v>
      </c>
      <c r="L402" s="128">
        <v>931250</v>
      </c>
      <c r="M402" s="127">
        <v>1477044284.8499999</v>
      </c>
      <c r="N402" s="128">
        <v>32266</v>
      </c>
    </row>
    <row r="403" spans="1:14" x14ac:dyDescent="0.3">
      <c r="A403" s="126">
        <v>45533</v>
      </c>
      <c r="B403" s="127">
        <v>1577.9</v>
      </c>
      <c r="C403" s="127">
        <v>1584.5</v>
      </c>
      <c r="D403" s="127">
        <v>1589</v>
      </c>
      <c r="E403" s="127">
        <v>1556.25</v>
      </c>
      <c r="F403" s="127">
        <v>1584.5</v>
      </c>
      <c r="G403" s="127">
        <v>1579.9</v>
      </c>
      <c r="I403" s="127">
        <v>1569.02</v>
      </c>
      <c r="J403" s="127">
        <v>1804.5</v>
      </c>
      <c r="K403" s="127">
        <v>1002.3</v>
      </c>
      <c r="L403" s="128">
        <v>816590</v>
      </c>
      <c r="M403" s="127">
        <v>1281244160.1500001</v>
      </c>
      <c r="N403" s="128">
        <v>30164</v>
      </c>
    </row>
    <row r="404" spans="1:14" x14ac:dyDescent="0.3">
      <c r="A404" s="126">
        <v>45532</v>
      </c>
      <c r="B404" s="127">
        <v>1584.5</v>
      </c>
      <c r="C404" s="127">
        <v>1614</v>
      </c>
      <c r="D404" s="127">
        <v>1620</v>
      </c>
      <c r="E404" s="127">
        <v>1579.25</v>
      </c>
      <c r="F404" s="127">
        <v>1607.4</v>
      </c>
      <c r="G404" s="127">
        <v>1585</v>
      </c>
      <c r="I404" s="127">
        <v>1587.73</v>
      </c>
      <c r="J404" s="127">
        <v>1804.5</v>
      </c>
      <c r="K404" s="127">
        <v>1002.3</v>
      </c>
      <c r="L404" s="128">
        <v>927975</v>
      </c>
      <c r="M404" s="127">
        <v>1473369353.0999999</v>
      </c>
      <c r="N404" s="128">
        <v>36959</v>
      </c>
    </row>
    <row r="405" spans="1:14" x14ac:dyDescent="0.3">
      <c r="A405" s="126">
        <v>45531</v>
      </c>
      <c r="B405" s="127">
        <v>1607.4</v>
      </c>
      <c r="C405" s="127">
        <v>1644.9</v>
      </c>
      <c r="D405" s="127">
        <v>1644.9</v>
      </c>
      <c r="E405" s="127">
        <v>1602.1</v>
      </c>
      <c r="F405" s="127">
        <v>1634.7</v>
      </c>
      <c r="G405" s="127">
        <v>1607.45</v>
      </c>
      <c r="I405" s="127">
        <v>1622.44</v>
      </c>
      <c r="J405" s="127">
        <v>1804.5</v>
      </c>
      <c r="K405" s="127">
        <v>1002.3</v>
      </c>
      <c r="L405" s="128">
        <v>659375</v>
      </c>
      <c r="M405" s="127">
        <v>1069797095.35</v>
      </c>
      <c r="N405" s="128">
        <v>31446</v>
      </c>
    </row>
    <row r="406" spans="1:14" x14ac:dyDescent="0.3">
      <c r="A406" s="126">
        <v>45530</v>
      </c>
      <c r="B406" s="127">
        <v>1634.7</v>
      </c>
      <c r="C406" s="127">
        <v>1622</v>
      </c>
      <c r="D406" s="127">
        <v>1638.15</v>
      </c>
      <c r="E406" s="127">
        <v>1613.7</v>
      </c>
      <c r="F406" s="127">
        <v>1620.3</v>
      </c>
      <c r="G406" s="127">
        <v>1636</v>
      </c>
      <c r="I406" s="127">
        <v>1629.2</v>
      </c>
      <c r="J406" s="127">
        <v>1804.5</v>
      </c>
      <c r="K406" s="127">
        <v>1002.3</v>
      </c>
      <c r="L406" s="128">
        <v>713146</v>
      </c>
      <c r="M406" s="127">
        <v>1161857736.1500001</v>
      </c>
      <c r="N406" s="128">
        <v>28644</v>
      </c>
    </row>
    <row r="407" spans="1:14" x14ac:dyDescent="0.3">
      <c r="A407" s="126">
        <v>45527</v>
      </c>
      <c r="B407" s="127">
        <v>1620.3</v>
      </c>
      <c r="C407" s="127">
        <v>1636.5</v>
      </c>
      <c r="D407" s="127">
        <v>1636.95</v>
      </c>
      <c r="E407" s="127">
        <v>1601.9</v>
      </c>
      <c r="F407" s="127">
        <v>1621.2</v>
      </c>
      <c r="G407" s="127">
        <v>1616.5</v>
      </c>
      <c r="I407" s="127">
        <v>1621.75</v>
      </c>
      <c r="J407" s="127">
        <v>1804.5</v>
      </c>
      <c r="K407">
        <v>967.3</v>
      </c>
      <c r="L407" s="128">
        <v>868264</v>
      </c>
      <c r="M407" s="127">
        <v>1408105115.3499999</v>
      </c>
      <c r="N407" s="128">
        <v>32189</v>
      </c>
    </row>
    <row r="408" spans="1:14" x14ac:dyDescent="0.3">
      <c r="A408" s="126">
        <v>45526</v>
      </c>
      <c r="B408" s="127">
        <v>1621.2</v>
      </c>
      <c r="C408" s="127">
        <v>1607.9</v>
      </c>
      <c r="D408" s="127">
        <v>1647.95</v>
      </c>
      <c r="E408" s="127">
        <v>1594</v>
      </c>
      <c r="F408" s="127">
        <v>1600</v>
      </c>
      <c r="G408" s="127">
        <v>1617.5</v>
      </c>
      <c r="I408" s="127">
        <v>1624.03</v>
      </c>
      <c r="J408" s="127">
        <v>1804.5</v>
      </c>
      <c r="K408">
        <v>967.3</v>
      </c>
      <c r="L408" s="128">
        <v>955957</v>
      </c>
      <c r="M408" s="127">
        <v>1552505981.9000001</v>
      </c>
      <c r="N408" s="128">
        <v>36628</v>
      </c>
    </row>
    <row r="409" spans="1:14" x14ac:dyDescent="0.3">
      <c r="A409" s="126">
        <v>45525</v>
      </c>
      <c r="B409" s="127">
        <v>1600</v>
      </c>
      <c r="C409" s="127">
        <v>1577</v>
      </c>
      <c r="D409" s="127">
        <v>1610</v>
      </c>
      <c r="E409" s="127">
        <v>1573.15</v>
      </c>
      <c r="F409" s="127">
        <v>1577.4</v>
      </c>
      <c r="G409" s="127">
        <v>1600</v>
      </c>
      <c r="I409" s="127">
        <v>1599.92</v>
      </c>
      <c r="J409" s="127">
        <v>1804.5</v>
      </c>
      <c r="K409">
        <v>967.3</v>
      </c>
      <c r="L409" s="128">
        <v>853929</v>
      </c>
      <c r="M409" s="127">
        <v>1366216165.45</v>
      </c>
      <c r="N409" s="128">
        <v>25392</v>
      </c>
    </row>
    <row r="410" spans="1:14" x14ac:dyDescent="0.3">
      <c r="A410" s="126">
        <v>45524</v>
      </c>
      <c r="B410" s="127">
        <v>1577.4</v>
      </c>
      <c r="C410" s="127">
        <v>1600</v>
      </c>
      <c r="D410" s="127">
        <v>1604.65</v>
      </c>
      <c r="E410" s="127">
        <v>1551.05</v>
      </c>
      <c r="F410" s="127">
        <v>1587.7</v>
      </c>
      <c r="G410" s="127">
        <v>1580</v>
      </c>
      <c r="I410" s="127">
        <v>1569.17</v>
      </c>
      <c r="J410" s="127">
        <v>1804.5</v>
      </c>
      <c r="K410">
        <v>967.3</v>
      </c>
      <c r="L410" s="128">
        <v>1042184</v>
      </c>
      <c r="M410" s="127">
        <v>1635359875.3</v>
      </c>
      <c r="N410" s="128">
        <v>36033</v>
      </c>
    </row>
    <row r="411" spans="1:14" x14ac:dyDescent="0.3">
      <c r="A411" s="126">
        <v>45523</v>
      </c>
      <c r="B411" s="127">
        <v>1587.7</v>
      </c>
      <c r="C411" s="127">
        <v>1610</v>
      </c>
      <c r="D411" s="127">
        <v>1613.7</v>
      </c>
      <c r="E411" s="127">
        <v>1560.15</v>
      </c>
      <c r="F411" s="127">
        <v>1584.5</v>
      </c>
      <c r="G411" s="127">
        <v>1593.2</v>
      </c>
      <c r="I411" s="127">
        <v>1580.02</v>
      </c>
      <c r="J411" s="127">
        <v>1804.5</v>
      </c>
      <c r="K411">
        <v>967.3</v>
      </c>
      <c r="L411" s="128">
        <v>1185925</v>
      </c>
      <c r="M411" s="127">
        <v>1873786756.25</v>
      </c>
      <c r="N411" s="128">
        <v>57406</v>
      </c>
    </row>
    <row r="412" spans="1:14" x14ac:dyDescent="0.3">
      <c r="A412" s="126">
        <v>45520</v>
      </c>
      <c r="B412" s="127">
        <v>1584.5</v>
      </c>
      <c r="C412" s="127">
        <v>1582.9</v>
      </c>
      <c r="D412" s="127">
        <v>1601.8</v>
      </c>
      <c r="E412" s="127">
        <v>1575.8</v>
      </c>
      <c r="F412" s="127">
        <v>1567.2</v>
      </c>
      <c r="G412" s="127">
        <v>1586.45</v>
      </c>
      <c r="I412" s="127">
        <v>1583.37</v>
      </c>
      <c r="J412" s="127">
        <v>1804.5</v>
      </c>
      <c r="K412">
        <v>935.85</v>
      </c>
      <c r="L412" s="128">
        <v>744491</v>
      </c>
      <c r="M412" s="127">
        <v>1178805818.5</v>
      </c>
      <c r="N412" s="128">
        <v>32349</v>
      </c>
    </row>
    <row r="413" spans="1:14" x14ac:dyDescent="0.3">
      <c r="A413" s="126">
        <v>45518</v>
      </c>
      <c r="B413" s="127">
        <v>1567.2</v>
      </c>
      <c r="C413" s="127">
        <v>1574.1</v>
      </c>
      <c r="D413" s="127">
        <v>1583.95</v>
      </c>
      <c r="E413" s="127">
        <v>1553.25</v>
      </c>
      <c r="F413" s="127">
        <v>1581.05</v>
      </c>
      <c r="G413" s="127">
        <v>1569.8</v>
      </c>
      <c r="I413" s="127">
        <v>1566.97</v>
      </c>
      <c r="J413" s="127">
        <v>1804.5</v>
      </c>
      <c r="K413">
        <v>935.85</v>
      </c>
      <c r="L413" s="128">
        <v>464424</v>
      </c>
      <c r="M413" s="127">
        <v>727738745.45000005</v>
      </c>
      <c r="N413" s="128">
        <v>27608</v>
      </c>
    </row>
    <row r="414" spans="1:14" x14ac:dyDescent="0.3">
      <c r="A414" s="126">
        <v>45517</v>
      </c>
      <c r="B414" s="127">
        <v>1581.05</v>
      </c>
      <c r="C414" s="127">
        <v>1594.95</v>
      </c>
      <c r="D414" s="127">
        <v>1605</v>
      </c>
      <c r="E414" s="127">
        <v>1576.25</v>
      </c>
      <c r="F414" s="127">
        <v>1593.55</v>
      </c>
      <c r="G414" s="127">
        <v>1581</v>
      </c>
      <c r="I414" s="127">
        <v>1587.89</v>
      </c>
      <c r="J414" s="127">
        <v>1804.5</v>
      </c>
      <c r="K414">
        <v>935.85</v>
      </c>
      <c r="L414" s="128">
        <v>479156</v>
      </c>
      <c r="M414" s="127">
        <v>760847639</v>
      </c>
      <c r="N414" s="128">
        <v>33571</v>
      </c>
    </row>
    <row r="415" spans="1:14" x14ac:dyDescent="0.3">
      <c r="A415" s="126">
        <v>45516</v>
      </c>
      <c r="B415" s="127">
        <v>1593.55</v>
      </c>
      <c r="C415" s="127">
        <v>1629.95</v>
      </c>
      <c r="D415" s="127">
        <v>1629.95</v>
      </c>
      <c r="E415" s="127">
        <v>1565.55</v>
      </c>
      <c r="F415" s="127">
        <v>1636.55</v>
      </c>
      <c r="G415" s="127">
        <v>1590</v>
      </c>
      <c r="I415" s="127">
        <v>1590.26</v>
      </c>
      <c r="J415" s="127">
        <v>1804.5</v>
      </c>
      <c r="K415">
        <v>935.85</v>
      </c>
      <c r="L415" s="128">
        <v>1651574</v>
      </c>
      <c r="M415" s="127">
        <v>2626424233.1500001</v>
      </c>
      <c r="N415" s="128">
        <v>97487</v>
      </c>
    </row>
    <row r="416" spans="1:14" x14ac:dyDescent="0.3">
      <c r="A416" s="126">
        <v>45513</v>
      </c>
      <c r="B416" s="127">
        <v>1636.55</v>
      </c>
      <c r="C416" s="127">
        <v>1628.05</v>
      </c>
      <c r="D416" s="127">
        <v>1654.95</v>
      </c>
      <c r="E416" s="127">
        <v>1617.9</v>
      </c>
      <c r="F416" s="127">
        <v>1605.45</v>
      </c>
      <c r="G416" s="127">
        <v>1633.1</v>
      </c>
      <c r="I416" s="127">
        <v>1640.08</v>
      </c>
      <c r="J416" s="127">
        <v>1804.5</v>
      </c>
      <c r="K416">
        <v>887.2</v>
      </c>
      <c r="L416" s="128">
        <v>2016949</v>
      </c>
      <c r="M416" s="127">
        <v>3307959183.5500002</v>
      </c>
      <c r="N416" s="128">
        <v>63518</v>
      </c>
    </row>
    <row r="417" spans="1:14" x14ac:dyDescent="0.3">
      <c r="A417" s="126">
        <v>45512</v>
      </c>
      <c r="B417" s="127">
        <v>1605.45</v>
      </c>
      <c r="C417" s="127">
        <v>1562</v>
      </c>
      <c r="D417" s="127">
        <v>1643</v>
      </c>
      <c r="E417" s="127">
        <v>1536.15</v>
      </c>
      <c r="F417" s="127">
        <v>1557.45</v>
      </c>
      <c r="G417" s="127">
        <v>1606.85</v>
      </c>
      <c r="I417" s="127">
        <v>1595.58</v>
      </c>
      <c r="J417" s="127">
        <v>1804.5</v>
      </c>
      <c r="K417">
        <v>887.2</v>
      </c>
      <c r="L417" s="128">
        <v>4108498</v>
      </c>
      <c r="M417" s="127">
        <v>6555431119.5</v>
      </c>
      <c r="N417" s="128">
        <v>131020</v>
      </c>
    </row>
    <row r="418" spans="1:14" x14ac:dyDescent="0.3">
      <c r="A418" s="126">
        <v>45511</v>
      </c>
      <c r="B418" s="127">
        <v>1557.45</v>
      </c>
      <c r="C418" s="127">
        <v>1559</v>
      </c>
      <c r="D418" s="127">
        <v>1576.5</v>
      </c>
      <c r="E418" s="127">
        <v>1530</v>
      </c>
      <c r="F418" s="127">
        <v>1517.45</v>
      </c>
      <c r="G418" s="127">
        <v>1550</v>
      </c>
      <c r="I418" s="127">
        <v>1556.96</v>
      </c>
      <c r="J418" s="127">
        <v>1804.5</v>
      </c>
      <c r="K418">
        <v>887.2</v>
      </c>
      <c r="L418" s="128">
        <v>1457651</v>
      </c>
      <c r="M418" s="127">
        <v>2269498495.1999998</v>
      </c>
      <c r="N418" s="128">
        <v>67106</v>
      </c>
    </row>
    <row r="419" spans="1:14" x14ac:dyDescent="0.3">
      <c r="A419" s="126">
        <v>45510</v>
      </c>
      <c r="B419" s="127">
        <v>1517.45</v>
      </c>
      <c r="C419" s="127">
        <v>1568</v>
      </c>
      <c r="D419" s="127">
        <v>1608.75</v>
      </c>
      <c r="E419" s="127">
        <v>1510.4</v>
      </c>
      <c r="F419" s="127">
        <v>1553.05</v>
      </c>
      <c r="G419" s="127">
        <v>1514.5</v>
      </c>
      <c r="I419" s="127">
        <v>1552.73</v>
      </c>
      <c r="J419" s="127">
        <v>1804.5</v>
      </c>
      <c r="K419">
        <v>887.2</v>
      </c>
      <c r="L419" s="128">
        <v>2039941</v>
      </c>
      <c r="M419" s="127">
        <v>3167481953.6999998</v>
      </c>
      <c r="N419" s="128">
        <v>73716</v>
      </c>
    </row>
    <row r="420" spans="1:14" x14ac:dyDescent="0.3">
      <c r="A420" s="126">
        <v>45509</v>
      </c>
      <c r="B420" s="127">
        <v>1553.05</v>
      </c>
      <c r="C420" s="127">
        <v>1579.95</v>
      </c>
      <c r="D420" s="127">
        <v>1597.65</v>
      </c>
      <c r="E420" s="127">
        <v>1538.1</v>
      </c>
      <c r="F420" s="127">
        <v>1655.4</v>
      </c>
      <c r="G420" s="127">
        <v>1549</v>
      </c>
      <c r="I420" s="127">
        <v>1563.58</v>
      </c>
      <c r="J420" s="127">
        <v>1804.5</v>
      </c>
      <c r="K420">
        <v>887.2</v>
      </c>
      <c r="L420" s="128">
        <v>2625461</v>
      </c>
      <c r="M420" s="127">
        <v>4105116217.6500001</v>
      </c>
      <c r="N420" s="128">
        <v>122104</v>
      </c>
    </row>
    <row r="421" spans="1:14" x14ac:dyDescent="0.3">
      <c r="A421" s="126">
        <v>45506</v>
      </c>
      <c r="B421" s="127">
        <v>1655.4</v>
      </c>
      <c r="C421" s="127">
        <v>1707</v>
      </c>
      <c r="D421" s="127">
        <v>1707</v>
      </c>
      <c r="E421" s="127">
        <v>1648</v>
      </c>
      <c r="F421" s="127">
        <v>1717.55</v>
      </c>
      <c r="G421" s="127">
        <v>1649.95</v>
      </c>
      <c r="I421" s="127">
        <v>1677.17</v>
      </c>
      <c r="J421" s="127">
        <v>1804.5</v>
      </c>
      <c r="K421">
        <v>887.2</v>
      </c>
      <c r="L421" s="128">
        <v>1338199</v>
      </c>
      <c r="M421" s="127">
        <v>2244392241.8000002</v>
      </c>
      <c r="N421" s="128">
        <v>91655</v>
      </c>
    </row>
    <row r="422" spans="1:14" x14ac:dyDescent="0.3">
      <c r="A422" s="126">
        <v>45505</v>
      </c>
      <c r="B422" s="127">
        <v>1717.55</v>
      </c>
      <c r="C422" s="127">
        <v>1740</v>
      </c>
      <c r="D422" s="127">
        <v>1771.2</v>
      </c>
      <c r="E422" s="127">
        <v>1703.65</v>
      </c>
      <c r="F422" s="127">
        <v>1733.5</v>
      </c>
      <c r="G422" s="127">
        <v>1713.8</v>
      </c>
      <c r="I422" s="127">
        <v>1737.09</v>
      </c>
      <c r="J422" s="127">
        <v>1804.5</v>
      </c>
      <c r="K422">
        <v>887.2</v>
      </c>
      <c r="L422" s="128">
        <v>1134832</v>
      </c>
      <c r="M422" s="127">
        <v>1971302534.0999999</v>
      </c>
      <c r="N422" s="128">
        <v>50932</v>
      </c>
    </row>
    <row r="423" spans="1:14" x14ac:dyDescent="0.3">
      <c r="A423" s="126">
        <v>45504</v>
      </c>
      <c r="B423" s="127">
        <v>1733.5</v>
      </c>
      <c r="C423" s="127">
        <v>1736.15</v>
      </c>
      <c r="D423" s="127">
        <v>1745</v>
      </c>
      <c r="E423" s="127">
        <v>1722.05</v>
      </c>
      <c r="F423" s="127">
        <v>1743.85</v>
      </c>
      <c r="G423" s="127">
        <v>1731.5</v>
      </c>
      <c r="I423" s="127">
        <v>1733.12</v>
      </c>
      <c r="J423" s="127">
        <v>1804.5</v>
      </c>
      <c r="K423">
        <v>887.2</v>
      </c>
      <c r="L423" s="128">
        <v>620610</v>
      </c>
      <c r="M423" s="127">
        <v>1075588830.7</v>
      </c>
      <c r="N423" s="128">
        <v>37364</v>
      </c>
    </row>
    <row r="424" spans="1:14" x14ac:dyDescent="0.3">
      <c r="A424" s="126">
        <v>45503</v>
      </c>
      <c r="B424" s="127">
        <v>1743.85</v>
      </c>
      <c r="C424" s="127">
        <v>1740.45</v>
      </c>
      <c r="D424" s="127">
        <v>1753</v>
      </c>
      <c r="E424" s="127">
        <v>1719.2</v>
      </c>
      <c r="F424" s="127">
        <v>1737</v>
      </c>
      <c r="G424" s="127">
        <v>1736.1</v>
      </c>
      <c r="I424" s="127">
        <v>1740.93</v>
      </c>
      <c r="J424" s="127">
        <v>1804.5</v>
      </c>
      <c r="K424">
        <v>887.2</v>
      </c>
      <c r="L424" s="128">
        <v>867925</v>
      </c>
      <c r="M424" s="127">
        <v>1510994362.75</v>
      </c>
      <c r="N424" s="128">
        <v>46021</v>
      </c>
    </row>
    <row r="425" spans="1:14" x14ac:dyDescent="0.3">
      <c r="A425" s="126">
        <v>45502</v>
      </c>
      <c r="B425" s="127">
        <v>1737</v>
      </c>
      <c r="C425" s="127">
        <v>1694.95</v>
      </c>
      <c r="D425" s="127">
        <v>1747</v>
      </c>
      <c r="E425" s="127">
        <v>1691.25</v>
      </c>
      <c r="F425" s="127">
        <v>1684.9</v>
      </c>
      <c r="G425" s="127">
        <v>1741</v>
      </c>
      <c r="I425" s="127">
        <v>1729.95</v>
      </c>
      <c r="J425" s="127">
        <v>1804.5</v>
      </c>
      <c r="K425">
        <v>887.2</v>
      </c>
      <c r="L425" s="128">
        <v>1776427</v>
      </c>
      <c r="M425" s="127">
        <v>3073124307.5999999</v>
      </c>
      <c r="N425" s="128">
        <v>100414</v>
      </c>
    </row>
    <row r="426" spans="1:14" x14ac:dyDescent="0.3">
      <c r="A426" s="126">
        <v>45499</v>
      </c>
      <c r="B426" s="127">
        <v>1684.9</v>
      </c>
      <c r="C426" s="127">
        <v>1604.6</v>
      </c>
      <c r="D426" s="127">
        <v>1694.3</v>
      </c>
      <c r="E426" s="127">
        <v>1604.6</v>
      </c>
      <c r="F426" s="127">
        <v>1592.4</v>
      </c>
      <c r="G426" s="127">
        <v>1690</v>
      </c>
      <c r="I426" s="127">
        <v>1673.35</v>
      </c>
      <c r="J426" s="127">
        <v>1804.5</v>
      </c>
      <c r="K426">
        <v>840.3</v>
      </c>
      <c r="L426" s="128">
        <v>2755566</v>
      </c>
      <c r="M426" s="127">
        <v>4611022465.75</v>
      </c>
      <c r="N426" s="128">
        <v>85445</v>
      </c>
    </row>
    <row r="427" spans="1:14" x14ac:dyDescent="0.3">
      <c r="A427" s="126">
        <v>45498</v>
      </c>
      <c r="B427" s="127">
        <v>1592.4</v>
      </c>
      <c r="C427" s="127">
        <v>1570</v>
      </c>
      <c r="D427" s="127">
        <v>1603.9</v>
      </c>
      <c r="E427" s="127">
        <v>1558.55</v>
      </c>
      <c r="F427" s="127">
        <v>1591.15</v>
      </c>
      <c r="G427" s="127">
        <v>1597.2</v>
      </c>
      <c r="I427" s="127">
        <v>1584.46</v>
      </c>
      <c r="J427" s="127">
        <v>1804.5</v>
      </c>
      <c r="K427">
        <v>840.3</v>
      </c>
      <c r="L427" s="128">
        <v>447267</v>
      </c>
      <c r="M427" s="127">
        <v>708676276.35000002</v>
      </c>
      <c r="N427" s="128">
        <v>31736</v>
      </c>
    </row>
    <row r="428" spans="1:14" x14ac:dyDescent="0.3">
      <c r="A428" s="126">
        <v>45497</v>
      </c>
      <c r="B428" s="127">
        <v>1591.15</v>
      </c>
      <c r="C428" s="127">
        <v>1598.5</v>
      </c>
      <c r="D428" s="127">
        <v>1612.25</v>
      </c>
      <c r="E428" s="127">
        <v>1585</v>
      </c>
      <c r="F428" s="127">
        <v>1598.7</v>
      </c>
      <c r="G428" s="127">
        <v>1591.3</v>
      </c>
      <c r="I428" s="127">
        <v>1597.76</v>
      </c>
      <c r="J428" s="127">
        <v>1804.5</v>
      </c>
      <c r="K428">
        <v>840.3</v>
      </c>
      <c r="L428" s="128">
        <v>1093834</v>
      </c>
      <c r="M428" s="127">
        <v>1747685317.1500001</v>
      </c>
      <c r="N428" s="128">
        <v>35763</v>
      </c>
    </row>
    <row r="429" spans="1:14" x14ac:dyDescent="0.3">
      <c r="A429" s="126">
        <v>45496</v>
      </c>
      <c r="B429" s="127">
        <v>1598.7</v>
      </c>
      <c r="C429" s="127">
        <v>1630</v>
      </c>
      <c r="D429" s="127">
        <v>1634.25</v>
      </c>
      <c r="E429" s="127">
        <v>1500</v>
      </c>
      <c r="F429" s="127">
        <v>1625.45</v>
      </c>
      <c r="G429" s="127">
        <v>1595.9</v>
      </c>
      <c r="I429" s="127">
        <v>1601.76</v>
      </c>
      <c r="J429" s="127">
        <v>1804.5</v>
      </c>
      <c r="K429">
        <v>840.3</v>
      </c>
      <c r="L429" s="128">
        <v>1886680</v>
      </c>
      <c r="M429" s="127">
        <v>3022000973.1999998</v>
      </c>
      <c r="N429" s="128">
        <v>67017</v>
      </c>
    </row>
    <row r="430" spans="1:14" x14ac:dyDescent="0.3">
      <c r="A430" s="126">
        <v>45495</v>
      </c>
      <c r="B430" s="127">
        <v>1625.45</v>
      </c>
      <c r="C430" s="127">
        <v>1569.95</v>
      </c>
      <c r="D430" s="127">
        <v>1646.3</v>
      </c>
      <c r="E430" s="127">
        <v>1549.45</v>
      </c>
      <c r="F430" s="127">
        <v>1579.4</v>
      </c>
      <c r="G430" s="127">
        <v>1619.9</v>
      </c>
      <c r="I430" s="127">
        <v>1611.71</v>
      </c>
      <c r="J430" s="127">
        <v>1804.5</v>
      </c>
      <c r="K430">
        <v>840.3</v>
      </c>
      <c r="L430" s="128">
        <v>1555103</v>
      </c>
      <c r="M430" s="127">
        <v>2506374574.8000002</v>
      </c>
      <c r="N430" s="128">
        <v>80430</v>
      </c>
    </row>
    <row r="431" spans="1:14" x14ac:dyDescent="0.3">
      <c r="A431" s="126">
        <v>45492</v>
      </c>
      <c r="B431" s="127">
        <v>1579.4</v>
      </c>
      <c r="C431" s="127">
        <v>1626.9</v>
      </c>
      <c r="D431" s="127">
        <v>1634.3</v>
      </c>
      <c r="E431" s="127">
        <v>1575</v>
      </c>
      <c r="F431" s="127">
        <v>1621.5</v>
      </c>
      <c r="G431" s="127">
        <v>1581</v>
      </c>
      <c r="I431" s="127">
        <v>1599.14</v>
      </c>
      <c r="J431" s="127">
        <v>1804.5</v>
      </c>
      <c r="K431">
        <v>840.3</v>
      </c>
      <c r="L431" s="128">
        <v>945152</v>
      </c>
      <c r="M431" s="127">
        <v>1511430528.5</v>
      </c>
      <c r="N431" s="128">
        <v>54161</v>
      </c>
    </row>
    <row r="432" spans="1:14" x14ac:dyDescent="0.3">
      <c r="A432" s="126">
        <v>45491</v>
      </c>
      <c r="B432" s="127">
        <v>1621.5</v>
      </c>
      <c r="C432" s="127">
        <v>1661.95</v>
      </c>
      <c r="D432" s="127">
        <v>1665.85</v>
      </c>
      <c r="E432" s="127">
        <v>1612.15</v>
      </c>
      <c r="F432" s="127">
        <v>1653.35</v>
      </c>
      <c r="G432" s="127">
        <v>1622</v>
      </c>
      <c r="I432" s="127">
        <v>1621.98</v>
      </c>
      <c r="J432" s="127">
        <v>1804.5</v>
      </c>
      <c r="K432">
        <v>840.3</v>
      </c>
      <c r="L432" s="128">
        <v>1232254</v>
      </c>
      <c r="M432" s="127">
        <v>1998686565.7</v>
      </c>
      <c r="N432" s="128">
        <v>40508</v>
      </c>
    </row>
    <row r="433" spans="1:14" x14ac:dyDescent="0.3">
      <c r="A433" s="126">
        <v>45489</v>
      </c>
      <c r="B433" s="127">
        <v>1653.35</v>
      </c>
      <c r="C433" s="127">
        <v>1634.25</v>
      </c>
      <c r="D433" s="127">
        <v>1663.75</v>
      </c>
      <c r="E433" s="127">
        <v>1634.05</v>
      </c>
      <c r="F433" s="127">
        <v>1633.8</v>
      </c>
      <c r="G433" s="127">
        <v>1654.85</v>
      </c>
      <c r="I433" s="127">
        <v>1654.25</v>
      </c>
      <c r="J433" s="127">
        <v>1804.5</v>
      </c>
      <c r="K433">
        <v>840.3</v>
      </c>
      <c r="L433" s="128">
        <v>814531</v>
      </c>
      <c r="M433" s="127">
        <v>1347441769.2</v>
      </c>
      <c r="N433" s="128">
        <v>45850</v>
      </c>
    </row>
    <row r="434" spans="1:14" x14ac:dyDescent="0.3">
      <c r="A434" s="126">
        <v>45488</v>
      </c>
      <c r="B434" s="127">
        <v>1633.8</v>
      </c>
      <c r="C434" s="127">
        <v>1628</v>
      </c>
      <c r="D434" s="127">
        <v>1637.5</v>
      </c>
      <c r="E434" s="127">
        <v>1602.65</v>
      </c>
      <c r="F434" s="127">
        <v>1618.95</v>
      </c>
      <c r="G434" s="127">
        <v>1634</v>
      </c>
      <c r="I434" s="127">
        <v>1617.7</v>
      </c>
      <c r="J434" s="127">
        <v>1804.5</v>
      </c>
      <c r="K434">
        <v>840.3</v>
      </c>
      <c r="L434" s="128">
        <v>1267549</v>
      </c>
      <c r="M434" s="127">
        <v>2050512234.2</v>
      </c>
      <c r="N434" s="128">
        <v>66016</v>
      </c>
    </row>
    <row r="435" spans="1:14" x14ac:dyDescent="0.3">
      <c r="A435" s="126">
        <v>45485</v>
      </c>
      <c r="B435" s="127">
        <v>1618.95</v>
      </c>
      <c r="C435" s="127">
        <v>1647</v>
      </c>
      <c r="D435" s="127">
        <v>1648.6</v>
      </c>
      <c r="E435" s="127">
        <v>1613.95</v>
      </c>
      <c r="F435" s="127">
        <v>1640.7</v>
      </c>
      <c r="G435" s="127">
        <v>1619.9</v>
      </c>
      <c r="I435" s="127">
        <v>1622.96</v>
      </c>
      <c r="J435" s="127">
        <v>1804.5</v>
      </c>
      <c r="K435">
        <v>839.5</v>
      </c>
      <c r="L435" s="128">
        <v>1108682</v>
      </c>
      <c r="M435" s="127">
        <v>1799343151.2</v>
      </c>
      <c r="N435" s="128">
        <v>72260</v>
      </c>
    </row>
    <row r="436" spans="1:14" x14ac:dyDescent="0.3">
      <c r="A436" s="126">
        <v>45484</v>
      </c>
      <c r="B436" s="127">
        <v>1640.7</v>
      </c>
      <c r="C436" s="127">
        <v>1665.65</v>
      </c>
      <c r="D436" s="127">
        <v>1665.65</v>
      </c>
      <c r="E436" s="127">
        <v>1632</v>
      </c>
      <c r="F436" s="127">
        <v>1659.8</v>
      </c>
      <c r="G436" s="127">
        <v>1636</v>
      </c>
      <c r="I436" s="127">
        <v>1653.5</v>
      </c>
      <c r="J436" s="127">
        <v>1804.5</v>
      </c>
      <c r="K436">
        <v>839.5</v>
      </c>
      <c r="L436" s="128">
        <v>836449</v>
      </c>
      <c r="M436" s="127">
        <v>1383068580</v>
      </c>
      <c r="N436" s="128">
        <v>56856</v>
      </c>
    </row>
    <row r="437" spans="1:14" x14ac:dyDescent="0.3">
      <c r="A437" s="126">
        <v>45483</v>
      </c>
      <c r="B437" s="127">
        <v>1659.8</v>
      </c>
      <c r="C437" s="127">
        <v>1678.6</v>
      </c>
      <c r="D437" s="127">
        <v>1678.6</v>
      </c>
      <c r="E437" s="127">
        <v>1603</v>
      </c>
      <c r="F437" s="127">
        <v>1670</v>
      </c>
      <c r="G437" s="127">
        <v>1662</v>
      </c>
      <c r="I437" s="127">
        <v>1649.78</v>
      </c>
      <c r="J437" s="127">
        <v>1804.5</v>
      </c>
      <c r="K437">
        <v>839.5</v>
      </c>
      <c r="L437" s="128">
        <v>936230</v>
      </c>
      <c r="M437" s="127">
        <v>1544578082</v>
      </c>
      <c r="N437" s="128">
        <v>78371</v>
      </c>
    </row>
    <row r="438" spans="1:14" x14ac:dyDescent="0.3">
      <c r="A438" s="126">
        <v>45482</v>
      </c>
      <c r="B438" s="127">
        <v>1670</v>
      </c>
      <c r="C438" s="127">
        <v>1681</v>
      </c>
      <c r="D438" s="127">
        <v>1681.85</v>
      </c>
      <c r="E438" s="127">
        <v>1662.45</v>
      </c>
      <c r="F438" s="127">
        <v>1674.1</v>
      </c>
      <c r="G438" s="127">
        <v>1671.8</v>
      </c>
      <c r="I438" s="127">
        <v>1668.91</v>
      </c>
      <c r="J438" s="127">
        <v>1804.5</v>
      </c>
      <c r="K438">
        <v>839.5</v>
      </c>
      <c r="L438" s="128">
        <v>613813</v>
      </c>
      <c r="M438" s="127">
        <v>1024396684.15</v>
      </c>
      <c r="N438" s="128">
        <v>33153</v>
      </c>
    </row>
    <row r="439" spans="1:14" x14ac:dyDescent="0.3">
      <c r="A439" s="126">
        <v>45481</v>
      </c>
      <c r="B439" s="127">
        <v>1674.1</v>
      </c>
      <c r="C439" s="127">
        <v>1682.95</v>
      </c>
      <c r="D439" s="127">
        <v>1693.25</v>
      </c>
      <c r="E439" s="127">
        <v>1646.25</v>
      </c>
      <c r="F439" s="127">
        <v>1672.25</v>
      </c>
      <c r="G439" s="127">
        <v>1675.1</v>
      </c>
      <c r="I439" s="127">
        <v>1666.78</v>
      </c>
      <c r="J439" s="127">
        <v>1804.5</v>
      </c>
      <c r="K439">
        <v>839.5</v>
      </c>
      <c r="L439" s="128">
        <v>1498080</v>
      </c>
      <c r="M439" s="127">
        <v>2496975215.3000002</v>
      </c>
      <c r="N439" s="128">
        <v>86643</v>
      </c>
    </row>
    <row r="440" spans="1:14" x14ac:dyDescent="0.3">
      <c r="A440" s="126">
        <v>45478</v>
      </c>
      <c r="B440" s="127">
        <v>1672.25</v>
      </c>
      <c r="C440" s="127">
        <v>1678</v>
      </c>
      <c r="D440" s="127">
        <v>1686</v>
      </c>
      <c r="E440" s="127">
        <v>1660.5</v>
      </c>
      <c r="F440" s="127">
        <v>1670.3</v>
      </c>
      <c r="G440" s="127">
        <v>1674</v>
      </c>
      <c r="I440" s="127">
        <v>1672.97</v>
      </c>
      <c r="J440" s="127">
        <v>1804.5</v>
      </c>
      <c r="K440">
        <v>832.05</v>
      </c>
      <c r="L440" s="128">
        <v>1214143</v>
      </c>
      <c r="M440" s="127">
        <v>2031225128.1500001</v>
      </c>
      <c r="N440" s="128">
        <v>39364</v>
      </c>
    </row>
    <row r="441" spans="1:14" x14ac:dyDescent="0.3">
      <c r="A441" s="126">
        <v>45477</v>
      </c>
      <c r="B441" s="127">
        <v>1670.3</v>
      </c>
      <c r="C441" s="127">
        <v>1650</v>
      </c>
      <c r="D441" s="127">
        <v>1680.4</v>
      </c>
      <c r="E441" s="127">
        <v>1627.25</v>
      </c>
      <c r="F441" s="127">
        <v>1657.6</v>
      </c>
      <c r="G441" s="127">
        <v>1671.9</v>
      </c>
      <c r="I441" s="127">
        <v>1658.25</v>
      </c>
      <c r="J441" s="127">
        <v>1804.5</v>
      </c>
      <c r="K441">
        <v>832.05</v>
      </c>
      <c r="L441" s="128">
        <v>1511383</v>
      </c>
      <c r="M441" s="127">
        <v>2506248341.5</v>
      </c>
      <c r="N441" s="128">
        <v>50300</v>
      </c>
    </row>
    <row r="442" spans="1:14" x14ac:dyDescent="0.3">
      <c r="A442" s="126">
        <v>45476</v>
      </c>
      <c r="B442" s="127">
        <v>1657.6</v>
      </c>
      <c r="C442" s="127">
        <v>1669.95</v>
      </c>
      <c r="D442" s="127">
        <v>1669.95</v>
      </c>
      <c r="E442" s="127">
        <v>1639.05</v>
      </c>
      <c r="F442" s="127">
        <v>1645.5</v>
      </c>
      <c r="G442" s="127">
        <v>1656.85</v>
      </c>
      <c r="I442" s="127">
        <v>1653.7</v>
      </c>
      <c r="J442" s="127">
        <v>1804.5</v>
      </c>
      <c r="K442">
        <v>832.05</v>
      </c>
      <c r="L442" s="128">
        <v>1034534</v>
      </c>
      <c r="M442" s="127">
        <v>1710813696.8499999</v>
      </c>
      <c r="N442" s="128">
        <v>38584</v>
      </c>
    </row>
    <row r="443" spans="1:14" x14ac:dyDescent="0.3">
      <c r="A443" s="126">
        <v>45475</v>
      </c>
      <c r="B443" s="127">
        <v>1645.5</v>
      </c>
      <c r="C443" s="127">
        <v>1668.75</v>
      </c>
      <c r="D443" s="127">
        <v>1681.25</v>
      </c>
      <c r="E443" s="127">
        <v>1641.05</v>
      </c>
      <c r="F443" s="127">
        <v>1665.95</v>
      </c>
      <c r="G443" s="127">
        <v>1642.6</v>
      </c>
      <c r="I443" s="127">
        <v>1651.38</v>
      </c>
      <c r="J443" s="127">
        <v>1804.5</v>
      </c>
      <c r="K443">
        <v>832.05</v>
      </c>
      <c r="L443" s="128">
        <v>1389017</v>
      </c>
      <c r="M443" s="127">
        <v>2293792536.9499998</v>
      </c>
      <c r="N443" s="128">
        <v>56321</v>
      </c>
    </row>
    <row r="444" spans="1:14" x14ac:dyDescent="0.3">
      <c r="A444" s="126">
        <v>45474</v>
      </c>
      <c r="B444" s="127">
        <v>1665.95</v>
      </c>
      <c r="C444" s="127">
        <v>1673.1</v>
      </c>
      <c r="D444" s="127">
        <v>1696.8</v>
      </c>
      <c r="E444" s="127">
        <v>1662.75</v>
      </c>
      <c r="F444" s="127">
        <v>1670.35</v>
      </c>
      <c r="G444" s="127">
        <v>1668.75</v>
      </c>
      <c r="I444" s="127">
        <v>1679.27</v>
      </c>
      <c r="J444" s="127">
        <v>1804.5</v>
      </c>
      <c r="K444">
        <v>832.05</v>
      </c>
      <c r="L444" s="128">
        <v>1139145</v>
      </c>
      <c r="M444" s="127">
        <v>1912932236.7</v>
      </c>
      <c r="N444" s="128">
        <v>64316</v>
      </c>
    </row>
    <row r="445" spans="1:14" x14ac:dyDescent="0.3">
      <c r="A445" s="126">
        <v>45471</v>
      </c>
      <c r="B445" s="127">
        <v>1670.35</v>
      </c>
      <c r="C445" s="127">
        <v>1685</v>
      </c>
      <c r="D445" s="127">
        <v>1692.85</v>
      </c>
      <c r="E445" s="127">
        <v>1666.45</v>
      </c>
      <c r="F445" s="127">
        <v>1680.55</v>
      </c>
      <c r="G445" s="127">
        <v>1670</v>
      </c>
      <c r="I445" s="127">
        <v>1676.54</v>
      </c>
      <c r="J445" s="127">
        <v>1804.5</v>
      </c>
      <c r="K445">
        <v>799.8</v>
      </c>
      <c r="L445" s="128">
        <v>1106864</v>
      </c>
      <c r="M445" s="127">
        <v>1855704893.8</v>
      </c>
      <c r="N445" s="128">
        <v>56744</v>
      </c>
    </row>
    <row r="446" spans="1:14" x14ac:dyDescent="0.3">
      <c r="A446" s="126">
        <v>45470</v>
      </c>
      <c r="B446" s="127">
        <v>1680.55</v>
      </c>
      <c r="C446" s="127">
        <v>1681</v>
      </c>
      <c r="D446" s="127">
        <v>1696.45</v>
      </c>
      <c r="E446" s="127">
        <v>1674.65</v>
      </c>
      <c r="F446" s="127">
        <v>1679.5</v>
      </c>
      <c r="G446" s="127">
        <v>1678</v>
      </c>
      <c r="I446" s="127">
        <v>1682.56</v>
      </c>
      <c r="J446" s="127">
        <v>1804.5</v>
      </c>
      <c r="K446">
        <v>799.8</v>
      </c>
      <c r="L446" s="128">
        <v>1401014</v>
      </c>
      <c r="M446" s="127">
        <v>2357294804.75</v>
      </c>
      <c r="N446" s="128">
        <v>50858</v>
      </c>
    </row>
    <row r="447" spans="1:14" x14ac:dyDescent="0.3">
      <c r="A447" s="126">
        <v>45469</v>
      </c>
      <c r="B447" s="127">
        <v>1679.5</v>
      </c>
      <c r="C447" s="127">
        <v>1719.1</v>
      </c>
      <c r="D447" s="127">
        <v>1726.8</v>
      </c>
      <c r="E447" s="127">
        <v>1674</v>
      </c>
      <c r="F447" s="127">
        <v>1719.45</v>
      </c>
      <c r="G447" s="127">
        <v>1681</v>
      </c>
      <c r="I447" s="127">
        <v>1695.73</v>
      </c>
      <c r="J447" s="127">
        <v>1804.5</v>
      </c>
      <c r="K447">
        <v>799.8</v>
      </c>
      <c r="L447" s="128">
        <v>2063096</v>
      </c>
      <c r="M447" s="127">
        <v>3498462811.6500001</v>
      </c>
      <c r="N447" s="128">
        <v>71072</v>
      </c>
    </row>
    <row r="448" spans="1:14" x14ac:dyDescent="0.3">
      <c r="A448" s="126">
        <v>45468</v>
      </c>
      <c r="B448" s="127">
        <v>1719.45</v>
      </c>
      <c r="C448" s="127">
        <v>1752.8</v>
      </c>
      <c r="D448" s="127">
        <v>1764.75</v>
      </c>
      <c r="E448" s="127">
        <v>1715.4</v>
      </c>
      <c r="F448" s="127">
        <v>1743.1</v>
      </c>
      <c r="G448" s="127">
        <v>1720</v>
      </c>
      <c r="I448" s="127">
        <v>1734.01</v>
      </c>
      <c r="J448" s="127">
        <v>1804.5</v>
      </c>
      <c r="K448">
        <v>799.8</v>
      </c>
      <c r="L448" s="128">
        <v>1133078</v>
      </c>
      <c r="M448" s="127">
        <v>1964770940.1500001</v>
      </c>
      <c r="N448" s="128">
        <v>40724</v>
      </c>
    </row>
    <row r="449" spans="1:14" x14ac:dyDescent="0.3">
      <c r="A449" s="126">
        <v>45467</v>
      </c>
      <c r="B449" s="127">
        <v>1743.1</v>
      </c>
      <c r="C449" s="127">
        <v>1749</v>
      </c>
      <c r="D449" s="127">
        <v>1776.3</v>
      </c>
      <c r="E449" s="127">
        <v>1734</v>
      </c>
      <c r="F449" s="127">
        <v>1752.2</v>
      </c>
      <c r="G449" s="127">
        <v>1746.2</v>
      </c>
      <c r="I449" s="127">
        <v>1753.41</v>
      </c>
      <c r="J449" s="127">
        <v>1804.5</v>
      </c>
      <c r="K449">
        <v>799.8</v>
      </c>
      <c r="L449" s="128">
        <v>1489126</v>
      </c>
      <c r="M449" s="127">
        <v>2611053572</v>
      </c>
      <c r="N449" s="128">
        <v>88378</v>
      </c>
    </row>
    <row r="450" spans="1:14" x14ac:dyDescent="0.3">
      <c r="A450" s="126">
        <v>45464</v>
      </c>
      <c r="B450" s="127">
        <v>1752.2</v>
      </c>
      <c r="C450" s="127">
        <v>1804.5</v>
      </c>
      <c r="D450" s="127">
        <v>1804.5</v>
      </c>
      <c r="E450" s="127">
        <v>1746.5</v>
      </c>
      <c r="F450" s="127">
        <v>1791.4</v>
      </c>
      <c r="G450" s="127">
        <v>1755</v>
      </c>
      <c r="I450" s="127">
        <v>1764.37</v>
      </c>
      <c r="J450" s="127">
        <v>1804.5</v>
      </c>
      <c r="K450">
        <v>799.8</v>
      </c>
      <c r="L450" s="128">
        <v>925218</v>
      </c>
      <c r="M450" s="127">
        <v>1632425622.2</v>
      </c>
      <c r="N450" s="128">
        <v>53196</v>
      </c>
    </row>
    <row r="451" spans="1:14" x14ac:dyDescent="0.3">
      <c r="A451" s="126">
        <v>45463</v>
      </c>
      <c r="B451" s="127">
        <v>1791.4</v>
      </c>
      <c r="C451" s="127">
        <v>1704</v>
      </c>
      <c r="D451" s="127">
        <v>1800.7</v>
      </c>
      <c r="E451" s="127">
        <v>1697</v>
      </c>
      <c r="F451" s="127">
        <v>1703.4</v>
      </c>
      <c r="G451" s="127">
        <v>1800.2</v>
      </c>
      <c r="I451" s="127">
        <v>1756.05</v>
      </c>
      <c r="J451" s="127">
        <v>1800.7</v>
      </c>
      <c r="K451">
        <v>799.8</v>
      </c>
      <c r="L451" s="128">
        <v>3677708</v>
      </c>
      <c r="M451" s="127">
        <v>6458241623.1999998</v>
      </c>
      <c r="N451" s="128">
        <v>124437</v>
      </c>
    </row>
    <row r="452" spans="1:14" x14ac:dyDescent="0.3">
      <c r="A452" s="126">
        <v>45462</v>
      </c>
      <c r="B452" s="127">
        <v>1703.4</v>
      </c>
      <c r="C452" s="127">
        <v>1720</v>
      </c>
      <c r="D452" s="127">
        <v>1733.4</v>
      </c>
      <c r="E452" s="127">
        <v>1688</v>
      </c>
      <c r="F452" s="127">
        <v>1696.7</v>
      </c>
      <c r="G452" s="127">
        <v>1704</v>
      </c>
      <c r="I452" s="127">
        <v>1704.88</v>
      </c>
      <c r="J452" s="127">
        <v>1739.45</v>
      </c>
      <c r="K452">
        <v>799.8</v>
      </c>
      <c r="L452" s="128">
        <v>3289884</v>
      </c>
      <c r="M452" s="127">
        <v>5608852295.3999996</v>
      </c>
      <c r="N452" s="128">
        <v>80025</v>
      </c>
    </row>
    <row r="453" spans="1:14" x14ac:dyDescent="0.3">
      <c r="A453" s="126">
        <v>45461</v>
      </c>
      <c r="B453" s="127">
        <v>1696.7</v>
      </c>
      <c r="C453" s="127">
        <v>1720</v>
      </c>
      <c r="D453" s="127">
        <v>1734</v>
      </c>
      <c r="E453" s="127">
        <v>1691.5</v>
      </c>
      <c r="F453" s="127">
        <v>1717.3</v>
      </c>
      <c r="G453" s="127">
        <v>1697.95</v>
      </c>
      <c r="I453" s="127">
        <v>1707.07</v>
      </c>
      <c r="J453" s="127">
        <v>1739.45</v>
      </c>
      <c r="K453">
        <v>799.8</v>
      </c>
      <c r="L453" s="128">
        <v>1438259</v>
      </c>
      <c r="M453" s="127">
        <v>2455205839.25</v>
      </c>
      <c r="N453" s="128">
        <v>66880</v>
      </c>
    </row>
    <row r="454" spans="1:14" x14ac:dyDescent="0.3">
      <c r="A454" s="126">
        <v>45457</v>
      </c>
      <c r="B454" s="127">
        <v>1717.3</v>
      </c>
      <c r="C454" s="127">
        <v>1639</v>
      </c>
      <c r="D454" s="127">
        <v>1739.45</v>
      </c>
      <c r="E454" s="127">
        <v>1627</v>
      </c>
      <c r="F454" s="127">
        <v>1636.95</v>
      </c>
      <c r="G454" s="127">
        <v>1714.2</v>
      </c>
      <c r="I454" s="127">
        <v>1705.13</v>
      </c>
      <c r="J454" s="127">
        <v>1739.45</v>
      </c>
      <c r="K454">
        <v>799.8</v>
      </c>
      <c r="L454" s="128">
        <v>3052519</v>
      </c>
      <c r="M454" s="127">
        <v>5204941281.8500004</v>
      </c>
      <c r="N454" s="128">
        <v>107457</v>
      </c>
    </row>
    <row r="455" spans="1:14" x14ac:dyDescent="0.3">
      <c r="A455" s="126">
        <v>45456</v>
      </c>
      <c r="B455" s="127">
        <v>1636.95</v>
      </c>
      <c r="C455" s="127">
        <v>1640</v>
      </c>
      <c r="D455" s="127">
        <v>1655</v>
      </c>
      <c r="E455" s="127">
        <v>1623.65</v>
      </c>
      <c r="F455" s="127">
        <v>1631.6</v>
      </c>
      <c r="G455" s="127">
        <v>1632.3</v>
      </c>
      <c r="I455" s="127">
        <v>1632.31</v>
      </c>
      <c r="J455" s="127">
        <v>1655</v>
      </c>
      <c r="K455">
        <v>799.8</v>
      </c>
      <c r="L455" s="128">
        <v>1143028</v>
      </c>
      <c r="M455" s="127">
        <v>1865777857.3499999</v>
      </c>
      <c r="N455" s="128">
        <v>32973</v>
      </c>
    </row>
    <row r="456" spans="1:14" x14ac:dyDescent="0.3">
      <c r="A456" s="126">
        <v>45455</v>
      </c>
      <c r="B456" s="127">
        <v>1631.6</v>
      </c>
      <c r="C456" s="127">
        <v>1605.45</v>
      </c>
      <c r="D456" s="127">
        <v>1644.95</v>
      </c>
      <c r="E456" s="127">
        <v>1605.05</v>
      </c>
      <c r="F456" s="127">
        <v>1602.6</v>
      </c>
      <c r="G456" s="127">
        <v>1628.75</v>
      </c>
      <c r="I456" s="127">
        <v>1631.71</v>
      </c>
      <c r="J456" s="127">
        <v>1649.95</v>
      </c>
      <c r="K456">
        <v>799.8</v>
      </c>
      <c r="L456" s="128">
        <v>995791</v>
      </c>
      <c r="M456" s="127">
        <v>1624844226.55</v>
      </c>
      <c r="N456" s="128">
        <v>52400</v>
      </c>
    </row>
    <row r="457" spans="1:14" x14ac:dyDescent="0.3">
      <c r="A457" s="126">
        <v>45454</v>
      </c>
      <c r="B457" s="127">
        <v>1602.6</v>
      </c>
      <c r="C457" s="127">
        <v>1590</v>
      </c>
      <c r="D457" s="127">
        <v>1619.45</v>
      </c>
      <c r="E457" s="127">
        <v>1584</v>
      </c>
      <c r="F457" s="127">
        <v>1580.8</v>
      </c>
      <c r="G457" s="127">
        <v>1604.3</v>
      </c>
      <c r="I457" s="127">
        <v>1606.64</v>
      </c>
      <c r="J457" s="127">
        <v>1649.95</v>
      </c>
      <c r="K457">
        <v>799.8</v>
      </c>
      <c r="L457" s="128">
        <v>788578</v>
      </c>
      <c r="M457" s="127">
        <v>1266960424.95</v>
      </c>
      <c r="N457" s="128">
        <v>38999</v>
      </c>
    </row>
    <row r="458" spans="1:14" x14ac:dyDescent="0.3">
      <c r="A458" s="126">
        <v>45453</v>
      </c>
      <c r="B458" s="127">
        <v>1580.8</v>
      </c>
      <c r="C458" s="127">
        <v>1593.9</v>
      </c>
      <c r="D458" s="127">
        <v>1604.9</v>
      </c>
      <c r="E458" s="127">
        <v>1557.35</v>
      </c>
      <c r="F458" s="127">
        <v>1583.2</v>
      </c>
      <c r="G458" s="127">
        <v>1576.5</v>
      </c>
      <c r="I458" s="127">
        <v>1580.89</v>
      </c>
      <c r="J458" s="127">
        <v>1649.95</v>
      </c>
      <c r="K458">
        <v>799.8</v>
      </c>
      <c r="L458" s="128">
        <v>2285921</v>
      </c>
      <c r="M458" s="127">
        <v>3613787318.75</v>
      </c>
      <c r="N458" s="128">
        <v>69726</v>
      </c>
    </row>
    <row r="459" spans="1:14" x14ac:dyDescent="0.3">
      <c r="A459" s="126">
        <v>45450</v>
      </c>
      <c r="B459" s="127">
        <v>1583.2</v>
      </c>
      <c r="C459" s="127">
        <v>1549.75</v>
      </c>
      <c r="D459" s="127">
        <v>1589.9</v>
      </c>
      <c r="E459" s="127">
        <v>1538.7</v>
      </c>
      <c r="F459" s="127">
        <v>1557.05</v>
      </c>
      <c r="G459" s="127">
        <v>1584.05</v>
      </c>
      <c r="I459" s="127">
        <v>1577.01</v>
      </c>
      <c r="J459" s="127">
        <v>1649.95</v>
      </c>
      <c r="K459">
        <v>792.4</v>
      </c>
      <c r="L459" s="128">
        <v>779819</v>
      </c>
      <c r="M459" s="127">
        <v>1229780884.75</v>
      </c>
      <c r="N459" s="128">
        <v>41774</v>
      </c>
    </row>
    <row r="460" spans="1:14" x14ac:dyDescent="0.3">
      <c r="A460" s="126">
        <v>45449</v>
      </c>
      <c r="B460" s="127">
        <v>1557.05</v>
      </c>
      <c r="C460" s="127">
        <v>1515</v>
      </c>
      <c r="D460" s="127">
        <v>1578.85</v>
      </c>
      <c r="E460" s="127">
        <v>1497.1</v>
      </c>
      <c r="F460" s="127">
        <v>1501.4</v>
      </c>
      <c r="G460" s="127">
        <v>1557.05</v>
      </c>
      <c r="I460" s="127">
        <v>1547.95</v>
      </c>
      <c r="J460" s="127">
        <v>1649.95</v>
      </c>
      <c r="K460">
        <v>792.4</v>
      </c>
      <c r="L460" s="128">
        <v>1052271</v>
      </c>
      <c r="M460" s="127">
        <v>1628857926.5999999</v>
      </c>
      <c r="N460" s="128">
        <v>61967</v>
      </c>
    </row>
    <row r="461" spans="1:14" x14ac:dyDescent="0.3">
      <c r="A461" s="126">
        <v>45448</v>
      </c>
      <c r="B461" s="127">
        <v>1501.4</v>
      </c>
      <c r="C461" s="127">
        <v>1490</v>
      </c>
      <c r="D461" s="127">
        <v>1514.95</v>
      </c>
      <c r="E461" s="127">
        <v>1406.25</v>
      </c>
      <c r="F461" s="127">
        <v>1446.25</v>
      </c>
      <c r="G461" s="127">
        <v>1511</v>
      </c>
      <c r="I461" s="127">
        <v>1456.85</v>
      </c>
      <c r="J461" s="127">
        <v>1649.95</v>
      </c>
      <c r="K461">
        <v>792.4</v>
      </c>
      <c r="L461" s="128">
        <v>2791709</v>
      </c>
      <c r="M461" s="127">
        <v>4067094447.9499998</v>
      </c>
      <c r="N461" s="128">
        <v>102097</v>
      </c>
    </row>
    <row r="462" spans="1:14" x14ac:dyDescent="0.3">
      <c r="A462" s="126">
        <v>45447</v>
      </c>
      <c r="B462" s="127">
        <v>1446.25</v>
      </c>
      <c r="C462" s="127">
        <v>1608.25</v>
      </c>
      <c r="D462" s="127">
        <v>1614</v>
      </c>
      <c r="E462" s="127">
        <v>1412.85</v>
      </c>
      <c r="F462" s="127">
        <v>1608.25</v>
      </c>
      <c r="G462" s="127">
        <v>1450</v>
      </c>
      <c r="I462" s="127">
        <v>1482.92</v>
      </c>
      <c r="J462" s="127">
        <v>1649.95</v>
      </c>
      <c r="K462">
        <v>792.4</v>
      </c>
      <c r="L462" s="128">
        <v>3325214</v>
      </c>
      <c r="M462" s="127">
        <v>4931012595</v>
      </c>
      <c r="N462" s="128">
        <v>118094</v>
      </c>
    </row>
    <row r="463" spans="1:14" x14ac:dyDescent="0.3">
      <c r="A463" s="126">
        <v>45446</v>
      </c>
      <c r="B463" s="127">
        <v>1608.25</v>
      </c>
      <c r="C463" s="127">
        <v>1649.95</v>
      </c>
      <c r="D463" s="127">
        <v>1649.95</v>
      </c>
      <c r="E463" s="127">
        <v>1588.9</v>
      </c>
      <c r="F463" s="127">
        <v>1554.55</v>
      </c>
      <c r="G463" s="127">
        <v>1614</v>
      </c>
      <c r="I463" s="127">
        <v>1608.4</v>
      </c>
      <c r="J463" s="127">
        <v>1649.95</v>
      </c>
      <c r="K463">
        <v>792.4</v>
      </c>
      <c r="L463" s="128">
        <v>1873076</v>
      </c>
      <c r="M463" s="127">
        <v>3012660833.8499999</v>
      </c>
      <c r="N463" s="128">
        <v>69585</v>
      </c>
    </row>
    <row r="464" spans="1:14" x14ac:dyDescent="0.3">
      <c r="A464" s="126">
        <v>45443</v>
      </c>
      <c r="B464" s="127">
        <v>1554.55</v>
      </c>
      <c r="C464" s="127">
        <v>1569</v>
      </c>
      <c r="D464" s="127">
        <v>1586.95</v>
      </c>
      <c r="E464" s="127">
        <v>1548.1</v>
      </c>
      <c r="F464" s="127">
        <v>1554.35</v>
      </c>
      <c r="G464" s="127">
        <v>1560.25</v>
      </c>
      <c r="I464" s="127">
        <v>1559.25</v>
      </c>
      <c r="J464" s="127">
        <v>1600</v>
      </c>
      <c r="K464">
        <v>766.3</v>
      </c>
      <c r="L464" s="128">
        <v>2388880</v>
      </c>
      <c r="M464" s="127">
        <v>3724854056.9000001</v>
      </c>
      <c r="N464" s="128">
        <v>73095</v>
      </c>
    </row>
    <row r="465" spans="1:14" x14ac:dyDescent="0.3">
      <c r="A465" s="126">
        <v>45442</v>
      </c>
      <c r="B465" s="127">
        <v>1554.35</v>
      </c>
      <c r="C465" s="127">
        <v>1560.1</v>
      </c>
      <c r="D465" s="127">
        <v>1579.7</v>
      </c>
      <c r="E465" s="127">
        <v>1548.85</v>
      </c>
      <c r="F465" s="127">
        <v>1568.65</v>
      </c>
      <c r="G465" s="127">
        <v>1555</v>
      </c>
      <c r="I465" s="127">
        <v>1560.79</v>
      </c>
      <c r="J465" s="127">
        <v>1600</v>
      </c>
      <c r="K465">
        <v>766.3</v>
      </c>
      <c r="L465" s="128">
        <v>919313</v>
      </c>
      <c r="M465" s="127">
        <v>1434850011.9000001</v>
      </c>
      <c r="N465" s="128">
        <v>52808</v>
      </c>
    </row>
    <row r="466" spans="1:14" x14ac:dyDescent="0.3">
      <c r="A466" s="126">
        <v>45441</v>
      </c>
      <c r="B466" s="127">
        <v>1568.65</v>
      </c>
      <c r="C466" s="127">
        <v>1555</v>
      </c>
      <c r="D466" s="127">
        <v>1573</v>
      </c>
      <c r="E466" s="127">
        <v>1545.1</v>
      </c>
      <c r="F466" s="127">
        <v>1565.25</v>
      </c>
      <c r="G466" s="127">
        <v>1564</v>
      </c>
      <c r="I466" s="127">
        <v>1559.68</v>
      </c>
      <c r="J466" s="127">
        <v>1600</v>
      </c>
      <c r="K466">
        <v>766.3</v>
      </c>
      <c r="L466" s="128">
        <v>740468</v>
      </c>
      <c r="M466" s="127">
        <v>1154896627.05</v>
      </c>
      <c r="N466" s="128">
        <v>32307</v>
      </c>
    </row>
    <row r="467" spans="1:14" x14ac:dyDescent="0.3">
      <c r="A467" s="126">
        <v>45440</v>
      </c>
      <c r="B467" s="127">
        <v>1565.25</v>
      </c>
      <c r="C467" s="127">
        <v>1579</v>
      </c>
      <c r="D467" s="127">
        <v>1600</v>
      </c>
      <c r="E467" s="127">
        <v>1559.65</v>
      </c>
      <c r="F467" s="127">
        <v>1572</v>
      </c>
      <c r="G467" s="127">
        <v>1562.95</v>
      </c>
      <c r="I467" s="127">
        <v>1574.48</v>
      </c>
      <c r="J467" s="127">
        <v>1600</v>
      </c>
      <c r="K467">
        <v>766.3</v>
      </c>
      <c r="L467" s="128">
        <v>1009029</v>
      </c>
      <c r="M467" s="127">
        <v>1588693544.95</v>
      </c>
      <c r="N467" s="128">
        <v>51585</v>
      </c>
    </row>
    <row r="468" spans="1:14" x14ac:dyDescent="0.3">
      <c r="A468" s="126">
        <v>45439</v>
      </c>
      <c r="B468" s="127">
        <v>1572</v>
      </c>
      <c r="C468" s="127">
        <v>1589.9</v>
      </c>
      <c r="D468" s="127">
        <v>1591</v>
      </c>
      <c r="E468" s="127">
        <v>1533.1</v>
      </c>
      <c r="F468" s="127">
        <v>1573.5</v>
      </c>
      <c r="G468" s="127">
        <v>1568</v>
      </c>
      <c r="I468" s="127">
        <v>1563.36</v>
      </c>
      <c r="J468" s="127">
        <v>1591</v>
      </c>
      <c r="K468">
        <v>766.3</v>
      </c>
      <c r="L468" s="128">
        <v>2895264</v>
      </c>
      <c r="M468" s="127">
        <v>4526345558.1999998</v>
      </c>
      <c r="N468" s="128">
        <v>117670</v>
      </c>
    </row>
    <row r="469" spans="1:14" x14ac:dyDescent="0.3">
      <c r="A469" s="126">
        <v>45436</v>
      </c>
      <c r="B469" s="127">
        <v>1573.5</v>
      </c>
      <c r="C469" s="127">
        <v>1493.25</v>
      </c>
      <c r="D469" s="127">
        <v>1587</v>
      </c>
      <c r="E469" s="127">
        <v>1480.5</v>
      </c>
      <c r="F469" s="127">
        <v>1493.25</v>
      </c>
      <c r="G469" s="127">
        <v>1569.95</v>
      </c>
      <c r="I469" s="127">
        <v>1554.53</v>
      </c>
      <c r="J469" s="127">
        <v>1587</v>
      </c>
      <c r="K469">
        <v>754.05</v>
      </c>
      <c r="L469" s="128">
        <v>3141428</v>
      </c>
      <c r="M469" s="127">
        <v>4883441216</v>
      </c>
      <c r="N469" s="128">
        <v>123499</v>
      </c>
    </row>
    <row r="470" spans="1:14" x14ac:dyDescent="0.3">
      <c r="A470" s="126">
        <v>45435</v>
      </c>
      <c r="B470" s="127">
        <v>1493.25</v>
      </c>
      <c r="C470" s="127">
        <v>1481</v>
      </c>
      <c r="D470" s="127">
        <v>1499.9</v>
      </c>
      <c r="E470" s="127">
        <v>1463.85</v>
      </c>
      <c r="F470" s="127">
        <v>1478.3</v>
      </c>
      <c r="G470" s="127">
        <v>1491.2</v>
      </c>
      <c r="I470" s="127">
        <v>1487.57</v>
      </c>
      <c r="J470" s="127">
        <v>1510.95</v>
      </c>
      <c r="K470">
        <v>754.05</v>
      </c>
      <c r="L470" s="128">
        <v>399306</v>
      </c>
      <c r="M470" s="127">
        <v>593997253.10000002</v>
      </c>
      <c r="N470" s="128">
        <v>21773</v>
      </c>
    </row>
    <row r="471" spans="1:14" x14ac:dyDescent="0.3">
      <c r="A471" s="126">
        <v>45434</v>
      </c>
      <c r="B471" s="127">
        <v>1478.3</v>
      </c>
      <c r="C471" s="127">
        <v>1508</v>
      </c>
      <c r="D471" s="127">
        <v>1510.95</v>
      </c>
      <c r="E471" s="127">
        <v>1460</v>
      </c>
      <c r="F471" s="127">
        <v>1502.05</v>
      </c>
      <c r="G471" s="127">
        <v>1480.45</v>
      </c>
      <c r="I471" s="127">
        <v>1478.21</v>
      </c>
      <c r="J471" s="127">
        <v>1510.95</v>
      </c>
      <c r="K471">
        <v>754.05</v>
      </c>
      <c r="L471" s="128">
        <v>766715</v>
      </c>
      <c r="M471" s="127">
        <v>1133365561.1500001</v>
      </c>
      <c r="N471" s="128">
        <v>45862</v>
      </c>
    </row>
    <row r="472" spans="1:14" x14ac:dyDescent="0.3">
      <c r="A472" s="126">
        <v>45433</v>
      </c>
      <c r="B472" s="127">
        <v>1502.05</v>
      </c>
      <c r="C472" s="127">
        <v>1490.05</v>
      </c>
      <c r="D472" s="127">
        <v>1510</v>
      </c>
      <c r="E472" s="127">
        <v>1467.05</v>
      </c>
      <c r="F472" s="127">
        <v>1490.05</v>
      </c>
      <c r="G472" s="127">
        <v>1496</v>
      </c>
      <c r="I472" s="127">
        <v>1488.91</v>
      </c>
      <c r="J472" s="127">
        <v>1510</v>
      </c>
      <c r="K472">
        <v>754.05</v>
      </c>
      <c r="L472" s="128">
        <v>1171767</v>
      </c>
      <c r="M472" s="127">
        <v>1744660587.0999999</v>
      </c>
      <c r="N472" s="128">
        <v>105399</v>
      </c>
    </row>
    <row r="473" spans="1:14" x14ac:dyDescent="0.3">
      <c r="A473" s="126">
        <v>45430</v>
      </c>
      <c r="B473" s="127">
        <v>1490.05</v>
      </c>
      <c r="C473" s="127">
        <v>1487</v>
      </c>
      <c r="D473" s="127">
        <v>1495.75</v>
      </c>
      <c r="E473" s="127">
        <v>1477.05</v>
      </c>
      <c r="F473" s="127">
        <v>1479.25</v>
      </c>
      <c r="G473" s="127">
        <v>1489.95</v>
      </c>
      <c r="I473" s="127">
        <v>1488.36</v>
      </c>
      <c r="J473" s="127">
        <v>1495.75</v>
      </c>
      <c r="K473">
        <v>752.85</v>
      </c>
      <c r="L473" s="128">
        <v>85388</v>
      </c>
      <c r="M473" s="127">
        <v>127088373.90000001</v>
      </c>
      <c r="N473" s="128">
        <v>4178</v>
      </c>
    </row>
    <row r="474" spans="1:14" x14ac:dyDescent="0.3">
      <c r="A474" s="126">
        <v>45429</v>
      </c>
      <c r="B474" s="127">
        <v>1479.25</v>
      </c>
      <c r="C474" s="127">
        <v>1489</v>
      </c>
      <c r="D474" s="127">
        <v>1490.8</v>
      </c>
      <c r="E474" s="127">
        <v>1471.5</v>
      </c>
      <c r="F474" s="127">
        <v>1483</v>
      </c>
      <c r="G474" s="127">
        <v>1475</v>
      </c>
      <c r="I474" s="127">
        <v>1480.04</v>
      </c>
      <c r="J474" s="127">
        <v>1492.3</v>
      </c>
      <c r="K474">
        <v>752.85</v>
      </c>
      <c r="L474" s="128">
        <v>523810</v>
      </c>
      <c r="M474" s="127">
        <v>775261448.85000002</v>
      </c>
      <c r="N474" s="128">
        <v>44039</v>
      </c>
    </row>
    <row r="475" spans="1:14" x14ac:dyDescent="0.3">
      <c r="A475" s="126">
        <v>45428</v>
      </c>
      <c r="B475" s="127">
        <v>1483</v>
      </c>
      <c r="C475" s="127">
        <v>1468.1</v>
      </c>
      <c r="D475" s="127">
        <v>1492.3</v>
      </c>
      <c r="E475" s="127">
        <v>1457.2</v>
      </c>
      <c r="F475" s="127">
        <v>1462.7</v>
      </c>
      <c r="G475" s="127">
        <v>1489.75</v>
      </c>
      <c r="I475" s="127">
        <v>1476.19</v>
      </c>
      <c r="J475" s="127">
        <v>1492.3</v>
      </c>
      <c r="K475">
        <v>752.85</v>
      </c>
      <c r="L475" s="128">
        <v>1258685</v>
      </c>
      <c r="M475" s="127">
        <v>1858058581.2</v>
      </c>
      <c r="N475" s="128">
        <v>60559</v>
      </c>
    </row>
    <row r="476" spans="1:14" x14ac:dyDescent="0.3">
      <c r="A476" s="126">
        <v>45427</v>
      </c>
      <c r="B476" s="127">
        <v>1462.7</v>
      </c>
      <c r="C476" s="127">
        <v>1439.05</v>
      </c>
      <c r="D476" s="127">
        <v>1467.45</v>
      </c>
      <c r="E476" s="127">
        <v>1431</v>
      </c>
      <c r="F476" s="127">
        <v>1440.85</v>
      </c>
      <c r="G476" s="127">
        <v>1459.25</v>
      </c>
      <c r="I476" s="127">
        <v>1453.38</v>
      </c>
      <c r="J476" s="127">
        <v>1474.4</v>
      </c>
      <c r="K476">
        <v>752.85</v>
      </c>
      <c r="L476" s="128">
        <v>888218</v>
      </c>
      <c r="M476" s="127">
        <v>1290916129.0999999</v>
      </c>
      <c r="N476" s="128">
        <v>42131</v>
      </c>
    </row>
    <row r="477" spans="1:14" x14ac:dyDescent="0.3">
      <c r="A477" s="126">
        <v>45426</v>
      </c>
      <c r="B477" s="127">
        <v>1440.85</v>
      </c>
      <c r="C477" s="127">
        <v>1413.95</v>
      </c>
      <c r="D477" s="127">
        <v>1449.8</v>
      </c>
      <c r="E477" s="127">
        <v>1408.1</v>
      </c>
      <c r="F477" s="127">
        <v>1416</v>
      </c>
      <c r="G477" s="127">
        <v>1439</v>
      </c>
      <c r="I477" s="127">
        <v>1433.69</v>
      </c>
      <c r="J477" s="127">
        <v>1474.4</v>
      </c>
      <c r="K477">
        <v>752.85</v>
      </c>
      <c r="L477" s="128">
        <v>726933</v>
      </c>
      <c r="M477" s="127">
        <v>1042198380.75</v>
      </c>
      <c r="N477" s="128">
        <v>39071</v>
      </c>
    </row>
    <row r="478" spans="1:14" x14ac:dyDescent="0.3">
      <c r="A478" s="126">
        <v>45425</v>
      </c>
      <c r="B478" s="127">
        <v>1416</v>
      </c>
      <c r="C478" s="127">
        <v>1390.45</v>
      </c>
      <c r="D478" s="127">
        <v>1423</v>
      </c>
      <c r="E478" s="127">
        <v>1368.9</v>
      </c>
      <c r="F478" s="127">
        <v>1397.7</v>
      </c>
      <c r="G478" s="127">
        <v>1415</v>
      </c>
      <c r="I478" s="127">
        <v>1397.67</v>
      </c>
      <c r="J478" s="127">
        <v>1474.4</v>
      </c>
      <c r="K478">
        <v>752.85</v>
      </c>
      <c r="L478" s="128">
        <v>1603773</v>
      </c>
      <c r="M478" s="127">
        <v>2241551630</v>
      </c>
      <c r="N478" s="128">
        <v>79662</v>
      </c>
    </row>
    <row r="479" spans="1:14" x14ac:dyDescent="0.3">
      <c r="A479" s="126">
        <v>45422</v>
      </c>
      <c r="B479" s="127">
        <v>1397.7</v>
      </c>
      <c r="C479" s="127">
        <v>1420.6</v>
      </c>
      <c r="D479" s="127">
        <v>1438</v>
      </c>
      <c r="E479" s="127">
        <v>1390</v>
      </c>
      <c r="F479" s="127">
        <v>1412.75</v>
      </c>
      <c r="G479" s="127">
        <v>1396.6</v>
      </c>
      <c r="I479" s="127">
        <v>1412.44</v>
      </c>
      <c r="J479" s="127">
        <v>1474.4</v>
      </c>
      <c r="K479">
        <v>752.85</v>
      </c>
      <c r="L479" s="128">
        <v>2132506</v>
      </c>
      <c r="M479" s="127">
        <v>3012040039.75</v>
      </c>
      <c r="N479" s="128">
        <v>104000</v>
      </c>
    </row>
    <row r="480" spans="1:14" x14ac:dyDescent="0.3">
      <c r="A480" s="126">
        <v>45421</v>
      </c>
      <c r="B480" s="127">
        <v>1412.75</v>
      </c>
      <c r="C480" s="127">
        <v>1411</v>
      </c>
      <c r="D480" s="127">
        <v>1463.3</v>
      </c>
      <c r="E480" s="127">
        <v>1391</v>
      </c>
      <c r="F480" s="127">
        <v>1405.15</v>
      </c>
      <c r="G480" s="127">
        <v>1413.25</v>
      </c>
      <c r="I480" s="127">
        <v>1426.98</v>
      </c>
      <c r="J480" s="127">
        <v>1474.4</v>
      </c>
      <c r="K480">
        <v>752.85</v>
      </c>
      <c r="L480" s="128">
        <v>9267970</v>
      </c>
      <c r="M480" s="127">
        <v>13225165153.15</v>
      </c>
      <c r="N480" s="128">
        <v>281176</v>
      </c>
    </row>
    <row r="481" spans="1:14" x14ac:dyDescent="0.3">
      <c r="A481" s="126">
        <v>45420</v>
      </c>
      <c r="B481" s="127">
        <v>1405.15</v>
      </c>
      <c r="C481" s="127">
        <v>1242</v>
      </c>
      <c r="D481" s="127">
        <v>1474.4</v>
      </c>
      <c r="E481" s="127">
        <v>1209.1500000000001</v>
      </c>
      <c r="F481" s="127">
        <v>1239.95</v>
      </c>
      <c r="G481" s="127">
        <v>1438</v>
      </c>
      <c r="I481" s="127">
        <v>1346.39</v>
      </c>
      <c r="J481" s="127">
        <v>1474.4</v>
      </c>
      <c r="K481">
        <v>752.85</v>
      </c>
      <c r="L481" s="128">
        <v>12388890</v>
      </c>
      <c r="M481" s="127">
        <v>16680309350.549999</v>
      </c>
      <c r="N481" s="128">
        <v>264644</v>
      </c>
    </row>
    <row r="482" spans="1:14" x14ac:dyDescent="0.3">
      <c r="A482" s="126">
        <v>45419</v>
      </c>
      <c r="B482" s="127">
        <v>1239.95</v>
      </c>
      <c r="C482" s="127">
        <v>1249.7</v>
      </c>
      <c r="D482" s="127">
        <v>1250.3</v>
      </c>
      <c r="E482" s="127">
        <v>1223.7</v>
      </c>
      <c r="F482" s="127">
        <v>1248.4000000000001</v>
      </c>
      <c r="G482" s="127">
        <v>1233.0999999999999</v>
      </c>
      <c r="I482" s="127">
        <v>1237.17</v>
      </c>
      <c r="J482" s="127">
        <v>1330</v>
      </c>
      <c r="K482">
        <v>752.85</v>
      </c>
      <c r="L482" s="128">
        <v>713704</v>
      </c>
      <c r="M482" s="127">
        <v>882974859.5</v>
      </c>
      <c r="N482" s="128">
        <v>48830</v>
      </c>
    </row>
    <row r="483" spans="1:14" x14ac:dyDescent="0.3">
      <c r="A483" s="126">
        <v>45418</v>
      </c>
      <c r="B483" s="127">
        <v>1248.4000000000001</v>
      </c>
      <c r="C483" s="127">
        <v>1261.9000000000001</v>
      </c>
      <c r="D483" s="127">
        <v>1261.9000000000001</v>
      </c>
      <c r="E483" s="127">
        <v>1238.8499999999999</v>
      </c>
      <c r="F483" s="127">
        <v>1252.2</v>
      </c>
      <c r="G483" s="127">
        <v>1246.8499999999999</v>
      </c>
      <c r="I483" s="127">
        <v>1247.42</v>
      </c>
      <c r="J483" s="127">
        <v>1330</v>
      </c>
      <c r="K483">
        <v>752.85</v>
      </c>
      <c r="L483" s="128">
        <v>1136733</v>
      </c>
      <c r="M483" s="127">
        <v>1417978700.75</v>
      </c>
      <c r="N483" s="128">
        <v>44933</v>
      </c>
    </row>
    <row r="484" spans="1:14" x14ac:dyDescent="0.3">
      <c r="A484" s="126">
        <v>45415</v>
      </c>
      <c r="B484" s="127">
        <v>1252.2</v>
      </c>
      <c r="C484" s="127">
        <v>1274.9000000000001</v>
      </c>
      <c r="D484" s="127">
        <v>1280.95</v>
      </c>
      <c r="E484" s="127">
        <v>1242.2</v>
      </c>
      <c r="F484" s="127">
        <v>1274.25</v>
      </c>
      <c r="G484" s="127">
        <v>1250.3499999999999</v>
      </c>
      <c r="I484" s="127">
        <v>1257.8800000000001</v>
      </c>
      <c r="J484" s="127">
        <v>1330</v>
      </c>
      <c r="K484">
        <v>748.4</v>
      </c>
      <c r="L484" s="128">
        <v>683589</v>
      </c>
      <c r="M484" s="127">
        <v>859872044.20000005</v>
      </c>
      <c r="N484" s="128">
        <v>44972</v>
      </c>
    </row>
    <row r="485" spans="1:14" x14ac:dyDescent="0.3">
      <c r="A485" s="126">
        <v>45414</v>
      </c>
      <c r="B485" s="127">
        <v>1274.25</v>
      </c>
      <c r="C485" s="127">
        <v>1271.5</v>
      </c>
      <c r="D485" s="127">
        <v>1285</v>
      </c>
      <c r="E485" s="127">
        <v>1262.8</v>
      </c>
      <c r="F485" s="127">
        <v>1271.2</v>
      </c>
      <c r="G485" s="127">
        <v>1269.0999999999999</v>
      </c>
      <c r="I485" s="127">
        <v>1272.25</v>
      </c>
      <c r="J485" s="127">
        <v>1330</v>
      </c>
      <c r="K485">
        <v>748.4</v>
      </c>
      <c r="L485" s="128">
        <v>492405</v>
      </c>
      <c r="M485" s="127">
        <v>626460603.39999998</v>
      </c>
      <c r="N485" s="128">
        <v>41363</v>
      </c>
    </row>
    <row r="486" spans="1:14" x14ac:dyDescent="0.3">
      <c r="A486" s="126">
        <v>45412</v>
      </c>
      <c r="B486" s="127">
        <v>1271.2</v>
      </c>
      <c r="C486" s="127">
        <v>1291</v>
      </c>
      <c r="D486" s="127">
        <v>1301</v>
      </c>
      <c r="E486" s="127">
        <v>1266.5999999999999</v>
      </c>
      <c r="F486" s="127">
        <v>1282</v>
      </c>
      <c r="G486" s="127">
        <v>1269.95</v>
      </c>
      <c r="I486" s="127">
        <v>1283.5999999999999</v>
      </c>
      <c r="J486" s="127">
        <v>1330</v>
      </c>
      <c r="K486">
        <v>748.4</v>
      </c>
      <c r="L486" s="128">
        <v>621752</v>
      </c>
      <c r="M486" s="127">
        <v>798078556.54999995</v>
      </c>
      <c r="N486" s="128">
        <v>39595</v>
      </c>
    </row>
    <row r="487" spans="1:14" x14ac:dyDescent="0.3">
      <c r="A487" s="126">
        <v>45411</v>
      </c>
      <c r="B487" s="127">
        <v>1282</v>
      </c>
      <c r="C487" s="127">
        <v>1312.25</v>
      </c>
      <c r="D487" s="127">
        <v>1316.9</v>
      </c>
      <c r="E487" s="127">
        <v>1273.55</v>
      </c>
      <c r="F487" s="127">
        <v>1309.9000000000001</v>
      </c>
      <c r="G487" s="127">
        <v>1285.6500000000001</v>
      </c>
      <c r="I487" s="127">
        <v>1285.6600000000001</v>
      </c>
      <c r="J487" s="127">
        <v>1330</v>
      </c>
      <c r="K487">
        <v>748.4</v>
      </c>
      <c r="L487" s="128">
        <v>1178300</v>
      </c>
      <c r="M487" s="127">
        <v>1514890955.9000001</v>
      </c>
      <c r="N487" s="128">
        <v>45319</v>
      </c>
    </row>
    <row r="488" spans="1:14" x14ac:dyDescent="0.3">
      <c r="A488" s="126">
        <v>45408</v>
      </c>
      <c r="B488" s="127">
        <v>1309.9000000000001</v>
      </c>
      <c r="C488" s="127">
        <v>1318</v>
      </c>
      <c r="D488" s="127">
        <v>1326</v>
      </c>
      <c r="E488" s="127">
        <v>1306.3499999999999</v>
      </c>
      <c r="F488" s="127">
        <v>1311.85</v>
      </c>
      <c r="G488" s="127">
        <v>1308.3</v>
      </c>
      <c r="I488" s="127">
        <v>1314.83</v>
      </c>
      <c r="J488" s="127">
        <v>1330</v>
      </c>
      <c r="K488">
        <v>748.4</v>
      </c>
      <c r="L488" s="128">
        <v>1068859</v>
      </c>
      <c r="M488" s="127">
        <v>1405363525</v>
      </c>
      <c r="N488" s="128">
        <v>62892</v>
      </c>
    </row>
    <row r="489" spans="1:14" x14ac:dyDescent="0.3">
      <c r="A489" s="126">
        <v>45407</v>
      </c>
      <c r="B489" s="127">
        <v>1311.85</v>
      </c>
      <c r="C489" s="127">
        <v>1240.75</v>
      </c>
      <c r="D489" s="127">
        <v>1325.9</v>
      </c>
      <c r="E489" s="127">
        <v>1237.2</v>
      </c>
      <c r="F489" s="127">
        <v>1222</v>
      </c>
      <c r="G489" s="127">
        <v>1312</v>
      </c>
      <c r="I489" s="127">
        <v>1300.23</v>
      </c>
      <c r="J489" s="127">
        <v>1330</v>
      </c>
      <c r="K489">
        <v>748.4</v>
      </c>
      <c r="L489" s="128">
        <v>6402642</v>
      </c>
      <c r="M489" s="127">
        <v>8324904870.25</v>
      </c>
      <c r="N489" s="128">
        <v>185125</v>
      </c>
    </row>
    <row r="490" spans="1:14" x14ac:dyDescent="0.3">
      <c r="A490" s="126">
        <v>45406</v>
      </c>
      <c r="B490" s="127">
        <v>1222</v>
      </c>
      <c r="C490" s="127">
        <v>1220</v>
      </c>
      <c r="D490" s="127">
        <v>1231</v>
      </c>
      <c r="E490" s="127">
        <v>1209.05</v>
      </c>
      <c r="F490" s="127">
        <v>1206.55</v>
      </c>
      <c r="G490" s="127">
        <v>1225.25</v>
      </c>
      <c r="I490" s="127">
        <v>1223.31</v>
      </c>
      <c r="J490" s="127">
        <v>1330</v>
      </c>
      <c r="K490">
        <v>748.4</v>
      </c>
      <c r="L490" s="128">
        <v>1274760</v>
      </c>
      <c r="M490" s="127">
        <v>1559430840.7</v>
      </c>
      <c r="N490" s="128">
        <v>46364</v>
      </c>
    </row>
    <row r="491" spans="1:14" x14ac:dyDescent="0.3">
      <c r="A491" s="126">
        <v>45405</v>
      </c>
      <c r="B491" s="127">
        <v>1206.55</v>
      </c>
      <c r="C491" s="127">
        <v>1212</v>
      </c>
      <c r="D491" s="127">
        <v>1212</v>
      </c>
      <c r="E491" s="127">
        <v>1194.75</v>
      </c>
      <c r="F491" s="127">
        <v>1204.5</v>
      </c>
      <c r="G491" s="127">
        <v>1207</v>
      </c>
      <c r="I491" s="127">
        <v>1204.8</v>
      </c>
      <c r="J491" s="127">
        <v>1330</v>
      </c>
      <c r="K491">
        <v>748.4</v>
      </c>
      <c r="L491" s="128">
        <v>475098</v>
      </c>
      <c r="M491" s="127">
        <v>572397684.29999995</v>
      </c>
      <c r="N491" s="128">
        <v>26644</v>
      </c>
    </row>
    <row r="492" spans="1:14" x14ac:dyDescent="0.3">
      <c r="A492" s="126">
        <v>45404</v>
      </c>
      <c r="B492" s="127">
        <v>1204.5</v>
      </c>
      <c r="C492" s="127">
        <v>1205.8499999999999</v>
      </c>
      <c r="D492" s="127">
        <v>1215</v>
      </c>
      <c r="E492" s="127">
        <v>1197.1500000000001</v>
      </c>
      <c r="F492" s="127">
        <v>1193.0999999999999</v>
      </c>
      <c r="G492" s="127">
        <v>1204.95</v>
      </c>
      <c r="I492" s="127">
        <v>1206.8699999999999</v>
      </c>
      <c r="J492" s="127">
        <v>1330</v>
      </c>
      <c r="K492">
        <v>748.4</v>
      </c>
      <c r="L492" s="128">
        <v>757775</v>
      </c>
      <c r="M492" s="127">
        <v>914533334.85000002</v>
      </c>
      <c r="N492" s="128">
        <v>41653</v>
      </c>
    </row>
    <row r="493" spans="1:14" x14ac:dyDescent="0.3">
      <c r="A493" s="126">
        <v>45401</v>
      </c>
      <c r="B493" s="127">
        <v>1193.0999999999999</v>
      </c>
      <c r="C493" s="127">
        <v>1180</v>
      </c>
      <c r="D493" s="127">
        <v>1196.3</v>
      </c>
      <c r="E493" s="127">
        <v>1158.0999999999999</v>
      </c>
      <c r="F493" s="127">
        <v>1186.2</v>
      </c>
      <c r="G493" s="127">
        <v>1186.45</v>
      </c>
      <c r="I493" s="127">
        <v>1179.97</v>
      </c>
      <c r="J493" s="127">
        <v>1330</v>
      </c>
      <c r="K493">
        <v>748.4</v>
      </c>
      <c r="L493" s="128">
        <v>780402</v>
      </c>
      <c r="M493" s="127">
        <v>920851813.14999998</v>
      </c>
      <c r="N493" s="128">
        <v>40019</v>
      </c>
    </row>
    <row r="494" spans="1:14" x14ac:dyDescent="0.3">
      <c r="A494" s="126">
        <v>45400</v>
      </c>
      <c r="B494" s="127">
        <v>1186.2</v>
      </c>
      <c r="C494" s="127">
        <v>1187.7</v>
      </c>
      <c r="D494" s="127">
        <v>1196.8</v>
      </c>
      <c r="E494" s="127">
        <v>1174.4000000000001</v>
      </c>
      <c r="F494" s="127">
        <v>1180.6500000000001</v>
      </c>
      <c r="G494" s="127">
        <v>1191</v>
      </c>
      <c r="I494" s="127">
        <v>1185.56</v>
      </c>
      <c r="J494" s="127">
        <v>1330</v>
      </c>
      <c r="K494">
        <v>748.4</v>
      </c>
      <c r="L494" s="128">
        <v>1051256</v>
      </c>
      <c r="M494" s="127">
        <v>1246323067.45</v>
      </c>
      <c r="N494" s="128">
        <v>48508</v>
      </c>
    </row>
    <row r="495" spans="1:14" x14ac:dyDescent="0.3">
      <c r="A495" s="126">
        <v>45398</v>
      </c>
      <c r="B495" s="127">
        <v>1180.6500000000001</v>
      </c>
      <c r="C495" s="127">
        <v>1165</v>
      </c>
      <c r="D495" s="127">
        <v>1189.5999999999999</v>
      </c>
      <c r="E495" s="127">
        <v>1162.5</v>
      </c>
      <c r="F495" s="127">
        <v>1170.3</v>
      </c>
      <c r="G495" s="127">
        <v>1180</v>
      </c>
      <c r="I495" s="127">
        <v>1183.25</v>
      </c>
      <c r="J495" s="127">
        <v>1330</v>
      </c>
      <c r="K495">
        <v>748.4</v>
      </c>
      <c r="L495" s="128">
        <v>1425666</v>
      </c>
      <c r="M495" s="127">
        <v>1686919789.5999999</v>
      </c>
      <c r="N495" s="128">
        <v>47100</v>
      </c>
    </row>
    <row r="496" spans="1:14" x14ac:dyDescent="0.3">
      <c r="A496" s="126">
        <v>45397</v>
      </c>
      <c r="B496" s="127">
        <v>1170.3</v>
      </c>
      <c r="C496" s="127">
        <v>1155</v>
      </c>
      <c r="D496" s="127">
        <v>1176.5</v>
      </c>
      <c r="E496" s="127">
        <v>1155</v>
      </c>
      <c r="F496" s="127">
        <v>1169.05</v>
      </c>
      <c r="G496" s="127">
        <v>1167.9000000000001</v>
      </c>
      <c r="I496" s="127">
        <v>1167.01</v>
      </c>
      <c r="J496" s="127">
        <v>1330</v>
      </c>
      <c r="K496">
        <v>748.4</v>
      </c>
      <c r="L496" s="128">
        <v>1166614</v>
      </c>
      <c r="M496" s="127">
        <v>1361447413.2</v>
      </c>
      <c r="N496" s="128">
        <v>66589</v>
      </c>
    </row>
    <row r="497" spans="1:14" x14ac:dyDescent="0.3">
      <c r="A497" s="126">
        <v>45394</v>
      </c>
      <c r="B497" s="127">
        <v>1169.05</v>
      </c>
      <c r="C497" s="127">
        <v>1177.3</v>
      </c>
      <c r="D497" s="127">
        <v>1187</v>
      </c>
      <c r="E497" s="127">
        <v>1163</v>
      </c>
      <c r="F497" s="127">
        <v>1177.4000000000001</v>
      </c>
      <c r="G497" s="127">
        <v>1174.9000000000001</v>
      </c>
      <c r="I497" s="127">
        <v>1174.8900000000001</v>
      </c>
      <c r="J497" s="127">
        <v>1330</v>
      </c>
      <c r="K497">
        <v>743.55</v>
      </c>
      <c r="L497" s="128">
        <v>970493</v>
      </c>
      <c r="M497" s="127">
        <v>1140224339.75</v>
      </c>
      <c r="N497" s="128">
        <v>35164</v>
      </c>
    </row>
    <row r="498" spans="1:14" x14ac:dyDescent="0.3">
      <c r="A498" s="126">
        <v>45392</v>
      </c>
      <c r="B498" s="127">
        <v>1177.4000000000001</v>
      </c>
      <c r="C498" s="127">
        <v>1153.9000000000001</v>
      </c>
      <c r="D498" s="127">
        <v>1183.55</v>
      </c>
      <c r="E498" s="127">
        <v>1150</v>
      </c>
      <c r="F498" s="127">
        <v>1148.7</v>
      </c>
      <c r="G498" s="127">
        <v>1182</v>
      </c>
      <c r="I498" s="127">
        <v>1172.8699999999999</v>
      </c>
      <c r="J498" s="127">
        <v>1330</v>
      </c>
      <c r="K498">
        <v>743.55</v>
      </c>
      <c r="L498" s="128">
        <v>1060445</v>
      </c>
      <c r="M498" s="127">
        <v>1243762093.0999999</v>
      </c>
      <c r="N498" s="128">
        <v>45101</v>
      </c>
    </row>
    <row r="499" spans="1:14" x14ac:dyDescent="0.3">
      <c r="A499" s="126">
        <v>45391</v>
      </c>
      <c r="B499" s="127">
        <v>1148.7</v>
      </c>
      <c r="C499" s="127">
        <v>1183.25</v>
      </c>
      <c r="D499" s="127">
        <v>1183.45</v>
      </c>
      <c r="E499" s="127">
        <v>1140.05</v>
      </c>
      <c r="F499" s="127">
        <v>1173.9000000000001</v>
      </c>
      <c r="G499" s="127">
        <v>1151.25</v>
      </c>
      <c r="I499" s="127">
        <v>1153.96</v>
      </c>
      <c r="J499" s="127">
        <v>1330</v>
      </c>
      <c r="K499">
        <v>743.55</v>
      </c>
      <c r="L499" s="128">
        <v>1115923</v>
      </c>
      <c r="M499" s="127">
        <v>1287728122.25</v>
      </c>
      <c r="N499" s="128">
        <v>39840</v>
      </c>
    </row>
    <row r="500" spans="1:14" x14ac:dyDescent="0.3">
      <c r="A500" s="126">
        <v>45390</v>
      </c>
      <c r="B500" s="127">
        <v>1173.9000000000001</v>
      </c>
      <c r="C500" s="127">
        <v>1152.95</v>
      </c>
      <c r="D500" s="127">
        <v>1180</v>
      </c>
      <c r="E500" s="127">
        <v>1136</v>
      </c>
      <c r="F500" s="127">
        <v>1145.6500000000001</v>
      </c>
      <c r="G500" s="127">
        <v>1175.05</v>
      </c>
      <c r="I500" s="127">
        <v>1165.79</v>
      </c>
      <c r="J500" s="127">
        <v>1330</v>
      </c>
      <c r="K500">
        <v>743.55</v>
      </c>
      <c r="L500" s="128">
        <v>2521920</v>
      </c>
      <c r="M500" s="127">
        <v>2940022349.5</v>
      </c>
      <c r="N500" s="128">
        <v>96463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27D3-9BC7-45CF-8BE0-98BF3199F3DC}">
  <sheetPr codeName="Sheet17"/>
  <dimension ref="A1:N500"/>
  <sheetViews>
    <sheetView workbookViewId="0">
      <selection activeCell="E2" sqref="E2"/>
    </sheetView>
  </sheetViews>
  <sheetFormatPr defaultRowHeight="14.4" x14ac:dyDescent="0.3"/>
  <cols>
    <col min="1" max="1" width="10.109375" bestFit="1" customWidth="1"/>
    <col min="13" max="13" width="17" bestFit="1" customWidth="1"/>
    <col min="14" max="14" width="12.33203125" bestFit="1" customWidth="1"/>
  </cols>
  <sheetData>
    <row r="1" spans="1:14" x14ac:dyDescent="0.3">
      <c r="A1" t="s">
        <v>2445</v>
      </c>
      <c r="B1" t="s">
        <v>2446</v>
      </c>
      <c r="C1" t="s">
        <v>2447</v>
      </c>
      <c r="D1" t="s">
        <v>2448</v>
      </c>
      <c r="E1" t="s">
        <v>2449</v>
      </c>
      <c r="F1" t="s">
        <v>2450</v>
      </c>
      <c r="G1" t="s">
        <v>2451</v>
      </c>
      <c r="H1" t="s">
        <v>2452</v>
      </c>
      <c r="I1" t="s">
        <v>2453</v>
      </c>
      <c r="J1" t="s">
        <v>2454</v>
      </c>
      <c r="K1" t="s">
        <v>2455</v>
      </c>
      <c r="L1" t="s">
        <v>2456</v>
      </c>
      <c r="M1" t="s">
        <v>2457</v>
      </c>
      <c r="N1" t="s">
        <v>2458</v>
      </c>
    </row>
    <row r="2" spans="1:14" x14ac:dyDescent="0.3">
      <c r="A2" s="126">
        <v>45387</v>
      </c>
      <c r="B2" t="s">
        <v>2459</v>
      </c>
      <c r="C2" s="127">
        <v>7650</v>
      </c>
      <c r="D2" s="127">
        <v>7755</v>
      </c>
      <c r="E2" s="127">
        <v>7619.4</v>
      </c>
      <c r="F2" s="127">
        <v>7628.25</v>
      </c>
      <c r="G2" s="127">
        <v>7690</v>
      </c>
      <c r="H2" s="127">
        <v>7660.5</v>
      </c>
      <c r="I2" s="127">
        <v>7683.63</v>
      </c>
      <c r="J2" s="127">
        <v>7950</v>
      </c>
      <c r="K2" s="127">
        <v>2820</v>
      </c>
      <c r="L2" s="128">
        <v>322191</v>
      </c>
      <c r="M2" s="127">
        <v>2475597553.6500001</v>
      </c>
      <c r="N2" s="128">
        <v>52366</v>
      </c>
    </row>
    <row r="3" spans="1:14" x14ac:dyDescent="0.3">
      <c r="A3" s="126">
        <v>45386</v>
      </c>
      <c r="B3" t="s">
        <v>2459</v>
      </c>
      <c r="C3" s="127">
        <v>7700</v>
      </c>
      <c r="D3" s="127">
        <v>7746.8</v>
      </c>
      <c r="E3" s="127">
        <v>7599.3</v>
      </c>
      <c r="F3" s="127">
        <v>7699.45</v>
      </c>
      <c r="G3" s="127">
        <v>7635</v>
      </c>
      <c r="H3" s="127">
        <v>7628.25</v>
      </c>
      <c r="I3" s="127">
        <v>7651.16</v>
      </c>
      <c r="J3" s="127">
        <v>7950</v>
      </c>
      <c r="K3" s="127">
        <v>2820</v>
      </c>
      <c r="L3" s="128">
        <v>253626</v>
      </c>
      <c r="M3" s="127">
        <v>1940532729.25</v>
      </c>
      <c r="N3" s="128">
        <v>30103</v>
      </c>
    </row>
    <row r="4" spans="1:14" x14ac:dyDescent="0.3">
      <c r="A4" s="126">
        <v>45385</v>
      </c>
      <c r="B4" t="s">
        <v>2459</v>
      </c>
      <c r="C4" s="127">
        <v>7920</v>
      </c>
      <c r="D4" s="127">
        <v>7922.5</v>
      </c>
      <c r="E4" s="127">
        <v>7680.35</v>
      </c>
      <c r="F4" s="127">
        <v>7915.5</v>
      </c>
      <c r="G4" s="127">
        <v>7700</v>
      </c>
      <c r="H4" s="127">
        <v>7699.45</v>
      </c>
      <c r="I4" s="127">
        <v>7769.8</v>
      </c>
      <c r="J4" s="127">
        <v>7950</v>
      </c>
      <c r="K4" s="127">
        <v>2820</v>
      </c>
      <c r="L4" s="128">
        <v>412950</v>
      </c>
      <c r="M4" s="127">
        <v>3208538480.6500001</v>
      </c>
      <c r="N4" s="128">
        <v>55958</v>
      </c>
    </row>
    <row r="5" spans="1:14" x14ac:dyDescent="0.3">
      <c r="A5" s="126">
        <v>45384</v>
      </c>
      <c r="B5" t="s">
        <v>2459</v>
      </c>
      <c r="C5" s="127">
        <v>7579.9</v>
      </c>
      <c r="D5" s="127">
        <v>7950</v>
      </c>
      <c r="E5" s="127">
        <v>7554.15</v>
      </c>
      <c r="F5" s="127">
        <v>7592.05</v>
      </c>
      <c r="G5" s="127">
        <v>7920</v>
      </c>
      <c r="H5" s="127">
        <v>7915.5</v>
      </c>
      <c r="I5" s="127">
        <v>7798.54</v>
      </c>
      <c r="J5" s="127">
        <v>7950</v>
      </c>
      <c r="K5" s="127">
        <v>2820</v>
      </c>
      <c r="L5" s="128">
        <v>482981</v>
      </c>
      <c r="M5" s="127">
        <v>3766545199.5</v>
      </c>
      <c r="N5" s="128">
        <v>52008</v>
      </c>
    </row>
    <row r="6" spans="1:14" x14ac:dyDescent="0.3">
      <c r="A6" s="126">
        <v>45383</v>
      </c>
      <c r="B6" t="s">
        <v>2459</v>
      </c>
      <c r="C6" s="127">
        <v>7520</v>
      </c>
      <c r="D6" s="127">
        <v>7626.9</v>
      </c>
      <c r="E6" s="127">
        <v>7480.05</v>
      </c>
      <c r="F6" s="127">
        <v>7479.25</v>
      </c>
      <c r="G6" s="127">
        <v>7592.55</v>
      </c>
      <c r="H6" s="127">
        <v>7592.05</v>
      </c>
      <c r="I6" s="127">
        <v>7576.82</v>
      </c>
      <c r="J6" s="127">
        <v>7626.9</v>
      </c>
      <c r="K6" s="127">
        <v>2820</v>
      </c>
      <c r="L6" s="128">
        <v>256567</v>
      </c>
      <c r="M6" s="127">
        <v>1943961557.5</v>
      </c>
      <c r="N6" s="128">
        <v>36222</v>
      </c>
    </row>
    <row r="7" spans="1:14" x14ac:dyDescent="0.3">
      <c r="A7" s="126">
        <v>45379</v>
      </c>
      <c r="B7" t="s">
        <v>2459</v>
      </c>
      <c r="C7" s="127">
        <v>7486.35</v>
      </c>
      <c r="D7" s="127">
        <v>7580</v>
      </c>
      <c r="E7" s="127">
        <v>7431.45</v>
      </c>
      <c r="F7" s="127">
        <v>7424.2</v>
      </c>
      <c r="G7" s="127">
        <v>7474</v>
      </c>
      <c r="H7" s="127">
        <v>7479.25</v>
      </c>
      <c r="I7" s="127">
        <v>7489.32</v>
      </c>
      <c r="J7" s="127">
        <v>7580</v>
      </c>
      <c r="K7" s="127">
        <v>2754.05</v>
      </c>
      <c r="L7" s="128">
        <v>251091</v>
      </c>
      <c r="M7" s="127">
        <v>1880500922.6500001</v>
      </c>
      <c r="N7" s="128">
        <v>34737</v>
      </c>
    </row>
    <row r="8" spans="1:14" x14ac:dyDescent="0.3">
      <c r="A8" s="126">
        <v>45378</v>
      </c>
      <c r="B8" t="s">
        <v>2459</v>
      </c>
      <c r="C8" s="127">
        <v>7255</v>
      </c>
      <c r="D8" s="127">
        <v>7470</v>
      </c>
      <c r="E8" s="127">
        <v>7255</v>
      </c>
      <c r="F8" s="127">
        <v>7245.65</v>
      </c>
      <c r="G8" s="127">
        <v>7430</v>
      </c>
      <c r="H8" s="127">
        <v>7424.2</v>
      </c>
      <c r="I8" s="127">
        <v>7385.16</v>
      </c>
      <c r="J8" s="127">
        <v>7470</v>
      </c>
      <c r="K8" s="127">
        <v>2754.05</v>
      </c>
      <c r="L8" s="128">
        <v>340520</v>
      </c>
      <c r="M8" s="127">
        <v>2514795332.1500001</v>
      </c>
      <c r="N8" s="128">
        <v>41677</v>
      </c>
    </row>
    <row r="9" spans="1:14" x14ac:dyDescent="0.3">
      <c r="A9" s="126">
        <v>45377</v>
      </c>
      <c r="B9" t="s">
        <v>2459</v>
      </c>
      <c r="C9" s="127">
        <v>7157</v>
      </c>
      <c r="D9" s="127">
        <v>7286.35</v>
      </c>
      <c r="E9" s="127">
        <v>7108.7</v>
      </c>
      <c r="F9" s="127">
        <v>7165.15</v>
      </c>
      <c r="G9" s="127">
        <v>7251</v>
      </c>
      <c r="H9" s="127">
        <v>7245.65</v>
      </c>
      <c r="I9" s="127">
        <v>7211.46</v>
      </c>
      <c r="J9" s="127">
        <v>7286.35</v>
      </c>
      <c r="K9" s="127">
        <v>2754.05</v>
      </c>
      <c r="L9" s="128">
        <v>181186</v>
      </c>
      <c r="M9" s="127">
        <v>1306614694.3</v>
      </c>
      <c r="N9" s="128">
        <v>24241</v>
      </c>
    </row>
    <row r="10" spans="1:14" x14ac:dyDescent="0.3">
      <c r="A10" s="126">
        <v>45373</v>
      </c>
      <c r="B10" t="s">
        <v>2459</v>
      </c>
      <c r="C10" s="127">
        <v>7040</v>
      </c>
      <c r="D10" s="127">
        <v>7189.85</v>
      </c>
      <c r="E10" s="127">
        <v>7027</v>
      </c>
      <c r="F10" s="127">
        <v>7067.75</v>
      </c>
      <c r="G10" s="127">
        <v>7158</v>
      </c>
      <c r="H10" s="127">
        <v>7165.15</v>
      </c>
      <c r="I10" s="127">
        <v>7119.63</v>
      </c>
      <c r="J10" s="127">
        <v>7236</v>
      </c>
      <c r="K10" s="127">
        <v>2754.05</v>
      </c>
      <c r="L10" s="128">
        <v>227094</v>
      </c>
      <c r="M10" s="127">
        <v>1616825888.75</v>
      </c>
      <c r="N10" s="128">
        <v>28959</v>
      </c>
    </row>
    <row r="11" spans="1:14" x14ac:dyDescent="0.3">
      <c r="A11" s="126">
        <v>45372</v>
      </c>
      <c r="B11" t="s">
        <v>2459</v>
      </c>
      <c r="C11" s="127">
        <v>7049.95</v>
      </c>
      <c r="D11" s="127">
        <v>7079</v>
      </c>
      <c r="E11" s="127">
        <v>6932.9</v>
      </c>
      <c r="F11" s="127">
        <v>6952.3</v>
      </c>
      <c r="G11" s="127">
        <v>7070</v>
      </c>
      <c r="H11" s="127">
        <v>7067.75</v>
      </c>
      <c r="I11" s="127">
        <v>7020.31</v>
      </c>
      <c r="J11" s="127">
        <v>7236</v>
      </c>
      <c r="K11" s="127">
        <v>2754.05</v>
      </c>
      <c r="L11" s="128">
        <v>225768</v>
      </c>
      <c r="M11" s="127">
        <v>1584961083.9000001</v>
      </c>
      <c r="N11" s="128">
        <v>27499</v>
      </c>
    </row>
    <row r="12" spans="1:14" x14ac:dyDescent="0.3">
      <c r="A12" s="126">
        <v>45371</v>
      </c>
      <c r="B12" t="s">
        <v>2459</v>
      </c>
      <c r="C12" s="127">
        <v>6954</v>
      </c>
      <c r="D12" s="127">
        <v>7008.95</v>
      </c>
      <c r="E12" s="127">
        <v>6839.1</v>
      </c>
      <c r="F12" s="127">
        <v>6946.65</v>
      </c>
      <c r="G12" s="127">
        <v>6962</v>
      </c>
      <c r="H12" s="127">
        <v>6952.3</v>
      </c>
      <c r="I12" s="127">
        <v>6925.29</v>
      </c>
      <c r="J12" s="127">
        <v>7236</v>
      </c>
      <c r="K12" s="127">
        <v>2754.05</v>
      </c>
      <c r="L12" s="128">
        <v>199618</v>
      </c>
      <c r="M12" s="127">
        <v>1382412741.6500001</v>
      </c>
      <c r="N12" s="128">
        <v>30958</v>
      </c>
    </row>
    <row r="13" spans="1:14" x14ac:dyDescent="0.3">
      <c r="A13" s="126">
        <v>45370</v>
      </c>
      <c r="B13" t="s">
        <v>2459</v>
      </c>
      <c r="C13" s="127">
        <v>7045.95</v>
      </c>
      <c r="D13" s="127">
        <v>7060</v>
      </c>
      <c r="E13" s="127">
        <v>6920</v>
      </c>
      <c r="F13" s="127">
        <v>7022.05</v>
      </c>
      <c r="G13" s="127">
        <v>6950</v>
      </c>
      <c r="H13" s="127">
        <v>6946.65</v>
      </c>
      <c r="I13" s="127">
        <v>6967.78</v>
      </c>
      <c r="J13" s="127">
        <v>7236</v>
      </c>
      <c r="K13" s="127">
        <v>2754.05</v>
      </c>
      <c r="L13" s="128">
        <v>193387</v>
      </c>
      <c r="M13" s="127">
        <v>1347477244.95</v>
      </c>
      <c r="N13" s="128">
        <v>24965</v>
      </c>
    </row>
    <row r="14" spans="1:14" x14ac:dyDescent="0.3">
      <c r="A14" s="126">
        <v>45369</v>
      </c>
      <c r="B14" t="s">
        <v>2459</v>
      </c>
      <c r="C14" s="127">
        <v>6963</v>
      </c>
      <c r="D14" s="127">
        <v>7061.9</v>
      </c>
      <c r="E14" s="127">
        <v>6906</v>
      </c>
      <c r="F14" s="127">
        <v>6962</v>
      </c>
      <c r="G14" s="127">
        <v>7020</v>
      </c>
      <c r="H14" s="127">
        <v>7022.05</v>
      </c>
      <c r="I14" s="127">
        <v>6994.1</v>
      </c>
      <c r="J14" s="127">
        <v>7236</v>
      </c>
      <c r="K14" s="127">
        <v>2754.05</v>
      </c>
      <c r="L14" s="128">
        <v>232402</v>
      </c>
      <c r="M14" s="127">
        <v>1625443262.6500001</v>
      </c>
      <c r="N14" s="128">
        <v>27202</v>
      </c>
    </row>
    <row r="15" spans="1:14" x14ac:dyDescent="0.3">
      <c r="A15" s="126">
        <v>45366</v>
      </c>
      <c r="B15" t="s">
        <v>2459</v>
      </c>
      <c r="C15" s="127">
        <v>6785.6</v>
      </c>
      <c r="D15" s="127">
        <v>6979.95</v>
      </c>
      <c r="E15" s="127">
        <v>6722</v>
      </c>
      <c r="F15" s="127">
        <v>6802.75</v>
      </c>
      <c r="G15" s="127">
        <v>6951.8</v>
      </c>
      <c r="H15" s="127">
        <v>6962</v>
      </c>
      <c r="I15" s="127">
        <v>6872.85</v>
      </c>
      <c r="J15" s="127">
        <v>7236</v>
      </c>
      <c r="K15" s="127">
        <v>2754.05</v>
      </c>
      <c r="L15" s="128">
        <v>288283</v>
      </c>
      <c r="M15" s="127">
        <v>1981326532.3499999</v>
      </c>
      <c r="N15" s="128">
        <v>39564</v>
      </c>
    </row>
    <row r="16" spans="1:14" x14ac:dyDescent="0.3">
      <c r="A16" s="126">
        <v>45365</v>
      </c>
      <c r="B16" t="s">
        <v>2459</v>
      </c>
      <c r="C16" s="127">
        <v>6553.2</v>
      </c>
      <c r="D16" s="127">
        <v>6848</v>
      </c>
      <c r="E16" s="127">
        <v>6503.5</v>
      </c>
      <c r="F16" s="127">
        <v>6603.9</v>
      </c>
      <c r="G16" s="127">
        <v>6830.45</v>
      </c>
      <c r="H16" s="127">
        <v>6802.75</v>
      </c>
      <c r="I16" s="127">
        <v>6748.08</v>
      </c>
      <c r="J16" s="127">
        <v>7236</v>
      </c>
      <c r="K16" s="127">
        <v>2754.05</v>
      </c>
      <c r="L16" s="128">
        <v>200602</v>
      </c>
      <c r="M16" s="127">
        <v>1353678738.45</v>
      </c>
      <c r="N16" s="128">
        <v>36412</v>
      </c>
    </row>
    <row r="17" spans="1:14" x14ac:dyDescent="0.3">
      <c r="A17" s="126">
        <v>45364</v>
      </c>
      <c r="B17" t="s">
        <v>2459</v>
      </c>
      <c r="C17" s="127">
        <v>6949</v>
      </c>
      <c r="D17" s="127">
        <v>6949</v>
      </c>
      <c r="E17" s="127">
        <v>6558.7</v>
      </c>
      <c r="F17" s="127">
        <v>6894.6</v>
      </c>
      <c r="G17" s="127">
        <v>6598</v>
      </c>
      <c r="H17" s="127">
        <v>6603.9</v>
      </c>
      <c r="I17" s="127">
        <v>6756.83</v>
      </c>
      <c r="J17" s="127">
        <v>7236</v>
      </c>
      <c r="K17" s="127">
        <v>2754.05</v>
      </c>
      <c r="L17" s="128">
        <v>343690</v>
      </c>
      <c r="M17" s="127">
        <v>2322253406.0500002</v>
      </c>
      <c r="N17" s="128">
        <v>52558</v>
      </c>
    </row>
    <row r="18" spans="1:14" x14ac:dyDescent="0.3">
      <c r="A18" s="126">
        <v>45363</v>
      </c>
      <c r="B18" t="s">
        <v>2459</v>
      </c>
      <c r="C18" s="127">
        <v>7077.95</v>
      </c>
      <c r="D18" s="127">
        <v>7095</v>
      </c>
      <c r="E18" s="127">
        <v>6859.05</v>
      </c>
      <c r="F18" s="127">
        <v>7051.05</v>
      </c>
      <c r="G18" s="127">
        <v>6860</v>
      </c>
      <c r="H18" s="127">
        <v>6894.6</v>
      </c>
      <c r="I18" s="127">
        <v>6968.16</v>
      </c>
      <c r="J18" s="127">
        <v>7236</v>
      </c>
      <c r="K18" s="127">
        <v>2754.05</v>
      </c>
      <c r="L18" s="128">
        <v>319480</v>
      </c>
      <c r="M18" s="127">
        <v>2226187178.0999999</v>
      </c>
      <c r="N18" s="128">
        <v>47044</v>
      </c>
    </row>
    <row r="19" spans="1:14" x14ac:dyDescent="0.3">
      <c r="A19" s="126">
        <v>45362</v>
      </c>
      <c r="B19" t="s">
        <v>2459</v>
      </c>
      <c r="C19" s="127">
        <v>7184</v>
      </c>
      <c r="D19" s="127">
        <v>7229.8</v>
      </c>
      <c r="E19" s="127">
        <v>7035</v>
      </c>
      <c r="F19" s="127">
        <v>7142.95</v>
      </c>
      <c r="G19" s="127">
        <v>7064</v>
      </c>
      <c r="H19" s="127">
        <v>7051.05</v>
      </c>
      <c r="I19" s="127">
        <v>7141.66</v>
      </c>
      <c r="J19" s="127">
        <v>7236</v>
      </c>
      <c r="K19" s="127">
        <v>2754.05</v>
      </c>
      <c r="L19" s="128">
        <v>214304</v>
      </c>
      <c r="M19" s="127">
        <v>1530486615.8</v>
      </c>
      <c r="N19" s="128">
        <v>31325</v>
      </c>
    </row>
    <row r="20" spans="1:14" x14ac:dyDescent="0.3">
      <c r="A20" s="126">
        <v>45358</v>
      </c>
      <c r="B20" t="s">
        <v>2459</v>
      </c>
      <c r="C20" s="127">
        <v>7199</v>
      </c>
      <c r="D20" s="127">
        <v>7236</v>
      </c>
      <c r="E20" s="127">
        <v>7111.1</v>
      </c>
      <c r="F20" s="127">
        <v>7152.6</v>
      </c>
      <c r="G20" s="127">
        <v>7125</v>
      </c>
      <c r="H20" s="127">
        <v>7142.95</v>
      </c>
      <c r="I20" s="127">
        <v>7164.54</v>
      </c>
      <c r="J20" s="127">
        <v>7236</v>
      </c>
      <c r="K20" s="127">
        <v>2754.05</v>
      </c>
      <c r="L20" s="128">
        <v>274115</v>
      </c>
      <c r="M20" s="127">
        <v>1963908844.25</v>
      </c>
      <c r="N20" s="128">
        <v>38057</v>
      </c>
    </row>
    <row r="21" spans="1:14" x14ac:dyDescent="0.3">
      <c r="A21" s="126">
        <v>45357</v>
      </c>
      <c r="B21" t="s">
        <v>2459</v>
      </c>
      <c r="C21" s="127">
        <v>7041</v>
      </c>
      <c r="D21" s="127">
        <v>7200</v>
      </c>
      <c r="E21" s="127">
        <v>6922.15</v>
      </c>
      <c r="F21" s="127">
        <v>7057.9</v>
      </c>
      <c r="G21" s="127">
        <v>7199</v>
      </c>
      <c r="H21" s="127">
        <v>7152.6</v>
      </c>
      <c r="I21" s="127">
        <v>7039.48</v>
      </c>
      <c r="J21" s="127">
        <v>7200</v>
      </c>
      <c r="K21" s="127">
        <v>2754.05</v>
      </c>
      <c r="L21" s="128">
        <v>339635</v>
      </c>
      <c r="M21" s="127">
        <v>2390854887.4000001</v>
      </c>
      <c r="N21" s="128">
        <v>50151</v>
      </c>
    </row>
    <row r="22" spans="1:14" x14ac:dyDescent="0.3">
      <c r="A22" s="126">
        <v>45356</v>
      </c>
      <c r="B22" t="s">
        <v>2459</v>
      </c>
      <c r="C22" s="127">
        <v>7140</v>
      </c>
      <c r="D22" s="127">
        <v>7144.9</v>
      </c>
      <c r="E22" s="127">
        <v>7015</v>
      </c>
      <c r="F22" s="127">
        <v>7162.5</v>
      </c>
      <c r="G22" s="127">
        <v>7056.05</v>
      </c>
      <c r="H22" s="127">
        <v>7057.9</v>
      </c>
      <c r="I22" s="127">
        <v>7080.5</v>
      </c>
      <c r="J22" s="127">
        <v>7180.8</v>
      </c>
      <c r="K22" s="127">
        <v>2754.05</v>
      </c>
      <c r="L22" s="128">
        <v>206477</v>
      </c>
      <c r="M22" s="127">
        <v>1461959550.6500001</v>
      </c>
      <c r="N22" s="128">
        <v>31695</v>
      </c>
    </row>
    <row r="23" spans="1:14" x14ac:dyDescent="0.3">
      <c r="A23" s="126">
        <v>45355</v>
      </c>
      <c r="B23" t="s">
        <v>2459</v>
      </c>
      <c r="C23" s="127">
        <v>7043.2</v>
      </c>
      <c r="D23" s="127">
        <v>7180.8</v>
      </c>
      <c r="E23" s="127">
        <v>7005.15</v>
      </c>
      <c r="F23" s="127">
        <v>7043.2</v>
      </c>
      <c r="G23" s="127">
        <v>7155.15</v>
      </c>
      <c r="H23" s="127">
        <v>7162.5</v>
      </c>
      <c r="I23" s="127">
        <v>7112.95</v>
      </c>
      <c r="J23" s="127">
        <v>7180.8</v>
      </c>
      <c r="K23" s="127">
        <v>2754.05</v>
      </c>
      <c r="L23" s="128">
        <v>362012</v>
      </c>
      <c r="M23" s="127">
        <v>2574971450.5</v>
      </c>
      <c r="N23" s="128">
        <v>53133</v>
      </c>
    </row>
    <row r="24" spans="1:14" x14ac:dyDescent="0.3">
      <c r="A24" s="126">
        <v>45353</v>
      </c>
      <c r="B24" t="s">
        <v>2459</v>
      </c>
      <c r="C24" s="127">
        <v>7020.1</v>
      </c>
      <c r="D24" s="127">
        <v>7099</v>
      </c>
      <c r="E24" s="127">
        <v>7002</v>
      </c>
      <c r="F24" s="127">
        <v>7004.95</v>
      </c>
      <c r="G24" s="127">
        <v>7039</v>
      </c>
      <c r="H24" s="127">
        <v>7043.2</v>
      </c>
      <c r="I24" s="127">
        <v>7059.78</v>
      </c>
      <c r="J24" s="127">
        <v>7099</v>
      </c>
      <c r="K24" s="127">
        <v>2705.95</v>
      </c>
      <c r="L24" s="128">
        <v>39038</v>
      </c>
      <c r="M24" s="127">
        <v>275599701.39999998</v>
      </c>
      <c r="N24" s="128">
        <v>5180</v>
      </c>
    </row>
    <row r="25" spans="1:14" x14ac:dyDescent="0.3">
      <c r="A25" s="126">
        <v>45352</v>
      </c>
      <c r="B25" t="s">
        <v>2459</v>
      </c>
      <c r="C25" s="127">
        <v>6719</v>
      </c>
      <c r="D25" s="127">
        <v>7022</v>
      </c>
      <c r="E25" s="127">
        <v>6680</v>
      </c>
      <c r="F25" s="127">
        <v>6683.85</v>
      </c>
      <c r="G25" s="127">
        <v>7005</v>
      </c>
      <c r="H25" s="127">
        <v>7004.95</v>
      </c>
      <c r="I25" s="127">
        <v>6918.42</v>
      </c>
      <c r="J25" s="127">
        <v>7048</v>
      </c>
      <c r="K25" s="127">
        <v>2705.95</v>
      </c>
      <c r="L25" s="128">
        <v>644248</v>
      </c>
      <c r="M25" s="127">
        <v>4457175972.1999998</v>
      </c>
      <c r="N25" s="128">
        <v>75492</v>
      </c>
    </row>
    <row r="26" spans="1:14" x14ac:dyDescent="0.3">
      <c r="A26" s="126">
        <v>45351</v>
      </c>
      <c r="B26" t="s">
        <v>2459</v>
      </c>
      <c r="C26" s="127">
        <v>6550</v>
      </c>
      <c r="D26" s="127">
        <v>6710</v>
      </c>
      <c r="E26" s="127">
        <v>6472</v>
      </c>
      <c r="F26" s="127">
        <v>6542.65</v>
      </c>
      <c r="G26" s="127">
        <v>6672.2</v>
      </c>
      <c r="H26" s="127">
        <v>6683.85</v>
      </c>
      <c r="I26" s="127">
        <v>6633.28</v>
      </c>
      <c r="J26" s="127">
        <v>7048</v>
      </c>
      <c r="K26" s="127">
        <v>2705.95</v>
      </c>
      <c r="L26" s="128">
        <v>391385</v>
      </c>
      <c r="M26" s="127">
        <v>2596167138.5500002</v>
      </c>
      <c r="N26" s="128">
        <v>51829</v>
      </c>
    </row>
    <row r="27" spans="1:14" x14ac:dyDescent="0.3">
      <c r="A27" s="126">
        <v>45350</v>
      </c>
      <c r="B27" t="s">
        <v>2459</v>
      </c>
      <c r="C27" s="127">
        <v>6731.05</v>
      </c>
      <c r="D27" s="127">
        <v>6819.1</v>
      </c>
      <c r="E27" s="127">
        <v>6521.25</v>
      </c>
      <c r="F27" s="127">
        <v>6761.25</v>
      </c>
      <c r="G27" s="127">
        <v>6538</v>
      </c>
      <c r="H27" s="127">
        <v>6542.65</v>
      </c>
      <c r="I27" s="127">
        <v>6660.26</v>
      </c>
      <c r="J27" s="127">
        <v>7048</v>
      </c>
      <c r="K27" s="127">
        <v>2705.95</v>
      </c>
      <c r="L27" s="128">
        <v>457909</v>
      </c>
      <c r="M27" s="127">
        <v>3049792022.75</v>
      </c>
      <c r="N27" s="128">
        <v>51232</v>
      </c>
    </row>
    <row r="28" spans="1:14" x14ac:dyDescent="0.3">
      <c r="A28" s="126">
        <v>45349</v>
      </c>
      <c r="B28" t="s">
        <v>2459</v>
      </c>
      <c r="C28" s="127">
        <v>6740</v>
      </c>
      <c r="D28" s="127">
        <v>6887.95</v>
      </c>
      <c r="E28" s="127">
        <v>6620</v>
      </c>
      <c r="F28" s="127">
        <v>6945.25</v>
      </c>
      <c r="G28" s="127">
        <v>6744</v>
      </c>
      <c r="H28" s="127">
        <v>6761.25</v>
      </c>
      <c r="I28" s="127">
        <v>6760.75</v>
      </c>
      <c r="J28" s="127">
        <v>7048</v>
      </c>
      <c r="K28" s="127">
        <v>2705.95</v>
      </c>
      <c r="L28" s="128">
        <v>863651</v>
      </c>
      <c r="M28" s="127">
        <v>5838932549.1499996</v>
      </c>
      <c r="N28" s="128">
        <v>90031</v>
      </c>
    </row>
    <row r="29" spans="1:14" x14ac:dyDescent="0.3">
      <c r="A29" s="126">
        <v>45348</v>
      </c>
      <c r="B29" t="s">
        <v>2459</v>
      </c>
      <c r="C29" s="127">
        <v>6901.6</v>
      </c>
      <c r="D29" s="127">
        <v>7048</v>
      </c>
      <c r="E29" s="127">
        <v>6880.75</v>
      </c>
      <c r="F29" s="127">
        <v>6867.5</v>
      </c>
      <c r="G29" s="127">
        <v>6971</v>
      </c>
      <c r="H29" s="127">
        <v>6945.25</v>
      </c>
      <c r="I29" s="127">
        <v>6972.55</v>
      </c>
      <c r="J29" s="127">
        <v>7048</v>
      </c>
      <c r="K29" s="127">
        <v>2705.95</v>
      </c>
      <c r="L29" s="128">
        <v>640553</v>
      </c>
      <c r="M29" s="127">
        <v>4466287526.3500004</v>
      </c>
      <c r="N29" s="128">
        <v>77671</v>
      </c>
    </row>
    <row r="30" spans="1:14" x14ac:dyDescent="0.3">
      <c r="A30" s="126">
        <v>45345</v>
      </c>
      <c r="B30" t="s">
        <v>2459</v>
      </c>
      <c r="C30" s="127">
        <v>6813.9</v>
      </c>
      <c r="D30" s="127">
        <v>6926.7</v>
      </c>
      <c r="E30" s="127">
        <v>6730.05</v>
      </c>
      <c r="F30" s="127">
        <v>6776.95</v>
      </c>
      <c r="G30" s="127">
        <v>6854</v>
      </c>
      <c r="H30" s="127">
        <v>6867.5</v>
      </c>
      <c r="I30" s="127">
        <v>6835.68</v>
      </c>
      <c r="J30" s="127">
        <v>6929</v>
      </c>
      <c r="K30" s="127">
        <v>2581.1999999999998</v>
      </c>
      <c r="L30" s="128">
        <v>273873</v>
      </c>
      <c r="M30" s="127">
        <v>1872109530.25</v>
      </c>
      <c r="N30" s="128">
        <v>36271</v>
      </c>
    </row>
    <row r="31" spans="1:14" x14ac:dyDescent="0.3">
      <c r="A31" s="126">
        <v>45344</v>
      </c>
      <c r="B31" t="s">
        <v>2459</v>
      </c>
      <c r="C31" s="127">
        <v>6750</v>
      </c>
      <c r="D31" s="127">
        <v>6869.95</v>
      </c>
      <c r="E31" s="127">
        <v>6712.65</v>
      </c>
      <c r="F31" s="127">
        <v>6734</v>
      </c>
      <c r="G31" s="127">
        <v>6773.15</v>
      </c>
      <c r="H31" s="127">
        <v>6776.95</v>
      </c>
      <c r="I31" s="127">
        <v>6773.2</v>
      </c>
      <c r="J31" s="127">
        <v>6929</v>
      </c>
      <c r="K31" s="127">
        <v>2581.1999999999998</v>
      </c>
      <c r="L31" s="128">
        <v>273519</v>
      </c>
      <c r="M31" s="127">
        <v>1852599829.5999999</v>
      </c>
      <c r="N31" s="128">
        <v>37469</v>
      </c>
    </row>
    <row r="32" spans="1:14" x14ac:dyDescent="0.3">
      <c r="A32" s="126">
        <v>45343</v>
      </c>
      <c r="B32" t="s">
        <v>2459</v>
      </c>
      <c r="C32" s="127">
        <v>6725</v>
      </c>
      <c r="D32" s="127">
        <v>6831</v>
      </c>
      <c r="E32" s="127">
        <v>6705</v>
      </c>
      <c r="F32" s="127">
        <v>6706.5</v>
      </c>
      <c r="G32" s="127">
        <v>6715</v>
      </c>
      <c r="H32" s="127">
        <v>6734</v>
      </c>
      <c r="I32" s="127">
        <v>6758.19</v>
      </c>
      <c r="J32" s="127">
        <v>6929</v>
      </c>
      <c r="K32" s="127">
        <v>2581.1999999999998</v>
      </c>
      <c r="L32" s="128">
        <v>335010</v>
      </c>
      <c r="M32" s="127">
        <v>2264062176.9000001</v>
      </c>
      <c r="N32" s="128">
        <v>43289</v>
      </c>
    </row>
    <row r="33" spans="1:14" x14ac:dyDescent="0.3">
      <c r="A33" s="126">
        <v>45342</v>
      </c>
      <c r="B33" t="s">
        <v>2459</v>
      </c>
      <c r="C33" s="127">
        <v>6790</v>
      </c>
      <c r="D33" s="127">
        <v>6929</v>
      </c>
      <c r="E33" s="127">
        <v>6666</v>
      </c>
      <c r="F33" s="127">
        <v>6743.85</v>
      </c>
      <c r="G33" s="127">
        <v>6723</v>
      </c>
      <c r="H33" s="127">
        <v>6706.5</v>
      </c>
      <c r="I33" s="127">
        <v>6792.13</v>
      </c>
      <c r="J33" s="127">
        <v>6929</v>
      </c>
      <c r="K33" s="127">
        <v>2581.1999999999998</v>
      </c>
      <c r="L33" s="128">
        <v>792746</v>
      </c>
      <c r="M33" s="127">
        <v>5384431011.75</v>
      </c>
      <c r="N33" s="128">
        <v>86921</v>
      </c>
    </row>
    <row r="34" spans="1:14" x14ac:dyDescent="0.3">
      <c r="A34" s="126">
        <v>45341</v>
      </c>
      <c r="B34" t="s">
        <v>2459</v>
      </c>
      <c r="C34" s="127">
        <v>6425.2</v>
      </c>
      <c r="D34" s="127">
        <v>6810</v>
      </c>
      <c r="E34" s="127">
        <v>6410</v>
      </c>
      <c r="F34" s="127">
        <v>6378.1</v>
      </c>
      <c r="G34" s="127">
        <v>6807.95</v>
      </c>
      <c r="H34" s="127">
        <v>6743.85</v>
      </c>
      <c r="I34" s="127">
        <v>6625.89</v>
      </c>
      <c r="J34" s="127">
        <v>6810</v>
      </c>
      <c r="K34" s="127">
        <v>2581.1999999999998</v>
      </c>
      <c r="L34" s="128">
        <v>1101152</v>
      </c>
      <c r="M34" s="127">
        <v>7296106864.3500004</v>
      </c>
      <c r="N34" s="128">
        <v>112987</v>
      </c>
    </row>
    <row r="35" spans="1:14" x14ac:dyDescent="0.3">
      <c r="A35" s="126">
        <v>45338</v>
      </c>
      <c r="B35" t="s">
        <v>2459</v>
      </c>
      <c r="C35" s="127">
        <v>6390</v>
      </c>
      <c r="D35" s="127">
        <v>6429</v>
      </c>
      <c r="E35" s="127">
        <v>6331.9</v>
      </c>
      <c r="F35" s="127">
        <v>6360.05</v>
      </c>
      <c r="G35" s="127">
        <v>6370</v>
      </c>
      <c r="H35" s="127">
        <v>6378.1</v>
      </c>
      <c r="I35" s="127">
        <v>6382.46</v>
      </c>
      <c r="J35" s="127">
        <v>6765</v>
      </c>
      <c r="K35" s="127">
        <v>2581.1999999999998</v>
      </c>
      <c r="L35" s="128">
        <v>130359</v>
      </c>
      <c r="M35" s="127">
        <v>832010846.35000002</v>
      </c>
      <c r="N35" s="128">
        <v>16355</v>
      </c>
    </row>
    <row r="36" spans="1:14" x14ac:dyDescent="0.3">
      <c r="A36" s="126">
        <v>45337</v>
      </c>
      <c r="B36" t="s">
        <v>2459</v>
      </c>
      <c r="C36" s="127">
        <v>6380</v>
      </c>
      <c r="D36" s="127">
        <v>6472</v>
      </c>
      <c r="E36" s="127">
        <v>6332</v>
      </c>
      <c r="F36" s="127">
        <v>6339.95</v>
      </c>
      <c r="G36" s="127">
        <v>6374</v>
      </c>
      <c r="H36" s="127">
        <v>6360.05</v>
      </c>
      <c r="I36" s="127">
        <v>6394.16</v>
      </c>
      <c r="J36" s="127">
        <v>6765</v>
      </c>
      <c r="K36" s="127">
        <v>2581.1999999999998</v>
      </c>
      <c r="L36" s="128">
        <v>241622</v>
      </c>
      <c r="M36" s="127">
        <v>1544968922.3499999</v>
      </c>
      <c r="N36" s="128">
        <v>31836</v>
      </c>
    </row>
    <row r="37" spans="1:14" x14ac:dyDescent="0.3">
      <c r="A37" s="126">
        <v>45336</v>
      </c>
      <c r="B37" t="s">
        <v>2459</v>
      </c>
      <c r="C37" s="127">
        <v>6202</v>
      </c>
      <c r="D37" s="127">
        <v>6360</v>
      </c>
      <c r="E37" s="127">
        <v>6200</v>
      </c>
      <c r="F37" s="127">
        <v>6295.7</v>
      </c>
      <c r="G37" s="127">
        <v>6355</v>
      </c>
      <c r="H37" s="127">
        <v>6339.95</v>
      </c>
      <c r="I37" s="127">
        <v>6293.65</v>
      </c>
      <c r="J37" s="127">
        <v>6765</v>
      </c>
      <c r="K37" s="127">
        <v>2581.1999999999998</v>
      </c>
      <c r="L37" s="128">
        <v>151149</v>
      </c>
      <c r="M37" s="127">
        <v>951278666.85000002</v>
      </c>
      <c r="N37" s="128">
        <v>24475</v>
      </c>
    </row>
    <row r="38" spans="1:14" x14ac:dyDescent="0.3">
      <c r="A38" s="126">
        <v>45335</v>
      </c>
      <c r="B38" t="s">
        <v>2459</v>
      </c>
      <c r="C38" s="127">
        <v>6244.05</v>
      </c>
      <c r="D38" s="127">
        <v>6316.9</v>
      </c>
      <c r="E38" s="127">
        <v>6131</v>
      </c>
      <c r="F38" s="127">
        <v>6269.2</v>
      </c>
      <c r="G38" s="127">
        <v>6290</v>
      </c>
      <c r="H38" s="127">
        <v>6295.7</v>
      </c>
      <c r="I38" s="127">
        <v>6255.56</v>
      </c>
      <c r="J38" s="127">
        <v>6765</v>
      </c>
      <c r="K38" s="127">
        <v>2581.1999999999998</v>
      </c>
      <c r="L38" s="128">
        <v>168955</v>
      </c>
      <c r="M38" s="127">
        <v>1056907602.55</v>
      </c>
      <c r="N38" s="128">
        <v>26277</v>
      </c>
    </row>
    <row r="39" spans="1:14" x14ac:dyDescent="0.3">
      <c r="A39" s="126">
        <v>45334</v>
      </c>
      <c r="B39" t="s">
        <v>2459</v>
      </c>
      <c r="C39" s="127">
        <v>6295</v>
      </c>
      <c r="D39" s="127">
        <v>6321.1</v>
      </c>
      <c r="E39" s="127">
        <v>6202.9</v>
      </c>
      <c r="F39" s="127">
        <v>6277.9</v>
      </c>
      <c r="G39" s="127">
        <v>6243.3</v>
      </c>
      <c r="H39" s="127">
        <v>6269.2</v>
      </c>
      <c r="I39" s="127">
        <v>6272.49</v>
      </c>
      <c r="J39" s="127">
        <v>6765</v>
      </c>
      <c r="K39" s="127">
        <v>2581.1999999999998</v>
      </c>
      <c r="L39" s="128">
        <v>169271</v>
      </c>
      <c r="M39" s="127">
        <v>1061750367.05</v>
      </c>
      <c r="N39" s="128">
        <v>23331</v>
      </c>
    </row>
    <row r="40" spans="1:14" x14ac:dyDescent="0.3">
      <c r="A40" s="126">
        <v>45331</v>
      </c>
      <c r="B40" t="s">
        <v>2459</v>
      </c>
      <c r="C40" s="127">
        <v>6249.95</v>
      </c>
      <c r="D40" s="127">
        <v>6290.2</v>
      </c>
      <c r="E40" s="127">
        <v>6125.4</v>
      </c>
      <c r="F40" s="127">
        <v>6223.95</v>
      </c>
      <c r="G40" s="127">
        <v>6258</v>
      </c>
      <c r="H40" s="127">
        <v>6277.9</v>
      </c>
      <c r="I40" s="127">
        <v>6230.06</v>
      </c>
      <c r="J40" s="127">
        <v>6765</v>
      </c>
      <c r="K40" s="127">
        <v>2581.1999999999998</v>
      </c>
      <c r="L40" s="128">
        <v>154552</v>
      </c>
      <c r="M40" s="127">
        <v>962868570.95000005</v>
      </c>
      <c r="N40" s="128">
        <v>24807</v>
      </c>
    </row>
    <row r="41" spans="1:14" x14ac:dyDescent="0.3">
      <c r="A41" s="126">
        <v>45330</v>
      </c>
      <c r="B41" t="s">
        <v>2459</v>
      </c>
      <c r="C41" s="127">
        <v>6345</v>
      </c>
      <c r="D41" s="127">
        <v>6373.9</v>
      </c>
      <c r="E41" s="127">
        <v>6206.35</v>
      </c>
      <c r="F41" s="127">
        <v>6308.85</v>
      </c>
      <c r="G41" s="127">
        <v>6248</v>
      </c>
      <c r="H41" s="127">
        <v>6223.95</v>
      </c>
      <c r="I41" s="127">
        <v>6269.42</v>
      </c>
      <c r="J41" s="127">
        <v>6765</v>
      </c>
      <c r="K41" s="127">
        <v>2581.1999999999998</v>
      </c>
      <c r="L41" s="128">
        <v>176758</v>
      </c>
      <c r="M41" s="127">
        <v>1108170449.1500001</v>
      </c>
      <c r="N41" s="128">
        <v>23948</v>
      </c>
    </row>
    <row r="42" spans="1:14" x14ac:dyDescent="0.3">
      <c r="A42" s="126">
        <v>45329</v>
      </c>
      <c r="B42" t="s">
        <v>2459</v>
      </c>
      <c r="C42" s="127">
        <v>6390</v>
      </c>
      <c r="D42" s="127">
        <v>6414.5</v>
      </c>
      <c r="E42" s="127">
        <v>6282.75</v>
      </c>
      <c r="F42" s="127">
        <v>6358.55</v>
      </c>
      <c r="G42" s="127">
        <v>6300</v>
      </c>
      <c r="H42" s="127">
        <v>6308.85</v>
      </c>
      <c r="I42" s="127">
        <v>6325.02</v>
      </c>
      <c r="J42" s="127">
        <v>6765</v>
      </c>
      <c r="K42" s="127">
        <v>2581.1999999999998</v>
      </c>
      <c r="L42" s="128">
        <v>167852</v>
      </c>
      <c r="M42" s="127">
        <v>1061667388.25</v>
      </c>
      <c r="N42" s="128">
        <v>22174</v>
      </c>
    </row>
    <row r="43" spans="1:14" x14ac:dyDescent="0.3">
      <c r="A43" s="126">
        <v>45328</v>
      </c>
      <c r="B43" t="s">
        <v>2459</v>
      </c>
      <c r="C43" s="127">
        <v>6300</v>
      </c>
      <c r="D43" s="127">
        <v>6408</v>
      </c>
      <c r="E43" s="127">
        <v>6260.4</v>
      </c>
      <c r="F43" s="127">
        <v>6259.6</v>
      </c>
      <c r="G43" s="127">
        <v>6350</v>
      </c>
      <c r="H43" s="127">
        <v>6358.55</v>
      </c>
      <c r="I43" s="127">
        <v>6353.81</v>
      </c>
      <c r="J43" s="127">
        <v>6765</v>
      </c>
      <c r="K43" s="127">
        <v>2581.1999999999998</v>
      </c>
      <c r="L43" s="128">
        <v>316205</v>
      </c>
      <c r="M43" s="127">
        <v>2009107176.8499999</v>
      </c>
      <c r="N43" s="128">
        <v>44725</v>
      </c>
    </row>
    <row r="44" spans="1:14" x14ac:dyDescent="0.3">
      <c r="A44" s="126">
        <v>45327</v>
      </c>
      <c r="B44" t="s">
        <v>2459</v>
      </c>
      <c r="C44" s="127">
        <v>6251</v>
      </c>
      <c r="D44" s="127">
        <v>6462.2</v>
      </c>
      <c r="E44" s="127">
        <v>6244</v>
      </c>
      <c r="F44" s="127">
        <v>6237.8</v>
      </c>
      <c r="G44" s="127">
        <v>6263.35</v>
      </c>
      <c r="H44" s="127">
        <v>6259.6</v>
      </c>
      <c r="I44" s="127">
        <v>6347.29</v>
      </c>
      <c r="J44" s="127">
        <v>6765</v>
      </c>
      <c r="K44" s="127">
        <v>2581.1999999999998</v>
      </c>
      <c r="L44" s="128">
        <v>483413</v>
      </c>
      <c r="M44" s="127">
        <v>3068363956.1999998</v>
      </c>
      <c r="N44" s="128">
        <v>57310</v>
      </c>
    </row>
    <row r="45" spans="1:14" x14ac:dyDescent="0.3">
      <c r="A45" s="126">
        <v>45324</v>
      </c>
      <c r="B45" t="s">
        <v>2459</v>
      </c>
      <c r="C45" s="127">
        <v>6189.95</v>
      </c>
      <c r="D45" s="127">
        <v>6284.8</v>
      </c>
      <c r="E45" s="127">
        <v>6090</v>
      </c>
      <c r="F45" s="127">
        <v>6124.4</v>
      </c>
      <c r="G45" s="127">
        <v>6224</v>
      </c>
      <c r="H45" s="127">
        <v>6237.8</v>
      </c>
      <c r="I45" s="127">
        <v>6204.3</v>
      </c>
      <c r="J45" s="127">
        <v>6765</v>
      </c>
      <c r="K45" s="127">
        <v>2553</v>
      </c>
      <c r="L45" s="128">
        <v>430426</v>
      </c>
      <c r="M45" s="127">
        <v>2670490143.0500002</v>
      </c>
      <c r="N45" s="128">
        <v>51874</v>
      </c>
    </row>
    <row r="46" spans="1:14" x14ac:dyDescent="0.3">
      <c r="A46" s="126">
        <v>45323</v>
      </c>
      <c r="B46" t="s">
        <v>2459</v>
      </c>
      <c r="C46" s="127">
        <v>6161</v>
      </c>
      <c r="D46" s="127">
        <v>6348</v>
      </c>
      <c r="E46" s="127">
        <v>6051.1</v>
      </c>
      <c r="F46" s="127">
        <v>5991.1</v>
      </c>
      <c r="G46" s="127">
        <v>6123</v>
      </c>
      <c r="H46" s="127">
        <v>6124.4</v>
      </c>
      <c r="I46" s="127">
        <v>6176.66</v>
      </c>
      <c r="J46" s="127">
        <v>6765</v>
      </c>
      <c r="K46" s="127">
        <v>2553</v>
      </c>
      <c r="L46" s="128">
        <v>1071955</v>
      </c>
      <c r="M46" s="127">
        <v>6621106366.4499998</v>
      </c>
      <c r="N46" s="128">
        <v>115025</v>
      </c>
    </row>
    <row r="47" spans="1:14" x14ac:dyDescent="0.3">
      <c r="A47" s="126">
        <v>45322</v>
      </c>
      <c r="B47" t="s">
        <v>2459</v>
      </c>
      <c r="C47" s="127">
        <v>5865</v>
      </c>
      <c r="D47" s="127">
        <v>6018.4</v>
      </c>
      <c r="E47" s="127">
        <v>5800.2</v>
      </c>
      <c r="F47" s="127">
        <v>5862.95</v>
      </c>
      <c r="G47" s="127">
        <v>5976.9</v>
      </c>
      <c r="H47" s="127">
        <v>5991.1</v>
      </c>
      <c r="I47" s="127">
        <v>5914.12</v>
      </c>
      <c r="J47" s="127">
        <v>6765</v>
      </c>
      <c r="K47" s="127">
        <v>2553</v>
      </c>
      <c r="L47" s="128">
        <v>588652</v>
      </c>
      <c r="M47" s="127">
        <v>3481361489.0500002</v>
      </c>
      <c r="N47" s="128">
        <v>62357</v>
      </c>
    </row>
    <row r="48" spans="1:14" x14ac:dyDescent="0.3">
      <c r="A48" s="126">
        <v>45321</v>
      </c>
      <c r="B48" t="s">
        <v>2459</v>
      </c>
      <c r="C48" s="127">
        <v>5910</v>
      </c>
      <c r="D48" s="127">
        <v>5981.3</v>
      </c>
      <c r="E48" s="127">
        <v>5852</v>
      </c>
      <c r="F48" s="127">
        <v>5871.65</v>
      </c>
      <c r="G48" s="127">
        <v>5870</v>
      </c>
      <c r="H48" s="127">
        <v>5862.95</v>
      </c>
      <c r="I48" s="127">
        <v>5913.93</v>
      </c>
      <c r="J48" s="127">
        <v>6765</v>
      </c>
      <c r="K48" s="127">
        <v>2553</v>
      </c>
      <c r="L48" s="128">
        <v>203956</v>
      </c>
      <c r="M48" s="127">
        <v>1206181928.05</v>
      </c>
      <c r="N48" s="128">
        <v>26489</v>
      </c>
    </row>
    <row r="49" spans="1:14" x14ac:dyDescent="0.3">
      <c r="A49" s="126">
        <v>45320</v>
      </c>
      <c r="B49" t="s">
        <v>2459</v>
      </c>
      <c r="C49" s="127">
        <v>5898</v>
      </c>
      <c r="D49" s="127">
        <v>5921.2</v>
      </c>
      <c r="E49" s="127">
        <v>5842.1</v>
      </c>
      <c r="F49" s="127">
        <v>5879.45</v>
      </c>
      <c r="G49" s="127">
        <v>5878</v>
      </c>
      <c r="H49" s="127">
        <v>5871.65</v>
      </c>
      <c r="I49" s="127">
        <v>5871.38</v>
      </c>
      <c r="J49" s="127">
        <v>6765</v>
      </c>
      <c r="K49" s="127">
        <v>2553</v>
      </c>
      <c r="L49" s="128">
        <v>214390</v>
      </c>
      <c r="M49" s="127">
        <v>1258765875.4000001</v>
      </c>
      <c r="N49" s="128">
        <v>24142</v>
      </c>
    </row>
    <row r="50" spans="1:14" x14ac:dyDescent="0.3">
      <c r="A50" s="126">
        <v>45316</v>
      </c>
      <c r="B50" t="s">
        <v>2459</v>
      </c>
      <c r="C50" s="127">
        <v>5966</v>
      </c>
      <c r="D50" s="127">
        <v>5966</v>
      </c>
      <c r="E50" s="127">
        <v>5794.2</v>
      </c>
      <c r="F50" s="127">
        <v>5920.1</v>
      </c>
      <c r="G50" s="127">
        <v>5865</v>
      </c>
      <c r="H50" s="127">
        <v>5879.45</v>
      </c>
      <c r="I50" s="127">
        <v>5848.26</v>
      </c>
      <c r="J50" s="127">
        <v>6765</v>
      </c>
      <c r="K50" s="127">
        <v>2553</v>
      </c>
      <c r="L50" s="128">
        <v>296056</v>
      </c>
      <c r="M50" s="127">
        <v>1731412471.9000001</v>
      </c>
      <c r="N50" s="128">
        <v>41896</v>
      </c>
    </row>
    <row r="51" spans="1:14" x14ac:dyDescent="0.3">
      <c r="A51" s="126">
        <v>45315</v>
      </c>
      <c r="B51" t="s">
        <v>2459</v>
      </c>
      <c r="C51" s="127">
        <v>5911.95</v>
      </c>
      <c r="D51" s="127">
        <v>5975</v>
      </c>
      <c r="E51" s="127">
        <v>5782.85</v>
      </c>
      <c r="F51" s="127">
        <v>5853.85</v>
      </c>
      <c r="G51" s="127">
        <v>5913.85</v>
      </c>
      <c r="H51" s="127">
        <v>5920.1</v>
      </c>
      <c r="I51" s="127">
        <v>5886.89</v>
      </c>
      <c r="J51" s="127">
        <v>6765</v>
      </c>
      <c r="K51" s="127">
        <v>2553</v>
      </c>
      <c r="L51" s="128">
        <v>323198</v>
      </c>
      <c r="M51" s="127">
        <v>1902632203</v>
      </c>
      <c r="N51" s="128">
        <v>56820</v>
      </c>
    </row>
    <row r="52" spans="1:14" x14ac:dyDescent="0.3">
      <c r="A52" s="126">
        <v>45314</v>
      </c>
      <c r="B52" t="s">
        <v>2459</v>
      </c>
      <c r="C52" s="127">
        <v>6025.05</v>
      </c>
      <c r="D52" s="127">
        <v>6102.15</v>
      </c>
      <c r="E52" s="127">
        <v>5819.3</v>
      </c>
      <c r="F52" s="127">
        <v>6019.2</v>
      </c>
      <c r="G52" s="127">
        <v>5850</v>
      </c>
      <c r="H52" s="127">
        <v>5853.85</v>
      </c>
      <c r="I52" s="127">
        <v>5953.59</v>
      </c>
      <c r="J52" s="127">
        <v>6765</v>
      </c>
      <c r="K52" s="127">
        <v>2553</v>
      </c>
      <c r="L52" s="128">
        <v>350766</v>
      </c>
      <c r="M52" s="127">
        <v>2088318689.6500001</v>
      </c>
      <c r="N52" s="128">
        <v>58684</v>
      </c>
    </row>
    <row r="53" spans="1:14" x14ac:dyDescent="0.3">
      <c r="A53" s="126">
        <v>45311</v>
      </c>
      <c r="B53" t="s">
        <v>2459</v>
      </c>
      <c r="C53" s="127">
        <v>6121</v>
      </c>
      <c r="D53" s="127">
        <v>6175</v>
      </c>
      <c r="E53" s="127">
        <v>6005</v>
      </c>
      <c r="F53" s="127">
        <v>6100.2</v>
      </c>
      <c r="G53" s="127">
        <v>6021.95</v>
      </c>
      <c r="H53" s="127">
        <v>6019.2</v>
      </c>
      <c r="I53" s="127">
        <v>6074.56</v>
      </c>
      <c r="J53" s="127">
        <v>6765</v>
      </c>
      <c r="K53" s="127">
        <v>2553</v>
      </c>
      <c r="L53" s="128">
        <v>193637</v>
      </c>
      <c r="M53" s="127">
        <v>1176259457.2</v>
      </c>
      <c r="N53" s="128">
        <v>26247</v>
      </c>
    </row>
    <row r="54" spans="1:14" x14ac:dyDescent="0.3">
      <c r="A54" s="126">
        <v>45310</v>
      </c>
      <c r="B54" t="s">
        <v>2459</v>
      </c>
      <c r="C54" s="127">
        <v>6198</v>
      </c>
      <c r="D54" s="127">
        <v>6211.9</v>
      </c>
      <c r="E54" s="127">
        <v>6020</v>
      </c>
      <c r="F54" s="127">
        <v>6303.1</v>
      </c>
      <c r="G54" s="127">
        <v>6100</v>
      </c>
      <c r="H54" s="127">
        <v>6100.2</v>
      </c>
      <c r="I54" s="127">
        <v>6093.76</v>
      </c>
      <c r="J54" s="127">
        <v>6765</v>
      </c>
      <c r="K54" s="127">
        <v>2553</v>
      </c>
      <c r="L54" s="128">
        <v>894287</v>
      </c>
      <c r="M54" s="127">
        <v>5449566464.0500002</v>
      </c>
      <c r="N54" s="128">
        <v>113827</v>
      </c>
    </row>
    <row r="55" spans="1:14" x14ac:dyDescent="0.3">
      <c r="A55" s="126">
        <v>45309</v>
      </c>
      <c r="B55" t="s">
        <v>2459</v>
      </c>
      <c r="C55" s="127">
        <v>6371</v>
      </c>
      <c r="D55" s="127">
        <v>6375</v>
      </c>
      <c r="E55" s="127">
        <v>6054.1</v>
      </c>
      <c r="F55" s="127">
        <v>6367.7</v>
      </c>
      <c r="G55" s="127">
        <v>6292.2</v>
      </c>
      <c r="H55" s="127">
        <v>6303.1</v>
      </c>
      <c r="I55" s="127">
        <v>6245.62</v>
      </c>
      <c r="J55" s="127">
        <v>6765</v>
      </c>
      <c r="K55" s="127">
        <v>2553</v>
      </c>
      <c r="L55" s="128">
        <v>326794</v>
      </c>
      <c r="M55" s="127">
        <v>2041031960.5</v>
      </c>
      <c r="N55" s="128">
        <v>42662</v>
      </c>
    </row>
    <row r="56" spans="1:14" x14ac:dyDescent="0.3">
      <c r="A56" s="126">
        <v>45308</v>
      </c>
      <c r="B56" t="s">
        <v>2459</v>
      </c>
      <c r="C56" s="127">
        <v>6290</v>
      </c>
      <c r="D56" s="127">
        <v>6398</v>
      </c>
      <c r="E56" s="127">
        <v>6219.5</v>
      </c>
      <c r="F56" s="127">
        <v>6343.6</v>
      </c>
      <c r="G56" s="127">
        <v>6375</v>
      </c>
      <c r="H56" s="127">
        <v>6367.7</v>
      </c>
      <c r="I56" s="127">
        <v>6357.65</v>
      </c>
      <c r="J56" s="127">
        <v>6765</v>
      </c>
      <c r="K56" s="127">
        <v>2553</v>
      </c>
      <c r="L56" s="128">
        <v>203515</v>
      </c>
      <c r="M56" s="127">
        <v>1293876729.4000001</v>
      </c>
      <c r="N56" s="128">
        <v>28613</v>
      </c>
    </row>
    <row r="57" spans="1:14" x14ac:dyDescent="0.3">
      <c r="A57" s="126">
        <v>45307</v>
      </c>
      <c r="B57" t="s">
        <v>2459</v>
      </c>
      <c r="C57" s="127">
        <v>6339.9</v>
      </c>
      <c r="D57" s="127">
        <v>6418</v>
      </c>
      <c r="E57" s="127">
        <v>6309.35</v>
      </c>
      <c r="F57" s="127">
        <v>6331.6</v>
      </c>
      <c r="G57" s="127">
        <v>6341</v>
      </c>
      <c r="H57" s="127">
        <v>6343.6</v>
      </c>
      <c r="I57" s="127">
        <v>6365.03</v>
      </c>
      <c r="J57" s="127">
        <v>6765</v>
      </c>
      <c r="K57" s="127">
        <v>2553</v>
      </c>
      <c r="L57" s="128">
        <v>256623</v>
      </c>
      <c r="M57" s="127">
        <v>1633413630.9000001</v>
      </c>
      <c r="N57" s="128">
        <v>28784</v>
      </c>
    </row>
    <row r="58" spans="1:14" x14ac:dyDescent="0.3">
      <c r="A58" s="126">
        <v>45306</v>
      </c>
      <c r="B58" t="s">
        <v>2459</v>
      </c>
      <c r="C58" s="127">
        <v>6480</v>
      </c>
      <c r="D58" s="127">
        <v>6519.45</v>
      </c>
      <c r="E58" s="127">
        <v>6305</v>
      </c>
      <c r="F58" s="127">
        <v>6553.95</v>
      </c>
      <c r="G58" s="127">
        <v>6330.1</v>
      </c>
      <c r="H58" s="127">
        <v>6331.6</v>
      </c>
      <c r="I58" s="127">
        <v>6364.17</v>
      </c>
      <c r="J58" s="127">
        <v>6765</v>
      </c>
      <c r="K58" s="127">
        <v>2553</v>
      </c>
      <c r="L58" s="128">
        <v>639402</v>
      </c>
      <c r="M58" s="127">
        <v>4069262579.4499998</v>
      </c>
      <c r="N58" s="128">
        <v>72939</v>
      </c>
    </row>
    <row r="59" spans="1:14" x14ac:dyDescent="0.3">
      <c r="A59" s="126">
        <v>45303</v>
      </c>
      <c r="B59" t="s">
        <v>2459</v>
      </c>
      <c r="C59" s="127">
        <v>6500</v>
      </c>
      <c r="D59" s="127">
        <v>6600</v>
      </c>
      <c r="E59" s="127">
        <v>6480</v>
      </c>
      <c r="F59" s="127">
        <v>6488.65</v>
      </c>
      <c r="G59" s="127">
        <v>6552</v>
      </c>
      <c r="H59" s="127">
        <v>6553.95</v>
      </c>
      <c r="I59" s="127">
        <v>6557.1</v>
      </c>
      <c r="J59" s="127">
        <v>6765</v>
      </c>
      <c r="K59" s="127">
        <v>2553</v>
      </c>
      <c r="L59" s="128">
        <v>415988</v>
      </c>
      <c r="M59" s="127">
        <v>2727676393.1500001</v>
      </c>
      <c r="N59" s="128">
        <v>50807</v>
      </c>
    </row>
    <row r="60" spans="1:14" x14ac:dyDescent="0.3">
      <c r="A60" s="126">
        <v>45302</v>
      </c>
      <c r="B60" t="s">
        <v>2459</v>
      </c>
      <c r="C60" s="127">
        <v>6369.95</v>
      </c>
      <c r="D60" s="127">
        <v>6508</v>
      </c>
      <c r="E60" s="127">
        <v>6338.55</v>
      </c>
      <c r="F60" s="127">
        <v>6326.95</v>
      </c>
      <c r="G60" s="127">
        <v>6479</v>
      </c>
      <c r="H60" s="127">
        <v>6488.65</v>
      </c>
      <c r="I60" s="127">
        <v>6461.98</v>
      </c>
      <c r="J60" s="127">
        <v>6765</v>
      </c>
      <c r="K60" s="127">
        <v>2553</v>
      </c>
      <c r="L60" s="128">
        <v>406115</v>
      </c>
      <c r="M60" s="127">
        <v>2624308511.9000001</v>
      </c>
      <c r="N60" s="128">
        <v>44444</v>
      </c>
    </row>
    <row r="61" spans="1:14" x14ac:dyDescent="0.3">
      <c r="A61" s="126">
        <v>45301</v>
      </c>
      <c r="B61" t="s">
        <v>2459</v>
      </c>
      <c r="C61" s="127">
        <v>6350</v>
      </c>
      <c r="D61" s="127">
        <v>6395</v>
      </c>
      <c r="E61" s="127">
        <v>6280</v>
      </c>
      <c r="F61" s="127">
        <v>6356.7</v>
      </c>
      <c r="G61" s="127">
        <v>6326.45</v>
      </c>
      <c r="H61" s="127">
        <v>6326.95</v>
      </c>
      <c r="I61" s="127">
        <v>6324.01</v>
      </c>
      <c r="J61" s="127">
        <v>6765</v>
      </c>
      <c r="K61" s="127">
        <v>2553</v>
      </c>
      <c r="L61" s="128">
        <v>185762</v>
      </c>
      <c r="M61" s="127">
        <v>1174761101.9000001</v>
      </c>
      <c r="N61" s="128">
        <v>21140</v>
      </c>
    </row>
    <row r="62" spans="1:14" x14ac:dyDescent="0.3">
      <c r="A62" s="126">
        <v>45300</v>
      </c>
      <c r="B62" t="s">
        <v>2459</v>
      </c>
      <c r="C62" s="127">
        <v>6372.95</v>
      </c>
      <c r="D62" s="127">
        <v>6450</v>
      </c>
      <c r="E62" s="127">
        <v>6341.7</v>
      </c>
      <c r="F62" s="127">
        <v>6325.45</v>
      </c>
      <c r="G62" s="127">
        <v>6351.95</v>
      </c>
      <c r="H62" s="127">
        <v>6356.7</v>
      </c>
      <c r="I62" s="127">
        <v>6388.6</v>
      </c>
      <c r="J62" s="127">
        <v>6765</v>
      </c>
      <c r="K62" s="127">
        <v>2553</v>
      </c>
      <c r="L62" s="128">
        <v>206103</v>
      </c>
      <c r="M62" s="127">
        <v>1316709635.8</v>
      </c>
      <c r="N62" s="128">
        <v>26502</v>
      </c>
    </row>
    <row r="63" spans="1:14" x14ac:dyDescent="0.3">
      <c r="A63" s="126">
        <v>45299</v>
      </c>
      <c r="B63" t="s">
        <v>2459</v>
      </c>
      <c r="C63" s="127">
        <v>6399.85</v>
      </c>
      <c r="D63" s="127">
        <v>6399.85</v>
      </c>
      <c r="E63" s="127">
        <v>6303</v>
      </c>
      <c r="F63" s="127">
        <v>6378.4</v>
      </c>
      <c r="G63" s="127">
        <v>6325</v>
      </c>
      <c r="H63" s="127">
        <v>6325.45</v>
      </c>
      <c r="I63" s="127">
        <v>6336.12</v>
      </c>
      <c r="J63" s="127">
        <v>6765</v>
      </c>
      <c r="K63" s="127">
        <v>2553</v>
      </c>
      <c r="L63" s="128">
        <v>136870</v>
      </c>
      <c r="M63" s="127">
        <v>867224855.14999998</v>
      </c>
      <c r="N63" s="128">
        <v>18440</v>
      </c>
    </row>
    <row r="64" spans="1:14" x14ac:dyDescent="0.3">
      <c r="A64" s="126">
        <v>45296</v>
      </c>
      <c r="B64" t="s">
        <v>2459</v>
      </c>
      <c r="C64" s="127">
        <v>6396.55</v>
      </c>
      <c r="D64" s="127">
        <v>6459</v>
      </c>
      <c r="E64" s="127">
        <v>6364.3</v>
      </c>
      <c r="F64" s="127">
        <v>6396.55</v>
      </c>
      <c r="G64" s="127">
        <v>6370.5</v>
      </c>
      <c r="H64" s="127">
        <v>6378.4</v>
      </c>
      <c r="I64" s="127">
        <v>6412.32</v>
      </c>
      <c r="J64" s="127">
        <v>6765</v>
      </c>
      <c r="K64" s="127">
        <v>2553</v>
      </c>
      <c r="L64" s="128">
        <v>246494</v>
      </c>
      <c r="M64" s="127">
        <v>1580598395.3499999</v>
      </c>
      <c r="N64" s="128">
        <v>22113</v>
      </c>
    </row>
    <row r="65" spans="1:14" x14ac:dyDescent="0.3">
      <c r="A65" s="126">
        <v>45295</v>
      </c>
      <c r="B65" t="s">
        <v>2459</v>
      </c>
      <c r="C65" s="127">
        <v>6379</v>
      </c>
      <c r="D65" s="127">
        <v>6447.45</v>
      </c>
      <c r="E65" s="127">
        <v>6365.65</v>
      </c>
      <c r="F65" s="127">
        <v>6350.7</v>
      </c>
      <c r="G65" s="127">
        <v>6388.75</v>
      </c>
      <c r="H65" s="127">
        <v>6396.55</v>
      </c>
      <c r="I65" s="127">
        <v>6405.19</v>
      </c>
      <c r="J65" s="127">
        <v>6765</v>
      </c>
      <c r="K65" s="127">
        <v>2553</v>
      </c>
      <c r="L65" s="128">
        <v>244040</v>
      </c>
      <c r="M65" s="127">
        <v>1563121640.5</v>
      </c>
      <c r="N65" s="128">
        <v>28268</v>
      </c>
    </row>
    <row r="66" spans="1:14" x14ac:dyDescent="0.3">
      <c r="A66" s="126">
        <v>45294</v>
      </c>
      <c r="B66" t="s">
        <v>2459</v>
      </c>
      <c r="C66" s="127">
        <v>6316.6</v>
      </c>
      <c r="D66" s="127">
        <v>6411</v>
      </c>
      <c r="E66" s="127">
        <v>6269</v>
      </c>
      <c r="F66" s="127">
        <v>6316.5</v>
      </c>
      <c r="G66" s="127">
        <v>6351</v>
      </c>
      <c r="H66" s="127">
        <v>6350.7</v>
      </c>
      <c r="I66" s="127">
        <v>6347.62</v>
      </c>
      <c r="J66" s="127">
        <v>6765</v>
      </c>
      <c r="K66" s="127">
        <v>2553</v>
      </c>
      <c r="L66" s="128">
        <v>241046</v>
      </c>
      <c r="M66" s="127">
        <v>1530068470.05</v>
      </c>
      <c r="N66" s="128">
        <v>34895</v>
      </c>
    </row>
    <row r="67" spans="1:14" x14ac:dyDescent="0.3">
      <c r="A67" s="126">
        <v>45293</v>
      </c>
      <c r="B67" t="s">
        <v>2459</v>
      </c>
      <c r="C67" s="127">
        <v>6465.5</v>
      </c>
      <c r="D67" s="127">
        <v>6483.4</v>
      </c>
      <c r="E67" s="127">
        <v>6243.15</v>
      </c>
      <c r="F67" s="127">
        <v>6460.35</v>
      </c>
      <c r="G67" s="127">
        <v>6305</v>
      </c>
      <c r="H67" s="127">
        <v>6316.5</v>
      </c>
      <c r="I67" s="127">
        <v>6316.25</v>
      </c>
      <c r="J67" s="127">
        <v>6765</v>
      </c>
      <c r="K67" s="127">
        <v>2553</v>
      </c>
      <c r="L67" s="128">
        <v>604541</v>
      </c>
      <c r="M67" s="127">
        <v>3818430422.8499999</v>
      </c>
      <c r="N67" s="128">
        <v>63614</v>
      </c>
    </row>
    <row r="68" spans="1:14" x14ac:dyDescent="0.3">
      <c r="A68" s="126">
        <v>45292</v>
      </c>
      <c r="B68" t="s">
        <v>2459</v>
      </c>
      <c r="C68" s="127">
        <v>6560</v>
      </c>
      <c r="D68" s="127">
        <v>6585.8</v>
      </c>
      <c r="E68" s="127">
        <v>6420.5</v>
      </c>
      <c r="F68" s="127">
        <v>6566.75</v>
      </c>
      <c r="G68" s="127">
        <v>6444.7</v>
      </c>
      <c r="H68" s="127">
        <v>6460.35</v>
      </c>
      <c r="I68" s="127">
        <v>6499.21</v>
      </c>
      <c r="J68" s="127">
        <v>6765</v>
      </c>
      <c r="K68" s="127">
        <v>2553</v>
      </c>
      <c r="L68" s="128">
        <v>268871</v>
      </c>
      <c r="M68" s="127">
        <v>1747450214.3499999</v>
      </c>
      <c r="N68" s="128">
        <v>26831</v>
      </c>
    </row>
    <row r="69" spans="1:14" x14ac:dyDescent="0.3">
      <c r="A69" s="126">
        <v>45289</v>
      </c>
      <c r="B69" t="s">
        <v>2459</v>
      </c>
      <c r="C69" s="127">
        <v>6463</v>
      </c>
      <c r="D69" s="127">
        <v>6619.4</v>
      </c>
      <c r="E69" s="127">
        <v>6423.1</v>
      </c>
      <c r="F69" s="127">
        <v>6464.55</v>
      </c>
      <c r="G69" s="127">
        <v>6554</v>
      </c>
      <c r="H69" s="127">
        <v>6566.75</v>
      </c>
      <c r="I69" s="127">
        <v>6550.76</v>
      </c>
      <c r="J69" s="127">
        <v>6765</v>
      </c>
      <c r="K69" s="127">
        <v>2553</v>
      </c>
      <c r="L69" s="128">
        <v>478071</v>
      </c>
      <c r="M69" s="127">
        <v>3131729359.6500001</v>
      </c>
      <c r="N69" s="128">
        <v>57449</v>
      </c>
    </row>
    <row r="70" spans="1:14" x14ac:dyDescent="0.3">
      <c r="A70" s="126">
        <v>45288</v>
      </c>
      <c r="B70" t="s">
        <v>2459</v>
      </c>
      <c r="C70" s="127">
        <v>6480.9</v>
      </c>
      <c r="D70" s="127">
        <v>6500</v>
      </c>
      <c r="E70" s="127">
        <v>6415</v>
      </c>
      <c r="F70" s="127">
        <v>6463.95</v>
      </c>
      <c r="G70" s="127">
        <v>6463</v>
      </c>
      <c r="H70" s="127">
        <v>6464.55</v>
      </c>
      <c r="I70" s="127">
        <v>6458.32</v>
      </c>
      <c r="J70" s="127">
        <v>6765</v>
      </c>
      <c r="K70" s="127">
        <v>2553</v>
      </c>
      <c r="L70" s="128">
        <v>216073</v>
      </c>
      <c r="M70" s="127">
        <v>1395468377.5</v>
      </c>
      <c r="N70" s="128">
        <v>30704</v>
      </c>
    </row>
    <row r="71" spans="1:14" x14ac:dyDescent="0.3">
      <c r="A71" s="126">
        <v>45287</v>
      </c>
      <c r="B71" t="s">
        <v>2459</v>
      </c>
      <c r="C71" s="127">
        <v>6498.9</v>
      </c>
      <c r="D71" s="127">
        <v>6540</v>
      </c>
      <c r="E71" s="127">
        <v>6415</v>
      </c>
      <c r="F71" s="127">
        <v>6456.1</v>
      </c>
      <c r="G71" s="127">
        <v>6450.8</v>
      </c>
      <c r="H71" s="127">
        <v>6463.95</v>
      </c>
      <c r="I71" s="127">
        <v>6467.9</v>
      </c>
      <c r="J71" s="127">
        <v>6765</v>
      </c>
      <c r="K71" s="127">
        <v>2553</v>
      </c>
      <c r="L71" s="128">
        <v>239350</v>
      </c>
      <c r="M71" s="127">
        <v>1548092740.25</v>
      </c>
      <c r="N71" s="128">
        <v>32231</v>
      </c>
    </row>
    <row r="72" spans="1:14" x14ac:dyDescent="0.3">
      <c r="A72" s="126">
        <v>45286</v>
      </c>
      <c r="B72" t="s">
        <v>2459</v>
      </c>
      <c r="C72" s="127">
        <v>6460</v>
      </c>
      <c r="D72" s="127">
        <v>6516.95</v>
      </c>
      <c r="E72" s="127">
        <v>6413</v>
      </c>
      <c r="F72" s="127">
        <v>6478.35</v>
      </c>
      <c r="G72" s="127">
        <v>6454.9</v>
      </c>
      <c r="H72" s="127">
        <v>6456.1</v>
      </c>
      <c r="I72" s="127">
        <v>6462.58</v>
      </c>
      <c r="J72" s="127">
        <v>6765</v>
      </c>
      <c r="K72" s="127">
        <v>2553</v>
      </c>
      <c r="L72" s="128">
        <v>251311</v>
      </c>
      <c r="M72" s="127">
        <v>1624116707.0999999</v>
      </c>
      <c r="N72" s="128">
        <v>30342</v>
      </c>
    </row>
    <row r="73" spans="1:14" x14ac:dyDescent="0.3">
      <c r="A73" s="126">
        <v>45282</v>
      </c>
      <c r="B73" t="s">
        <v>2459</v>
      </c>
      <c r="C73" s="127">
        <v>6553.9</v>
      </c>
      <c r="D73" s="127">
        <v>6584</v>
      </c>
      <c r="E73" s="127">
        <v>6384</v>
      </c>
      <c r="F73" s="127">
        <v>6521.65</v>
      </c>
      <c r="G73" s="127">
        <v>6456.5</v>
      </c>
      <c r="H73" s="127">
        <v>6478.35</v>
      </c>
      <c r="I73" s="127">
        <v>6465.57</v>
      </c>
      <c r="J73" s="127">
        <v>6765</v>
      </c>
      <c r="K73" s="127">
        <v>2553</v>
      </c>
      <c r="L73" s="128">
        <v>535046</v>
      </c>
      <c r="M73" s="127">
        <v>3459375861.4499998</v>
      </c>
      <c r="N73" s="128">
        <v>65669</v>
      </c>
    </row>
    <row r="74" spans="1:14" x14ac:dyDescent="0.3">
      <c r="A74" s="126">
        <v>45281</v>
      </c>
      <c r="B74" t="s">
        <v>2459</v>
      </c>
      <c r="C74" s="127">
        <v>6250</v>
      </c>
      <c r="D74" s="127">
        <v>6547.3</v>
      </c>
      <c r="E74" s="127">
        <v>6235</v>
      </c>
      <c r="F74" s="127">
        <v>6268.95</v>
      </c>
      <c r="G74" s="127">
        <v>6506.4</v>
      </c>
      <c r="H74" s="127">
        <v>6521.65</v>
      </c>
      <c r="I74" s="127">
        <v>6418.69</v>
      </c>
      <c r="J74" s="127">
        <v>6765</v>
      </c>
      <c r="K74" s="127">
        <v>2553</v>
      </c>
      <c r="L74" s="128">
        <v>814434</v>
      </c>
      <c r="M74" s="127">
        <v>5227598467.8999996</v>
      </c>
      <c r="N74" s="128">
        <v>76156</v>
      </c>
    </row>
    <row r="75" spans="1:14" x14ac:dyDescent="0.3">
      <c r="A75" s="126">
        <v>45280</v>
      </c>
      <c r="B75" t="s">
        <v>2459</v>
      </c>
      <c r="C75" s="127">
        <v>6419</v>
      </c>
      <c r="D75" s="127">
        <v>6541.95</v>
      </c>
      <c r="E75" s="127">
        <v>6240.3</v>
      </c>
      <c r="F75" s="127">
        <v>6366.2</v>
      </c>
      <c r="G75" s="127">
        <v>6252</v>
      </c>
      <c r="H75" s="127">
        <v>6268.95</v>
      </c>
      <c r="I75" s="127">
        <v>6448.38</v>
      </c>
      <c r="J75" s="127">
        <v>6765</v>
      </c>
      <c r="K75" s="127">
        <v>2553</v>
      </c>
      <c r="L75" s="128">
        <v>1020181</v>
      </c>
      <c r="M75" s="127">
        <v>6578519287.8500004</v>
      </c>
      <c r="N75" s="128">
        <v>105036</v>
      </c>
    </row>
    <row r="76" spans="1:14" x14ac:dyDescent="0.3">
      <c r="A76" s="126">
        <v>45279</v>
      </c>
      <c r="B76" t="s">
        <v>2459</v>
      </c>
      <c r="C76" s="127">
        <v>6334.3</v>
      </c>
      <c r="D76" s="127">
        <v>6483.7</v>
      </c>
      <c r="E76" s="127">
        <v>6316</v>
      </c>
      <c r="F76" s="127">
        <v>6271.55</v>
      </c>
      <c r="G76" s="127">
        <v>6382.1</v>
      </c>
      <c r="H76" s="127">
        <v>6366.2</v>
      </c>
      <c r="I76" s="127">
        <v>6399.44</v>
      </c>
      <c r="J76" s="127">
        <v>6765</v>
      </c>
      <c r="K76" s="127">
        <v>2553</v>
      </c>
      <c r="L76" s="128">
        <v>821117</v>
      </c>
      <c r="M76" s="127">
        <v>5254688955.6999998</v>
      </c>
      <c r="N76" s="128">
        <v>81196</v>
      </c>
    </row>
    <row r="77" spans="1:14" x14ac:dyDescent="0.3">
      <c r="A77" s="126">
        <v>45278</v>
      </c>
      <c r="B77" t="s">
        <v>2459</v>
      </c>
      <c r="C77" s="127">
        <v>6315</v>
      </c>
      <c r="D77" s="127">
        <v>6328.7</v>
      </c>
      <c r="E77" s="127">
        <v>6220</v>
      </c>
      <c r="F77" s="127">
        <v>6316.9</v>
      </c>
      <c r="G77" s="127">
        <v>6275</v>
      </c>
      <c r="H77" s="127">
        <v>6271.55</v>
      </c>
      <c r="I77" s="127">
        <v>6283.82</v>
      </c>
      <c r="J77" s="127">
        <v>6765</v>
      </c>
      <c r="K77" s="127">
        <v>2553</v>
      </c>
      <c r="L77" s="128">
        <v>284445</v>
      </c>
      <c r="M77" s="127">
        <v>1787400097.9000001</v>
      </c>
      <c r="N77" s="128">
        <v>27932</v>
      </c>
    </row>
    <row r="78" spans="1:14" x14ac:dyDescent="0.3">
      <c r="A78" s="126">
        <v>45275</v>
      </c>
      <c r="B78" t="s">
        <v>2459</v>
      </c>
      <c r="C78" s="127">
        <v>6371.2</v>
      </c>
      <c r="D78" s="127">
        <v>6404</v>
      </c>
      <c r="E78" s="127">
        <v>6303</v>
      </c>
      <c r="F78" s="127">
        <v>6308.05</v>
      </c>
      <c r="G78" s="127">
        <v>6330</v>
      </c>
      <c r="H78" s="127">
        <v>6316.9</v>
      </c>
      <c r="I78" s="127">
        <v>6345.19</v>
      </c>
      <c r="J78" s="127">
        <v>6765</v>
      </c>
      <c r="K78" s="127">
        <v>2553</v>
      </c>
      <c r="L78" s="128">
        <v>441089</v>
      </c>
      <c r="M78" s="127">
        <v>2798791435.5</v>
      </c>
      <c r="N78" s="128">
        <v>40571</v>
      </c>
    </row>
    <row r="79" spans="1:14" x14ac:dyDescent="0.3">
      <c r="A79" s="126">
        <v>45274</v>
      </c>
      <c r="B79" t="s">
        <v>2459</v>
      </c>
      <c r="C79" s="127">
        <v>6357.2</v>
      </c>
      <c r="D79" s="127">
        <v>6465</v>
      </c>
      <c r="E79" s="127">
        <v>6286.45</v>
      </c>
      <c r="F79" s="127">
        <v>6290.65</v>
      </c>
      <c r="G79" s="127">
        <v>6310.05</v>
      </c>
      <c r="H79" s="127">
        <v>6308.05</v>
      </c>
      <c r="I79" s="127">
        <v>6379.88</v>
      </c>
      <c r="J79" s="127">
        <v>6765</v>
      </c>
      <c r="K79" s="127">
        <v>2553</v>
      </c>
      <c r="L79" s="128">
        <v>960053</v>
      </c>
      <c r="M79" s="127">
        <v>6125018380.6000004</v>
      </c>
      <c r="N79" s="128">
        <v>64462</v>
      </c>
    </row>
    <row r="80" spans="1:14" x14ac:dyDescent="0.3">
      <c r="A80" s="126">
        <v>45273</v>
      </c>
      <c r="B80" t="s">
        <v>2459</v>
      </c>
      <c r="C80" s="127">
        <v>6356.5</v>
      </c>
      <c r="D80" s="127">
        <v>6524.4</v>
      </c>
      <c r="E80" s="127">
        <v>6180</v>
      </c>
      <c r="F80" s="127">
        <v>6356.5</v>
      </c>
      <c r="G80" s="127">
        <v>6324</v>
      </c>
      <c r="H80" s="127">
        <v>6290.65</v>
      </c>
      <c r="I80" s="127">
        <v>6322.16</v>
      </c>
      <c r="J80" s="127">
        <v>6765</v>
      </c>
      <c r="K80" s="127">
        <v>2553</v>
      </c>
      <c r="L80" s="128">
        <v>1427343</v>
      </c>
      <c r="M80" s="127">
        <v>9023893168.7999992</v>
      </c>
      <c r="N80" s="128">
        <v>130849</v>
      </c>
    </row>
    <row r="81" spans="1:14" x14ac:dyDescent="0.3">
      <c r="A81" s="126">
        <v>45272</v>
      </c>
      <c r="B81" t="s">
        <v>2459</v>
      </c>
      <c r="C81" s="127">
        <v>6451.1</v>
      </c>
      <c r="D81" s="127">
        <v>6765</v>
      </c>
      <c r="E81" s="127">
        <v>6329.9</v>
      </c>
      <c r="F81" s="127">
        <v>6372.65</v>
      </c>
      <c r="G81" s="127">
        <v>6333.15</v>
      </c>
      <c r="H81" s="127">
        <v>6356.5</v>
      </c>
      <c r="I81" s="127">
        <v>6558.31</v>
      </c>
      <c r="J81" s="127">
        <v>6765</v>
      </c>
      <c r="K81" s="127">
        <v>2553</v>
      </c>
      <c r="L81" s="128">
        <v>2852230</v>
      </c>
      <c r="M81" s="127">
        <v>18705807109.75</v>
      </c>
      <c r="N81" s="128">
        <v>252054</v>
      </c>
    </row>
    <row r="82" spans="1:14" x14ac:dyDescent="0.3">
      <c r="A82" s="126">
        <v>45271</v>
      </c>
      <c r="B82" t="s">
        <v>2459</v>
      </c>
      <c r="C82" s="127">
        <v>5980</v>
      </c>
      <c r="D82" s="127">
        <v>6400</v>
      </c>
      <c r="E82" s="127">
        <v>5961</v>
      </c>
      <c r="F82" s="127">
        <v>5964.9</v>
      </c>
      <c r="G82" s="127">
        <v>6396</v>
      </c>
      <c r="H82" s="127">
        <v>6372.65</v>
      </c>
      <c r="I82" s="127">
        <v>6258.06</v>
      </c>
      <c r="J82" s="127">
        <v>6400</v>
      </c>
      <c r="K82" s="127">
        <v>2553</v>
      </c>
      <c r="L82" s="128">
        <v>1631400</v>
      </c>
      <c r="M82" s="127">
        <v>10209392841</v>
      </c>
      <c r="N82" s="128">
        <v>163065</v>
      </c>
    </row>
    <row r="83" spans="1:14" x14ac:dyDescent="0.3">
      <c r="A83" s="126">
        <v>45268</v>
      </c>
      <c r="B83" t="s">
        <v>2459</v>
      </c>
      <c r="C83" s="127">
        <v>6010</v>
      </c>
      <c r="D83" s="127">
        <v>6048.15</v>
      </c>
      <c r="E83" s="127">
        <v>5893.4</v>
      </c>
      <c r="F83" s="127">
        <v>5988.35</v>
      </c>
      <c r="G83" s="127">
        <v>5970</v>
      </c>
      <c r="H83" s="127">
        <v>5964.9</v>
      </c>
      <c r="I83" s="127">
        <v>5957.51</v>
      </c>
      <c r="J83" s="127">
        <v>6186.15</v>
      </c>
      <c r="K83" s="127">
        <v>2553</v>
      </c>
      <c r="L83" s="128">
        <v>193098</v>
      </c>
      <c r="M83" s="127">
        <v>1150383820.55</v>
      </c>
      <c r="N83" s="128">
        <v>25015</v>
      </c>
    </row>
    <row r="84" spans="1:14" x14ac:dyDescent="0.3">
      <c r="A84" s="126">
        <v>45267</v>
      </c>
      <c r="B84" t="s">
        <v>2459</v>
      </c>
      <c r="C84" s="127">
        <v>5998.8</v>
      </c>
      <c r="D84" s="127">
        <v>6038.95</v>
      </c>
      <c r="E84" s="127">
        <v>5939.05</v>
      </c>
      <c r="F84" s="127">
        <v>5980.2</v>
      </c>
      <c r="G84" s="127">
        <v>6000</v>
      </c>
      <c r="H84" s="127">
        <v>5988.35</v>
      </c>
      <c r="I84" s="127">
        <v>5992.81</v>
      </c>
      <c r="J84" s="127">
        <v>6186.15</v>
      </c>
      <c r="K84" s="127">
        <v>2553</v>
      </c>
      <c r="L84" s="128">
        <v>164043</v>
      </c>
      <c r="M84" s="127">
        <v>983077923.10000002</v>
      </c>
      <c r="N84" s="128">
        <v>22220</v>
      </c>
    </row>
    <row r="85" spans="1:14" x14ac:dyDescent="0.3">
      <c r="A85" s="126">
        <v>45266</v>
      </c>
      <c r="B85" t="s">
        <v>2459</v>
      </c>
      <c r="C85" s="127">
        <v>6085</v>
      </c>
      <c r="D85" s="127">
        <v>6085</v>
      </c>
      <c r="E85" s="127">
        <v>5970</v>
      </c>
      <c r="F85" s="127">
        <v>6031.1</v>
      </c>
      <c r="G85" s="127">
        <v>5994</v>
      </c>
      <c r="H85" s="127">
        <v>5980.2</v>
      </c>
      <c r="I85" s="127">
        <v>6021.49</v>
      </c>
      <c r="J85" s="127">
        <v>6186.15</v>
      </c>
      <c r="K85" s="127">
        <v>2553</v>
      </c>
      <c r="L85" s="128">
        <v>234022</v>
      </c>
      <c r="M85" s="127">
        <v>1409161574.8499999</v>
      </c>
      <c r="N85" s="128">
        <v>31028</v>
      </c>
    </row>
    <row r="86" spans="1:14" x14ac:dyDescent="0.3">
      <c r="A86" s="126">
        <v>45265</v>
      </c>
      <c r="B86" t="s">
        <v>2459</v>
      </c>
      <c r="C86" s="127">
        <v>6015</v>
      </c>
      <c r="D86" s="127">
        <v>6162.05</v>
      </c>
      <c r="E86" s="127">
        <v>5967.45</v>
      </c>
      <c r="F86" s="127">
        <v>6002.2</v>
      </c>
      <c r="G86" s="127">
        <v>6030</v>
      </c>
      <c r="H86" s="127">
        <v>6031.1</v>
      </c>
      <c r="I86" s="127">
        <v>6052.31</v>
      </c>
      <c r="J86" s="127">
        <v>6186.15</v>
      </c>
      <c r="K86" s="127">
        <v>2553</v>
      </c>
      <c r="L86" s="128">
        <v>628897</v>
      </c>
      <c r="M86" s="127">
        <v>3806278220.4000001</v>
      </c>
      <c r="N86" s="128">
        <v>74626</v>
      </c>
    </row>
    <row r="87" spans="1:14" x14ac:dyDescent="0.3">
      <c r="A87" s="126">
        <v>45264</v>
      </c>
      <c r="B87" t="s">
        <v>2459</v>
      </c>
      <c r="C87" s="127">
        <v>6110</v>
      </c>
      <c r="D87" s="127">
        <v>6186.15</v>
      </c>
      <c r="E87" s="127">
        <v>5876</v>
      </c>
      <c r="F87" s="127">
        <v>5951.65</v>
      </c>
      <c r="G87" s="127">
        <v>6000</v>
      </c>
      <c r="H87" s="127">
        <v>6002.2</v>
      </c>
      <c r="I87" s="127">
        <v>5985.06</v>
      </c>
      <c r="J87" s="127">
        <v>6186.15</v>
      </c>
      <c r="K87" s="127">
        <v>2553</v>
      </c>
      <c r="L87" s="128">
        <v>888607</v>
      </c>
      <c r="M87" s="127">
        <v>5318368659.6999998</v>
      </c>
      <c r="N87" s="128">
        <v>90275</v>
      </c>
    </row>
    <row r="88" spans="1:14" x14ac:dyDescent="0.3">
      <c r="A88" s="126">
        <v>45261</v>
      </c>
      <c r="B88" t="s">
        <v>2459</v>
      </c>
      <c r="C88" s="127">
        <v>5530</v>
      </c>
      <c r="D88" s="127">
        <v>6034.95</v>
      </c>
      <c r="E88" s="127">
        <v>5514</v>
      </c>
      <c r="F88" s="127">
        <v>5510.6</v>
      </c>
      <c r="G88" s="127">
        <v>5959</v>
      </c>
      <c r="H88" s="127">
        <v>5951.65</v>
      </c>
      <c r="I88" s="127">
        <v>5894.63</v>
      </c>
      <c r="J88" s="127">
        <v>6034.95</v>
      </c>
      <c r="K88" s="127">
        <v>2553</v>
      </c>
      <c r="L88" s="128">
        <v>2181540</v>
      </c>
      <c r="M88" s="127">
        <v>12859377505.85</v>
      </c>
      <c r="N88" s="128">
        <v>180413</v>
      </c>
    </row>
    <row r="89" spans="1:14" x14ac:dyDescent="0.3">
      <c r="A89" s="126">
        <v>45260</v>
      </c>
      <c r="B89" t="s">
        <v>2459</v>
      </c>
      <c r="C89" s="127">
        <v>5419.85</v>
      </c>
      <c r="D89" s="127">
        <v>5591.5</v>
      </c>
      <c r="E89" s="127">
        <v>5391</v>
      </c>
      <c r="F89" s="127">
        <v>5398.5</v>
      </c>
      <c r="G89" s="127">
        <v>5514</v>
      </c>
      <c r="H89" s="127">
        <v>5510.6</v>
      </c>
      <c r="I89" s="127">
        <v>5498.82</v>
      </c>
      <c r="J89" s="127">
        <v>5607.1</v>
      </c>
      <c r="K89" s="127">
        <v>2553</v>
      </c>
      <c r="L89" s="128">
        <v>464556</v>
      </c>
      <c r="M89" s="127">
        <v>2554508765.5999999</v>
      </c>
      <c r="N89" s="128">
        <v>50354</v>
      </c>
    </row>
    <row r="90" spans="1:14" x14ac:dyDescent="0.3">
      <c r="A90" s="126">
        <v>45259</v>
      </c>
      <c r="B90" t="s">
        <v>2459</v>
      </c>
      <c r="C90" s="127">
        <v>5302.85</v>
      </c>
      <c r="D90" s="127">
        <v>5405</v>
      </c>
      <c r="E90" s="127">
        <v>5293.8</v>
      </c>
      <c r="F90" s="127">
        <v>5290.7</v>
      </c>
      <c r="G90" s="127">
        <v>5375</v>
      </c>
      <c r="H90" s="127">
        <v>5398.5</v>
      </c>
      <c r="I90" s="127">
        <v>5367.91</v>
      </c>
      <c r="J90" s="127">
        <v>5607.1</v>
      </c>
      <c r="K90" s="127">
        <v>2553</v>
      </c>
      <c r="L90" s="128">
        <v>259733</v>
      </c>
      <c r="M90" s="127">
        <v>1394222538.8499999</v>
      </c>
      <c r="N90" s="128">
        <v>35848</v>
      </c>
    </row>
    <row r="91" spans="1:14" x14ac:dyDescent="0.3">
      <c r="A91" s="126">
        <v>45258</v>
      </c>
      <c r="B91" t="s">
        <v>2459</v>
      </c>
      <c r="C91" s="127">
        <v>5280</v>
      </c>
      <c r="D91" s="127">
        <v>5311.45</v>
      </c>
      <c r="E91" s="127">
        <v>5272.05</v>
      </c>
      <c r="F91" s="127">
        <v>5277.85</v>
      </c>
      <c r="G91" s="127">
        <v>5287</v>
      </c>
      <c r="H91" s="127">
        <v>5290.7</v>
      </c>
      <c r="I91" s="127">
        <v>5294.47</v>
      </c>
      <c r="J91" s="127">
        <v>5607.1</v>
      </c>
      <c r="K91" s="127">
        <v>2553</v>
      </c>
      <c r="L91" s="128">
        <v>136450</v>
      </c>
      <c r="M91" s="127">
        <v>722430737.54999995</v>
      </c>
      <c r="N91" s="128">
        <v>21893</v>
      </c>
    </row>
    <row r="92" spans="1:14" x14ac:dyDescent="0.3">
      <c r="A92" s="126">
        <v>45254</v>
      </c>
      <c r="B92" t="s">
        <v>2459</v>
      </c>
      <c r="C92" s="127">
        <v>5365</v>
      </c>
      <c r="D92" s="127">
        <v>5369.9</v>
      </c>
      <c r="E92" s="127">
        <v>5265</v>
      </c>
      <c r="F92" s="127">
        <v>5345.35</v>
      </c>
      <c r="G92" s="127">
        <v>5270</v>
      </c>
      <c r="H92" s="127">
        <v>5277.85</v>
      </c>
      <c r="I92" s="127">
        <v>5298.91</v>
      </c>
      <c r="J92" s="127">
        <v>5607.1</v>
      </c>
      <c r="K92" s="127">
        <v>2553</v>
      </c>
      <c r="L92" s="128">
        <v>227249</v>
      </c>
      <c r="M92" s="127">
        <v>1204171545.5999999</v>
      </c>
      <c r="N92" s="128">
        <v>24401</v>
      </c>
    </row>
    <row r="93" spans="1:14" x14ac:dyDescent="0.3">
      <c r="A93" s="126">
        <v>45253</v>
      </c>
      <c r="B93" t="s">
        <v>2459</v>
      </c>
      <c r="C93" s="127">
        <v>5438</v>
      </c>
      <c r="D93" s="127">
        <v>5448.5</v>
      </c>
      <c r="E93" s="127">
        <v>5315</v>
      </c>
      <c r="F93" s="127">
        <v>5412.2</v>
      </c>
      <c r="G93" s="127">
        <v>5335</v>
      </c>
      <c r="H93" s="127">
        <v>5345.35</v>
      </c>
      <c r="I93" s="127">
        <v>5354.4</v>
      </c>
      <c r="J93" s="127">
        <v>5607.1</v>
      </c>
      <c r="K93" s="127">
        <v>2553</v>
      </c>
      <c r="L93" s="128">
        <v>220568</v>
      </c>
      <c r="M93" s="127">
        <v>1181009271.3499999</v>
      </c>
      <c r="N93" s="128">
        <v>25613</v>
      </c>
    </row>
    <row r="94" spans="1:14" x14ac:dyDescent="0.3">
      <c r="A94" s="126">
        <v>45252</v>
      </c>
      <c r="B94" t="s">
        <v>2459</v>
      </c>
      <c r="C94" s="127">
        <v>5475</v>
      </c>
      <c r="D94" s="127">
        <v>5507.95</v>
      </c>
      <c r="E94" s="127">
        <v>5384.9</v>
      </c>
      <c r="F94" s="127">
        <v>5461.5</v>
      </c>
      <c r="G94" s="127">
        <v>5419</v>
      </c>
      <c r="H94" s="127">
        <v>5412.2</v>
      </c>
      <c r="I94" s="127">
        <v>5437.55</v>
      </c>
      <c r="J94" s="127">
        <v>5607.1</v>
      </c>
      <c r="K94" s="127">
        <v>2553</v>
      </c>
      <c r="L94" s="128">
        <v>181977</v>
      </c>
      <c r="M94" s="127">
        <v>989509026.39999998</v>
      </c>
      <c r="N94" s="128">
        <v>18982</v>
      </c>
    </row>
    <row r="95" spans="1:14" x14ac:dyDescent="0.3">
      <c r="A95" s="126">
        <v>45251</v>
      </c>
      <c r="B95" t="s">
        <v>2459</v>
      </c>
      <c r="C95" s="127">
        <v>5480</v>
      </c>
      <c r="D95" s="127">
        <v>5528.8</v>
      </c>
      <c r="E95" s="127">
        <v>5443.9</v>
      </c>
      <c r="F95" s="127">
        <v>5443.9</v>
      </c>
      <c r="G95" s="127">
        <v>5455</v>
      </c>
      <c r="H95" s="127">
        <v>5461.5</v>
      </c>
      <c r="I95" s="127">
        <v>5490.82</v>
      </c>
      <c r="J95" s="127">
        <v>5607.1</v>
      </c>
      <c r="K95" s="127">
        <v>2553</v>
      </c>
      <c r="L95" s="128">
        <v>209091</v>
      </c>
      <c r="M95" s="127">
        <v>1148080627.75</v>
      </c>
      <c r="N95" s="128">
        <v>21062</v>
      </c>
    </row>
    <row r="96" spans="1:14" x14ac:dyDescent="0.3">
      <c r="A96" s="126">
        <v>45250</v>
      </c>
      <c r="B96" t="s">
        <v>2459</v>
      </c>
      <c r="C96" s="127">
        <v>5475</v>
      </c>
      <c r="D96" s="127">
        <v>5565.8</v>
      </c>
      <c r="E96" s="127">
        <v>5431</v>
      </c>
      <c r="F96" s="127">
        <v>5426.85</v>
      </c>
      <c r="G96" s="127">
        <v>5458.2</v>
      </c>
      <c r="H96" s="127">
        <v>5443.9</v>
      </c>
      <c r="I96" s="127">
        <v>5486.19</v>
      </c>
      <c r="J96" s="127">
        <v>5607.1</v>
      </c>
      <c r="K96" s="127">
        <v>2553</v>
      </c>
      <c r="L96" s="128">
        <v>481733</v>
      </c>
      <c r="M96" s="127">
        <v>2642878198.75</v>
      </c>
      <c r="N96" s="128">
        <v>44039</v>
      </c>
    </row>
    <row r="97" spans="1:14" x14ac:dyDescent="0.3">
      <c r="A97" s="126">
        <v>45247</v>
      </c>
      <c r="B97" t="s">
        <v>2459</v>
      </c>
      <c r="C97" s="127">
        <v>5395.95</v>
      </c>
      <c r="D97" s="127">
        <v>5488.5</v>
      </c>
      <c r="E97" s="127">
        <v>5395.75</v>
      </c>
      <c r="F97" s="127">
        <v>5426.95</v>
      </c>
      <c r="G97" s="127">
        <v>5419.8</v>
      </c>
      <c r="H97" s="127">
        <v>5426.85</v>
      </c>
      <c r="I97" s="127">
        <v>5436.55</v>
      </c>
      <c r="J97" s="127">
        <v>5607.1</v>
      </c>
      <c r="K97" s="127">
        <v>2553</v>
      </c>
      <c r="L97" s="128">
        <v>346263</v>
      </c>
      <c r="M97" s="127">
        <v>1882475775.45</v>
      </c>
      <c r="N97" s="128">
        <v>30583</v>
      </c>
    </row>
    <row r="98" spans="1:14" x14ac:dyDescent="0.3">
      <c r="A98" s="126">
        <v>45246</v>
      </c>
      <c r="B98" t="s">
        <v>2459</v>
      </c>
      <c r="C98" s="127">
        <v>5273.9</v>
      </c>
      <c r="D98" s="127">
        <v>5455</v>
      </c>
      <c r="E98" s="127">
        <v>5213.1000000000004</v>
      </c>
      <c r="F98" s="127">
        <v>5254.25</v>
      </c>
      <c r="G98" s="127">
        <v>5429</v>
      </c>
      <c r="H98" s="127">
        <v>5426.95</v>
      </c>
      <c r="I98" s="127">
        <v>5356.58</v>
      </c>
      <c r="J98" s="127">
        <v>5607.1</v>
      </c>
      <c r="K98" s="127">
        <v>2553</v>
      </c>
      <c r="L98" s="128">
        <v>466866</v>
      </c>
      <c r="M98" s="127">
        <v>2500805508.0999999</v>
      </c>
      <c r="N98" s="128">
        <v>46275</v>
      </c>
    </row>
    <row r="99" spans="1:14" x14ac:dyDescent="0.3">
      <c r="A99" s="126">
        <v>45245</v>
      </c>
      <c r="B99" t="s">
        <v>2459</v>
      </c>
      <c r="C99" s="127">
        <v>5250</v>
      </c>
      <c r="D99" s="127">
        <v>5364.95</v>
      </c>
      <c r="E99" s="127">
        <v>5244.15</v>
      </c>
      <c r="F99" s="127">
        <v>5233.8</v>
      </c>
      <c r="G99" s="127">
        <v>5250.8</v>
      </c>
      <c r="H99" s="127">
        <v>5254.25</v>
      </c>
      <c r="I99" s="127">
        <v>5292.29</v>
      </c>
      <c r="J99" s="127">
        <v>5607.1</v>
      </c>
      <c r="K99" s="127">
        <v>2553</v>
      </c>
      <c r="L99" s="128">
        <v>403413</v>
      </c>
      <c r="M99" s="127">
        <v>2134977431.4000001</v>
      </c>
      <c r="N99" s="128">
        <v>40625</v>
      </c>
    </row>
    <row r="100" spans="1:14" x14ac:dyDescent="0.3">
      <c r="A100" s="126">
        <v>45243</v>
      </c>
      <c r="B100" t="s">
        <v>2459</v>
      </c>
      <c r="C100" s="127">
        <v>5274.45</v>
      </c>
      <c r="D100" s="127">
        <v>5275</v>
      </c>
      <c r="E100" s="127">
        <v>5206.6000000000004</v>
      </c>
      <c r="F100" s="127">
        <v>5274.45</v>
      </c>
      <c r="G100" s="127">
        <v>5225</v>
      </c>
      <c r="H100" s="127">
        <v>5233.8</v>
      </c>
      <c r="I100" s="127">
        <v>5233.45</v>
      </c>
      <c r="J100" s="127">
        <v>5607.1</v>
      </c>
      <c r="K100" s="127">
        <v>2553</v>
      </c>
      <c r="L100" s="128">
        <v>127499</v>
      </c>
      <c r="M100" s="127">
        <v>667259055.70000005</v>
      </c>
      <c r="N100" s="128">
        <v>16393</v>
      </c>
    </row>
    <row r="101" spans="1:14" x14ac:dyDescent="0.3">
      <c r="A101" s="126">
        <v>45242</v>
      </c>
      <c r="B101" t="s">
        <v>2459</v>
      </c>
      <c r="C101" s="127">
        <v>5315.6</v>
      </c>
      <c r="D101" s="127">
        <v>5323.6</v>
      </c>
      <c r="E101" s="127">
        <v>5250.95</v>
      </c>
      <c r="F101" s="127">
        <v>5274.9</v>
      </c>
      <c r="G101" s="127">
        <v>5269</v>
      </c>
      <c r="H101" s="127">
        <v>5274.45</v>
      </c>
      <c r="I101" s="127">
        <v>5285.34</v>
      </c>
      <c r="J101" s="127">
        <v>5607.1</v>
      </c>
      <c r="K101" s="127">
        <v>2553</v>
      </c>
      <c r="L101" s="128">
        <v>25152</v>
      </c>
      <c r="M101" s="127">
        <v>132936832.25</v>
      </c>
      <c r="N101" s="128">
        <v>3436</v>
      </c>
    </row>
    <row r="102" spans="1:14" x14ac:dyDescent="0.3">
      <c r="A102" s="126">
        <v>45240</v>
      </c>
      <c r="B102" t="s">
        <v>2459</v>
      </c>
      <c r="C102" s="127">
        <v>5282.05</v>
      </c>
      <c r="D102" s="127">
        <v>5309.35</v>
      </c>
      <c r="E102" s="127">
        <v>5223.25</v>
      </c>
      <c r="F102" s="127">
        <v>5305.85</v>
      </c>
      <c r="G102" s="127">
        <v>5272</v>
      </c>
      <c r="H102" s="127">
        <v>5274.9</v>
      </c>
      <c r="I102" s="127">
        <v>5251.03</v>
      </c>
      <c r="J102" s="127">
        <v>5607.1</v>
      </c>
      <c r="K102" s="127">
        <v>2553</v>
      </c>
      <c r="L102" s="128">
        <v>269973</v>
      </c>
      <c r="M102" s="127">
        <v>1417634983.25</v>
      </c>
      <c r="N102" s="128">
        <v>30762</v>
      </c>
    </row>
    <row r="103" spans="1:14" x14ac:dyDescent="0.3">
      <c r="A103" s="126">
        <v>45239</v>
      </c>
      <c r="B103" t="s">
        <v>2459</v>
      </c>
      <c r="C103" s="127">
        <v>5365</v>
      </c>
      <c r="D103" s="127">
        <v>5425</v>
      </c>
      <c r="E103" s="127">
        <v>5300</v>
      </c>
      <c r="F103" s="127">
        <v>5357.3</v>
      </c>
      <c r="G103" s="127">
        <v>5309.35</v>
      </c>
      <c r="H103" s="127">
        <v>5305.85</v>
      </c>
      <c r="I103" s="127">
        <v>5354.88</v>
      </c>
      <c r="J103" s="127">
        <v>5607.1</v>
      </c>
      <c r="K103" s="127">
        <v>2553</v>
      </c>
      <c r="L103" s="128">
        <v>228318</v>
      </c>
      <c r="M103" s="127">
        <v>1222614375.7</v>
      </c>
      <c r="N103" s="128">
        <v>24000</v>
      </c>
    </row>
    <row r="104" spans="1:14" x14ac:dyDescent="0.3">
      <c r="A104" s="126">
        <v>45238</v>
      </c>
      <c r="B104" t="s">
        <v>2459</v>
      </c>
      <c r="C104" s="127">
        <v>5278</v>
      </c>
      <c r="D104" s="127">
        <v>5369.95</v>
      </c>
      <c r="E104" s="127">
        <v>5261</v>
      </c>
      <c r="F104" s="127">
        <v>5253.05</v>
      </c>
      <c r="G104" s="127">
        <v>5355</v>
      </c>
      <c r="H104" s="127">
        <v>5357.3</v>
      </c>
      <c r="I104" s="127">
        <v>5340.18</v>
      </c>
      <c r="J104" s="127">
        <v>5607.1</v>
      </c>
      <c r="K104" s="127">
        <v>2553</v>
      </c>
      <c r="L104" s="128">
        <v>371736</v>
      </c>
      <c r="M104" s="127">
        <v>1985137641</v>
      </c>
      <c r="N104" s="128">
        <v>38071</v>
      </c>
    </row>
    <row r="105" spans="1:14" x14ac:dyDescent="0.3">
      <c r="A105" s="126">
        <v>45237</v>
      </c>
      <c r="B105" t="s">
        <v>2459</v>
      </c>
      <c r="C105" s="127">
        <v>5279.8</v>
      </c>
      <c r="D105" s="127">
        <v>5318</v>
      </c>
      <c r="E105" s="127">
        <v>5235.6000000000004</v>
      </c>
      <c r="F105" s="127">
        <v>5266.25</v>
      </c>
      <c r="G105" s="127">
        <v>5253.9</v>
      </c>
      <c r="H105" s="127">
        <v>5253.05</v>
      </c>
      <c r="I105" s="127">
        <v>5273.72</v>
      </c>
      <c r="J105" s="127">
        <v>5607.1</v>
      </c>
      <c r="K105" s="127">
        <v>2553</v>
      </c>
      <c r="L105" s="128">
        <v>235667</v>
      </c>
      <c r="M105" s="127">
        <v>1242842884.8499999</v>
      </c>
      <c r="N105" s="128">
        <v>20806</v>
      </c>
    </row>
    <row r="106" spans="1:14" x14ac:dyDescent="0.3">
      <c r="A106" s="126">
        <v>45236</v>
      </c>
      <c r="B106" t="s">
        <v>2459</v>
      </c>
      <c r="C106" s="127">
        <v>5317.9</v>
      </c>
      <c r="D106" s="127">
        <v>5338.95</v>
      </c>
      <c r="E106" s="127">
        <v>5241</v>
      </c>
      <c r="F106" s="127">
        <v>5274.2</v>
      </c>
      <c r="G106" s="127">
        <v>5270.5</v>
      </c>
      <c r="H106" s="127">
        <v>5266.25</v>
      </c>
      <c r="I106" s="127">
        <v>5289.4</v>
      </c>
      <c r="J106" s="127">
        <v>5607.1</v>
      </c>
      <c r="K106" s="127">
        <v>2553</v>
      </c>
      <c r="L106" s="128">
        <v>158948</v>
      </c>
      <c r="M106" s="127">
        <v>840738993.75</v>
      </c>
      <c r="N106" s="128">
        <v>19441</v>
      </c>
    </row>
    <row r="107" spans="1:14" x14ac:dyDescent="0.3">
      <c r="A107" s="126">
        <v>45233</v>
      </c>
      <c r="B107" t="s">
        <v>2459</v>
      </c>
      <c r="C107" s="127">
        <v>5383.3</v>
      </c>
      <c r="D107" s="127">
        <v>5388.75</v>
      </c>
      <c r="E107" s="127">
        <v>5236.55</v>
      </c>
      <c r="F107" s="127">
        <v>5330</v>
      </c>
      <c r="G107" s="127">
        <v>5271.5</v>
      </c>
      <c r="H107" s="127">
        <v>5274.2</v>
      </c>
      <c r="I107" s="127">
        <v>5293.53</v>
      </c>
      <c r="J107" s="127">
        <v>5607.1</v>
      </c>
      <c r="K107" s="127">
        <v>2553</v>
      </c>
      <c r="L107" s="128">
        <v>448087</v>
      </c>
      <c r="M107" s="127">
        <v>2371962033.6999998</v>
      </c>
      <c r="N107" s="128">
        <v>39503</v>
      </c>
    </row>
    <row r="108" spans="1:14" x14ac:dyDescent="0.3">
      <c r="A108" s="126">
        <v>45232</v>
      </c>
      <c r="B108" t="s">
        <v>2459</v>
      </c>
      <c r="C108" s="127">
        <v>5220</v>
      </c>
      <c r="D108" s="127">
        <v>5397</v>
      </c>
      <c r="E108" s="127">
        <v>5212.5</v>
      </c>
      <c r="F108" s="127">
        <v>5181.3</v>
      </c>
      <c r="G108" s="127">
        <v>5323.75</v>
      </c>
      <c r="H108" s="127">
        <v>5330</v>
      </c>
      <c r="I108" s="127">
        <v>5336.02</v>
      </c>
      <c r="J108" s="127">
        <v>5607.1</v>
      </c>
      <c r="K108" s="127">
        <v>2553</v>
      </c>
      <c r="L108" s="128">
        <v>649934</v>
      </c>
      <c r="M108" s="127">
        <v>3468063311.3499999</v>
      </c>
      <c r="N108" s="128">
        <v>58446</v>
      </c>
    </row>
    <row r="109" spans="1:14" x14ac:dyDescent="0.3">
      <c r="A109" s="126">
        <v>45231</v>
      </c>
      <c r="B109" t="s">
        <v>2459</v>
      </c>
      <c r="C109" s="127">
        <v>5125</v>
      </c>
      <c r="D109" s="127">
        <v>5195.1000000000004</v>
      </c>
      <c r="E109" s="127">
        <v>5100.95</v>
      </c>
      <c r="F109" s="127">
        <v>5101.6000000000004</v>
      </c>
      <c r="G109" s="127">
        <v>5184</v>
      </c>
      <c r="H109" s="127">
        <v>5181.3</v>
      </c>
      <c r="I109" s="127">
        <v>5156.96</v>
      </c>
      <c r="J109" s="127">
        <v>5607.1</v>
      </c>
      <c r="K109" s="127">
        <v>2553</v>
      </c>
      <c r="L109" s="128">
        <v>477939</v>
      </c>
      <c r="M109" s="127">
        <v>2464712707.0999999</v>
      </c>
      <c r="N109" s="128">
        <v>41169</v>
      </c>
    </row>
    <row r="110" spans="1:14" x14ac:dyDescent="0.3">
      <c r="A110" s="126">
        <v>45230</v>
      </c>
      <c r="B110" t="s">
        <v>2459</v>
      </c>
      <c r="C110" s="127">
        <v>5155</v>
      </c>
      <c r="D110" s="127">
        <v>5242.3999999999996</v>
      </c>
      <c r="E110" s="127">
        <v>5089.3500000000004</v>
      </c>
      <c r="F110" s="127">
        <v>5103.8500000000004</v>
      </c>
      <c r="G110" s="127">
        <v>5108.8</v>
      </c>
      <c r="H110" s="127">
        <v>5101.6000000000004</v>
      </c>
      <c r="I110" s="127">
        <v>5154.13</v>
      </c>
      <c r="J110" s="127">
        <v>5607.1</v>
      </c>
      <c r="K110" s="127">
        <v>2553</v>
      </c>
      <c r="L110" s="128">
        <v>487039</v>
      </c>
      <c r="M110" s="127">
        <v>2510261014.1500001</v>
      </c>
      <c r="N110" s="128">
        <v>47522</v>
      </c>
    </row>
    <row r="111" spans="1:14" x14ac:dyDescent="0.3">
      <c r="A111" s="126">
        <v>45229</v>
      </c>
      <c r="B111" t="s">
        <v>2459</v>
      </c>
      <c r="C111" s="127">
        <v>5379.9</v>
      </c>
      <c r="D111" s="127">
        <v>5379.9</v>
      </c>
      <c r="E111" s="127">
        <v>5076</v>
      </c>
      <c r="F111" s="127">
        <v>5374.75</v>
      </c>
      <c r="G111" s="127">
        <v>5105</v>
      </c>
      <c r="H111" s="127">
        <v>5103.8500000000004</v>
      </c>
      <c r="I111" s="127">
        <v>5155.62</v>
      </c>
      <c r="J111" s="127">
        <v>5607.1</v>
      </c>
      <c r="K111" s="127">
        <v>2553</v>
      </c>
      <c r="L111" s="128">
        <v>865009</v>
      </c>
      <c r="M111" s="127">
        <v>4459658262.4499998</v>
      </c>
      <c r="N111" s="128">
        <v>72163</v>
      </c>
    </row>
    <row r="112" spans="1:14" x14ac:dyDescent="0.3">
      <c r="A112" s="126">
        <v>45226</v>
      </c>
      <c r="B112" t="s">
        <v>2459</v>
      </c>
      <c r="C112" s="127">
        <v>5470</v>
      </c>
      <c r="D112" s="127">
        <v>5514.8</v>
      </c>
      <c r="E112" s="127">
        <v>5307.65</v>
      </c>
      <c r="F112" s="127">
        <v>5340.95</v>
      </c>
      <c r="G112" s="127">
        <v>5360.05</v>
      </c>
      <c r="H112" s="127">
        <v>5374.75</v>
      </c>
      <c r="I112" s="127">
        <v>5409.83</v>
      </c>
      <c r="J112" s="127">
        <v>5607.1</v>
      </c>
      <c r="K112" s="127">
        <v>2553</v>
      </c>
      <c r="L112" s="128">
        <v>1180350</v>
      </c>
      <c r="M112" s="127">
        <v>6385495610.1999998</v>
      </c>
      <c r="N112" s="128">
        <v>105459</v>
      </c>
    </row>
    <row r="113" spans="1:14" x14ac:dyDescent="0.3">
      <c r="A113" s="126">
        <v>45225</v>
      </c>
      <c r="B113" t="s">
        <v>2459</v>
      </c>
      <c r="C113" s="127">
        <v>5430</v>
      </c>
      <c r="D113" s="127">
        <v>5447.5</v>
      </c>
      <c r="E113" s="127">
        <v>5288.25</v>
      </c>
      <c r="F113" s="127">
        <v>5445.6</v>
      </c>
      <c r="G113" s="127">
        <v>5356.05</v>
      </c>
      <c r="H113" s="127">
        <v>5340.95</v>
      </c>
      <c r="I113" s="127">
        <v>5357</v>
      </c>
      <c r="J113" s="127">
        <v>5607.1</v>
      </c>
      <c r="K113" s="127">
        <v>2553</v>
      </c>
      <c r="L113" s="128">
        <v>433669</v>
      </c>
      <c r="M113" s="127">
        <v>2323164524.75</v>
      </c>
      <c r="N113" s="128">
        <v>41480</v>
      </c>
    </row>
    <row r="114" spans="1:14" x14ac:dyDescent="0.3">
      <c r="A114" s="126">
        <v>45224</v>
      </c>
      <c r="B114" t="s">
        <v>2459</v>
      </c>
      <c r="C114" s="127">
        <v>5418</v>
      </c>
      <c r="D114" s="127">
        <v>5518</v>
      </c>
      <c r="E114" s="127">
        <v>5418</v>
      </c>
      <c r="F114" s="127">
        <v>5418</v>
      </c>
      <c r="G114" s="127">
        <v>5440</v>
      </c>
      <c r="H114" s="127">
        <v>5445.6</v>
      </c>
      <c r="I114" s="127">
        <v>5475.66</v>
      </c>
      <c r="J114" s="127">
        <v>5607.1</v>
      </c>
      <c r="K114" s="127">
        <v>2553</v>
      </c>
      <c r="L114" s="128">
        <v>577617</v>
      </c>
      <c r="M114" s="127">
        <v>3162834357.3499999</v>
      </c>
      <c r="N114" s="128">
        <v>45731</v>
      </c>
    </row>
    <row r="115" spans="1:14" x14ac:dyDescent="0.3">
      <c r="A115" s="126">
        <v>45222</v>
      </c>
      <c r="B115" t="s">
        <v>2459</v>
      </c>
      <c r="C115" s="127">
        <v>5520</v>
      </c>
      <c r="D115" s="127">
        <v>5607.1</v>
      </c>
      <c r="E115" s="127">
        <v>5400.05</v>
      </c>
      <c r="F115" s="127">
        <v>5520.9</v>
      </c>
      <c r="G115" s="127">
        <v>5431</v>
      </c>
      <c r="H115" s="127">
        <v>5418</v>
      </c>
      <c r="I115" s="127">
        <v>5502.64</v>
      </c>
      <c r="J115" s="127">
        <v>5607.1</v>
      </c>
      <c r="K115" s="127">
        <v>2553</v>
      </c>
      <c r="L115" s="128">
        <v>458119</v>
      </c>
      <c r="M115" s="127">
        <v>2520863032.9000001</v>
      </c>
      <c r="N115" s="128">
        <v>37739</v>
      </c>
    </row>
    <row r="116" spans="1:14" x14ac:dyDescent="0.3">
      <c r="A116" s="126">
        <v>45219</v>
      </c>
      <c r="B116" t="s">
        <v>2459</v>
      </c>
      <c r="C116" s="127">
        <v>5498</v>
      </c>
      <c r="D116" s="127">
        <v>5534.95</v>
      </c>
      <c r="E116" s="127">
        <v>5474.05</v>
      </c>
      <c r="F116" s="127">
        <v>5501.8</v>
      </c>
      <c r="G116" s="127">
        <v>5523.1</v>
      </c>
      <c r="H116" s="127">
        <v>5520.9</v>
      </c>
      <c r="I116" s="127">
        <v>5506.43</v>
      </c>
      <c r="J116" s="127">
        <v>5575</v>
      </c>
      <c r="K116" s="127">
        <v>2553</v>
      </c>
      <c r="L116" s="128">
        <v>279892</v>
      </c>
      <c r="M116" s="127">
        <v>1541204841.0999999</v>
      </c>
      <c r="N116" s="128">
        <v>35211</v>
      </c>
    </row>
    <row r="117" spans="1:14" x14ac:dyDescent="0.3">
      <c r="A117" s="126">
        <v>45218</v>
      </c>
      <c r="B117" t="s">
        <v>2459</v>
      </c>
      <c r="C117" s="127">
        <v>5440</v>
      </c>
      <c r="D117" s="127">
        <v>5575</v>
      </c>
      <c r="E117" s="127">
        <v>5422.25</v>
      </c>
      <c r="F117" s="127">
        <v>5475.3</v>
      </c>
      <c r="G117" s="127">
        <v>5510</v>
      </c>
      <c r="H117" s="127">
        <v>5501.8</v>
      </c>
      <c r="I117" s="127">
        <v>5519.51</v>
      </c>
      <c r="J117" s="127">
        <v>5575</v>
      </c>
      <c r="K117" s="127">
        <v>2553</v>
      </c>
      <c r="L117" s="128">
        <v>457877</v>
      </c>
      <c r="M117" s="127">
        <v>2527257479.6999998</v>
      </c>
      <c r="N117" s="128">
        <v>51473</v>
      </c>
    </row>
    <row r="118" spans="1:14" x14ac:dyDescent="0.3">
      <c r="A118" s="126">
        <v>45217</v>
      </c>
      <c r="B118" t="s">
        <v>2459</v>
      </c>
      <c r="C118" s="127">
        <v>5479.95</v>
      </c>
      <c r="D118" s="127">
        <v>5508.65</v>
      </c>
      <c r="E118" s="127">
        <v>5434</v>
      </c>
      <c r="F118" s="127">
        <v>5474.35</v>
      </c>
      <c r="G118" s="127">
        <v>5479</v>
      </c>
      <c r="H118" s="127">
        <v>5475.3</v>
      </c>
      <c r="I118" s="127">
        <v>5471.5</v>
      </c>
      <c r="J118" s="127">
        <v>5508.65</v>
      </c>
      <c r="K118" s="127">
        <v>2553</v>
      </c>
      <c r="L118" s="128">
        <v>300190</v>
      </c>
      <c r="M118" s="127">
        <v>1642489585.8</v>
      </c>
      <c r="N118" s="128">
        <v>34369</v>
      </c>
    </row>
    <row r="119" spans="1:14" x14ac:dyDescent="0.3">
      <c r="A119" s="126">
        <v>45216</v>
      </c>
      <c r="B119" t="s">
        <v>2459</v>
      </c>
      <c r="C119" s="127">
        <v>5430</v>
      </c>
      <c r="D119" s="127">
        <v>5486.95</v>
      </c>
      <c r="E119" s="127">
        <v>5382.45</v>
      </c>
      <c r="F119" s="127">
        <v>5388.85</v>
      </c>
      <c r="G119" s="127">
        <v>5473</v>
      </c>
      <c r="H119" s="127">
        <v>5474.35</v>
      </c>
      <c r="I119" s="127">
        <v>5459.47</v>
      </c>
      <c r="J119" s="127">
        <v>5486.95</v>
      </c>
      <c r="K119" s="127">
        <v>2553</v>
      </c>
      <c r="L119" s="128">
        <v>421223</v>
      </c>
      <c r="M119" s="127">
        <v>2299652775.0999999</v>
      </c>
      <c r="N119" s="128">
        <v>54202</v>
      </c>
    </row>
    <row r="120" spans="1:14" x14ac:dyDescent="0.3">
      <c r="A120" s="126">
        <v>45215</v>
      </c>
      <c r="B120" t="s">
        <v>2459</v>
      </c>
      <c r="C120" s="127">
        <v>5291</v>
      </c>
      <c r="D120" s="127">
        <v>5408.95</v>
      </c>
      <c r="E120" s="127">
        <v>5291</v>
      </c>
      <c r="F120" s="127">
        <v>5339.95</v>
      </c>
      <c r="G120" s="127">
        <v>5390</v>
      </c>
      <c r="H120" s="127">
        <v>5388.85</v>
      </c>
      <c r="I120" s="127">
        <v>5374.64</v>
      </c>
      <c r="J120" s="127">
        <v>5408.95</v>
      </c>
      <c r="K120" s="127">
        <v>2553</v>
      </c>
      <c r="L120" s="128">
        <v>356387</v>
      </c>
      <c r="M120" s="127">
        <v>1915450823.55</v>
      </c>
      <c r="N120" s="128">
        <v>32942</v>
      </c>
    </row>
    <row r="121" spans="1:14" x14ac:dyDescent="0.3">
      <c r="A121" s="126">
        <v>45212</v>
      </c>
      <c r="B121" t="s">
        <v>2459</v>
      </c>
      <c r="C121" s="127">
        <v>5279.9</v>
      </c>
      <c r="D121" s="127">
        <v>5364.8</v>
      </c>
      <c r="E121" s="127">
        <v>5253.05</v>
      </c>
      <c r="F121" s="127">
        <v>5290.3</v>
      </c>
      <c r="G121" s="127">
        <v>5330</v>
      </c>
      <c r="H121" s="127">
        <v>5339.95</v>
      </c>
      <c r="I121" s="127">
        <v>5314</v>
      </c>
      <c r="J121" s="127">
        <v>5378.85</v>
      </c>
      <c r="K121" s="127">
        <v>2553</v>
      </c>
      <c r="L121" s="128">
        <v>437306</v>
      </c>
      <c r="M121" s="127">
        <v>2323844271.6500001</v>
      </c>
      <c r="N121" s="128">
        <v>39968</v>
      </c>
    </row>
    <row r="122" spans="1:14" x14ac:dyDescent="0.3">
      <c r="A122" s="126">
        <v>45211</v>
      </c>
      <c r="B122" t="s">
        <v>2459</v>
      </c>
      <c r="C122" s="127">
        <v>5261.95</v>
      </c>
      <c r="D122" s="127">
        <v>5320</v>
      </c>
      <c r="E122" s="127">
        <v>5215.6000000000004</v>
      </c>
      <c r="F122" s="127">
        <v>5254.7</v>
      </c>
      <c r="G122" s="127">
        <v>5282.5</v>
      </c>
      <c r="H122" s="127">
        <v>5290.3</v>
      </c>
      <c r="I122" s="127">
        <v>5278.82</v>
      </c>
      <c r="J122" s="127">
        <v>5378.85</v>
      </c>
      <c r="K122" s="127">
        <v>2553</v>
      </c>
      <c r="L122" s="128">
        <v>392980</v>
      </c>
      <c r="M122" s="127">
        <v>2074470935.55</v>
      </c>
      <c r="N122" s="128">
        <v>37434</v>
      </c>
    </row>
    <row r="123" spans="1:14" x14ac:dyDescent="0.3">
      <c r="A123" s="126">
        <v>45210</v>
      </c>
      <c r="B123" t="s">
        <v>2459</v>
      </c>
      <c r="C123" s="127">
        <v>5200</v>
      </c>
      <c r="D123" s="127">
        <v>5274.85</v>
      </c>
      <c r="E123" s="127">
        <v>5170.8</v>
      </c>
      <c r="F123" s="127">
        <v>5170.45</v>
      </c>
      <c r="G123" s="127">
        <v>5245</v>
      </c>
      <c r="H123" s="127">
        <v>5254.7</v>
      </c>
      <c r="I123" s="127">
        <v>5239.16</v>
      </c>
      <c r="J123" s="127">
        <v>5378.85</v>
      </c>
      <c r="K123" s="127">
        <v>2553</v>
      </c>
      <c r="L123" s="128">
        <v>321455</v>
      </c>
      <c r="M123" s="127">
        <v>1684154882.8</v>
      </c>
      <c r="N123" s="128">
        <v>28727</v>
      </c>
    </row>
    <row r="124" spans="1:14" x14ac:dyDescent="0.3">
      <c r="A124" s="126">
        <v>45209</v>
      </c>
      <c r="B124" t="s">
        <v>2459</v>
      </c>
      <c r="C124" s="127">
        <v>5119</v>
      </c>
      <c r="D124" s="127">
        <v>5197</v>
      </c>
      <c r="E124" s="127">
        <v>5119</v>
      </c>
      <c r="F124" s="127">
        <v>5104.6499999999996</v>
      </c>
      <c r="G124" s="127">
        <v>5172</v>
      </c>
      <c r="H124" s="127">
        <v>5170.45</v>
      </c>
      <c r="I124" s="127">
        <v>5167.1099999999997</v>
      </c>
      <c r="J124" s="127">
        <v>5378.85</v>
      </c>
      <c r="K124" s="127">
        <v>2553</v>
      </c>
      <c r="L124" s="128">
        <v>309458</v>
      </c>
      <c r="M124" s="127">
        <v>1599002517.1500001</v>
      </c>
      <c r="N124" s="128">
        <v>31040</v>
      </c>
    </row>
    <row r="125" spans="1:14" x14ac:dyDescent="0.3">
      <c r="A125" s="126">
        <v>45208</v>
      </c>
      <c r="B125" t="s">
        <v>2459</v>
      </c>
      <c r="C125" s="127">
        <v>5032.1499999999996</v>
      </c>
      <c r="D125" s="127">
        <v>5162.8999999999996</v>
      </c>
      <c r="E125" s="127">
        <v>5028</v>
      </c>
      <c r="F125" s="127">
        <v>5128.75</v>
      </c>
      <c r="G125" s="127">
        <v>5094</v>
      </c>
      <c r="H125" s="127">
        <v>5104.6499999999996</v>
      </c>
      <c r="I125" s="127">
        <v>5105.21</v>
      </c>
      <c r="J125" s="127">
        <v>5378.85</v>
      </c>
      <c r="K125" s="127">
        <v>2553</v>
      </c>
      <c r="L125" s="128">
        <v>189301</v>
      </c>
      <c r="M125" s="127">
        <v>966421700.85000002</v>
      </c>
      <c r="N125" s="128">
        <v>21794</v>
      </c>
    </row>
    <row r="126" spans="1:14" x14ac:dyDescent="0.3">
      <c r="A126" s="126">
        <v>45205</v>
      </c>
      <c r="B126" t="s">
        <v>2459</v>
      </c>
      <c r="C126" s="127">
        <v>5167.7</v>
      </c>
      <c r="D126" s="127">
        <v>5178</v>
      </c>
      <c r="E126" s="127">
        <v>5062.1000000000004</v>
      </c>
      <c r="F126" s="127">
        <v>5148.1000000000004</v>
      </c>
      <c r="G126" s="127">
        <v>5138</v>
      </c>
      <c r="H126" s="127">
        <v>5128.75</v>
      </c>
      <c r="I126" s="127">
        <v>5108.38</v>
      </c>
      <c r="J126" s="127">
        <v>5378.85</v>
      </c>
      <c r="K126" s="127">
        <v>2553</v>
      </c>
      <c r="L126" s="128">
        <v>455043</v>
      </c>
      <c r="M126" s="127">
        <v>2324534744.1999998</v>
      </c>
      <c r="N126" s="128">
        <v>30504</v>
      </c>
    </row>
    <row r="127" spans="1:14" x14ac:dyDescent="0.3">
      <c r="A127" s="126">
        <v>45204</v>
      </c>
      <c r="B127" t="s">
        <v>2459</v>
      </c>
      <c r="C127" s="127">
        <v>5250.05</v>
      </c>
      <c r="D127" s="127">
        <v>5256.3</v>
      </c>
      <c r="E127" s="127">
        <v>5134.75</v>
      </c>
      <c r="F127" s="127">
        <v>5216.45</v>
      </c>
      <c r="G127" s="127">
        <v>5148.2</v>
      </c>
      <c r="H127" s="127">
        <v>5148.1000000000004</v>
      </c>
      <c r="I127" s="127">
        <v>5174.78</v>
      </c>
      <c r="J127" s="127">
        <v>5378.85</v>
      </c>
      <c r="K127" s="127">
        <v>2553</v>
      </c>
      <c r="L127" s="128">
        <v>313878</v>
      </c>
      <c r="M127" s="127">
        <v>1624249917.8</v>
      </c>
      <c r="N127" s="128">
        <v>24653</v>
      </c>
    </row>
    <row r="128" spans="1:14" x14ac:dyDescent="0.3">
      <c r="A128" s="126">
        <v>45203</v>
      </c>
      <c r="B128" t="s">
        <v>2459</v>
      </c>
      <c r="C128" s="127">
        <v>5265.75</v>
      </c>
      <c r="D128" s="127">
        <v>5277.35</v>
      </c>
      <c r="E128" s="127">
        <v>5182</v>
      </c>
      <c r="F128" s="127">
        <v>5297.45</v>
      </c>
      <c r="G128" s="127">
        <v>5220</v>
      </c>
      <c r="H128" s="127">
        <v>5216.45</v>
      </c>
      <c r="I128" s="127">
        <v>5216.8900000000003</v>
      </c>
      <c r="J128" s="127">
        <v>5378.85</v>
      </c>
      <c r="K128" s="127">
        <v>2553</v>
      </c>
      <c r="L128" s="128">
        <v>333803</v>
      </c>
      <c r="M128" s="127">
        <v>1741414051.3</v>
      </c>
      <c r="N128" s="128">
        <v>26955</v>
      </c>
    </row>
    <row r="129" spans="1:14" x14ac:dyDescent="0.3">
      <c r="A129" s="126">
        <v>45202</v>
      </c>
      <c r="B129" t="s">
        <v>2459</v>
      </c>
      <c r="C129" s="127">
        <v>5280</v>
      </c>
      <c r="D129" s="127">
        <v>5335</v>
      </c>
      <c r="E129" s="127">
        <v>5254.55</v>
      </c>
      <c r="F129" s="127">
        <v>5289.25</v>
      </c>
      <c r="G129" s="127">
        <v>5281</v>
      </c>
      <c r="H129" s="127">
        <v>5297.45</v>
      </c>
      <c r="I129" s="127">
        <v>5293.87</v>
      </c>
      <c r="J129" s="127">
        <v>5378.85</v>
      </c>
      <c r="K129" s="127">
        <v>2553</v>
      </c>
      <c r="L129" s="128">
        <v>332474</v>
      </c>
      <c r="M129" s="127">
        <v>1760075617.1500001</v>
      </c>
      <c r="N129" s="128">
        <v>34821</v>
      </c>
    </row>
    <row r="130" spans="1:14" x14ac:dyDescent="0.3">
      <c r="A130" s="126">
        <v>45198</v>
      </c>
      <c r="B130" t="s">
        <v>2459</v>
      </c>
      <c r="C130" s="127">
        <v>5250</v>
      </c>
      <c r="D130" s="127">
        <v>5309.95</v>
      </c>
      <c r="E130" s="127">
        <v>5156.95</v>
      </c>
      <c r="F130" s="127">
        <v>5218.3500000000004</v>
      </c>
      <c r="G130" s="127">
        <v>5265</v>
      </c>
      <c r="H130" s="127">
        <v>5289.25</v>
      </c>
      <c r="I130" s="127">
        <v>5248.91</v>
      </c>
      <c r="J130" s="127">
        <v>5378.85</v>
      </c>
      <c r="K130" s="127">
        <v>2553</v>
      </c>
      <c r="L130" s="128">
        <v>383062</v>
      </c>
      <c r="M130" s="127">
        <v>2010656909.5</v>
      </c>
      <c r="N130" s="128">
        <v>36138</v>
      </c>
    </row>
    <row r="131" spans="1:14" x14ac:dyDescent="0.3">
      <c r="A131" s="126">
        <v>45197</v>
      </c>
      <c r="B131" t="s">
        <v>2459</v>
      </c>
      <c r="C131" s="127">
        <v>5325</v>
      </c>
      <c r="D131" s="127">
        <v>5378.85</v>
      </c>
      <c r="E131" s="127">
        <v>5181.6499999999996</v>
      </c>
      <c r="F131" s="127">
        <v>5285.35</v>
      </c>
      <c r="G131" s="127">
        <v>5233.3500000000004</v>
      </c>
      <c r="H131" s="127">
        <v>5218.3500000000004</v>
      </c>
      <c r="I131" s="127">
        <v>5276</v>
      </c>
      <c r="J131" s="127">
        <v>5378.85</v>
      </c>
      <c r="K131" s="127">
        <v>2553</v>
      </c>
      <c r="L131" s="128">
        <v>1007687</v>
      </c>
      <c r="M131" s="127">
        <v>5316555083.3999996</v>
      </c>
      <c r="N131" s="128">
        <v>85406</v>
      </c>
    </row>
    <row r="132" spans="1:14" x14ac:dyDescent="0.3">
      <c r="A132" s="126">
        <v>45196</v>
      </c>
      <c r="B132" t="s">
        <v>2459</v>
      </c>
      <c r="C132" s="127">
        <v>5110</v>
      </c>
      <c r="D132" s="127">
        <v>5299.8</v>
      </c>
      <c r="E132" s="127">
        <v>5032.55</v>
      </c>
      <c r="F132" s="127">
        <v>5098.1499999999996</v>
      </c>
      <c r="G132" s="127">
        <v>5282</v>
      </c>
      <c r="H132" s="127">
        <v>5285.35</v>
      </c>
      <c r="I132" s="127">
        <v>5192.24</v>
      </c>
      <c r="J132" s="127">
        <v>5299.8</v>
      </c>
      <c r="K132" s="127">
        <v>2553</v>
      </c>
      <c r="L132" s="128">
        <v>1306972</v>
      </c>
      <c r="M132" s="127">
        <v>6786117527</v>
      </c>
      <c r="N132" s="128">
        <v>107293</v>
      </c>
    </row>
    <row r="133" spans="1:14" x14ac:dyDescent="0.3">
      <c r="A133" s="126">
        <v>45195</v>
      </c>
      <c r="B133" t="s">
        <v>2459</v>
      </c>
      <c r="C133" s="127">
        <v>4901.7</v>
      </c>
      <c r="D133" s="127">
        <v>5120</v>
      </c>
      <c r="E133" s="127">
        <v>4901</v>
      </c>
      <c r="F133" s="127">
        <v>4889.55</v>
      </c>
      <c r="G133" s="127">
        <v>5102</v>
      </c>
      <c r="H133" s="127">
        <v>5098.1499999999996</v>
      </c>
      <c r="I133" s="127">
        <v>5054.5</v>
      </c>
      <c r="J133" s="127">
        <v>5224.95</v>
      </c>
      <c r="K133" s="127">
        <v>2553</v>
      </c>
      <c r="L133" s="128">
        <v>1031690</v>
      </c>
      <c r="M133" s="127">
        <v>5214675878.5500002</v>
      </c>
      <c r="N133" s="128">
        <v>93214</v>
      </c>
    </row>
    <row r="134" spans="1:14" x14ac:dyDescent="0.3">
      <c r="A134" s="126">
        <v>45194</v>
      </c>
      <c r="B134" t="s">
        <v>2459</v>
      </c>
      <c r="C134" s="127">
        <v>4810</v>
      </c>
      <c r="D134" s="127">
        <v>4965</v>
      </c>
      <c r="E134" s="127">
        <v>4733.45</v>
      </c>
      <c r="F134" s="127">
        <v>4808.3999999999996</v>
      </c>
      <c r="G134" s="127">
        <v>4901.75</v>
      </c>
      <c r="H134" s="127">
        <v>4889.55</v>
      </c>
      <c r="I134" s="127">
        <v>4872.25</v>
      </c>
      <c r="J134" s="127">
        <v>5224.95</v>
      </c>
      <c r="K134" s="127">
        <v>2553</v>
      </c>
      <c r="L134" s="128">
        <v>472289</v>
      </c>
      <c r="M134" s="127">
        <v>2301111705.1500001</v>
      </c>
      <c r="N134" s="128">
        <v>44451</v>
      </c>
    </row>
    <row r="135" spans="1:14" x14ac:dyDescent="0.3">
      <c r="A135" s="126">
        <v>45191</v>
      </c>
      <c r="B135" t="s">
        <v>2459</v>
      </c>
      <c r="C135" s="127">
        <v>4848</v>
      </c>
      <c r="D135" s="127">
        <v>4908.8999999999996</v>
      </c>
      <c r="E135" s="127">
        <v>4785.75</v>
      </c>
      <c r="F135" s="127">
        <v>4849.45</v>
      </c>
      <c r="G135" s="127">
        <v>4798</v>
      </c>
      <c r="H135" s="127">
        <v>4808.3999999999996</v>
      </c>
      <c r="I135" s="127">
        <v>4859.13</v>
      </c>
      <c r="J135" s="127">
        <v>5224.95</v>
      </c>
      <c r="K135" s="127">
        <v>2553</v>
      </c>
      <c r="L135" s="128">
        <v>282816</v>
      </c>
      <c r="M135" s="127">
        <v>1374240709.8</v>
      </c>
      <c r="N135" s="128">
        <v>29104</v>
      </c>
    </row>
    <row r="136" spans="1:14" x14ac:dyDescent="0.3">
      <c r="A136" s="126">
        <v>45190</v>
      </c>
      <c r="B136" t="s">
        <v>2459</v>
      </c>
      <c r="C136" s="127">
        <v>4875.2</v>
      </c>
      <c r="D136" s="127">
        <v>4900</v>
      </c>
      <c r="E136" s="127">
        <v>4836.5</v>
      </c>
      <c r="F136" s="127">
        <v>4877.55</v>
      </c>
      <c r="G136" s="127">
        <v>4851.1499999999996</v>
      </c>
      <c r="H136" s="127">
        <v>4849.45</v>
      </c>
      <c r="I136" s="127">
        <v>4862.6000000000004</v>
      </c>
      <c r="J136" s="127">
        <v>5224.95</v>
      </c>
      <c r="K136" s="127">
        <v>2553</v>
      </c>
      <c r="L136" s="128">
        <v>126712</v>
      </c>
      <c r="M136" s="127">
        <v>616149514.5</v>
      </c>
      <c r="N136" s="128">
        <v>14309</v>
      </c>
    </row>
    <row r="137" spans="1:14" x14ac:dyDescent="0.3">
      <c r="A137" s="126">
        <v>45189</v>
      </c>
      <c r="B137" t="s">
        <v>2459</v>
      </c>
      <c r="C137" s="127">
        <v>4918.75</v>
      </c>
      <c r="D137" s="127">
        <v>4945</v>
      </c>
      <c r="E137" s="127">
        <v>4846</v>
      </c>
      <c r="F137" s="127">
        <v>4920.3</v>
      </c>
      <c r="G137" s="127">
        <v>4879</v>
      </c>
      <c r="H137" s="127">
        <v>4877.55</v>
      </c>
      <c r="I137" s="127">
        <v>4885.37</v>
      </c>
      <c r="J137" s="127">
        <v>5224.95</v>
      </c>
      <c r="K137" s="127">
        <v>2553</v>
      </c>
      <c r="L137" s="128">
        <v>203145</v>
      </c>
      <c r="M137" s="127">
        <v>992437893.29999995</v>
      </c>
      <c r="N137" s="128">
        <v>20575</v>
      </c>
    </row>
    <row r="138" spans="1:14" x14ac:dyDescent="0.3">
      <c r="A138" s="126">
        <v>45187</v>
      </c>
      <c r="B138" t="s">
        <v>2459</v>
      </c>
      <c r="C138" s="127">
        <v>5040</v>
      </c>
      <c r="D138" s="127">
        <v>5070</v>
      </c>
      <c r="E138" s="127">
        <v>4906.8</v>
      </c>
      <c r="F138" s="127">
        <v>5059</v>
      </c>
      <c r="G138" s="127">
        <v>4925</v>
      </c>
      <c r="H138" s="127">
        <v>4920.3</v>
      </c>
      <c r="I138" s="127">
        <v>4979.8500000000004</v>
      </c>
      <c r="J138" s="127">
        <v>5224.95</v>
      </c>
      <c r="K138" s="127">
        <v>2553</v>
      </c>
      <c r="L138" s="128">
        <v>275779</v>
      </c>
      <c r="M138" s="127">
        <v>1373339403.0999999</v>
      </c>
      <c r="N138" s="128">
        <v>31143</v>
      </c>
    </row>
    <row r="139" spans="1:14" x14ac:dyDescent="0.3">
      <c r="A139" s="126">
        <v>45184</v>
      </c>
      <c r="B139" t="s">
        <v>2459</v>
      </c>
      <c r="C139" s="127">
        <v>5111.25</v>
      </c>
      <c r="D139" s="127">
        <v>5165</v>
      </c>
      <c r="E139" s="127">
        <v>5023.45</v>
      </c>
      <c r="F139" s="127">
        <v>5078.1000000000004</v>
      </c>
      <c r="G139" s="127">
        <v>5070</v>
      </c>
      <c r="H139" s="127">
        <v>5059</v>
      </c>
      <c r="I139" s="127">
        <v>5077.72</v>
      </c>
      <c r="J139" s="127">
        <v>5224.95</v>
      </c>
      <c r="K139" s="127">
        <v>2553</v>
      </c>
      <c r="L139" s="128">
        <v>311092</v>
      </c>
      <c r="M139" s="127">
        <v>1579638638.7</v>
      </c>
      <c r="N139" s="128">
        <v>30627</v>
      </c>
    </row>
    <row r="140" spans="1:14" x14ac:dyDescent="0.3">
      <c r="A140" s="126">
        <v>45183</v>
      </c>
      <c r="B140" t="s">
        <v>2459</v>
      </c>
      <c r="C140" s="127">
        <v>5088.7</v>
      </c>
      <c r="D140" s="127">
        <v>5119.8999999999996</v>
      </c>
      <c r="E140" s="127">
        <v>5050</v>
      </c>
      <c r="F140" s="127">
        <v>5062.1000000000004</v>
      </c>
      <c r="G140" s="127">
        <v>5081.6499999999996</v>
      </c>
      <c r="H140" s="127">
        <v>5078.1000000000004</v>
      </c>
      <c r="I140" s="127">
        <v>5084.91</v>
      </c>
      <c r="J140" s="127">
        <v>5224.95</v>
      </c>
      <c r="K140" s="127">
        <v>2553</v>
      </c>
      <c r="L140" s="128">
        <v>144259</v>
      </c>
      <c r="M140" s="127">
        <v>733543798.45000005</v>
      </c>
      <c r="N140" s="128">
        <v>14776</v>
      </c>
    </row>
    <row r="141" spans="1:14" x14ac:dyDescent="0.3">
      <c r="A141" s="126">
        <v>45182</v>
      </c>
      <c r="B141" t="s">
        <v>2459</v>
      </c>
      <c r="C141" s="127">
        <v>5068.95</v>
      </c>
      <c r="D141" s="127">
        <v>5124</v>
      </c>
      <c r="E141" s="127">
        <v>4985.05</v>
      </c>
      <c r="F141" s="127">
        <v>5040.95</v>
      </c>
      <c r="G141" s="127">
        <v>5063.6000000000004</v>
      </c>
      <c r="H141" s="127">
        <v>5062.1000000000004</v>
      </c>
      <c r="I141" s="127">
        <v>5051.4799999999996</v>
      </c>
      <c r="J141" s="127">
        <v>5224.95</v>
      </c>
      <c r="K141" s="127">
        <v>2553</v>
      </c>
      <c r="L141" s="128">
        <v>222104</v>
      </c>
      <c r="M141" s="127">
        <v>1121952951.05</v>
      </c>
      <c r="N141" s="128">
        <v>24268</v>
      </c>
    </row>
    <row r="142" spans="1:14" x14ac:dyDescent="0.3">
      <c r="A142" s="126">
        <v>45181</v>
      </c>
      <c r="B142" t="s">
        <v>2459</v>
      </c>
      <c r="C142" s="127">
        <v>5207.5</v>
      </c>
      <c r="D142" s="127">
        <v>5207.5</v>
      </c>
      <c r="E142" s="127">
        <v>5016.3999999999996</v>
      </c>
      <c r="F142" s="127">
        <v>5178.8999999999996</v>
      </c>
      <c r="G142" s="127">
        <v>5066</v>
      </c>
      <c r="H142" s="127">
        <v>5040.95</v>
      </c>
      <c r="I142" s="127">
        <v>5076.97</v>
      </c>
      <c r="J142" s="127">
        <v>5224.95</v>
      </c>
      <c r="K142" s="127">
        <v>2553</v>
      </c>
      <c r="L142" s="128">
        <v>346784</v>
      </c>
      <c r="M142" s="127">
        <v>1760613252.0999999</v>
      </c>
      <c r="N142" s="128">
        <v>34865</v>
      </c>
    </row>
    <row r="143" spans="1:14" x14ac:dyDescent="0.3">
      <c r="A143" s="126">
        <v>45180</v>
      </c>
      <c r="B143" t="s">
        <v>2459</v>
      </c>
      <c r="C143" s="127">
        <v>5139</v>
      </c>
      <c r="D143" s="127">
        <v>5188</v>
      </c>
      <c r="E143" s="127">
        <v>5108</v>
      </c>
      <c r="F143" s="127">
        <v>5121.2</v>
      </c>
      <c r="G143" s="127">
        <v>5161</v>
      </c>
      <c r="H143" s="127">
        <v>5178.8999999999996</v>
      </c>
      <c r="I143" s="127">
        <v>5161.55</v>
      </c>
      <c r="J143" s="127">
        <v>5224.95</v>
      </c>
      <c r="K143" s="127">
        <v>2553</v>
      </c>
      <c r="L143" s="128">
        <v>236898</v>
      </c>
      <c r="M143" s="127">
        <v>1222761574.5</v>
      </c>
      <c r="N143" s="128">
        <v>22771</v>
      </c>
    </row>
    <row r="144" spans="1:14" x14ac:dyDescent="0.3">
      <c r="A144" s="126">
        <v>45177</v>
      </c>
      <c r="B144" t="s">
        <v>2459</v>
      </c>
      <c r="C144" s="127">
        <v>5099</v>
      </c>
      <c r="D144" s="127">
        <v>5144.45</v>
      </c>
      <c r="E144" s="127">
        <v>5065.55</v>
      </c>
      <c r="F144" s="127">
        <v>5084.8</v>
      </c>
      <c r="G144" s="127">
        <v>5116</v>
      </c>
      <c r="H144" s="127">
        <v>5121.2</v>
      </c>
      <c r="I144" s="127">
        <v>5110.7</v>
      </c>
      <c r="J144" s="127">
        <v>5224.95</v>
      </c>
      <c r="K144" s="127">
        <v>2553</v>
      </c>
      <c r="L144" s="128">
        <v>408374</v>
      </c>
      <c r="M144" s="127">
        <v>2087078877</v>
      </c>
      <c r="N144" s="128">
        <v>33419</v>
      </c>
    </row>
    <row r="145" spans="1:14" x14ac:dyDescent="0.3">
      <c r="A145" s="126">
        <v>45176</v>
      </c>
      <c r="B145" t="s">
        <v>2459</v>
      </c>
      <c r="C145" s="127">
        <v>4998.6499999999996</v>
      </c>
      <c r="D145" s="127">
        <v>5105</v>
      </c>
      <c r="E145" s="127">
        <v>4965.2</v>
      </c>
      <c r="F145" s="127">
        <v>4998.1499999999996</v>
      </c>
      <c r="G145" s="127">
        <v>5082</v>
      </c>
      <c r="H145" s="127">
        <v>5084.8</v>
      </c>
      <c r="I145" s="127">
        <v>5056.6499999999996</v>
      </c>
      <c r="J145" s="127">
        <v>5224.95</v>
      </c>
      <c r="K145" s="127">
        <v>2553</v>
      </c>
      <c r="L145" s="128">
        <v>432392</v>
      </c>
      <c r="M145" s="127">
        <v>2186453096.4000001</v>
      </c>
      <c r="N145" s="128">
        <v>38133</v>
      </c>
    </row>
    <row r="146" spans="1:14" x14ac:dyDescent="0.3">
      <c r="A146" s="126">
        <v>45175</v>
      </c>
      <c r="B146" t="s">
        <v>2459</v>
      </c>
      <c r="C146" s="127">
        <v>5130</v>
      </c>
      <c r="D146" s="127">
        <v>5146.95</v>
      </c>
      <c r="E146" s="127">
        <v>4960</v>
      </c>
      <c r="F146" s="127">
        <v>5127.55</v>
      </c>
      <c r="G146" s="127">
        <v>4978</v>
      </c>
      <c r="H146" s="127">
        <v>4998.1499999999996</v>
      </c>
      <c r="I146" s="127">
        <v>5037.66</v>
      </c>
      <c r="J146" s="127">
        <v>5224.95</v>
      </c>
      <c r="K146" s="127">
        <v>2553</v>
      </c>
      <c r="L146" s="128">
        <v>335311</v>
      </c>
      <c r="M146" s="127">
        <v>1689183264.05</v>
      </c>
      <c r="N146" s="128">
        <v>35484</v>
      </c>
    </row>
    <row r="147" spans="1:14" x14ac:dyDescent="0.3">
      <c r="A147" s="126">
        <v>45174</v>
      </c>
      <c r="B147" t="s">
        <v>2459</v>
      </c>
      <c r="C147" s="127">
        <v>5134.5</v>
      </c>
      <c r="D147" s="127">
        <v>5224.95</v>
      </c>
      <c r="E147" s="127">
        <v>5077.5</v>
      </c>
      <c r="F147" s="127">
        <v>5123</v>
      </c>
      <c r="G147" s="127">
        <v>5124.1499999999996</v>
      </c>
      <c r="H147" s="127">
        <v>5127.55</v>
      </c>
      <c r="I147" s="127">
        <v>5149.91</v>
      </c>
      <c r="J147" s="127">
        <v>5224.95</v>
      </c>
      <c r="K147" s="127">
        <v>2553</v>
      </c>
      <c r="L147" s="128">
        <v>572026</v>
      </c>
      <c r="M147" s="127">
        <v>2945879982.6999998</v>
      </c>
      <c r="N147" s="128">
        <v>49573</v>
      </c>
    </row>
    <row r="148" spans="1:14" x14ac:dyDescent="0.3">
      <c r="A148" s="126">
        <v>45173</v>
      </c>
      <c r="B148" t="s">
        <v>2459</v>
      </c>
      <c r="C148" s="127">
        <v>5081.8</v>
      </c>
      <c r="D148" s="127">
        <v>5166.3</v>
      </c>
      <c r="E148" s="127">
        <v>5061.2</v>
      </c>
      <c r="F148" s="127">
        <v>5057.25</v>
      </c>
      <c r="G148" s="127">
        <v>5120</v>
      </c>
      <c r="H148" s="127">
        <v>5123</v>
      </c>
      <c r="I148" s="127">
        <v>5126.9799999999996</v>
      </c>
      <c r="J148" s="127">
        <v>5166.3</v>
      </c>
      <c r="K148" s="127">
        <v>2553</v>
      </c>
      <c r="L148" s="128">
        <v>351873</v>
      </c>
      <c r="M148" s="127">
        <v>1804047040.3499999</v>
      </c>
      <c r="N148" s="128">
        <v>37045</v>
      </c>
    </row>
    <row r="149" spans="1:14" x14ac:dyDescent="0.3">
      <c r="A149" s="126">
        <v>45170</v>
      </c>
      <c r="B149" t="s">
        <v>2459</v>
      </c>
      <c r="C149" s="127">
        <v>5009.6499999999996</v>
      </c>
      <c r="D149" s="127">
        <v>5163</v>
      </c>
      <c r="E149" s="127">
        <v>4990.6000000000004</v>
      </c>
      <c r="F149" s="127">
        <v>5003.8500000000004</v>
      </c>
      <c r="G149" s="127">
        <v>5046.8500000000004</v>
      </c>
      <c r="H149" s="127">
        <v>5057.25</v>
      </c>
      <c r="I149" s="127">
        <v>5081.71</v>
      </c>
      <c r="J149" s="127">
        <v>5163</v>
      </c>
      <c r="K149" s="127">
        <v>2553</v>
      </c>
      <c r="L149" s="128">
        <v>577891</v>
      </c>
      <c r="M149" s="127">
        <v>2936676024.3000002</v>
      </c>
      <c r="N149" s="128">
        <v>46414</v>
      </c>
    </row>
    <row r="150" spans="1:14" x14ac:dyDescent="0.3">
      <c r="A150" s="126">
        <v>45169</v>
      </c>
      <c r="B150" t="s">
        <v>2459</v>
      </c>
      <c r="C150" s="127">
        <v>4970</v>
      </c>
      <c r="D150" s="127">
        <v>5012</v>
      </c>
      <c r="E150" s="127">
        <v>4815.05</v>
      </c>
      <c r="F150" s="127">
        <v>4958.1000000000004</v>
      </c>
      <c r="G150" s="127">
        <v>5006</v>
      </c>
      <c r="H150" s="127">
        <v>5003.8500000000004</v>
      </c>
      <c r="I150" s="127">
        <v>4976.2700000000004</v>
      </c>
      <c r="J150" s="127">
        <v>5068.8999999999996</v>
      </c>
      <c r="K150" s="127">
        <v>2553</v>
      </c>
      <c r="L150" s="128">
        <v>576364</v>
      </c>
      <c r="M150" s="127">
        <v>2868141421</v>
      </c>
      <c r="N150" s="128">
        <v>46232</v>
      </c>
    </row>
    <row r="151" spans="1:14" x14ac:dyDescent="0.3">
      <c r="A151" s="126">
        <v>45168</v>
      </c>
      <c r="B151" t="s">
        <v>2459</v>
      </c>
      <c r="C151" s="127">
        <v>4940</v>
      </c>
      <c r="D151" s="127">
        <v>4975</v>
      </c>
      <c r="E151" s="127">
        <v>4910</v>
      </c>
      <c r="F151" s="127">
        <v>4917.05</v>
      </c>
      <c r="G151" s="127">
        <v>4950</v>
      </c>
      <c r="H151" s="127">
        <v>4958.1000000000004</v>
      </c>
      <c r="I151" s="127">
        <v>4942.8599999999997</v>
      </c>
      <c r="J151" s="127">
        <v>5068.8999999999996</v>
      </c>
      <c r="K151" s="127">
        <v>2553</v>
      </c>
      <c r="L151" s="128">
        <v>225843</v>
      </c>
      <c r="M151" s="127">
        <v>1116310568.05</v>
      </c>
      <c r="N151" s="128">
        <v>25167</v>
      </c>
    </row>
    <row r="152" spans="1:14" x14ac:dyDescent="0.3">
      <c r="A152" s="126">
        <v>45167</v>
      </c>
      <c r="B152" t="s">
        <v>2459</v>
      </c>
      <c r="C152" s="127">
        <v>4963.1499999999996</v>
      </c>
      <c r="D152" s="127">
        <v>4971.6000000000004</v>
      </c>
      <c r="E152" s="127">
        <v>4891.05</v>
      </c>
      <c r="F152" s="127">
        <v>4946.8999999999996</v>
      </c>
      <c r="G152" s="127">
        <v>4910</v>
      </c>
      <c r="H152" s="127">
        <v>4917.05</v>
      </c>
      <c r="I152" s="127">
        <v>4926.8999999999996</v>
      </c>
      <c r="J152" s="127">
        <v>5068.8999999999996</v>
      </c>
      <c r="K152" s="127">
        <v>2553</v>
      </c>
      <c r="L152" s="128">
        <v>276227</v>
      </c>
      <c r="M152" s="127">
        <v>1360941860.5999999</v>
      </c>
      <c r="N152" s="128">
        <v>27467</v>
      </c>
    </row>
    <row r="153" spans="1:14" x14ac:dyDescent="0.3">
      <c r="A153" s="126">
        <v>45166</v>
      </c>
      <c r="B153" t="s">
        <v>2459</v>
      </c>
      <c r="C153" s="127">
        <v>4851.3</v>
      </c>
      <c r="D153" s="127">
        <v>4965</v>
      </c>
      <c r="E153" s="127">
        <v>4851.3</v>
      </c>
      <c r="F153" s="127">
        <v>4859.75</v>
      </c>
      <c r="G153" s="127">
        <v>4940</v>
      </c>
      <c r="H153" s="127">
        <v>4946.8999999999996</v>
      </c>
      <c r="I153" s="127">
        <v>4914.72</v>
      </c>
      <c r="J153" s="127">
        <v>5068.8999999999996</v>
      </c>
      <c r="K153" s="127">
        <v>2553</v>
      </c>
      <c r="L153" s="128">
        <v>379059</v>
      </c>
      <c r="M153" s="127">
        <v>1862969294.45</v>
      </c>
      <c r="N153" s="128">
        <v>40616</v>
      </c>
    </row>
    <row r="154" spans="1:14" x14ac:dyDescent="0.3">
      <c r="A154" s="126">
        <v>45163</v>
      </c>
      <c r="B154" t="s">
        <v>2459</v>
      </c>
      <c r="C154" s="127">
        <v>4872.3500000000004</v>
      </c>
      <c r="D154" s="127">
        <v>5007.5</v>
      </c>
      <c r="E154" s="127">
        <v>4840.1000000000004</v>
      </c>
      <c r="F154" s="127">
        <v>4947.1000000000004</v>
      </c>
      <c r="G154" s="127">
        <v>4848</v>
      </c>
      <c r="H154" s="127">
        <v>4859.75</v>
      </c>
      <c r="I154" s="127">
        <v>4913.67</v>
      </c>
      <c r="J154" s="127">
        <v>5068.8999999999996</v>
      </c>
      <c r="K154" s="127">
        <v>2553</v>
      </c>
      <c r="L154" s="128">
        <v>555414</v>
      </c>
      <c r="M154" s="127">
        <v>2729121606.5500002</v>
      </c>
      <c r="N154" s="128">
        <v>53178</v>
      </c>
    </row>
    <row r="155" spans="1:14" x14ac:dyDescent="0.3">
      <c r="A155" s="126">
        <v>45162</v>
      </c>
      <c r="B155" t="s">
        <v>2459</v>
      </c>
      <c r="C155" s="127">
        <v>5024</v>
      </c>
      <c r="D155" s="127">
        <v>5050.2</v>
      </c>
      <c r="E155" s="127">
        <v>4938.6000000000004</v>
      </c>
      <c r="F155" s="127">
        <v>4996.8</v>
      </c>
      <c r="G155" s="127">
        <v>4950</v>
      </c>
      <c r="H155" s="127">
        <v>4947.1000000000004</v>
      </c>
      <c r="I155" s="127">
        <v>4984.51</v>
      </c>
      <c r="J155" s="127">
        <v>5068.8999999999996</v>
      </c>
      <c r="K155" s="127">
        <v>2553</v>
      </c>
      <c r="L155" s="128">
        <v>319293</v>
      </c>
      <c r="M155" s="127">
        <v>1591518463</v>
      </c>
      <c r="N155" s="128">
        <v>34211</v>
      </c>
    </row>
    <row r="156" spans="1:14" x14ac:dyDescent="0.3">
      <c r="A156" s="126">
        <v>45161</v>
      </c>
      <c r="B156" t="s">
        <v>2459</v>
      </c>
      <c r="C156" s="127">
        <v>5011.6499999999996</v>
      </c>
      <c r="D156" s="127">
        <v>5068.8999999999996</v>
      </c>
      <c r="E156" s="127">
        <v>4951.05</v>
      </c>
      <c r="F156" s="127">
        <v>4995</v>
      </c>
      <c r="G156" s="127">
        <v>4995</v>
      </c>
      <c r="H156" s="127">
        <v>4996.8</v>
      </c>
      <c r="I156" s="127">
        <v>5022.7700000000004</v>
      </c>
      <c r="J156" s="127">
        <v>5068.8999999999996</v>
      </c>
      <c r="K156" s="127">
        <v>2553</v>
      </c>
      <c r="L156" s="128">
        <v>764519</v>
      </c>
      <c r="M156" s="127">
        <v>3840002251.3000002</v>
      </c>
      <c r="N156" s="128">
        <v>71273</v>
      </c>
    </row>
    <row r="157" spans="1:14" x14ac:dyDescent="0.3">
      <c r="A157" s="126">
        <v>45160</v>
      </c>
      <c r="B157" t="s">
        <v>2459</v>
      </c>
      <c r="C157" s="127">
        <v>4940</v>
      </c>
      <c r="D157" s="127">
        <v>5035</v>
      </c>
      <c r="E157" s="127">
        <v>4886.95</v>
      </c>
      <c r="F157" s="127">
        <v>4893.75</v>
      </c>
      <c r="G157" s="127">
        <v>4986.3</v>
      </c>
      <c r="H157" s="127">
        <v>4995</v>
      </c>
      <c r="I157" s="127">
        <v>4976.24</v>
      </c>
      <c r="J157" s="127">
        <v>5035</v>
      </c>
      <c r="K157" s="127">
        <v>2553</v>
      </c>
      <c r="L157" s="128">
        <v>948055</v>
      </c>
      <c r="M157" s="127">
        <v>4717748338.8000002</v>
      </c>
      <c r="N157" s="128">
        <v>82098</v>
      </c>
    </row>
    <row r="158" spans="1:14" x14ac:dyDescent="0.3">
      <c r="A158" s="126">
        <v>45159</v>
      </c>
      <c r="B158" t="s">
        <v>2459</v>
      </c>
      <c r="C158" s="127">
        <v>4749.95</v>
      </c>
      <c r="D158" s="127">
        <v>4909.8999999999996</v>
      </c>
      <c r="E158" s="127">
        <v>4730.1000000000004</v>
      </c>
      <c r="F158" s="127">
        <v>4737.8</v>
      </c>
      <c r="G158" s="127">
        <v>4909</v>
      </c>
      <c r="H158" s="127">
        <v>4893.75</v>
      </c>
      <c r="I158" s="127">
        <v>4843.24</v>
      </c>
      <c r="J158" s="127">
        <v>4967.75</v>
      </c>
      <c r="K158" s="127">
        <v>2553</v>
      </c>
      <c r="L158" s="128">
        <v>778262</v>
      </c>
      <c r="M158" s="127">
        <v>3769309182.3499999</v>
      </c>
      <c r="N158" s="128">
        <v>63515</v>
      </c>
    </row>
    <row r="159" spans="1:14" x14ac:dyDescent="0.3">
      <c r="A159" s="126">
        <v>45156</v>
      </c>
      <c r="B159" t="s">
        <v>2459</v>
      </c>
      <c r="C159" s="127">
        <v>4690</v>
      </c>
      <c r="D159" s="127">
        <v>4776</v>
      </c>
      <c r="E159" s="127">
        <v>4635</v>
      </c>
      <c r="F159" s="127">
        <v>4682.5</v>
      </c>
      <c r="G159" s="127">
        <v>4727.7</v>
      </c>
      <c r="H159" s="127">
        <v>4737.8</v>
      </c>
      <c r="I159" s="127">
        <v>4722.58</v>
      </c>
      <c r="J159" s="127">
        <v>4967.75</v>
      </c>
      <c r="K159" s="127">
        <v>2553</v>
      </c>
      <c r="L159" s="128">
        <v>512351</v>
      </c>
      <c r="M159" s="127">
        <v>2419619710.4499998</v>
      </c>
      <c r="N159" s="128">
        <v>53660</v>
      </c>
    </row>
    <row r="160" spans="1:14" x14ac:dyDescent="0.3">
      <c r="A160" s="126">
        <v>45155</v>
      </c>
      <c r="B160" t="s">
        <v>2459</v>
      </c>
      <c r="C160" s="127">
        <v>4770.8</v>
      </c>
      <c r="D160" s="127">
        <v>4810</v>
      </c>
      <c r="E160" s="127">
        <v>4671</v>
      </c>
      <c r="F160" s="127">
        <v>4753.1000000000004</v>
      </c>
      <c r="G160" s="127">
        <v>4690</v>
      </c>
      <c r="H160" s="127">
        <v>4682.5</v>
      </c>
      <c r="I160" s="127">
        <v>4739.53</v>
      </c>
      <c r="J160" s="127">
        <v>4967.75</v>
      </c>
      <c r="K160" s="127">
        <v>2553</v>
      </c>
      <c r="L160" s="128">
        <v>584616</v>
      </c>
      <c r="M160" s="127">
        <v>2770805405.5500002</v>
      </c>
      <c r="N160" s="128">
        <v>49350</v>
      </c>
    </row>
    <row r="161" spans="1:14" x14ac:dyDescent="0.3">
      <c r="A161" s="126">
        <v>45154</v>
      </c>
      <c r="B161" t="s">
        <v>2459</v>
      </c>
      <c r="C161" s="127">
        <v>4648</v>
      </c>
      <c r="D161" s="127">
        <v>4770</v>
      </c>
      <c r="E161" s="127">
        <v>4585</v>
      </c>
      <c r="F161" s="127">
        <v>4651.25</v>
      </c>
      <c r="G161" s="127">
        <v>4750</v>
      </c>
      <c r="H161" s="127">
        <v>4753.1000000000004</v>
      </c>
      <c r="I161" s="127">
        <v>4680.3900000000003</v>
      </c>
      <c r="J161" s="127">
        <v>4967.75</v>
      </c>
      <c r="K161" s="127">
        <v>2553</v>
      </c>
      <c r="L161" s="128">
        <v>551326</v>
      </c>
      <c r="M161" s="127">
        <v>2580421563</v>
      </c>
      <c r="N161" s="128">
        <v>52386</v>
      </c>
    </row>
    <row r="162" spans="1:14" x14ac:dyDescent="0.3">
      <c r="A162" s="126">
        <v>45152</v>
      </c>
      <c r="B162" t="s">
        <v>2459</v>
      </c>
      <c r="C162" s="127">
        <v>4780</v>
      </c>
      <c r="D162" s="127">
        <v>4780</v>
      </c>
      <c r="E162" s="127">
        <v>4632.8500000000004</v>
      </c>
      <c r="F162" s="127">
        <v>4780.55</v>
      </c>
      <c r="G162" s="127">
        <v>4641</v>
      </c>
      <c r="H162" s="127">
        <v>4651.25</v>
      </c>
      <c r="I162" s="127">
        <v>4691.87</v>
      </c>
      <c r="J162" s="127">
        <v>4967.75</v>
      </c>
      <c r="K162" s="127">
        <v>2553</v>
      </c>
      <c r="L162" s="128">
        <v>483569</v>
      </c>
      <c r="M162" s="127">
        <v>2268844934.0999999</v>
      </c>
      <c r="N162" s="128">
        <v>42233</v>
      </c>
    </row>
    <row r="163" spans="1:14" x14ac:dyDescent="0.3">
      <c r="A163" s="126">
        <v>45149</v>
      </c>
      <c r="B163" t="s">
        <v>2459</v>
      </c>
      <c r="C163" s="127">
        <v>4809</v>
      </c>
      <c r="D163" s="127">
        <v>4857</v>
      </c>
      <c r="E163" s="127">
        <v>4770</v>
      </c>
      <c r="F163" s="127">
        <v>4800.95</v>
      </c>
      <c r="G163" s="127">
        <v>4789.3500000000004</v>
      </c>
      <c r="H163" s="127">
        <v>4780.55</v>
      </c>
      <c r="I163" s="127">
        <v>4802.4799999999996</v>
      </c>
      <c r="J163" s="127">
        <v>4967.75</v>
      </c>
      <c r="K163" s="127">
        <v>2553</v>
      </c>
      <c r="L163" s="128">
        <v>428194</v>
      </c>
      <c r="M163" s="127">
        <v>2056394317.5</v>
      </c>
      <c r="N163" s="128">
        <v>34369</v>
      </c>
    </row>
    <row r="164" spans="1:14" x14ac:dyDescent="0.3">
      <c r="A164" s="126">
        <v>45148</v>
      </c>
      <c r="B164" t="s">
        <v>2459</v>
      </c>
      <c r="C164" s="127">
        <v>4901.25</v>
      </c>
      <c r="D164" s="127">
        <v>4928.45</v>
      </c>
      <c r="E164" s="127">
        <v>4751.5</v>
      </c>
      <c r="F164" s="127">
        <v>4901.3500000000004</v>
      </c>
      <c r="G164" s="127">
        <v>4789.45</v>
      </c>
      <c r="H164" s="127">
        <v>4800.95</v>
      </c>
      <c r="I164" s="127">
        <v>4821.91</v>
      </c>
      <c r="J164" s="127">
        <v>4967.75</v>
      </c>
      <c r="K164" s="127">
        <v>2553</v>
      </c>
      <c r="L164" s="128">
        <v>788457</v>
      </c>
      <c r="M164" s="127">
        <v>3801867078.9000001</v>
      </c>
      <c r="N164" s="128">
        <v>66227</v>
      </c>
    </row>
    <row r="165" spans="1:14" x14ac:dyDescent="0.3">
      <c r="A165" s="126">
        <v>45147</v>
      </c>
      <c r="B165" t="s">
        <v>2459</v>
      </c>
      <c r="C165" s="127">
        <v>4850.05</v>
      </c>
      <c r="D165" s="127">
        <v>4967.75</v>
      </c>
      <c r="E165" s="127">
        <v>4816.2</v>
      </c>
      <c r="F165" s="127">
        <v>4859.8</v>
      </c>
      <c r="G165" s="127">
        <v>4890</v>
      </c>
      <c r="H165" s="127">
        <v>4901.3500000000004</v>
      </c>
      <c r="I165" s="127">
        <v>4895.74</v>
      </c>
      <c r="J165" s="127">
        <v>4967.75</v>
      </c>
      <c r="K165" s="127">
        <v>2553</v>
      </c>
      <c r="L165" s="128">
        <v>1394021</v>
      </c>
      <c r="M165" s="127">
        <v>6824768153.8500004</v>
      </c>
      <c r="N165" s="128">
        <v>103831</v>
      </c>
    </row>
    <row r="166" spans="1:14" x14ac:dyDescent="0.3">
      <c r="A166" s="126">
        <v>45146</v>
      </c>
      <c r="B166" t="s">
        <v>2459</v>
      </c>
      <c r="C166" s="127">
        <v>4707</v>
      </c>
      <c r="D166" s="127">
        <v>4925</v>
      </c>
      <c r="E166" s="127">
        <v>4700</v>
      </c>
      <c r="F166" s="127">
        <v>4690.3500000000004</v>
      </c>
      <c r="G166" s="127">
        <v>4859</v>
      </c>
      <c r="H166" s="127">
        <v>4859.8</v>
      </c>
      <c r="I166" s="127">
        <v>4852.55</v>
      </c>
      <c r="J166" s="127">
        <v>4925</v>
      </c>
      <c r="K166" s="127">
        <v>2553</v>
      </c>
      <c r="L166" s="128">
        <v>2420251</v>
      </c>
      <c r="M166" s="127">
        <v>11744395688.25</v>
      </c>
      <c r="N166" s="128">
        <v>175449</v>
      </c>
    </row>
    <row r="167" spans="1:14" x14ac:dyDescent="0.3">
      <c r="A167" s="126">
        <v>45145</v>
      </c>
      <c r="B167" t="s">
        <v>2459</v>
      </c>
      <c r="C167" s="127">
        <v>4599.95</v>
      </c>
      <c r="D167" s="127">
        <v>4719.6000000000004</v>
      </c>
      <c r="E167" s="127">
        <v>4385.05</v>
      </c>
      <c r="F167" s="127">
        <v>4616.25</v>
      </c>
      <c r="G167" s="127">
        <v>4680</v>
      </c>
      <c r="H167" s="127">
        <v>4690.3500000000004</v>
      </c>
      <c r="I167" s="127">
        <v>4555.92</v>
      </c>
      <c r="J167" s="127">
        <v>4816.8500000000004</v>
      </c>
      <c r="K167" s="127">
        <v>2553</v>
      </c>
      <c r="L167" s="128">
        <v>1803022</v>
      </c>
      <c r="M167" s="127">
        <v>8214426459.25</v>
      </c>
      <c r="N167" s="128">
        <v>132379</v>
      </c>
    </row>
    <row r="168" spans="1:14" x14ac:dyDescent="0.3">
      <c r="A168" s="126">
        <v>45142</v>
      </c>
      <c r="B168" t="s">
        <v>2459</v>
      </c>
      <c r="C168" s="127">
        <v>4500.45</v>
      </c>
      <c r="D168" s="127">
        <v>4816.8500000000004</v>
      </c>
      <c r="E168" s="127">
        <v>4465</v>
      </c>
      <c r="F168" s="127">
        <v>4443.3500000000004</v>
      </c>
      <c r="G168" s="127">
        <v>4599</v>
      </c>
      <c r="H168" s="127">
        <v>4616.25</v>
      </c>
      <c r="I168" s="127">
        <v>4678.28</v>
      </c>
      <c r="J168" s="127">
        <v>4816.8500000000004</v>
      </c>
      <c r="K168" s="127">
        <v>2553</v>
      </c>
      <c r="L168" s="128">
        <v>3660506</v>
      </c>
      <c r="M168" s="127">
        <v>17124884075.799999</v>
      </c>
      <c r="N168" s="128">
        <v>250264</v>
      </c>
    </row>
    <row r="169" spans="1:14" x14ac:dyDescent="0.3">
      <c r="A169" s="126">
        <v>45141</v>
      </c>
      <c r="B169" t="s">
        <v>2459</v>
      </c>
      <c r="C169" s="127">
        <v>4120</v>
      </c>
      <c r="D169" s="127">
        <v>4485</v>
      </c>
      <c r="E169" s="127">
        <v>4091</v>
      </c>
      <c r="F169" s="127">
        <v>4127.3</v>
      </c>
      <c r="G169" s="127">
        <v>4455</v>
      </c>
      <c r="H169" s="127">
        <v>4443.3500000000004</v>
      </c>
      <c r="I169" s="127">
        <v>4367.3900000000003</v>
      </c>
      <c r="J169" s="127">
        <v>4730</v>
      </c>
      <c r="K169" s="127">
        <v>2553</v>
      </c>
      <c r="L169" s="128">
        <v>2318714</v>
      </c>
      <c r="M169" s="127">
        <v>10126722636.799999</v>
      </c>
      <c r="N169" s="128">
        <v>155260</v>
      </c>
    </row>
    <row r="170" spans="1:14" x14ac:dyDescent="0.3">
      <c r="A170" s="126">
        <v>45140</v>
      </c>
      <c r="B170" t="s">
        <v>2459</v>
      </c>
      <c r="C170" s="127">
        <v>4135.55</v>
      </c>
      <c r="D170" s="127">
        <v>4230</v>
      </c>
      <c r="E170" s="127">
        <v>4082</v>
      </c>
      <c r="F170" s="127">
        <v>4135.55</v>
      </c>
      <c r="G170" s="127">
        <v>4131</v>
      </c>
      <c r="H170" s="127">
        <v>4127.3</v>
      </c>
      <c r="I170" s="127">
        <v>4150.82</v>
      </c>
      <c r="J170" s="127">
        <v>4730</v>
      </c>
      <c r="K170" s="127">
        <v>2553</v>
      </c>
      <c r="L170" s="128">
        <v>473212</v>
      </c>
      <c r="M170" s="127">
        <v>1964217182.8499999</v>
      </c>
      <c r="N170" s="128">
        <v>38036</v>
      </c>
    </row>
    <row r="171" spans="1:14" x14ac:dyDescent="0.3">
      <c r="A171" s="126">
        <v>45139</v>
      </c>
      <c r="B171" t="s">
        <v>2459</v>
      </c>
      <c r="C171" s="127">
        <v>4142</v>
      </c>
      <c r="D171" s="127">
        <v>4158</v>
      </c>
      <c r="E171" s="127">
        <v>4065</v>
      </c>
      <c r="F171" s="127">
        <v>4122</v>
      </c>
      <c r="G171" s="127">
        <v>4131.95</v>
      </c>
      <c r="H171" s="127">
        <v>4135.55</v>
      </c>
      <c r="I171" s="127">
        <v>4132.88</v>
      </c>
      <c r="J171" s="127">
        <v>4730</v>
      </c>
      <c r="K171" s="127">
        <v>2553</v>
      </c>
      <c r="L171" s="128">
        <v>262912</v>
      </c>
      <c r="M171" s="127">
        <v>1086584572.5999999</v>
      </c>
      <c r="N171" s="128">
        <v>22769</v>
      </c>
    </row>
    <row r="172" spans="1:14" x14ac:dyDescent="0.3">
      <c r="A172" s="126">
        <v>45138</v>
      </c>
      <c r="B172" t="s">
        <v>2459</v>
      </c>
      <c r="C172" s="127">
        <v>4020</v>
      </c>
      <c r="D172" s="127">
        <v>4144.95</v>
      </c>
      <c r="E172" s="127">
        <v>4020</v>
      </c>
      <c r="F172" s="127">
        <v>4063.6</v>
      </c>
      <c r="G172" s="127">
        <v>4121</v>
      </c>
      <c r="H172" s="127">
        <v>4122</v>
      </c>
      <c r="I172" s="127">
        <v>4107.43</v>
      </c>
      <c r="J172" s="127">
        <v>4730</v>
      </c>
      <c r="K172" s="127">
        <v>2553</v>
      </c>
      <c r="L172" s="128">
        <v>230739</v>
      </c>
      <c r="M172" s="127">
        <v>947745430.85000002</v>
      </c>
      <c r="N172" s="128">
        <v>21964</v>
      </c>
    </row>
    <row r="173" spans="1:14" x14ac:dyDescent="0.3">
      <c r="A173" s="126">
        <v>45135</v>
      </c>
      <c r="B173" t="s">
        <v>2459</v>
      </c>
      <c r="C173" s="127">
        <v>4051.45</v>
      </c>
      <c r="D173" s="127">
        <v>4075.85</v>
      </c>
      <c r="E173" s="127">
        <v>4000.05</v>
      </c>
      <c r="F173" s="127">
        <v>4050.45</v>
      </c>
      <c r="G173" s="127">
        <v>4065</v>
      </c>
      <c r="H173" s="127">
        <v>4063.6</v>
      </c>
      <c r="I173" s="127">
        <v>4031</v>
      </c>
      <c r="J173" s="127">
        <v>4730</v>
      </c>
      <c r="K173" s="127">
        <v>2553</v>
      </c>
      <c r="L173" s="128">
        <v>306597</v>
      </c>
      <c r="M173" s="127">
        <v>1235891245.0999999</v>
      </c>
      <c r="N173" s="128">
        <v>28429</v>
      </c>
    </row>
    <row r="174" spans="1:14" x14ac:dyDescent="0.3">
      <c r="A174" s="126">
        <v>45134</v>
      </c>
      <c r="B174" t="s">
        <v>2459</v>
      </c>
      <c r="C174" s="127">
        <v>4117.95</v>
      </c>
      <c r="D174" s="127">
        <v>4117.95</v>
      </c>
      <c r="E174" s="127">
        <v>4036.1</v>
      </c>
      <c r="F174" s="127">
        <v>4087.2</v>
      </c>
      <c r="G174" s="127">
        <v>4054.4</v>
      </c>
      <c r="H174" s="127">
        <v>4050.45</v>
      </c>
      <c r="I174" s="127">
        <v>4071.67</v>
      </c>
      <c r="J174" s="127">
        <v>4730</v>
      </c>
      <c r="K174" s="127">
        <v>2553</v>
      </c>
      <c r="L174" s="128">
        <v>329479</v>
      </c>
      <c r="M174" s="127">
        <v>1341528941.3499999</v>
      </c>
      <c r="N174" s="128">
        <v>34565</v>
      </c>
    </row>
    <row r="175" spans="1:14" x14ac:dyDescent="0.3">
      <c r="A175" s="126">
        <v>45133</v>
      </c>
      <c r="B175" t="s">
        <v>2459</v>
      </c>
      <c r="C175" s="127">
        <v>4140</v>
      </c>
      <c r="D175" s="127">
        <v>4185.7</v>
      </c>
      <c r="E175" s="127">
        <v>4070.05</v>
      </c>
      <c r="F175" s="127">
        <v>4112.8999999999996</v>
      </c>
      <c r="G175" s="127">
        <v>4088</v>
      </c>
      <c r="H175" s="127">
        <v>4087.2</v>
      </c>
      <c r="I175" s="127">
        <v>4118.18</v>
      </c>
      <c r="J175" s="127">
        <v>4730</v>
      </c>
      <c r="K175" s="127">
        <v>2553</v>
      </c>
      <c r="L175" s="128">
        <v>689375</v>
      </c>
      <c r="M175" s="127">
        <v>2838971076.5999999</v>
      </c>
      <c r="N175" s="128">
        <v>54733</v>
      </c>
    </row>
    <row r="176" spans="1:14" x14ac:dyDescent="0.3">
      <c r="A176" s="126">
        <v>45132</v>
      </c>
      <c r="B176" t="s">
        <v>2459</v>
      </c>
      <c r="C176" s="127">
        <v>4015</v>
      </c>
      <c r="D176" s="127">
        <v>4133.8999999999996</v>
      </c>
      <c r="E176" s="127">
        <v>4002.6</v>
      </c>
      <c r="F176" s="127">
        <v>4014.85</v>
      </c>
      <c r="G176" s="127">
        <v>4125.05</v>
      </c>
      <c r="H176" s="127">
        <v>4112.8999999999996</v>
      </c>
      <c r="I176" s="127">
        <v>4074.71</v>
      </c>
      <c r="J176" s="127">
        <v>4730</v>
      </c>
      <c r="K176" s="127">
        <v>2553</v>
      </c>
      <c r="L176" s="128">
        <v>576624</v>
      </c>
      <c r="M176" s="127">
        <v>2349577648.6500001</v>
      </c>
      <c r="N176" s="128">
        <v>42961</v>
      </c>
    </row>
    <row r="177" spans="1:14" x14ac:dyDescent="0.3">
      <c r="A177" s="126">
        <v>45131</v>
      </c>
      <c r="B177" t="s">
        <v>2459</v>
      </c>
      <c r="C177" s="127">
        <v>4130</v>
      </c>
      <c r="D177" s="127">
        <v>4166</v>
      </c>
      <c r="E177" s="127">
        <v>3953</v>
      </c>
      <c r="F177" s="127">
        <v>4176.3999999999996</v>
      </c>
      <c r="G177" s="127">
        <v>4012</v>
      </c>
      <c r="H177" s="127">
        <v>4014.85</v>
      </c>
      <c r="I177" s="127">
        <v>4022.02</v>
      </c>
      <c r="J177" s="127">
        <v>4730</v>
      </c>
      <c r="K177" s="127">
        <v>2553</v>
      </c>
      <c r="L177" s="128">
        <v>979320</v>
      </c>
      <c r="M177" s="127">
        <v>3938846815.9499998</v>
      </c>
      <c r="N177" s="128">
        <v>72717</v>
      </c>
    </row>
    <row r="178" spans="1:14" x14ac:dyDescent="0.3">
      <c r="A178" s="126">
        <v>45128</v>
      </c>
      <c r="B178" t="s">
        <v>2459</v>
      </c>
      <c r="C178" s="127">
        <v>4269.2</v>
      </c>
      <c r="D178" s="127">
        <v>4275.3</v>
      </c>
      <c r="E178" s="127">
        <v>4160</v>
      </c>
      <c r="F178" s="127">
        <v>4265.3500000000004</v>
      </c>
      <c r="G178" s="127">
        <v>4167.95</v>
      </c>
      <c r="H178" s="127">
        <v>4176.3999999999996</v>
      </c>
      <c r="I178" s="127">
        <v>4195.28</v>
      </c>
      <c r="J178" s="127">
        <v>4730</v>
      </c>
      <c r="K178" s="127">
        <v>2553</v>
      </c>
      <c r="L178" s="128">
        <v>346342</v>
      </c>
      <c r="M178" s="127">
        <v>1453003087.55</v>
      </c>
      <c r="N178" s="128">
        <v>25456</v>
      </c>
    </row>
    <row r="179" spans="1:14" x14ac:dyDescent="0.3">
      <c r="A179" s="126">
        <v>45127</v>
      </c>
      <c r="B179" t="s">
        <v>2459</v>
      </c>
      <c r="C179" s="127">
        <v>4341.05</v>
      </c>
      <c r="D179" s="127">
        <v>4365</v>
      </c>
      <c r="E179" s="127">
        <v>4255</v>
      </c>
      <c r="F179" s="127">
        <v>4330.5</v>
      </c>
      <c r="G179" s="127">
        <v>4267</v>
      </c>
      <c r="H179" s="127">
        <v>4265.3500000000004</v>
      </c>
      <c r="I179" s="127">
        <v>4301.13</v>
      </c>
      <c r="J179" s="127">
        <v>4730</v>
      </c>
      <c r="K179" s="127">
        <v>2553</v>
      </c>
      <c r="L179" s="128">
        <v>248590</v>
      </c>
      <c r="M179" s="127">
        <v>1069216716.1</v>
      </c>
      <c r="N179" s="128">
        <v>32144</v>
      </c>
    </row>
    <row r="180" spans="1:14" x14ac:dyDescent="0.3">
      <c r="A180" s="126">
        <v>45126</v>
      </c>
      <c r="B180" t="s">
        <v>2459</v>
      </c>
      <c r="C180" s="127">
        <v>4334.95</v>
      </c>
      <c r="D180" s="127">
        <v>4363.8</v>
      </c>
      <c r="E180" s="127">
        <v>4301</v>
      </c>
      <c r="F180" s="127">
        <v>4325.2</v>
      </c>
      <c r="G180" s="127">
        <v>4329.05</v>
      </c>
      <c r="H180" s="127">
        <v>4330.5</v>
      </c>
      <c r="I180" s="127">
        <v>4330.99</v>
      </c>
      <c r="J180" s="127">
        <v>4730</v>
      </c>
      <c r="K180" s="127">
        <v>2553</v>
      </c>
      <c r="L180" s="128">
        <v>170391</v>
      </c>
      <c r="M180" s="127">
        <v>737961964.45000005</v>
      </c>
      <c r="N180" s="128">
        <v>15182</v>
      </c>
    </row>
    <row r="181" spans="1:14" x14ac:dyDescent="0.3">
      <c r="A181" s="126">
        <v>45125</v>
      </c>
      <c r="B181" t="s">
        <v>2459</v>
      </c>
      <c r="C181" s="127">
        <v>4356.1000000000004</v>
      </c>
      <c r="D181" s="127">
        <v>4379.3500000000004</v>
      </c>
      <c r="E181" s="127">
        <v>4270</v>
      </c>
      <c r="F181" s="127">
        <v>4333.3500000000004</v>
      </c>
      <c r="G181" s="127">
        <v>4329</v>
      </c>
      <c r="H181" s="127">
        <v>4325.2</v>
      </c>
      <c r="I181" s="127">
        <v>4322.83</v>
      </c>
      <c r="J181" s="127">
        <v>4730</v>
      </c>
      <c r="K181" s="127">
        <v>2553</v>
      </c>
      <c r="L181" s="128">
        <v>214128</v>
      </c>
      <c r="M181" s="127">
        <v>925639004.79999995</v>
      </c>
      <c r="N181" s="128">
        <v>17792</v>
      </c>
    </row>
    <row r="182" spans="1:14" x14ac:dyDescent="0.3">
      <c r="A182" s="126">
        <v>45124</v>
      </c>
      <c r="B182" t="s">
        <v>2459</v>
      </c>
      <c r="C182" s="127">
        <v>4342</v>
      </c>
      <c r="D182" s="127">
        <v>4407.1000000000004</v>
      </c>
      <c r="E182" s="127">
        <v>4323.05</v>
      </c>
      <c r="F182" s="127">
        <v>4319.75</v>
      </c>
      <c r="G182" s="127">
        <v>4344</v>
      </c>
      <c r="H182" s="127">
        <v>4333.3500000000004</v>
      </c>
      <c r="I182" s="127">
        <v>4368</v>
      </c>
      <c r="J182" s="127">
        <v>4730</v>
      </c>
      <c r="K182" s="127">
        <v>2553</v>
      </c>
      <c r="L182" s="128">
        <v>321957</v>
      </c>
      <c r="M182" s="127">
        <v>1406309542.5999999</v>
      </c>
      <c r="N182" s="128">
        <v>28109</v>
      </c>
    </row>
    <row r="183" spans="1:14" x14ac:dyDescent="0.3">
      <c r="A183" s="126">
        <v>45121</v>
      </c>
      <c r="B183" t="s">
        <v>2459</v>
      </c>
      <c r="C183" s="127">
        <v>4322.8500000000004</v>
      </c>
      <c r="D183" s="127">
        <v>4430</v>
      </c>
      <c r="E183" s="127">
        <v>4294.6499999999996</v>
      </c>
      <c r="F183" s="127">
        <v>4297.6499999999996</v>
      </c>
      <c r="G183" s="127">
        <v>4319.8999999999996</v>
      </c>
      <c r="H183" s="127">
        <v>4319.75</v>
      </c>
      <c r="I183" s="127">
        <v>4346.29</v>
      </c>
      <c r="J183" s="127">
        <v>4730</v>
      </c>
      <c r="K183" s="127">
        <v>2553</v>
      </c>
      <c r="L183" s="128">
        <v>460530</v>
      </c>
      <c r="M183" s="127">
        <v>2001596913.3499999</v>
      </c>
      <c r="N183" s="128">
        <v>41951</v>
      </c>
    </row>
    <row r="184" spans="1:14" x14ac:dyDescent="0.3">
      <c r="A184" s="126">
        <v>45120</v>
      </c>
      <c r="B184" t="s">
        <v>2459</v>
      </c>
      <c r="C184" s="127">
        <v>4350</v>
      </c>
      <c r="D184" s="127">
        <v>4389</v>
      </c>
      <c r="E184" s="127">
        <v>4260.1000000000004</v>
      </c>
      <c r="F184" s="127">
        <v>4336.3</v>
      </c>
      <c r="G184" s="127">
        <v>4296.5</v>
      </c>
      <c r="H184" s="127">
        <v>4297.6499999999996</v>
      </c>
      <c r="I184" s="127">
        <v>4331.41</v>
      </c>
      <c r="J184" s="127">
        <v>4730</v>
      </c>
      <c r="K184" s="127">
        <v>2553</v>
      </c>
      <c r="L184" s="128">
        <v>210165</v>
      </c>
      <c r="M184" s="127">
        <v>910309831.20000005</v>
      </c>
      <c r="N184" s="128">
        <v>19109</v>
      </c>
    </row>
    <row r="185" spans="1:14" x14ac:dyDescent="0.3">
      <c r="A185" s="126">
        <v>45119</v>
      </c>
      <c r="B185" t="s">
        <v>2459</v>
      </c>
      <c r="C185" s="127">
        <v>4407.75</v>
      </c>
      <c r="D185" s="127">
        <v>4415</v>
      </c>
      <c r="E185" s="127">
        <v>4321.45</v>
      </c>
      <c r="F185" s="127">
        <v>4386.3500000000004</v>
      </c>
      <c r="G185" s="127">
        <v>4330</v>
      </c>
      <c r="H185" s="127">
        <v>4336.3</v>
      </c>
      <c r="I185" s="127">
        <v>4361.6499999999996</v>
      </c>
      <c r="J185" s="127">
        <v>4730</v>
      </c>
      <c r="K185" s="127">
        <v>2553</v>
      </c>
      <c r="L185" s="128">
        <v>233686</v>
      </c>
      <c r="M185" s="127">
        <v>1019256978.6</v>
      </c>
      <c r="N185" s="128">
        <v>19551</v>
      </c>
    </row>
    <row r="186" spans="1:14" x14ac:dyDescent="0.3">
      <c r="A186" s="126">
        <v>45118</v>
      </c>
      <c r="B186" t="s">
        <v>2459</v>
      </c>
      <c r="C186" s="127">
        <v>4253.8500000000004</v>
      </c>
      <c r="D186" s="127">
        <v>4400</v>
      </c>
      <c r="E186" s="127">
        <v>4245</v>
      </c>
      <c r="F186" s="127">
        <v>4238.5</v>
      </c>
      <c r="G186" s="127">
        <v>4389.95</v>
      </c>
      <c r="H186" s="127">
        <v>4386.3500000000004</v>
      </c>
      <c r="I186" s="127">
        <v>4339.47</v>
      </c>
      <c r="J186" s="127">
        <v>4730</v>
      </c>
      <c r="K186" s="127">
        <v>2553</v>
      </c>
      <c r="L186" s="128">
        <v>499626</v>
      </c>
      <c r="M186" s="127">
        <v>2168111180.1500001</v>
      </c>
      <c r="N186" s="128">
        <v>41249</v>
      </c>
    </row>
    <row r="187" spans="1:14" x14ac:dyDescent="0.3">
      <c r="A187" s="126">
        <v>45117</v>
      </c>
      <c r="B187" t="s">
        <v>2459</v>
      </c>
      <c r="C187" s="127">
        <v>4249.6000000000004</v>
      </c>
      <c r="D187" s="127">
        <v>4288.95</v>
      </c>
      <c r="E187" s="127">
        <v>4220.95</v>
      </c>
      <c r="F187" s="127">
        <v>4244</v>
      </c>
      <c r="G187" s="127">
        <v>4245</v>
      </c>
      <c r="H187" s="127">
        <v>4238.5</v>
      </c>
      <c r="I187" s="127">
        <v>4250.09</v>
      </c>
      <c r="J187" s="127">
        <v>4730</v>
      </c>
      <c r="K187" s="127">
        <v>2553</v>
      </c>
      <c r="L187" s="128">
        <v>181972</v>
      </c>
      <c r="M187" s="127">
        <v>773396480.20000005</v>
      </c>
      <c r="N187" s="128">
        <v>17569</v>
      </c>
    </row>
    <row r="188" spans="1:14" x14ac:dyDescent="0.3">
      <c r="A188" s="126">
        <v>45114</v>
      </c>
      <c r="B188" t="s">
        <v>2459</v>
      </c>
      <c r="C188" s="127">
        <v>4270</v>
      </c>
      <c r="D188" s="127">
        <v>4300</v>
      </c>
      <c r="E188" s="127">
        <v>4220</v>
      </c>
      <c r="F188" s="127">
        <v>4260.8</v>
      </c>
      <c r="G188" s="127">
        <v>4241</v>
      </c>
      <c r="H188" s="127">
        <v>4244</v>
      </c>
      <c r="I188" s="127">
        <v>4250.3999999999996</v>
      </c>
      <c r="J188" s="127">
        <v>4730</v>
      </c>
      <c r="K188" s="127">
        <v>2553</v>
      </c>
      <c r="L188" s="128">
        <v>283819</v>
      </c>
      <c r="M188" s="127">
        <v>1206343650.3</v>
      </c>
      <c r="N188" s="128">
        <v>20314</v>
      </c>
    </row>
    <row r="189" spans="1:14" x14ac:dyDescent="0.3">
      <c r="A189" s="126">
        <v>45113</v>
      </c>
      <c r="B189" t="s">
        <v>2459</v>
      </c>
      <c r="C189" s="127">
        <v>4200</v>
      </c>
      <c r="D189" s="127">
        <v>4288.8</v>
      </c>
      <c r="E189" s="127">
        <v>4176.2</v>
      </c>
      <c r="F189" s="127">
        <v>4206.1000000000004</v>
      </c>
      <c r="G189" s="127">
        <v>4273</v>
      </c>
      <c r="H189" s="127">
        <v>4260.8</v>
      </c>
      <c r="I189" s="127">
        <v>4251.25</v>
      </c>
      <c r="J189" s="127">
        <v>4730</v>
      </c>
      <c r="K189" s="127">
        <v>2553</v>
      </c>
      <c r="L189" s="128">
        <v>570244</v>
      </c>
      <c r="M189" s="127">
        <v>2424252209.6500001</v>
      </c>
      <c r="N189" s="128">
        <v>39919</v>
      </c>
    </row>
    <row r="190" spans="1:14" x14ac:dyDescent="0.3">
      <c r="A190" s="126">
        <v>45112</v>
      </c>
      <c r="B190" t="s">
        <v>2459</v>
      </c>
      <c r="C190" s="127">
        <v>4319.95</v>
      </c>
      <c r="D190" s="127">
        <v>4319.95</v>
      </c>
      <c r="E190" s="127">
        <v>4145.2</v>
      </c>
      <c r="F190" s="127">
        <v>4358.1499999999996</v>
      </c>
      <c r="G190" s="127">
        <v>4204</v>
      </c>
      <c r="H190" s="127">
        <v>4206.1000000000004</v>
      </c>
      <c r="I190" s="127">
        <v>4213.08</v>
      </c>
      <c r="J190" s="127">
        <v>4730</v>
      </c>
      <c r="K190" s="127">
        <v>2553</v>
      </c>
      <c r="L190" s="128">
        <v>596331</v>
      </c>
      <c r="M190" s="127">
        <v>2512387917.1500001</v>
      </c>
      <c r="N190" s="128">
        <v>51539</v>
      </c>
    </row>
    <row r="191" spans="1:14" x14ac:dyDescent="0.3">
      <c r="A191" s="126">
        <v>45111</v>
      </c>
      <c r="B191" t="s">
        <v>2459</v>
      </c>
      <c r="C191" s="127">
        <v>4365.05</v>
      </c>
      <c r="D191" s="127">
        <v>4410</v>
      </c>
      <c r="E191" s="127">
        <v>4348</v>
      </c>
      <c r="F191" s="127">
        <v>4357.3999999999996</v>
      </c>
      <c r="G191" s="127">
        <v>4358.1499999999996</v>
      </c>
      <c r="H191" s="127">
        <v>4358.1499999999996</v>
      </c>
      <c r="I191" s="127">
        <v>4373.76</v>
      </c>
      <c r="J191" s="127">
        <v>4730</v>
      </c>
      <c r="K191" s="127">
        <v>2553</v>
      </c>
      <c r="L191" s="128">
        <v>188946</v>
      </c>
      <c r="M191" s="127">
        <v>826404858.75</v>
      </c>
      <c r="N191" s="128">
        <v>17443</v>
      </c>
    </row>
    <row r="192" spans="1:14" x14ac:dyDescent="0.3">
      <c r="A192" s="126">
        <v>45110</v>
      </c>
      <c r="B192" t="s">
        <v>2459</v>
      </c>
      <c r="C192" s="127">
        <v>4410.05</v>
      </c>
      <c r="D192" s="127">
        <v>4443.7</v>
      </c>
      <c r="E192" s="127">
        <v>4344.6499999999996</v>
      </c>
      <c r="F192" s="127">
        <v>4388.6000000000004</v>
      </c>
      <c r="G192" s="127">
        <v>4354.2</v>
      </c>
      <c r="H192" s="127">
        <v>4357.3999999999996</v>
      </c>
      <c r="I192" s="127">
        <v>4390.6899999999996</v>
      </c>
      <c r="J192" s="127">
        <v>4730</v>
      </c>
      <c r="K192" s="127">
        <v>2553</v>
      </c>
      <c r="L192" s="128">
        <v>239928</v>
      </c>
      <c r="M192" s="127">
        <v>1053450625.15</v>
      </c>
      <c r="N192" s="128">
        <v>23232</v>
      </c>
    </row>
    <row r="193" spans="1:14" x14ac:dyDescent="0.3">
      <c r="A193" s="126">
        <v>45107</v>
      </c>
      <c r="B193" t="s">
        <v>2459</v>
      </c>
      <c r="C193" s="127">
        <v>4389.3</v>
      </c>
      <c r="D193" s="127">
        <v>4456.45</v>
      </c>
      <c r="E193" s="127">
        <v>4366.3</v>
      </c>
      <c r="F193" s="127">
        <v>4361.95</v>
      </c>
      <c r="G193" s="127">
        <v>4395</v>
      </c>
      <c r="H193" s="127">
        <v>4388.6000000000004</v>
      </c>
      <c r="I193" s="127">
        <v>4407.57</v>
      </c>
      <c r="J193" s="127">
        <v>4730</v>
      </c>
      <c r="K193" s="127">
        <v>2553</v>
      </c>
      <c r="L193" s="128">
        <v>311120</v>
      </c>
      <c r="M193" s="127">
        <v>1371282730.75</v>
      </c>
      <c r="N193" s="128">
        <v>24951</v>
      </c>
    </row>
    <row r="194" spans="1:14" x14ac:dyDescent="0.3">
      <c r="A194" s="126">
        <v>45105</v>
      </c>
      <c r="B194" t="s">
        <v>2459</v>
      </c>
      <c r="C194" s="127">
        <v>4416.3</v>
      </c>
      <c r="D194" s="127">
        <v>4427</v>
      </c>
      <c r="E194" s="127">
        <v>4349.8500000000004</v>
      </c>
      <c r="F194" s="127">
        <v>4390.8999999999996</v>
      </c>
      <c r="G194" s="127">
        <v>4375</v>
      </c>
      <c r="H194" s="127">
        <v>4361.95</v>
      </c>
      <c r="I194" s="127">
        <v>4378.25</v>
      </c>
      <c r="J194" s="127">
        <v>4730</v>
      </c>
      <c r="K194" s="127">
        <v>2553</v>
      </c>
      <c r="L194" s="128">
        <v>449844</v>
      </c>
      <c r="M194" s="127">
        <v>1969528129</v>
      </c>
      <c r="N194" s="128">
        <v>23363</v>
      </c>
    </row>
    <row r="195" spans="1:14" x14ac:dyDescent="0.3">
      <c r="A195" s="126">
        <v>45104</v>
      </c>
      <c r="B195" t="s">
        <v>2459</v>
      </c>
      <c r="C195" s="127">
        <v>4475.95</v>
      </c>
      <c r="D195" s="127">
        <v>4508.1000000000004</v>
      </c>
      <c r="E195" s="127">
        <v>4361.8</v>
      </c>
      <c r="F195" s="127">
        <v>4432.05</v>
      </c>
      <c r="G195" s="127">
        <v>4388</v>
      </c>
      <c r="H195" s="127">
        <v>4390.8999999999996</v>
      </c>
      <c r="I195" s="127">
        <v>4405.37</v>
      </c>
      <c r="J195" s="127">
        <v>4730</v>
      </c>
      <c r="K195" s="127">
        <v>2553</v>
      </c>
      <c r="L195" s="128">
        <v>525573</v>
      </c>
      <c r="M195" s="127">
        <v>2315344096.8000002</v>
      </c>
      <c r="N195" s="128">
        <v>35762</v>
      </c>
    </row>
    <row r="196" spans="1:14" x14ac:dyDescent="0.3">
      <c r="A196" s="126">
        <v>45103</v>
      </c>
      <c r="B196" t="s">
        <v>2459</v>
      </c>
      <c r="C196" s="127">
        <v>4326.95</v>
      </c>
      <c r="D196" s="127">
        <v>4511</v>
      </c>
      <c r="E196" s="127">
        <v>4316.25</v>
      </c>
      <c r="F196" s="127">
        <v>4326.2</v>
      </c>
      <c r="G196" s="127">
        <v>4446</v>
      </c>
      <c r="H196" s="127">
        <v>4432.05</v>
      </c>
      <c r="I196" s="127">
        <v>4435.13</v>
      </c>
      <c r="J196" s="127">
        <v>4730</v>
      </c>
      <c r="K196" s="127">
        <v>2553</v>
      </c>
      <c r="L196" s="128">
        <v>804774</v>
      </c>
      <c r="M196" s="127">
        <v>3569275160.5999999</v>
      </c>
      <c r="N196" s="128">
        <v>49375</v>
      </c>
    </row>
    <row r="197" spans="1:14" x14ac:dyDescent="0.3">
      <c r="A197" s="126">
        <v>45100</v>
      </c>
      <c r="B197" t="s">
        <v>2459</v>
      </c>
      <c r="C197" s="127">
        <v>4450</v>
      </c>
      <c r="D197" s="127">
        <v>4474.95</v>
      </c>
      <c r="E197" s="127">
        <v>4298</v>
      </c>
      <c r="F197" s="127">
        <v>4446.8999999999996</v>
      </c>
      <c r="G197" s="127">
        <v>4330</v>
      </c>
      <c r="H197" s="127">
        <v>4326.2</v>
      </c>
      <c r="I197" s="127">
        <v>4365.8100000000004</v>
      </c>
      <c r="J197" s="127">
        <v>4730</v>
      </c>
      <c r="K197" s="127">
        <v>2553</v>
      </c>
      <c r="L197" s="128">
        <v>662654</v>
      </c>
      <c r="M197" s="127">
        <v>2893021693.75</v>
      </c>
      <c r="N197" s="128">
        <v>51925</v>
      </c>
    </row>
    <row r="198" spans="1:14" x14ac:dyDescent="0.3">
      <c r="A198" s="126">
        <v>45099</v>
      </c>
      <c r="B198" t="s">
        <v>2459</v>
      </c>
      <c r="C198" s="127">
        <v>4600</v>
      </c>
      <c r="D198" s="127">
        <v>4628.6000000000004</v>
      </c>
      <c r="E198" s="127">
        <v>4440</v>
      </c>
      <c r="F198" s="127">
        <v>4587.1000000000004</v>
      </c>
      <c r="G198" s="127">
        <v>4445</v>
      </c>
      <c r="H198" s="127">
        <v>4446.8999999999996</v>
      </c>
      <c r="I198" s="127">
        <v>4520.04</v>
      </c>
      <c r="J198" s="127">
        <v>4730</v>
      </c>
      <c r="K198" s="127">
        <v>2553</v>
      </c>
      <c r="L198" s="128">
        <v>810390</v>
      </c>
      <c r="M198" s="127">
        <v>3662993874.5</v>
      </c>
      <c r="N198" s="128">
        <v>58045</v>
      </c>
    </row>
    <row r="199" spans="1:14" x14ac:dyDescent="0.3">
      <c r="A199" s="126">
        <v>45098</v>
      </c>
      <c r="B199" t="s">
        <v>2459</v>
      </c>
      <c r="C199" s="127">
        <v>4580</v>
      </c>
      <c r="D199" s="127">
        <v>4634.3999999999996</v>
      </c>
      <c r="E199" s="127">
        <v>4551.6499999999996</v>
      </c>
      <c r="F199" s="127">
        <v>4538.55</v>
      </c>
      <c r="G199" s="127">
        <v>4590</v>
      </c>
      <c r="H199" s="127">
        <v>4587.1000000000004</v>
      </c>
      <c r="I199" s="127">
        <v>4594.07</v>
      </c>
      <c r="J199" s="127">
        <v>4730</v>
      </c>
      <c r="K199" s="127">
        <v>2553</v>
      </c>
      <c r="L199" s="128">
        <v>501241</v>
      </c>
      <c r="M199" s="127">
        <v>2302734268.5</v>
      </c>
      <c r="N199" s="128">
        <v>38817</v>
      </c>
    </row>
    <row r="200" spans="1:14" x14ac:dyDescent="0.3">
      <c r="A200" s="126">
        <v>45097</v>
      </c>
      <c r="B200" t="s">
        <v>2459</v>
      </c>
      <c r="C200" s="127">
        <v>4682</v>
      </c>
      <c r="D200" s="127">
        <v>4730</v>
      </c>
      <c r="E200" s="127">
        <v>4482.55</v>
      </c>
      <c r="F200" s="127">
        <v>4655.1499999999996</v>
      </c>
      <c r="G200" s="127">
        <v>4540.05</v>
      </c>
      <c r="H200" s="127">
        <v>4538.55</v>
      </c>
      <c r="I200" s="127">
        <v>4600.41</v>
      </c>
      <c r="J200" s="127">
        <v>4730</v>
      </c>
      <c r="K200" s="127">
        <v>2553</v>
      </c>
      <c r="L200" s="128">
        <v>1027893</v>
      </c>
      <c r="M200" s="127">
        <v>4728727767.6000004</v>
      </c>
      <c r="N200" s="128">
        <v>70136</v>
      </c>
    </row>
    <row r="201" spans="1:14" x14ac:dyDescent="0.3">
      <c r="A201" s="126">
        <v>45096</v>
      </c>
      <c r="B201" t="s">
        <v>2459</v>
      </c>
      <c r="C201" s="127">
        <v>4560</v>
      </c>
      <c r="D201" s="127">
        <v>4723.8999999999996</v>
      </c>
      <c r="E201" s="127">
        <v>4538.7</v>
      </c>
      <c r="F201" s="127">
        <v>4546.6000000000004</v>
      </c>
      <c r="G201" s="127">
        <v>4650</v>
      </c>
      <c r="H201" s="127">
        <v>4655.1499999999996</v>
      </c>
      <c r="I201" s="127">
        <v>4651</v>
      </c>
      <c r="J201" s="127">
        <v>4723.8999999999996</v>
      </c>
      <c r="K201" s="127">
        <v>2553</v>
      </c>
      <c r="L201" s="128">
        <v>1026103</v>
      </c>
      <c r="M201" s="127">
        <v>4772402159.6999998</v>
      </c>
      <c r="N201" s="128">
        <v>75018</v>
      </c>
    </row>
    <row r="202" spans="1:14" x14ac:dyDescent="0.3">
      <c r="A202" s="126">
        <v>45093</v>
      </c>
      <c r="B202" t="s">
        <v>2459</v>
      </c>
      <c r="C202" s="127">
        <v>4584.95</v>
      </c>
      <c r="D202" s="127">
        <v>4607.3500000000004</v>
      </c>
      <c r="E202" s="127">
        <v>4461.1000000000004</v>
      </c>
      <c r="F202" s="127">
        <v>4577</v>
      </c>
      <c r="G202" s="127">
        <v>4535</v>
      </c>
      <c r="H202" s="127">
        <v>4546.6000000000004</v>
      </c>
      <c r="I202" s="127">
        <v>4533.43</v>
      </c>
      <c r="J202" s="127">
        <v>4670</v>
      </c>
      <c r="K202" s="127">
        <v>2553</v>
      </c>
      <c r="L202" s="128">
        <v>989858</v>
      </c>
      <c r="M202" s="127">
        <v>4487453599.9499998</v>
      </c>
      <c r="N202" s="128">
        <v>74376</v>
      </c>
    </row>
    <row r="203" spans="1:14" x14ac:dyDescent="0.3">
      <c r="A203" s="126">
        <v>45092</v>
      </c>
      <c r="B203" t="s">
        <v>2459</v>
      </c>
      <c r="C203" s="127">
        <v>4373.5</v>
      </c>
      <c r="D203" s="127">
        <v>4650</v>
      </c>
      <c r="E203" s="127">
        <v>4335.1000000000004</v>
      </c>
      <c r="F203" s="127">
        <v>4373.1000000000004</v>
      </c>
      <c r="G203" s="127">
        <v>4583.25</v>
      </c>
      <c r="H203" s="127">
        <v>4577</v>
      </c>
      <c r="I203" s="127">
        <v>4488.6499999999996</v>
      </c>
      <c r="J203" s="127">
        <v>4670</v>
      </c>
      <c r="K203" s="127">
        <v>2553</v>
      </c>
      <c r="L203" s="128">
        <v>1116649</v>
      </c>
      <c r="M203" s="127">
        <v>5012246885.6499996</v>
      </c>
      <c r="N203" s="128">
        <v>79816</v>
      </c>
    </row>
    <row r="204" spans="1:14" x14ac:dyDescent="0.3">
      <c r="A204" s="126">
        <v>45091</v>
      </c>
      <c r="B204" t="s">
        <v>2459</v>
      </c>
      <c r="C204" s="127">
        <v>4340</v>
      </c>
      <c r="D204" s="127">
        <v>4420.7</v>
      </c>
      <c r="E204" s="127">
        <v>4321.05</v>
      </c>
      <c r="F204" s="127">
        <v>4315.8999999999996</v>
      </c>
      <c r="G204" s="127">
        <v>4374</v>
      </c>
      <c r="H204" s="127">
        <v>4373.1000000000004</v>
      </c>
      <c r="I204" s="127">
        <v>4370.71</v>
      </c>
      <c r="J204" s="127">
        <v>4670</v>
      </c>
      <c r="K204" s="127">
        <v>2553</v>
      </c>
      <c r="L204" s="128">
        <v>845916</v>
      </c>
      <c r="M204" s="127">
        <v>3697252676.8000002</v>
      </c>
      <c r="N204" s="128">
        <v>67673</v>
      </c>
    </row>
    <row r="205" spans="1:14" x14ac:dyDescent="0.3">
      <c r="A205" s="126">
        <v>45090</v>
      </c>
      <c r="B205" t="s">
        <v>2459</v>
      </c>
      <c r="C205" s="127">
        <v>4207.8500000000004</v>
      </c>
      <c r="D205" s="127">
        <v>4385</v>
      </c>
      <c r="E205" s="127">
        <v>4189</v>
      </c>
      <c r="F205" s="127">
        <v>4185.05</v>
      </c>
      <c r="G205" s="127">
        <v>4325.25</v>
      </c>
      <c r="H205" s="127">
        <v>4315.8999999999996</v>
      </c>
      <c r="I205" s="127">
        <v>4315.08</v>
      </c>
      <c r="J205" s="127">
        <v>4670</v>
      </c>
      <c r="K205" s="127">
        <v>2553</v>
      </c>
      <c r="L205" s="128">
        <v>1654501</v>
      </c>
      <c r="M205" s="127">
        <v>7139306578.0500002</v>
      </c>
      <c r="N205" s="128">
        <v>115650</v>
      </c>
    </row>
    <row r="206" spans="1:14" x14ac:dyDescent="0.3">
      <c r="A206" s="126">
        <v>45089</v>
      </c>
      <c r="B206" t="s">
        <v>2459</v>
      </c>
      <c r="C206" s="127">
        <v>4040</v>
      </c>
      <c r="D206" s="127">
        <v>4200</v>
      </c>
      <c r="E206" s="127">
        <v>3965</v>
      </c>
      <c r="F206" s="127">
        <v>4074.4</v>
      </c>
      <c r="G206" s="127">
        <v>4192.8999999999996</v>
      </c>
      <c r="H206" s="127">
        <v>4185.05</v>
      </c>
      <c r="I206" s="127">
        <v>4120.4799999999996</v>
      </c>
      <c r="J206" s="127">
        <v>4670</v>
      </c>
      <c r="K206" s="127">
        <v>2553</v>
      </c>
      <c r="L206" s="128">
        <v>979767</v>
      </c>
      <c r="M206" s="127">
        <v>4037114620.3499999</v>
      </c>
      <c r="N206" s="128">
        <v>74373</v>
      </c>
    </row>
    <row r="207" spans="1:14" x14ac:dyDescent="0.3">
      <c r="A207" s="126">
        <v>45086</v>
      </c>
      <c r="B207" t="s">
        <v>2459</v>
      </c>
      <c r="C207" s="127">
        <v>4080</v>
      </c>
      <c r="D207" s="127">
        <v>4132</v>
      </c>
      <c r="E207" s="127">
        <v>4056.25</v>
      </c>
      <c r="F207" s="127">
        <v>4067.4</v>
      </c>
      <c r="G207" s="127">
        <v>4060</v>
      </c>
      <c r="H207" s="127">
        <v>4074.4</v>
      </c>
      <c r="I207" s="127">
        <v>4085.83</v>
      </c>
      <c r="J207" s="127">
        <v>4670</v>
      </c>
      <c r="K207" s="127">
        <v>2553</v>
      </c>
      <c r="L207" s="128">
        <v>604080</v>
      </c>
      <c r="M207" s="127">
        <v>2468170943.9499998</v>
      </c>
      <c r="N207" s="128">
        <v>49437</v>
      </c>
    </row>
    <row r="208" spans="1:14" x14ac:dyDescent="0.3">
      <c r="A208" s="126">
        <v>45085</v>
      </c>
      <c r="B208" t="s">
        <v>2459</v>
      </c>
      <c r="C208" s="127">
        <v>3943.05</v>
      </c>
      <c r="D208" s="127">
        <v>4094.2</v>
      </c>
      <c r="E208" s="127">
        <v>3925.15</v>
      </c>
      <c r="F208" s="127">
        <v>3922.55</v>
      </c>
      <c r="G208" s="127">
        <v>4077</v>
      </c>
      <c r="H208" s="127">
        <v>4067.4</v>
      </c>
      <c r="I208" s="127">
        <v>4027.36</v>
      </c>
      <c r="J208" s="127">
        <v>4670</v>
      </c>
      <c r="K208" s="127">
        <v>2553</v>
      </c>
      <c r="L208" s="128">
        <v>1208269</v>
      </c>
      <c r="M208" s="127">
        <v>4866135433.1499996</v>
      </c>
      <c r="N208" s="128">
        <v>101250</v>
      </c>
    </row>
    <row r="209" spans="1:14" x14ac:dyDescent="0.3">
      <c r="A209" s="126">
        <v>45084</v>
      </c>
      <c r="B209" t="s">
        <v>2459</v>
      </c>
      <c r="C209" s="127">
        <v>3879.35</v>
      </c>
      <c r="D209" s="127">
        <v>3942.65</v>
      </c>
      <c r="E209" s="127">
        <v>3875.1</v>
      </c>
      <c r="F209" s="127">
        <v>3862.6</v>
      </c>
      <c r="G209" s="127">
        <v>3923</v>
      </c>
      <c r="H209" s="127">
        <v>3922.55</v>
      </c>
      <c r="I209" s="127">
        <v>3911.36</v>
      </c>
      <c r="J209" s="127">
        <v>4670</v>
      </c>
      <c r="K209" s="127">
        <v>2553</v>
      </c>
      <c r="L209" s="128">
        <v>344115</v>
      </c>
      <c r="M209" s="127">
        <v>1345956269.3</v>
      </c>
      <c r="N209" s="128">
        <v>30780</v>
      </c>
    </row>
    <row r="210" spans="1:14" x14ac:dyDescent="0.3">
      <c r="A210" s="126">
        <v>45083</v>
      </c>
      <c r="B210" t="s">
        <v>2459</v>
      </c>
      <c r="C210" s="127">
        <v>3988</v>
      </c>
      <c r="D210" s="127">
        <v>4008.85</v>
      </c>
      <c r="E210" s="127">
        <v>3845.55</v>
      </c>
      <c r="F210" s="127">
        <v>3980.5</v>
      </c>
      <c r="G210" s="127">
        <v>3869</v>
      </c>
      <c r="H210" s="127">
        <v>3862.6</v>
      </c>
      <c r="I210" s="127">
        <v>3915.45</v>
      </c>
      <c r="J210" s="127">
        <v>4670</v>
      </c>
      <c r="K210" s="127">
        <v>2553</v>
      </c>
      <c r="L210" s="128">
        <v>610250</v>
      </c>
      <c r="M210" s="127">
        <v>2389403026.5500002</v>
      </c>
      <c r="N210" s="128">
        <v>50661</v>
      </c>
    </row>
    <row r="211" spans="1:14" x14ac:dyDescent="0.3">
      <c r="A211" s="126">
        <v>45082</v>
      </c>
      <c r="B211" t="s">
        <v>2459</v>
      </c>
      <c r="C211" s="127">
        <v>3992.95</v>
      </c>
      <c r="D211" s="127">
        <v>4010</v>
      </c>
      <c r="E211" s="127">
        <v>3965</v>
      </c>
      <c r="F211" s="127">
        <v>3966.15</v>
      </c>
      <c r="G211" s="127">
        <v>3971</v>
      </c>
      <c r="H211" s="127">
        <v>3980.5</v>
      </c>
      <c r="I211" s="127">
        <v>3987.37</v>
      </c>
      <c r="J211" s="127">
        <v>4670</v>
      </c>
      <c r="K211" s="127">
        <v>2553</v>
      </c>
      <c r="L211" s="128">
        <v>493727</v>
      </c>
      <c r="M211" s="127">
        <v>1968674668.25</v>
      </c>
      <c r="N211" s="128">
        <v>40997</v>
      </c>
    </row>
    <row r="212" spans="1:14" x14ac:dyDescent="0.3">
      <c r="A212" s="126">
        <v>45079</v>
      </c>
      <c r="B212" t="s">
        <v>2459</v>
      </c>
      <c r="C212" s="127">
        <v>3930</v>
      </c>
      <c r="D212" s="127">
        <v>3989</v>
      </c>
      <c r="E212" s="127">
        <v>3902.3</v>
      </c>
      <c r="F212" s="127">
        <v>3909.5</v>
      </c>
      <c r="G212" s="127">
        <v>3961</v>
      </c>
      <c r="H212" s="127">
        <v>3966.15</v>
      </c>
      <c r="I212" s="127">
        <v>3955.12</v>
      </c>
      <c r="J212" s="127">
        <v>4670</v>
      </c>
      <c r="K212" s="127">
        <v>2553</v>
      </c>
      <c r="L212" s="128">
        <v>962382</v>
      </c>
      <c r="M212" s="127">
        <v>3806334346.6500001</v>
      </c>
      <c r="N212" s="128">
        <v>66778</v>
      </c>
    </row>
    <row r="213" spans="1:14" x14ac:dyDescent="0.3">
      <c r="A213" s="126">
        <v>45078</v>
      </c>
      <c r="B213" t="s">
        <v>2459</v>
      </c>
      <c r="C213" s="127">
        <v>3893.05</v>
      </c>
      <c r="D213" s="127">
        <v>4025</v>
      </c>
      <c r="E213" s="127">
        <v>3855.15</v>
      </c>
      <c r="F213" s="127">
        <v>3878.75</v>
      </c>
      <c r="G213" s="127">
        <v>3905</v>
      </c>
      <c r="H213" s="127">
        <v>3909.5</v>
      </c>
      <c r="I213" s="127">
        <v>3942.1</v>
      </c>
      <c r="J213" s="127">
        <v>4670</v>
      </c>
      <c r="K213" s="127">
        <v>2553</v>
      </c>
      <c r="L213" s="128">
        <v>1483536</v>
      </c>
      <c r="M213" s="127">
        <v>5848243614.1000004</v>
      </c>
      <c r="N213" s="128">
        <v>104296</v>
      </c>
    </row>
    <row r="214" spans="1:14" x14ac:dyDescent="0.3">
      <c r="A214" s="126">
        <v>45077</v>
      </c>
      <c r="B214" t="s">
        <v>2459</v>
      </c>
      <c r="C214" s="127">
        <v>3705.75</v>
      </c>
      <c r="D214" s="127">
        <v>3900</v>
      </c>
      <c r="E214" s="127">
        <v>3695.15</v>
      </c>
      <c r="F214" s="127">
        <v>3682.3</v>
      </c>
      <c r="G214" s="127">
        <v>3880</v>
      </c>
      <c r="H214" s="127">
        <v>3878.75</v>
      </c>
      <c r="I214" s="127">
        <v>3826.1</v>
      </c>
      <c r="J214" s="127">
        <v>4670</v>
      </c>
      <c r="K214" s="127">
        <v>2553</v>
      </c>
      <c r="L214" s="128">
        <v>1643397</v>
      </c>
      <c r="M214" s="127">
        <v>6287801776.75</v>
      </c>
      <c r="N214" s="128">
        <v>105778</v>
      </c>
    </row>
    <row r="215" spans="1:14" x14ac:dyDescent="0.3">
      <c r="A215" s="126">
        <v>45076</v>
      </c>
      <c r="B215" t="s">
        <v>2459</v>
      </c>
      <c r="C215" s="127">
        <v>3715.5</v>
      </c>
      <c r="D215" s="127">
        <v>3726.9</v>
      </c>
      <c r="E215" s="127">
        <v>3652.4</v>
      </c>
      <c r="F215" s="127">
        <v>3717</v>
      </c>
      <c r="G215" s="127">
        <v>3682.75</v>
      </c>
      <c r="H215" s="127">
        <v>3682.3</v>
      </c>
      <c r="I215" s="127">
        <v>3690.32</v>
      </c>
      <c r="J215" s="127">
        <v>4670</v>
      </c>
      <c r="K215" s="127">
        <v>2553</v>
      </c>
      <c r="L215" s="128">
        <v>332863</v>
      </c>
      <c r="M215" s="127">
        <v>1228369611.45</v>
      </c>
      <c r="N215" s="128">
        <v>24482</v>
      </c>
    </row>
    <row r="216" spans="1:14" x14ac:dyDescent="0.3">
      <c r="A216" s="126">
        <v>45075</v>
      </c>
      <c r="B216" t="s">
        <v>2459</v>
      </c>
      <c r="C216" s="127">
        <v>3675.1</v>
      </c>
      <c r="D216" s="127">
        <v>3739.5</v>
      </c>
      <c r="E216" s="127">
        <v>3671.55</v>
      </c>
      <c r="F216" s="127">
        <v>3661.2</v>
      </c>
      <c r="G216" s="127">
        <v>3715.4</v>
      </c>
      <c r="H216" s="127">
        <v>3717</v>
      </c>
      <c r="I216" s="127">
        <v>3712.47</v>
      </c>
      <c r="J216" s="127">
        <v>4670</v>
      </c>
      <c r="K216" s="127">
        <v>2553</v>
      </c>
      <c r="L216" s="128">
        <v>556771</v>
      </c>
      <c r="M216" s="127">
        <v>2066992917.55</v>
      </c>
      <c r="N216" s="128">
        <v>49388</v>
      </c>
    </row>
    <row r="217" spans="1:14" x14ac:dyDescent="0.3">
      <c r="A217" s="126">
        <v>45072</v>
      </c>
      <c r="B217" t="s">
        <v>2459</v>
      </c>
      <c r="C217" s="127">
        <v>3609.95</v>
      </c>
      <c r="D217" s="127">
        <v>3684.25</v>
      </c>
      <c r="E217" s="127">
        <v>3570.05</v>
      </c>
      <c r="F217" s="127">
        <v>3597.85</v>
      </c>
      <c r="G217" s="127">
        <v>3654</v>
      </c>
      <c r="H217" s="127">
        <v>3661.2</v>
      </c>
      <c r="I217" s="127">
        <v>3651.05</v>
      </c>
      <c r="J217" s="127">
        <v>4670</v>
      </c>
      <c r="K217" s="127">
        <v>2553</v>
      </c>
      <c r="L217" s="128">
        <v>783753</v>
      </c>
      <c r="M217" s="127">
        <v>2861518340.75</v>
      </c>
      <c r="N217" s="128">
        <v>54633</v>
      </c>
    </row>
    <row r="218" spans="1:14" x14ac:dyDescent="0.3">
      <c r="A218" s="126">
        <v>45071</v>
      </c>
      <c r="B218" t="s">
        <v>2459</v>
      </c>
      <c r="C218" s="127">
        <v>3509.65</v>
      </c>
      <c r="D218" s="127">
        <v>3627.75</v>
      </c>
      <c r="E218" s="127">
        <v>3476.9</v>
      </c>
      <c r="F218" s="127">
        <v>3514.3</v>
      </c>
      <c r="G218" s="127">
        <v>3599.9</v>
      </c>
      <c r="H218" s="127">
        <v>3597.85</v>
      </c>
      <c r="I218" s="127">
        <v>3568.07</v>
      </c>
      <c r="J218" s="127">
        <v>4670</v>
      </c>
      <c r="K218" s="127">
        <v>2553</v>
      </c>
      <c r="L218" s="128">
        <v>1304189</v>
      </c>
      <c r="M218" s="127">
        <v>4653437827.5</v>
      </c>
      <c r="N218" s="128">
        <v>97822</v>
      </c>
    </row>
    <row r="219" spans="1:14" x14ac:dyDescent="0.3">
      <c r="A219" s="126">
        <v>45070</v>
      </c>
      <c r="B219" t="s">
        <v>2459</v>
      </c>
      <c r="C219" s="127">
        <v>3330</v>
      </c>
      <c r="D219" s="127">
        <v>3583</v>
      </c>
      <c r="E219" s="127">
        <v>3260</v>
      </c>
      <c r="F219" s="127">
        <v>3275.65</v>
      </c>
      <c r="G219" s="127">
        <v>3503</v>
      </c>
      <c r="H219" s="127">
        <v>3514.3</v>
      </c>
      <c r="I219" s="127">
        <v>3468.08</v>
      </c>
      <c r="J219" s="127">
        <v>4670</v>
      </c>
      <c r="K219" s="127">
        <v>2553</v>
      </c>
      <c r="L219" s="128">
        <v>3665876</v>
      </c>
      <c r="M219" s="127">
        <v>12713555815.5</v>
      </c>
      <c r="N219" s="128">
        <v>253881</v>
      </c>
    </row>
    <row r="220" spans="1:14" x14ac:dyDescent="0.3">
      <c r="A220" s="126">
        <v>45069</v>
      </c>
      <c r="B220" t="s">
        <v>2459</v>
      </c>
      <c r="C220" s="127">
        <v>3267.4</v>
      </c>
      <c r="D220" s="127">
        <v>3305</v>
      </c>
      <c r="E220" s="127">
        <v>3165.1</v>
      </c>
      <c r="F220" s="127">
        <v>3231.55</v>
      </c>
      <c r="G220" s="127">
        <v>3259</v>
      </c>
      <c r="H220" s="127">
        <v>3275.65</v>
      </c>
      <c r="I220" s="127">
        <v>3247.36</v>
      </c>
      <c r="J220" s="127">
        <v>4670</v>
      </c>
      <c r="K220" s="127">
        <v>2553</v>
      </c>
      <c r="L220" s="128">
        <v>929896</v>
      </c>
      <c r="M220" s="127">
        <v>3019704988.3499999</v>
      </c>
      <c r="N220" s="128">
        <v>61152</v>
      </c>
    </row>
    <row r="221" spans="1:14" x14ac:dyDescent="0.3">
      <c r="A221" s="126">
        <v>45068</v>
      </c>
      <c r="B221" t="s">
        <v>2459</v>
      </c>
      <c r="C221" s="127">
        <v>3042.7</v>
      </c>
      <c r="D221" s="127">
        <v>3273.2</v>
      </c>
      <c r="E221" s="127">
        <v>3041.05</v>
      </c>
      <c r="F221" s="127">
        <v>3035.35</v>
      </c>
      <c r="G221" s="127">
        <v>3250</v>
      </c>
      <c r="H221" s="127">
        <v>3231.55</v>
      </c>
      <c r="I221" s="127">
        <v>3175.45</v>
      </c>
      <c r="J221" s="127">
        <v>4670</v>
      </c>
      <c r="K221" s="127">
        <v>2553</v>
      </c>
      <c r="L221" s="128">
        <v>1559023</v>
      </c>
      <c r="M221" s="127">
        <v>4950602245.75</v>
      </c>
      <c r="N221" s="128">
        <v>97088</v>
      </c>
    </row>
    <row r="222" spans="1:14" x14ac:dyDescent="0.3">
      <c r="A222" s="126">
        <v>45065</v>
      </c>
      <c r="B222" t="s">
        <v>2459</v>
      </c>
      <c r="C222" s="127">
        <v>3005.3</v>
      </c>
      <c r="D222" s="127">
        <v>3043</v>
      </c>
      <c r="E222" s="127">
        <v>2992</v>
      </c>
      <c r="F222" s="127">
        <v>2983.7</v>
      </c>
      <c r="G222" s="127">
        <v>3042</v>
      </c>
      <c r="H222" s="127">
        <v>3035.35</v>
      </c>
      <c r="I222" s="127">
        <v>3022.82</v>
      </c>
      <c r="J222" s="127">
        <v>4670</v>
      </c>
      <c r="K222" s="127">
        <v>2553</v>
      </c>
      <c r="L222" s="128">
        <v>467483</v>
      </c>
      <c r="M222" s="127">
        <v>1413114866.0999999</v>
      </c>
      <c r="N222" s="128">
        <v>32575</v>
      </c>
    </row>
    <row r="223" spans="1:14" x14ac:dyDescent="0.3">
      <c r="A223" s="126">
        <v>45064</v>
      </c>
      <c r="B223" t="s">
        <v>2459</v>
      </c>
      <c r="C223" s="127">
        <v>2989.1</v>
      </c>
      <c r="D223" s="127">
        <v>3040</v>
      </c>
      <c r="E223" s="127">
        <v>2966.05</v>
      </c>
      <c r="F223" s="127">
        <v>2961.1</v>
      </c>
      <c r="G223" s="127">
        <v>3000</v>
      </c>
      <c r="H223" s="127">
        <v>2983.7</v>
      </c>
      <c r="I223" s="127">
        <v>3001.74</v>
      </c>
      <c r="J223" s="127">
        <v>4670</v>
      </c>
      <c r="K223" s="127">
        <v>2553</v>
      </c>
      <c r="L223" s="128">
        <v>912471</v>
      </c>
      <c r="M223" s="127">
        <v>2738999226.3499999</v>
      </c>
      <c r="N223" s="128">
        <v>61017</v>
      </c>
    </row>
    <row r="224" spans="1:14" x14ac:dyDescent="0.3">
      <c r="A224" s="126">
        <v>45063</v>
      </c>
      <c r="B224" t="s">
        <v>2459</v>
      </c>
      <c r="C224" s="127">
        <v>2950</v>
      </c>
      <c r="D224" s="127">
        <v>3019.05</v>
      </c>
      <c r="E224" s="127">
        <v>2916.05</v>
      </c>
      <c r="F224" s="127">
        <v>2912.55</v>
      </c>
      <c r="G224" s="127">
        <v>2961</v>
      </c>
      <c r="H224" s="127">
        <v>2961.1</v>
      </c>
      <c r="I224" s="127">
        <v>2973.27</v>
      </c>
      <c r="J224" s="127">
        <v>4670</v>
      </c>
      <c r="K224" s="127">
        <v>2553</v>
      </c>
      <c r="L224" s="128">
        <v>992390</v>
      </c>
      <c r="M224" s="127">
        <v>2950644120.0999999</v>
      </c>
      <c r="N224" s="128">
        <v>65728</v>
      </c>
    </row>
    <row r="225" spans="1:14" x14ac:dyDescent="0.3">
      <c r="A225" s="126">
        <v>45062</v>
      </c>
      <c r="B225" t="s">
        <v>2459</v>
      </c>
      <c r="C225" s="127">
        <v>2958.55</v>
      </c>
      <c r="D225" s="127">
        <v>2965</v>
      </c>
      <c r="E225" s="127">
        <v>2905.5</v>
      </c>
      <c r="F225" s="127">
        <v>2937.85</v>
      </c>
      <c r="G225" s="127">
        <v>2915</v>
      </c>
      <c r="H225" s="127">
        <v>2912.55</v>
      </c>
      <c r="I225" s="127">
        <v>2932.93</v>
      </c>
      <c r="J225" s="127">
        <v>4670</v>
      </c>
      <c r="K225" s="127">
        <v>2553</v>
      </c>
      <c r="L225" s="128">
        <v>160225</v>
      </c>
      <c r="M225" s="127">
        <v>469929110</v>
      </c>
      <c r="N225" s="128">
        <v>14860</v>
      </c>
    </row>
    <row r="226" spans="1:14" x14ac:dyDescent="0.3">
      <c r="A226" s="126">
        <v>45061</v>
      </c>
      <c r="B226" t="s">
        <v>2459</v>
      </c>
      <c r="C226" s="127">
        <v>2886.85</v>
      </c>
      <c r="D226" s="127">
        <v>2949</v>
      </c>
      <c r="E226" s="127">
        <v>2858.05</v>
      </c>
      <c r="F226" s="127">
        <v>2867.55</v>
      </c>
      <c r="G226" s="127">
        <v>2944</v>
      </c>
      <c r="H226" s="127">
        <v>2937.85</v>
      </c>
      <c r="I226" s="127">
        <v>2917.1</v>
      </c>
      <c r="J226" s="127">
        <v>4670</v>
      </c>
      <c r="K226" s="127">
        <v>2553</v>
      </c>
      <c r="L226" s="128">
        <v>248883</v>
      </c>
      <c r="M226" s="127">
        <v>726016954</v>
      </c>
      <c r="N226" s="128">
        <v>18866</v>
      </c>
    </row>
    <row r="227" spans="1:14" x14ac:dyDescent="0.3">
      <c r="A227" s="126">
        <v>45058</v>
      </c>
      <c r="B227" t="s">
        <v>2459</v>
      </c>
      <c r="C227" s="127">
        <v>2911</v>
      </c>
      <c r="D227" s="127">
        <v>2970</v>
      </c>
      <c r="E227" s="127">
        <v>2842.85</v>
      </c>
      <c r="F227" s="127">
        <v>2911.7</v>
      </c>
      <c r="G227" s="127">
        <v>2875.85</v>
      </c>
      <c r="H227" s="127">
        <v>2867.55</v>
      </c>
      <c r="I227" s="127">
        <v>2920.9</v>
      </c>
      <c r="J227" s="127">
        <v>4670</v>
      </c>
      <c r="K227" s="127">
        <v>2553</v>
      </c>
      <c r="L227" s="128">
        <v>375044</v>
      </c>
      <c r="M227" s="127">
        <v>1095465839.3499999</v>
      </c>
      <c r="N227" s="128">
        <v>31548</v>
      </c>
    </row>
    <row r="228" spans="1:14" x14ac:dyDescent="0.3">
      <c r="A228" s="126">
        <v>45057</v>
      </c>
      <c r="B228" t="s">
        <v>2459</v>
      </c>
      <c r="C228" s="127">
        <v>2907.5</v>
      </c>
      <c r="D228" s="127">
        <v>2927.9</v>
      </c>
      <c r="E228" s="127">
        <v>2900</v>
      </c>
      <c r="F228" s="127">
        <v>2892.25</v>
      </c>
      <c r="G228" s="127">
        <v>2912</v>
      </c>
      <c r="H228" s="127">
        <v>2911.7</v>
      </c>
      <c r="I228" s="127">
        <v>2916.29</v>
      </c>
      <c r="J228" s="127">
        <v>4670</v>
      </c>
      <c r="K228" s="127">
        <v>2553</v>
      </c>
      <c r="L228" s="128">
        <v>126352</v>
      </c>
      <c r="M228" s="127">
        <v>368478570.05000001</v>
      </c>
      <c r="N228" s="128">
        <v>11448</v>
      </c>
    </row>
    <row r="229" spans="1:14" x14ac:dyDescent="0.3">
      <c r="A229" s="126">
        <v>45056</v>
      </c>
      <c r="B229" t="s">
        <v>2459</v>
      </c>
      <c r="C229" s="127">
        <v>2898</v>
      </c>
      <c r="D229" s="127">
        <v>2929.3</v>
      </c>
      <c r="E229" s="127">
        <v>2881</v>
      </c>
      <c r="F229" s="127">
        <v>2898.95</v>
      </c>
      <c r="G229" s="127">
        <v>2897</v>
      </c>
      <c r="H229" s="127">
        <v>2892.25</v>
      </c>
      <c r="I229" s="127">
        <v>2903.4</v>
      </c>
      <c r="J229" s="127">
        <v>4670</v>
      </c>
      <c r="K229" s="127">
        <v>2553</v>
      </c>
      <c r="L229" s="128">
        <v>101322</v>
      </c>
      <c r="M229" s="127">
        <v>294178534.44999999</v>
      </c>
      <c r="N229" s="128">
        <v>9370</v>
      </c>
    </row>
    <row r="230" spans="1:14" x14ac:dyDescent="0.3">
      <c r="A230" s="126">
        <v>45055</v>
      </c>
      <c r="B230" t="s">
        <v>2459</v>
      </c>
      <c r="C230" s="127">
        <v>2903.1</v>
      </c>
      <c r="D230" s="127">
        <v>2928.2</v>
      </c>
      <c r="E230" s="127">
        <v>2894.25</v>
      </c>
      <c r="F230" s="127">
        <v>2903.1</v>
      </c>
      <c r="G230" s="127">
        <v>2895</v>
      </c>
      <c r="H230" s="127">
        <v>2898.95</v>
      </c>
      <c r="I230" s="127">
        <v>2907.59</v>
      </c>
      <c r="J230" s="127">
        <v>4670</v>
      </c>
      <c r="K230" s="127">
        <v>2553</v>
      </c>
      <c r="L230" s="128">
        <v>134009</v>
      </c>
      <c r="M230" s="127">
        <v>389642686.44999999</v>
      </c>
      <c r="N230" s="128">
        <v>11332</v>
      </c>
    </row>
    <row r="231" spans="1:14" x14ac:dyDescent="0.3">
      <c r="A231" s="126">
        <v>45054</v>
      </c>
      <c r="B231" t="s">
        <v>2459</v>
      </c>
      <c r="C231" s="127">
        <v>2890.55</v>
      </c>
      <c r="D231" s="127">
        <v>2926.35</v>
      </c>
      <c r="E231" s="127">
        <v>2886.85</v>
      </c>
      <c r="F231" s="127">
        <v>2890.55</v>
      </c>
      <c r="G231" s="127">
        <v>2902.4</v>
      </c>
      <c r="H231" s="127">
        <v>2903.1</v>
      </c>
      <c r="I231" s="127">
        <v>2904.45</v>
      </c>
      <c r="J231" s="127">
        <v>4670</v>
      </c>
      <c r="K231" s="127">
        <v>2553</v>
      </c>
      <c r="L231" s="128">
        <v>187009</v>
      </c>
      <c r="M231" s="127">
        <v>543157480</v>
      </c>
      <c r="N231" s="128">
        <v>14763</v>
      </c>
    </row>
    <row r="232" spans="1:14" x14ac:dyDescent="0.3">
      <c r="A232" s="126">
        <v>45051</v>
      </c>
      <c r="B232" t="s">
        <v>2459</v>
      </c>
      <c r="C232" s="127">
        <v>2899</v>
      </c>
      <c r="D232" s="127">
        <v>2952.75</v>
      </c>
      <c r="E232" s="127">
        <v>2882.05</v>
      </c>
      <c r="F232" s="127">
        <v>2898</v>
      </c>
      <c r="G232" s="127">
        <v>2884.5</v>
      </c>
      <c r="H232" s="127">
        <v>2890.55</v>
      </c>
      <c r="I232" s="127">
        <v>2914.97</v>
      </c>
      <c r="J232" s="127">
        <v>4670</v>
      </c>
      <c r="K232" s="127">
        <v>2553</v>
      </c>
      <c r="L232" s="128">
        <v>193023</v>
      </c>
      <c r="M232" s="127">
        <v>562656221.70000005</v>
      </c>
      <c r="N232" s="128">
        <v>21036</v>
      </c>
    </row>
    <row r="233" spans="1:14" x14ac:dyDescent="0.3">
      <c r="A233" s="126">
        <v>45050</v>
      </c>
      <c r="B233" t="s">
        <v>2459</v>
      </c>
      <c r="C233" s="127">
        <v>2909</v>
      </c>
      <c r="D233" s="127">
        <v>2943.75</v>
      </c>
      <c r="E233" s="127">
        <v>2891.75</v>
      </c>
      <c r="F233" s="127">
        <v>2908.25</v>
      </c>
      <c r="G233" s="127">
        <v>2899</v>
      </c>
      <c r="H233" s="127">
        <v>2898</v>
      </c>
      <c r="I233" s="127">
        <v>2903.32</v>
      </c>
      <c r="J233" s="127">
        <v>4670</v>
      </c>
      <c r="K233" s="127">
        <v>2553</v>
      </c>
      <c r="L233" s="128">
        <v>152250</v>
      </c>
      <c r="M233" s="127">
        <v>442029924.30000001</v>
      </c>
      <c r="N233" s="128">
        <v>22149</v>
      </c>
    </row>
    <row r="234" spans="1:14" x14ac:dyDescent="0.3">
      <c r="A234" s="126">
        <v>45049</v>
      </c>
      <c r="B234" t="s">
        <v>2459</v>
      </c>
      <c r="C234" s="127">
        <v>2911</v>
      </c>
      <c r="D234" s="127">
        <v>2928.1</v>
      </c>
      <c r="E234" s="127">
        <v>2882.7</v>
      </c>
      <c r="F234" s="127">
        <v>2909.1</v>
      </c>
      <c r="G234" s="127">
        <v>2909</v>
      </c>
      <c r="H234" s="127">
        <v>2908.25</v>
      </c>
      <c r="I234" s="127">
        <v>2909.1</v>
      </c>
      <c r="J234" s="127">
        <v>4670</v>
      </c>
      <c r="K234" s="127">
        <v>2553</v>
      </c>
      <c r="L234" s="128">
        <v>161426</v>
      </c>
      <c r="M234" s="127">
        <v>469605149.14999998</v>
      </c>
      <c r="N234" s="128">
        <v>17725</v>
      </c>
    </row>
    <row r="235" spans="1:14" x14ac:dyDescent="0.3">
      <c r="A235" s="126">
        <v>45048</v>
      </c>
      <c r="B235" t="s">
        <v>2459</v>
      </c>
      <c r="C235" s="127">
        <v>2929</v>
      </c>
      <c r="D235" s="127">
        <v>2948.8</v>
      </c>
      <c r="E235" s="127">
        <v>2900</v>
      </c>
      <c r="F235" s="127">
        <v>2915.3</v>
      </c>
      <c r="G235" s="127">
        <v>2911</v>
      </c>
      <c r="H235" s="127">
        <v>2909.1</v>
      </c>
      <c r="I235" s="127">
        <v>2922.06</v>
      </c>
      <c r="J235" s="127">
        <v>4670</v>
      </c>
      <c r="K235" s="127">
        <v>2553</v>
      </c>
      <c r="L235" s="128">
        <v>178211</v>
      </c>
      <c r="M235" s="127">
        <v>520743509.39999998</v>
      </c>
      <c r="N235" s="128">
        <v>19921</v>
      </c>
    </row>
    <row r="236" spans="1:14" x14ac:dyDescent="0.3">
      <c r="A236" s="126">
        <v>45044</v>
      </c>
      <c r="B236" t="s">
        <v>2459</v>
      </c>
      <c r="C236" s="127">
        <v>2885</v>
      </c>
      <c r="D236" s="127">
        <v>2924</v>
      </c>
      <c r="E236" s="127">
        <v>2878.5</v>
      </c>
      <c r="F236" s="127">
        <v>2878.7</v>
      </c>
      <c r="G236" s="127">
        <v>2910</v>
      </c>
      <c r="H236" s="127">
        <v>2915.3</v>
      </c>
      <c r="I236" s="127">
        <v>2905.95</v>
      </c>
      <c r="J236" s="127">
        <v>4670</v>
      </c>
      <c r="K236" s="127">
        <v>2553</v>
      </c>
      <c r="L236" s="128">
        <v>183987</v>
      </c>
      <c r="M236" s="127">
        <v>534657701</v>
      </c>
      <c r="N236" s="128">
        <v>18614</v>
      </c>
    </row>
    <row r="237" spans="1:14" x14ac:dyDescent="0.3">
      <c r="A237" s="126">
        <v>45043</v>
      </c>
      <c r="B237" t="s">
        <v>2459</v>
      </c>
      <c r="C237" s="127">
        <v>2832.6</v>
      </c>
      <c r="D237" s="127">
        <v>2894</v>
      </c>
      <c r="E237" s="127">
        <v>2821</v>
      </c>
      <c r="F237" s="127">
        <v>2832.6</v>
      </c>
      <c r="G237" s="127">
        <v>2885</v>
      </c>
      <c r="H237" s="127">
        <v>2878.7</v>
      </c>
      <c r="I237" s="127">
        <v>2854.18</v>
      </c>
      <c r="J237" s="127">
        <v>4670</v>
      </c>
      <c r="K237" s="127">
        <v>2553</v>
      </c>
      <c r="L237" s="128">
        <v>274260</v>
      </c>
      <c r="M237" s="127">
        <v>782788130.95000005</v>
      </c>
      <c r="N237" s="128">
        <v>18355</v>
      </c>
    </row>
    <row r="238" spans="1:14" x14ac:dyDescent="0.3">
      <c r="A238" s="126">
        <v>45042</v>
      </c>
      <c r="B238" t="s">
        <v>2459</v>
      </c>
      <c r="C238" s="127">
        <v>2862</v>
      </c>
      <c r="D238" s="127">
        <v>2877.3</v>
      </c>
      <c r="E238" s="127">
        <v>2820</v>
      </c>
      <c r="F238" s="127">
        <v>2862.6</v>
      </c>
      <c r="G238" s="127">
        <v>2827.7</v>
      </c>
      <c r="H238" s="127">
        <v>2832.6</v>
      </c>
      <c r="I238" s="127">
        <v>2851.37</v>
      </c>
      <c r="J238" s="127">
        <v>4670</v>
      </c>
      <c r="K238" s="127">
        <v>2553</v>
      </c>
      <c r="L238" s="128">
        <v>190726</v>
      </c>
      <c r="M238" s="127">
        <v>543830734.25</v>
      </c>
      <c r="N238" s="128">
        <v>17163</v>
      </c>
    </row>
    <row r="239" spans="1:14" x14ac:dyDescent="0.3">
      <c r="A239" s="126">
        <v>45041</v>
      </c>
      <c r="B239" t="s">
        <v>2459</v>
      </c>
      <c r="C239" s="127">
        <v>2895.05</v>
      </c>
      <c r="D239" s="127">
        <v>2897.95</v>
      </c>
      <c r="E239" s="127">
        <v>2848.4</v>
      </c>
      <c r="F239" s="127">
        <v>2893.8</v>
      </c>
      <c r="G239" s="127">
        <v>2860.9</v>
      </c>
      <c r="H239" s="127">
        <v>2862.6</v>
      </c>
      <c r="I239" s="127">
        <v>2871.64</v>
      </c>
      <c r="J239" s="127">
        <v>4670</v>
      </c>
      <c r="K239" s="127">
        <v>2553</v>
      </c>
      <c r="L239" s="128">
        <v>219286</v>
      </c>
      <c r="M239" s="127">
        <v>629711084.85000002</v>
      </c>
      <c r="N239" s="128">
        <v>18214</v>
      </c>
    </row>
    <row r="240" spans="1:14" x14ac:dyDescent="0.3">
      <c r="A240" s="126">
        <v>45040</v>
      </c>
      <c r="B240" t="s">
        <v>2459</v>
      </c>
      <c r="C240" s="127">
        <v>2935</v>
      </c>
      <c r="D240" s="127">
        <v>2937.55</v>
      </c>
      <c r="E240" s="127">
        <v>2880</v>
      </c>
      <c r="F240" s="127">
        <v>2930.4</v>
      </c>
      <c r="G240" s="127">
        <v>2893</v>
      </c>
      <c r="H240" s="127">
        <v>2893.8</v>
      </c>
      <c r="I240" s="127">
        <v>2902.56</v>
      </c>
      <c r="J240" s="127">
        <v>4670</v>
      </c>
      <c r="K240" s="127">
        <v>2553</v>
      </c>
      <c r="L240" s="128">
        <v>261093</v>
      </c>
      <c r="M240" s="127">
        <v>757839126.5</v>
      </c>
      <c r="N240" s="128">
        <v>26689</v>
      </c>
    </row>
    <row r="241" spans="1:14" x14ac:dyDescent="0.3">
      <c r="A241" s="126">
        <v>45037</v>
      </c>
      <c r="B241" t="s">
        <v>2459</v>
      </c>
      <c r="C241" s="127">
        <v>2990</v>
      </c>
      <c r="D241" s="127">
        <v>3004.8</v>
      </c>
      <c r="E241" s="127">
        <v>2920</v>
      </c>
      <c r="F241" s="127">
        <v>2987.55</v>
      </c>
      <c r="G241" s="127">
        <v>2928</v>
      </c>
      <c r="H241" s="127">
        <v>2930.4</v>
      </c>
      <c r="I241" s="127">
        <v>2952.3</v>
      </c>
      <c r="J241" s="127">
        <v>4670</v>
      </c>
      <c r="K241" s="127">
        <v>2553</v>
      </c>
      <c r="L241" s="128">
        <v>191383</v>
      </c>
      <c r="M241" s="127">
        <v>565019993.29999995</v>
      </c>
      <c r="N241" s="128">
        <v>16875</v>
      </c>
    </row>
    <row r="242" spans="1:14" x14ac:dyDescent="0.3">
      <c r="A242" s="126">
        <v>45036</v>
      </c>
      <c r="B242" t="s">
        <v>2459</v>
      </c>
      <c r="C242" s="127">
        <v>2982.55</v>
      </c>
      <c r="D242" s="127">
        <v>3029.4</v>
      </c>
      <c r="E242" s="127">
        <v>2982.55</v>
      </c>
      <c r="F242" s="127">
        <v>3010.4</v>
      </c>
      <c r="G242" s="127">
        <v>2983.4</v>
      </c>
      <c r="H242" s="127">
        <v>2987.55</v>
      </c>
      <c r="I242" s="127">
        <v>3000.61</v>
      </c>
      <c r="J242" s="127">
        <v>4670</v>
      </c>
      <c r="K242" s="127">
        <v>2553</v>
      </c>
      <c r="L242" s="128">
        <v>347679</v>
      </c>
      <c r="M242" s="127">
        <v>1043248173.6</v>
      </c>
      <c r="N242" s="128">
        <v>18674</v>
      </c>
    </row>
    <row r="243" spans="1:14" x14ac:dyDescent="0.3">
      <c r="A243" s="126">
        <v>45035</v>
      </c>
      <c r="B243" t="s">
        <v>2459</v>
      </c>
      <c r="C243" s="127">
        <v>2979.9</v>
      </c>
      <c r="D243" s="127">
        <v>3110</v>
      </c>
      <c r="E243" s="127">
        <v>2972.1</v>
      </c>
      <c r="F243" s="127">
        <v>2976.9</v>
      </c>
      <c r="G243" s="127">
        <v>3005.4</v>
      </c>
      <c r="H243" s="127">
        <v>3010.4</v>
      </c>
      <c r="I243" s="127">
        <v>3042.23</v>
      </c>
      <c r="J243" s="127">
        <v>4670</v>
      </c>
      <c r="K243" s="127">
        <v>2553</v>
      </c>
      <c r="L243" s="128">
        <v>686709</v>
      </c>
      <c r="M243" s="127">
        <v>2089125051.75</v>
      </c>
      <c r="N243" s="128">
        <v>61085</v>
      </c>
    </row>
    <row r="244" spans="1:14" x14ac:dyDescent="0.3">
      <c r="A244" s="126">
        <v>45034</v>
      </c>
      <c r="B244" t="s">
        <v>2459</v>
      </c>
      <c r="C244" s="127">
        <v>2965.95</v>
      </c>
      <c r="D244" s="127">
        <v>3050</v>
      </c>
      <c r="E244" s="127">
        <v>2944.25</v>
      </c>
      <c r="F244" s="127">
        <v>2957.85</v>
      </c>
      <c r="G244" s="127">
        <v>2976.1</v>
      </c>
      <c r="H244" s="127">
        <v>2976.9</v>
      </c>
      <c r="I244" s="127">
        <v>2994.16</v>
      </c>
      <c r="J244" s="127">
        <v>4670</v>
      </c>
      <c r="K244" s="127">
        <v>2553</v>
      </c>
      <c r="L244" s="128">
        <v>296250</v>
      </c>
      <c r="M244" s="127">
        <v>887020076.14999998</v>
      </c>
      <c r="N244" s="128">
        <v>27252</v>
      </c>
    </row>
    <row r="245" spans="1:14" x14ac:dyDescent="0.3">
      <c r="A245" s="126">
        <v>45033</v>
      </c>
      <c r="B245" t="s">
        <v>2459</v>
      </c>
      <c r="C245" s="127">
        <v>2974.5</v>
      </c>
      <c r="D245" s="127">
        <v>2982.55</v>
      </c>
      <c r="E245" s="127">
        <v>2931</v>
      </c>
      <c r="F245" s="127">
        <v>2982.55</v>
      </c>
      <c r="G245" s="127">
        <v>2966.8</v>
      </c>
      <c r="H245" s="127">
        <v>2957.85</v>
      </c>
      <c r="I245" s="127">
        <v>2952.51</v>
      </c>
      <c r="J245" s="127">
        <v>4670</v>
      </c>
      <c r="K245" s="127">
        <v>2553</v>
      </c>
      <c r="L245" s="128">
        <v>164061</v>
      </c>
      <c r="M245" s="127">
        <v>484392238.39999998</v>
      </c>
      <c r="N245" s="128">
        <v>13893</v>
      </c>
    </row>
    <row r="246" spans="1:14" x14ac:dyDescent="0.3">
      <c r="A246" s="126">
        <v>45029</v>
      </c>
      <c r="B246" t="s">
        <v>2459</v>
      </c>
      <c r="C246" s="127">
        <v>2926.4</v>
      </c>
      <c r="D246" s="127">
        <v>3034.6</v>
      </c>
      <c r="E246" s="127">
        <v>2918.85</v>
      </c>
      <c r="F246" s="127">
        <v>2926.4</v>
      </c>
      <c r="G246" s="127">
        <v>2980</v>
      </c>
      <c r="H246" s="127">
        <v>2982.55</v>
      </c>
      <c r="I246" s="127">
        <v>2996.14</v>
      </c>
      <c r="J246" s="127">
        <v>4670</v>
      </c>
      <c r="K246" s="127">
        <v>2553</v>
      </c>
      <c r="L246" s="128">
        <v>465405</v>
      </c>
      <c r="M246" s="127">
        <v>1394418873.4000001</v>
      </c>
      <c r="N246" s="128">
        <v>39742</v>
      </c>
    </row>
    <row r="247" spans="1:14" x14ac:dyDescent="0.3">
      <c r="A247" s="126">
        <v>45028</v>
      </c>
      <c r="B247" t="s">
        <v>2459</v>
      </c>
      <c r="C247" s="127">
        <v>2979.6</v>
      </c>
      <c r="D247" s="127">
        <v>2989.1</v>
      </c>
      <c r="E247" s="127">
        <v>2896.35</v>
      </c>
      <c r="F247" s="127">
        <v>2968.6</v>
      </c>
      <c r="G247" s="127">
        <v>2928</v>
      </c>
      <c r="H247" s="127">
        <v>2926.4</v>
      </c>
      <c r="I247" s="127">
        <v>2933.18</v>
      </c>
      <c r="J247" s="127">
        <v>4670</v>
      </c>
      <c r="K247" s="127">
        <v>2553</v>
      </c>
      <c r="L247" s="128">
        <v>804314</v>
      </c>
      <c r="M247" s="127">
        <v>2359194515.8499999</v>
      </c>
      <c r="N247" s="128">
        <v>45131</v>
      </c>
    </row>
    <row r="248" spans="1:14" x14ac:dyDescent="0.3">
      <c r="A248" s="126">
        <v>45027</v>
      </c>
      <c r="B248" t="s">
        <v>2459</v>
      </c>
      <c r="C248" s="127">
        <v>2979.05</v>
      </c>
      <c r="D248" s="127">
        <v>3001.9</v>
      </c>
      <c r="E248" s="127">
        <v>2911.75</v>
      </c>
      <c r="F248" s="127">
        <v>2977.05</v>
      </c>
      <c r="G248" s="127">
        <v>2964</v>
      </c>
      <c r="H248" s="127">
        <v>2968.6</v>
      </c>
      <c r="I248" s="127">
        <v>2956.5</v>
      </c>
      <c r="J248" s="127">
        <v>4670</v>
      </c>
      <c r="K248" s="127">
        <v>2553</v>
      </c>
      <c r="L248" s="128">
        <v>483722</v>
      </c>
      <c r="M248" s="127">
        <v>1430122703.6500001</v>
      </c>
      <c r="N248" s="128">
        <v>25728</v>
      </c>
    </row>
    <row r="249" spans="1:14" x14ac:dyDescent="0.3">
      <c r="A249" s="126">
        <v>45026</v>
      </c>
      <c r="B249" t="s">
        <v>2459</v>
      </c>
      <c r="C249" s="127">
        <v>2885.2</v>
      </c>
      <c r="D249" s="127">
        <v>2990</v>
      </c>
      <c r="E249" s="127">
        <v>2870.05</v>
      </c>
      <c r="F249" s="127">
        <v>2887.45</v>
      </c>
      <c r="G249" s="127">
        <v>2980</v>
      </c>
      <c r="H249" s="127">
        <v>2977.05</v>
      </c>
      <c r="I249" s="127">
        <v>2947.1</v>
      </c>
      <c r="J249" s="127">
        <v>4670</v>
      </c>
      <c r="K249" s="127">
        <v>2553</v>
      </c>
      <c r="L249" s="128">
        <v>321718</v>
      </c>
      <c r="M249" s="127">
        <v>948133733.04999995</v>
      </c>
      <c r="N249" s="128">
        <v>22617</v>
      </c>
    </row>
    <row r="250" spans="1:14" x14ac:dyDescent="0.3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</row>
    <row r="251" spans="1:14" x14ac:dyDescent="0.3">
      <c r="A251" t="s">
        <v>2445</v>
      </c>
      <c r="B251" t="s">
        <v>2446</v>
      </c>
      <c r="C251" t="s">
        <v>2447</v>
      </c>
      <c r="D251" t="s">
        <v>2448</v>
      </c>
      <c r="E251" t="s">
        <v>2449</v>
      </c>
      <c r="F251" t="s">
        <v>2450</v>
      </c>
      <c r="G251" t="s">
        <v>2451</v>
      </c>
      <c r="H251" t="s">
        <v>2452</v>
      </c>
      <c r="I251" t="s">
        <v>2453</v>
      </c>
      <c r="J251" t="s">
        <v>2454</v>
      </c>
      <c r="K251" t="s">
        <v>2455</v>
      </c>
      <c r="L251" t="s">
        <v>2456</v>
      </c>
      <c r="M251" t="s">
        <v>2457</v>
      </c>
      <c r="N251" t="s">
        <v>2458</v>
      </c>
    </row>
    <row r="252" spans="1:14" x14ac:dyDescent="0.3">
      <c r="A252" s="126">
        <v>45754</v>
      </c>
      <c r="B252" t="s">
        <v>2459</v>
      </c>
      <c r="C252" s="127">
        <v>12202.2</v>
      </c>
      <c r="D252" s="127">
        <v>12897</v>
      </c>
      <c r="E252" s="127">
        <v>12202.2</v>
      </c>
      <c r="F252" s="127">
        <v>13137.55</v>
      </c>
      <c r="G252" s="127">
        <v>12635</v>
      </c>
      <c r="H252" s="127">
        <v>12556.05</v>
      </c>
      <c r="I252" s="127">
        <v>12579.76</v>
      </c>
      <c r="J252" s="127">
        <v>19148.900000000001</v>
      </c>
      <c r="K252" s="127">
        <v>7198.35</v>
      </c>
      <c r="L252" s="128">
        <v>466181</v>
      </c>
      <c r="M252" s="127">
        <v>5864445860.3500004</v>
      </c>
      <c r="N252" s="128">
        <v>96321</v>
      </c>
    </row>
    <row r="253" spans="1:14" x14ac:dyDescent="0.3">
      <c r="A253" s="126">
        <v>45751</v>
      </c>
      <c r="B253" t="s">
        <v>2459</v>
      </c>
      <c r="C253" s="127">
        <v>13450.05</v>
      </c>
      <c r="D253" s="127">
        <v>13472.75</v>
      </c>
      <c r="E253" s="127">
        <v>13038</v>
      </c>
      <c r="F253" s="127">
        <v>13487.95</v>
      </c>
      <c r="G253" s="127">
        <v>13153.95</v>
      </c>
      <c r="H253" s="127">
        <v>13137.55</v>
      </c>
      <c r="I253" s="127">
        <v>13172.77</v>
      </c>
      <c r="J253" s="127">
        <v>19148.900000000001</v>
      </c>
      <c r="K253" s="127">
        <v>7198.35</v>
      </c>
      <c r="L253" s="128">
        <v>279276</v>
      </c>
      <c r="M253" s="127">
        <v>3678838053.9000001</v>
      </c>
      <c r="N253" s="128">
        <v>54693</v>
      </c>
    </row>
    <row r="254" spans="1:14" x14ac:dyDescent="0.3">
      <c r="A254" s="126">
        <v>45750</v>
      </c>
      <c r="B254" t="s">
        <v>2459</v>
      </c>
      <c r="C254" s="127">
        <v>13303.2</v>
      </c>
      <c r="D254" s="127">
        <v>13567.45</v>
      </c>
      <c r="E254" s="127">
        <v>13095</v>
      </c>
      <c r="F254" s="127">
        <v>13450.7</v>
      </c>
      <c r="G254" s="127">
        <v>13470</v>
      </c>
      <c r="H254" s="127">
        <v>13487.95</v>
      </c>
      <c r="I254" s="127">
        <v>13353.3</v>
      </c>
      <c r="J254" s="127">
        <v>19148.900000000001</v>
      </c>
      <c r="K254" s="127">
        <v>7198.35</v>
      </c>
      <c r="L254" s="128">
        <v>343363</v>
      </c>
      <c r="M254" s="127">
        <v>4585028763</v>
      </c>
      <c r="N254" s="128">
        <v>68070</v>
      </c>
    </row>
    <row r="255" spans="1:14" x14ac:dyDescent="0.3">
      <c r="A255" s="126">
        <v>45749</v>
      </c>
      <c r="B255" t="s">
        <v>2459</v>
      </c>
      <c r="C255" s="127">
        <v>12950</v>
      </c>
      <c r="D255" s="127">
        <v>13485</v>
      </c>
      <c r="E255" s="127">
        <v>12899.75</v>
      </c>
      <c r="F255" s="127">
        <v>12923.9</v>
      </c>
      <c r="G255" s="127">
        <v>13435</v>
      </c>
      <c r="H255" s="127">
        <v>13450.7</v>
      </c>
      <c r="I255" s="127">
        <v>13249.28</v>
      </c>
      <c r="J255" s="127">
        <v>19148.900000000001</v>
      </c>
      <c r="K255" s="127">
        <v>7198.35</v>
      </c>
      <c r="L255" s="128">
        <v>390817</v>
      </c>
      <c r="M255" s="127">
        <v>5178042346.3999996</v>
      </c>
      <c r="N255" s="128">
        <v>76492</v>
      </c>
    </row>
    <row r="256" spans="1:14" x14ac:dyDescent="0.3">
      <c r="A256" s="126">
        <v>45748</v>
      </c>
      <c r="B256" t="s">
        <v>2459</v>
      </c>
      <c r="C256" s="127">
        <v>13199</v>
      </c>
      <c r="D256" s="127">
        <v>13450</v>
      </c>
      <c r="E256" s="127">
        <v>12880</v>
      </c>
      <c r="F256" s="127">
        <v>13179.5</v>
      </c>
      <c r="G256" s="127">
        <v>12924.8</v>
      </c>
      <c r="H256" s="127">
        <v>12923.9</v>
      </c>
      <c r="I256" s="127">
        <v>13117.53</v>
      </c>
      <c r="J256" s="127">
        <v>19148.900000000001</v>
      </c>
      <c r="K256" s="127">
        <v>7198.35</v>
      </c>
      <c r="L256" s="128">
        <v>305230</v>
      </c>
      <c r="M256" s="127">
        <v>4003863431.25</v>
      </c>
      <c r="N256" s="128">
        <v>70073</v>
      </c>
    </row>
    <row r="257" spans="1:14" x14ac:dyDescent="0.3">
      <c r="A257" s="126">
        <v>45744</v>
      </c>
      <c r="B257" t="s">
        <v>2459</v>
      </c>
      <c r="C257" s="127">
        <v>13516</v>
      </c>
      <c r="D257" s="127">
        <v>13680.8</v>
      </c>
      <c r="E257" s="127">
        <v>13009.4</v>
      </c>
      <c r="F257" s="127">
        <v>13510.8</v>
      </c>
      <c r="G257" s="127">
        <v>13175</v>
      </c>
      <c r="H257" s="127">
        <v>13179.5</v>
      </c>
      <c r="I257" s="127">
        <v>13306.85</v>
      </c>
      <c r="J257" s="127">
        <v>19148.900000000001</v>
      </c>
      <c r="K257" s="127">
        <v>7108.7</v>
      </c>
      <c r="L257" s="128">
        <v>430635</v>
      </c>
      <c r="M257" s="127">
        <v>5730394296</v>
      </c>
      <c r="N257" s="128">
        <v>80778</v>
      </c>
    </row>
    <row r="258" spans="1:14" x14ac:dyDescent="0.3">
      <c r="A258" s="126">
        <v>45743</v>
      </c>
      <c r="B258" t="s">
        <v>2459</v>
      </c>
      <c r="C258" s="127">
        <v>13300</v>
      </c>
      <c r="D258" s="127">
        <v>13673.95</v>
      </c>
      <c r="E258" s="127">
        <v>13100</v>
      </c>
      <c r="F258" s="127">
        <v>13260.4</v>
      </c>
      <c r="G258" s="127">
        <v>13470</v>
      </c>
      <c r="H258" s="127">
        <v>13510.8</v>
      </c>
      <c r="I258" s="127">
        <v>13491.3</v>
      </c>
      <c r="J258" s="127">
        <v>19148.900000000001</v>
      </c>
      <c r="K258" s="127">
        <v>7108.7</v>
      </c>
      <c r="L258" s="128">
        <v>538219</v>
      </c>
      <c r="M258" s="127">
        <v>7261275484.5500002</v>
      </c>
      <c r="N258" s="128">
        <v>80751</v>
      </c>
    </row>
    <row r="259" spans="1:14" x14ac:dyDescent="0.3">
      <c r="A259" s="126">
        <v>45742</v>
      </c>
      <c r="B259" t="s">
        <v>2459</v>
      </c>
      <c r="C259" s="127">
        <v>13651.05</v>
      </c>
      <c r="D259" s="127">
        <v>13691.05</v>
      </c>
      <c r="E259" s="127">
        <v>13216</v>
      </c>
      <c r="F259" s="127">
        <v>13624.5</v>
      </c>
      <c r="G259" s="127">
        <v>13260.05</v>
      </c>
      <c r="H259" s="127">
        <v>13260.4</v>
      </c>
      <c r="I259" s="127">
        <v>13416.86</v>
      </c>
      <c r="J259" s="127">
        <v>19148.900000000001</v>
      </c>
      <c r="K259" s="127">
        <v>7108.7</v>
      </c>
      <c r="L259" s="128">
        <v>452537</v>
      </c>
      <c r="M259" s="127">
        <v>6071623623.4499998</v>
      </c>
      <c r="N259" s="128">
        <v>90096</v>
      </c>
    </row>
    <row r="260" spans="1:14" x14ac:dyDescent="0.3">
      <c r="A260" s="126">
        <v>45741</v>
      </c>
      <c r="B260" t="s">
        <v>2459</v>
      </c>
      <c r="C260" s="127">
        <v>14676.65</v>
      </c>
      <c r="D260" s="127">
        <v>14740</v>
      </c>
      <c r="E260" s="127">
        <v>13495</v>
      </c>
      <c r="F260" s="127">
        <v>14608.35</v>
      </c>
      <c r="G260" s="127">
        <v>13568</v>
      </c>
      <c r="H260" s="127">
        <v>13624.5</v>
      </c>
      <c r="I260" s="127">
        <v>13906.69</v>
      </c>
      <c r="J260" s="127">
        <v>19148.900000000001</v>
      </c>
      <c r="K260" s="127">
        <v>7108.7</v>
      </c>
      <c r="L260" s="128">
        <v>835339</v>
      </c>
      <c r="M260" s="127">
        <v>11616802340.700001</v>
      </c>
      <c r="N260" s="128">
        <v>125845</v>
      </c>
    </row>
    <row r="261" spans="1:14" x14ac:dyDescent="0.3">
      <c r="A261" s="126">
        <v>45740</v>
      </c>
      <c r="B261" t="s">
        <v>2459</v>
      </c>
      <c r="C261" s="127">
        <v>14122</v>
      </c>
      <c r="D261" s="127">
        <v>14720</v>
      </c>
      <c r="E261" s="127">
        <v>14121</v>
      </c>
      <c r="F261" s="127">
        <v>14056.8</v>
      </c>
      <c r="G261" s="127">
        <v>14600</v>
      </c>
      <c r="H261" s="127">
        <v>14608.35</v>
      </c>
      <c r="I261" s="127">
        <v>14503.97</v>
      </c>
      <c r="J261" s="127">
        <v>19148.900000000001</v>
      </c>
      <c r="K261" s="127">
        <v>7108.7</v>
      </c>
      <c r="L261" s="128">
        <v>284541</v>
      </c>
      <c r="M261" s="127">
        <v>4126974198.0999999</v>
      </c>
      <c r="N261" s="128">
        <v>59137</v>
      </c>
    </row>
    <row r="262" spans="1:14" x14ac:dyDescent="0.3">
      <c r="A262" s="126">
        <v>45737</v>
      </c>
      <c r="B262" t="s">
        <v>2459</v>
      </c>
      <c r="C262" s="127">
        <v>13880</v>
      </c>
      <c r="D262" s="127">
        <v>14122.95</v>
      </c>
      <c r="E262" s="127">
        <v>13834.45</v>
      </c>
      <c r="F262" s="127">
        <v>13905.7</v>
      </c>
      <c r="G262" s="127">
        <v>14025.4</v>
      </c>
      <c r="H262" s="127">
        <v>14056.8</v>
      </c>
      <c r="I262" s="127">
        <v>14040.01</v>
      </c>
      <c r="J262" s="127">
        <v>19148.900000000001</v>
      </c>
      <c r="K262" s="127">
        <v>6839.1</v>
      </c>
      <c r="L262" s="128">
        <v>256973</v>
      </c>
      <c r="M262" s="127">
        <v>3607902294.6500001</v>
      </c>
      <c r="N262" s="128">
        <v>48887</v>
      </c>
    </row>
    <row r="263" spans="1:14" x14ac:dyDescent="0.3">
      <c r="A263" s="126">
        <v>45736</v>
      </c>
      <c r="B263" t="s">
        <v>2459</v>
      </c>
      <c r="C263" s="127">
        <v>13875.6</v>
      </c>
      <c r="D263" s="127">
        <v>14085</v>
      </c>
      <c r="E263" s="127">
        <v>13754.3</v>
      </c>
      <c r="F263" s="127">
        <v>13875.6</v>
      </c>
      <c r="G263" s="127">
        <v>13880</v>
      </c>
      <c r="H263" s="127">
        <v>13905.7</v>
      </c>
      <c r="I263" s="127">
        <v>13927.12</v>
      </c>
      <c r="J263" s="127">
        <v>19148.900000000001</v>
      </c>
      <c r="K263" s="127">
        <v>6839.1</v>
      </c>
      <c r="L263" s="128">
        <v>211223</v>
      </c>
      <c r="M263" s="127">
        <v>2941727858.5</v>
      </c>
      <c r="N263" s="128">
        <v>46187</v>
      </c>
    </row>
    <row r="264" spans="1:14" x14ac:dyDescent="0.3">
      <c r="A264" s="126">
        <v>45735</v>
      </c>
      <c r="B264" t="s">
        <v>2459</v>
      </c>
      <c r="C264" s="127">
        <v>13524</v>
      </c>
      <c r="D264" s="127">
        <v>13989.65</v>
      </c>
      <c r="E264" s="127">
        <v>13420</v>
      </c>
      <c r="F264" s="127">
        <v>13470.15</v>
      </c>
      <c r="G264" s="127">
        <v>13805</v>
      </c>
      <c r="H264" s="127">
        <v>13875.6</v>
      </c>
      <c r="I264" s="127">
        <v>13769.56</v>
      </c>
      <c r="J264" s="127">
        <v>19148.900000000001</v>
      </c>
      <c r="K264" s="127">
        <v>6839.1</v>
      </c>
      <c r="L264" s="128">
        <v>249370</v>
      </c>
      <c r="M264" s="127">
        <v>3433714905.25</v>
      </c>
      <c r="N264" s="128">
        <v>52587</v>
      </c>
    </row>
    <row r="265" spans="1:14" x14ac:dyDescent="0.3">
      <c r="A265" s="126">
        <v>45734</v>
      </c>
      <c r="B265" t="s">
        <v>2459</v>
      </c>
      <c r="C265" s="127">
        <v>13185</v>
      </c>
      <c r="D265" s="127">
        <v>13540</v>
      </c>
      <c r="E265" s="127">
        <v>13090</v>
      </c>
      <c r="F265" s="127">
        <v>13098.2</v>
      </c>
      <c r="G265" s="127">
        <v>13539</v>
      </c>
      <c r="H265" s="127">
        <v>13470.15</v>
      </c>
      <c r="I265" s="127">
        <v>13348.82</v>
      </c>
      <c r="J265" s="127">
        <v>19148.900000000001</v>
      </c>
      <c r="K265" s="127">
        <v>6839.1</v>
      </c>
      <c r="L265" s="128">
        <v>235530</v>
      </c>
      <c r="M265" s="127">
        <v>3144047815</v>
      </c>
      <c r="N265" s="128">
        <v>53030</v>
      </c>
    </row>
    <row r="266" spans="1:14" x14ac:dyDescent="0.3">
      <c r="A266" s="126">
        <v>45733</v>
      </c>
      <c r="B266" t="s">
        <v>2459</v>
      </c>
      <c r="C266" s="127">
        <v>13144.85</v>
      </c>
      <c r="D266" s="127">
        <v>13510</v>
      </c>
      <c r="E266" s="127">
        <v>13054.6</v>
      </c>
      <c r="F266" s="127">
        <v>13324.05</v>
      </c>
      <c r="G266" s="127">
        <v>13075.05</v>
      </c>
      <c r="H266" s="127">
        <v>13098.2</v>
      </c>
      <c r="I266" s="127">
        <v>13250.2</v>
      </c>
      <c r="J266" s="127">
        <v>19148.900000000001</v>
      </c>
      <c r="K266" s="127">
        <v>6839.1</v>
      </c>
      <c r="L266" s="128">
        <v>281188</v>
      </c>
      <c r="M266" s="127">
        <v>3725798040.25</v>
      </c>
      <c r="N266" s="128">
        <v>56001</v>
      </c>
    </row>
    <row r="267" spans="1:14" x14ac:dyDescent="0.3">
      <c r="A267" s="126">
        <v>45729</v>
      </c>
      <c r="B267" t="s">
        <v>2459</v>
      </c>
      <c r="C267" s="127">
        <v>13144.95</v>
      </c>
      <c r="D267" s="127">
        <v>13598</v>
      </c>
      <c r="E267" s="127">
        <v>12992.25</v>
      </c>
      <c r="F267" s="127">
        <v>13078.95</v>
      </c>
      <c r="G267" s="127">
        <v>13300</v>
      </c>
      <c r="H267" s="127">
        <v>13324.05</v>
      </c>
      <c r="I267" s="127">
        <v>13355.58</v>
      </c>
      <c r="J267" s="127">
        <v>19148.900000000001</v>
      </c>
      <c r="K267" s="127">
        <v>6503.5</v>
      </c>
      <c r="L267" s="128">
        <v>368138</v>
      </c>
      <c r="M267" s="127">
        <v>4916695316.8999996</v>
      </c>
      <c r="N267" s="128">
        <v>76444</v>
      </c>
    </row>
    <row r="268" spans="1:14" x14ac:dyDescent="0.3">
      <c r="A268" s="126">
        <v>45728</v>
      </c>
      <c r="B268" t="s">
        <v>2459</v>
      </c>
      <c r="C268" s="127">
        <v>13240</v>
      </c>
      <c r="D268" s="127">
        <v>13385.2</v>
      </c>
      <c r="E268" s="127">
        <v>12762</v>
      </c>
      <c r="F268" s="127">
        <v>13298.9</v>
      </c>
      <c r="G268" s="127">
        <v>13040.05</v>
      </c>
      <c r="H268" s="127">
        <v>13078.95</v>
      </c>
      <c r="I268" s="127">
        <v>12977.66</v>
      </c>
      <c r="J268" s="127">
        <v>19148.900000000001</v>
      </c>
      <c r="K268" s="127">
        <v>6503.5</v>
      </c>
      <c r="L268" s="128">
        <v>349680</v>
      </c>
      <c r="M268" s="127">
        <v>4538028037.9499998</v>
      </c>
      <c r="N268" s="128">
        <v>67639</v>
      </c>
    </row>
    <row r="269" spans="1:14" x14ac:dyDescent="0.3">
      <c r="A269" s="126">
        <v>45727</v>
      </c>
      <c r="B269" t="s">
        <v>2459</v>
      </c>
      <c r="C269" s="127">
        <v>12925.1</v>
      </c>
      <c r="D269" s="127">
        <v>13375.7</v>
      </c>
      <c r="E269" s="127">
        <v>12750.1</v>
      </c>
      <c r="F269" s="127">
        <v>13131.15</v>
      </c>
      <c r="G269" s="127">
        <v>13348</v>
      </c>
      <c r="H269" s="127">
        <v>13298.9</v>
      </c>
      <c r="I269" s="127">
        <v>13079.73</v>
      </c>
      <c r="J269" s="127">
        <v>19148.900000000001</v>
      </c>
      <c r="K269" s="127">
        <v>6503.5</v>
      </c>
      <c r="L269" s="128">
        <v>434133</v>
      </c>
      <c r="M269" s="127">
        <v>5678343826.5500002</v>
      </c>
      <c r="N269" s="128">
        <v>92184</v>
      </c>
    </row>
    <row r="270" spans="1:14" x14ac:dyDescent="0.3">
      <c r="A270" s="126">
        <v>45726</v>
      </c>
      <c r="B270" t="s">
        <v>2459</v>
      </c>
      <c r="C270" s="127">
        <v>13911.25</v>
      </c>
      <c r="D270" s="127">
        <v>14087.95</v>
      </c>
      <c r="E270" s="127">
        <v>13053</v>
      </c>
      <c r="F270" s="127">
        <v>13911.25</v>
      </c>
      <c r="G270" s="127">
        <v>13087.7</v>
      </c>
      <c r="H270" s="127">
        <v>13131.15</v>
      </c>
      <c r="I270" s="127">
        <v>13408.74</v>
      </c>
      <c r="J270" s="127">
        <v>19148.900000000001</v>
      </c>
      <c r="K270" s="127">
        <v>6503.5</v>
      </c>
      <c r="L270" s="128">
        <v>448512</v>
      </c>
      <c r="M270" s="127">
        <v>6013979900.6499996</v>
      </c>
      <c r="N270" s="128">
        <v>93099</v>
      </c>
    </row>
    <row r="271" spans="1:14" x14ac:dyDescent="0.3">
      <c r="A271" s="126">
        <v>45723</v>
      </c>
      <c r="B271" t="s">
        <v>2459</v>
      </c>
      <c r="C271" s="127">
        <v>14262.15</v>
      </c>
      <c r="D271" s="127">
        <v>14335.75</v>
      </c>
      <c r="E271" s="127">
        <v>13860</v>
      </c>
      <c r="F271" s="127">
        <v>14256.25</v>
      </c>
      <c r="G271" s="127">
        <v>13888</v>
      </c>
      <c r="H271" s="127">
        <v>13911.25</v>
      </c>
      <c r="I271" s="127">
        <v>14042.28</v>
      </c>
      <c r="J271" s="127">
        <v>19148.900000000001</v>
      </c>
      <c r="K271" s="127">
        <v>6503.5</v>
      </c>
      <c r="L271" s="128">
        <v>201480</v>
      </c>
      <c r="M271" s="127">
        <v>2829238182.0999999</v>
      </c>
      <c r="N271" s="128">
        <v>46741</v>
      </c>
    </row>
    <row r="272" spans="1:14" x14ac:dyDescent="0.3">
      <c r="A272" s="126">
        <v>45722</v>
      </c>
      <c r="B272" t="s">
        <v>2459</v>
      </c>
      <c r="C272" s="127">
        <v>14650</v>
      </c>
      <c r="D272" s="127">
        <v>14697.45</v>
      </c>
      <c r="E272" s="127">
        <v>14209.05</v>
      </c>
      <c r="F272" s="127">
        <v>14497.45</v>
      </c>
      <c r="G272" s="127">
        <v>14262.15</v>
      </c>
      <c r="H272" s="127">
        <v>14256.25</v>
      </c>
      <c r="I272" s="127">
        <v>14405.54</v>
      </c>
      <c r="J272" s="127">
        <v>19148.900000000001</v>
      </c>
      <c r="K272" s="127">
        <v>6503.5</v>
      </c>
      <c r="L272" s="128">
        <v>237768</v>
      </c>
      <c r="M272" s="127">
        <v>3425175494.5</v>
      </c>
      <c r="N272" s="128">
        <v>51829</v>
      </c>
    </row>
    <row r="273" spans="1:14" x14ac:dyDescent="0.3">
      <c r="A273" s="126">
        <v>45721</v>
      </c>
      <c r="B273" t="s">
        <v>2459</v>
      </c>
      <c r="C273" s="127">
        <v>14190.3</v>
      </c>
      <c r="D273" s="127">
        <v>14710</v>
      </c>
      <c r="E273" s="127">
        <v>14146.9</v>
      </c>
      <c r="F273" s="127">
        <v>14190.35</v>
      </c>
      <c r="G273" s="127">
        <v>14488</v>
      </c>
      <c r="H273" s="127">
        <v>14497.45</v>
      </c>
      <c r="I273" s="127">
        <v>14486.13</v>
      </c>
      <c r="J273" s="127">
        <v>19148.900000000001</v>
      </c>
      <c r="K273" s="127">
        <v>6503.5</v>
      </c>
      <c r="L273" s="128">
        <v>233552</v>
      </c>
      <c r="M273" s="127">
        <v>3383264598.4000001</v>
      </c>
      <c r="N273" s="128">
        <v>46588</v>
      </c>
    </row>
    <row r="274" spans="1:14" x14ac:dyDescent="0.3">
      <c r="A274" s="126">
        <v>45720</v>
      </c>
      <c r="B274" t="s">
        <v>2459</v>
      </c>
      <c r="C274" s="127">
        <v>13850.05</v>
      </c>
      <c r="D274" s="127">
        <v>14295</v>
      </c>
      <c r="E274" s="127">
        <v>13812.05</v>
      </c>
      <c r="F274" s="127">
        <v>14051.75</v>
      </c>
      <c r="G274" s="127">
        <v>14168.15</v>
      </c>
      <c r="H274" s="127">
        <v>14190.35</v>
      </c>
      <c r="I274" s="127">
        <v>14160.46</v>
      </c>
      <c r="J274" s="127">
        <v>19148.900000000001</v>
      </c>
      <c r="K274" s="127">
        <v>6503.5</v>
      </c>
      <c r="L274" s="128">
        <v>204809</v>
      </c>
      <c r="M274" s="127">
        <v>2900189957.1500001</v>
      </c>
      <c r="N274" s="128">
        <v>42893</v>
      </c>
    </row>
    <row r="275" spans="1:14" x14ac:dyDescent="0.3">
      <c r="A275" s="126">
        <v>45719</v>
      </c>
      <c r="B275" t="s">
        <v>2459</v>
      </c>
      <c r="C275" s="127">
        <v>13935.85</v>
      </c>
      <c r="D275" s="127">
        <v>14536.45</v>
      </c>
      <c r="E275" s="127">
        <v>13350.1</v>
      </c>
      <c r="F275" s="127">
        <v>13935.85</v>
      </c>
      <c r="G275" s="127">
        <v>14050</v>
      </c>
      <c r="H275" s="127">
        <v>14051.75</v>
      </c>
      <c r="I275" s="127">
        <v>13885.41</v>
      </c>
      <c r="J275" s="127">
        <v>19148.900000000001</v>
      </c>
      <c r="K275" s="127">
        <v>6503.5</v>
      </c>
      <c r="L275" s="128">
        <v>512328</v>
      </c>
      <c r="M275" s="127">
        <v>7113883019.3000002</v>
      </c>
      <c r="N275" s="128">
        <v>91507</v>
      </c>
    </row>
    <row r="276" spans="1:14" x14ac:dyDescent="0.3">
      <c r="A276" s="126">
        <v>45716</v>
      </c>
      <c r="B276" t="s">
        <v>2459</v>
      </c>
      <c r="C276" s="127">
        <v>13725</v>
      </c>
      <c r="D276" s="127">
        <v>14090.4</v>
      </c>
      <c r="E276" s="127">
        <v>13453</v>
      </c>
      <c r="F276" s="127">
        <v>13824.3</v>
      </c>
      <c r="G276" s="127">
        <v>14000</v>
      </c>
      <c r="H276" s="127">
        <v>13935.85</v>
      </c>
      <c r="I276" s="127">
        <v>13827.09</v>
      </c>
      <c r="J276" s="127">
        <v>19148.900000000001</v>
      </c>
      <c r="K276" s="127">
        <v>6472</v>
      </c>
      <c r="L276" s="128">
        <v>851848</v>
      </c>
      <c r="M276" s="127">
        <v>11778581343.299999</v>
      </c>
      <c r="N276" s="128">
        <v>104073</v>
      </c>
    </row>
    <row r="277" spans="1:14" x14ac:dyDescent="0.3">
      <c r="A277" s="126">
        <v>45715</v>
      </c>
      <c r="B277" t="s">
        <v>2459</v>
      </c>
      <c r="C277" s="127">
        <v>14222.15</v>
      </c>
      <c r="D277" s="127">
        <v>14240</v>
      </c>
      <c r="E277" s="127">
        <v>13630</v>
      </c>
      <c r="F277" s="127">
        <v>14151.6</v>
      </c>
      <c r="G277" s="127">
        <v>13725</v>
      </c>
      <c r="H277" s="127">
        <v>13824.3</v>
      </c>
      <c r="I277" s="127">
        <v>13808.81</v>
      </c>
      <c r="J277" s="127">
        <v>19148.900000000001</v>
      </c>
      <c r="K277" s="127">
        <v>6472</v>
      </c>
      <c r="L277" s="128">
        <v>239876</v>
      </c>
      <c r="M277" s="127">
        <v>3312402665.4499998</v>
      </c>
      <c r="N277" s="128">
        <v>60291</v>
      </c>
    </row>
    <row r="278" spans="1:14" x14ac:dyDescent="0.3">
      <c r="A278" s="126">
        <v>45713</v>
      </c>
      <c r="B278" t="s">
        <v>2459</v>
      </c>
      <c r="C278" s="127">
        <v>14000</v>
      </c>
      <c r="D278" s="127">
        <v>14326.6</v>
      </c>
      <c r="E278" s="127">
        <v>13940</v>
      </c>
      <c r="F278" s="127">
        <v>14043.35</v>
      </c>
      <c r="G278" s="127">
        <v>14123</v>
      </c>
      <c r="H278" s="127">
        <v>14151.6</v>
      </c>
      <c r="I278" s="127">
        <v>14175.07</v>
      </c>
      <c r="J278" s="127">
        <v>19148.900000000001</v>
      </c>
      <c r="K278" s="127">
        <v>6472</v>
      </c>
      <c r="L278" s="128">
        <v>192840</v>
      </c>
      <c r="M278" s="127">
        <v>2733519618.6999998</v>
      </c>
      <c r="N278" s="128">
        <v>40142</v>
      </c>
    </row>
    <row r="279" spans="1:14" x14ac:dyDescent="0.3">
      <c r="A279" s="126">
        <v>45712</v>
      </c>
      <c r="B279" t="s">
        <v>2459</v>
      </c>
      <c r="C279" s="127">
        <v>13762</v>
      </c>
      <c r="D279" s="127">
        <v>14119.95</v>
      </c>
      <c r="E279" s="127">
        <v>13664.15</v>
      </c>
      <c r="F279" s="127">
        <v>13971.9</v>
      </c>
      <c r="G279" s="127">
        <v>14018.6</v>
      </c>
      <c r="H279" s="127">
        <v>14043.35</v>
      </c>
      <c r="I279" s="127">
        <v>13873.98</v>
      </c>
      <c r="J279" s="127">
        <v>19148.900000000001</v>
      </c>
      <c r="K279" s="127">
        <v>6472</v>
      </c>
      <c r="L279" s="128">
        <v>256048</v>
      </c>
      <c r="M279" s="127">
        <v>3552404882.6500001</v>
      </c>
      <c r="N279" s="128">
        <v>56020</v>
      </c>
    </row>
    <row r="280" spans="1:14" x14ac:dyDescent="0.3">
      <c r="A280" s="126">
        <v>45709</v>
      </c>
      <c r="B280" t="s">
        <v>2459</v>
      </c>
      <c r="C280" s="127">
        <v>14202</v>
      </c>
      <c r="D280" s="127">
        <v>14364.85</v>
      </c>
      <c r="E280" s="127">
        <v>13920.05</v>
      </c>
      <c r="F280" s="127">
        <v>14219.75</v>
      </c>
      <c r="G280" s="127">
        <v>13964.15</v>
      </c>
      <c r="H280" s="127">
        <v>13971.9</v>
      </c>
      <c r="I280" s="127">
        <v>14121.79</v>
      </c>
      <c r="J280" s="127">
        <v>19148.900000000001</v>
      </c>
      <c r="K280" s="127">
        <v>6410</v>
      </c>
      <c r="L280" s="128">
        <v>234145</v>
      </c>
      <c r="M280" s="127">
        <v>3306547597.6999998</v>
      </c>
      <c r="N280" s="128">
        <v>47014</v>
      </c>
    </row>
    <row r="281" spans="1:14" x14ac:dyDescent="0.3">
      <c r="A281" s="126">
        <v>45708</v>
      </c>
      <c r="B281" t="s">
        <v>2459</v>
      </c>
      <c r="C281" s="127">
        <v>14088.25</v>
      </c>
      <c r="D281" s="127">
        <v>14270</v>
      </c>
      <c r="E281" s="127">
        <v>13923.05</v>
      </c>
      <c r="F281" s="127">
        <v>14088.3</v>
      </c>
      <c r="G281" s="127">
        <v>14250</v>
      </c>
      <c r="H281" s="127">
        <v>14219.75</v>
      </c>
      <c r="I281" s="127">
        <v>14155.33</v>
      </c>
      <c r="J281" s="127">
        <v>19148.900000000001</v>
      </c>
      <c r="K281" s="127">
        <v>6410</v>
      </c>
      <c r="L281" s="128">
        <v>155381</v>
      </c>
      <c r="M281" s="127">
        <v>2199469298.1999998</v>
      </c>
      <c r="N281" s="128">
        <v>43526</v>
      </c>
    </row>
    <row r="282" spans="1:14" x14ac:dyDescent="0.3">
      <c r="A282" s="126">
        <v>45707</v>
      </c>
      <c r="B282" t="s">
        <v>2459</v>
      </c>
      <c r="C282" s="127">
        <v>13881.4</v>
      </c>
      <c r="D282" s="127">
        <v>14425</v>
      </c>
      <c r="E282" s="127">
        <v>13830</v>
      </c>
      <c r="F282" s="127">
        <v>14006.7</v>
      </c>
      <c r="G282" s="127">
        <v>14108.95</v>
      </c>
      <c r="H282" s="127">
        <v>14088.3</v>
      </c>
      <c r="I282" s="127">
        <v>14180.93</v>
      </c>
      <c r="J282" s="127">
        <v>19148.900000000001</v>
      </c>
      <c r="K282" s="127">
        <v>6410</v>
      </c>
      <c r="L282" s="128">
        <v>221334</v>
      </c>
      <c r="M282" s="127">
        <v>3138721220.75</v>
      </c>
      <c r="N282" s="128">
        <v>58096</v>
      </c>
    </row>
    <row r="283" spans="1:14" x14ac:dyDescent="0.3">
      <c r="A283" s="126">
        <v>45706</v>
      </c>
      <c r="B283" t="s">
        <v>2459</v>
      </c>
      <c r="C283" s="127">
        <v>14244</v>
      </c>
      <c r="D283" s="127">
        <v>14341.5</v>
      </c>
      <c r="E283" s="127">
        <v>13833.3</v>
      </c>
      <c r="F283" s="127">
        <v>14199.5</v>
      </c>
      <c r="G283" s="127">
        <v>13967</v>
      </c>
      <c r="H283" s="127">
        <v>14006.7</v>
      </c>
      <c r="I283" s="127">
        <v>14030.58</v>
      </c>
      <c r="J283" s="127">
        <v>19148.900000000001</v>
      </c>
      <c r="K283" s="127">
        <v>6410</v>
      </c>
      <c r="L283" s="128">
        <v>199642</v>
      </c>
      <c r="M283" s="127">
        <v>2801092514.6999998</v>
      </c>
      <c r="N283" s="128">
        <v>53424</v>
      </c>
    </row>
    <row r="284" spans="1:14" x14ac:dyDescent="0.3">
      <c r="A284" s="126">
        <v>45705</v>
      </c>
      <c r="B284" t="s">
        <v>2459</v>
      </c>
      <c r="C284" s="127">
        <v>13863.2</v>
      </c>
      <c r="D284" s="127">
        <v>14240</v>
      </c>
      <c r="E284" s="127">
        <v>13592.25</v>
      </c>
      <c r="F284" s="127">
        <v>14010.7</v>
      </c>
      <c r="G284" s="127">
        <v>14200</v>
      </c>
      <c r="H284" s="127">
        <v>14199.5</v>
      </c>
      <c r="I284" s="127">
        <v>13970.14</v>
      </c>
      <c r="J284" s="127">
        <v>19148.900000000001</v>
      </c>
      <c r="K284" s="127">
        <v>6410</v>
      </c>
      <c r="L284" s="128">
        <v>271223</v>
      </c>
      <c r="M284" s="127">
        <v>3789024474.6999998</v>
      </c>
      <c r="N284" s="128">
        <v>81779</v>
      </c>
    </row>
    <row r="285" spans="1:14" x14ac:dyDescent="0.3">
      <c r="A285" s="126">
        <v>45702</v>
      </c>
      <c r="B285" t="s">
        <v>2459</v>
      </c>
      <c r="C285" s="127">
        <v>14784.35</v>
      </c>
      <c r="D285" s="127">
        <v>14894.6</v>
      </c>
      <c r="E285" s="127">
        <v>13781.4</v>
      </c>
      <c r="F285" s="127">
        <v>14710.8</v>
      </c>
      <c r="G285" s="127">
        <v>14061</v>
      </c>
      <c r="H285" s="127">
        <v>14010.7</v>
      </c>
      <c r="I285" s="127">
        <v>14108.98</v>
      </c>
      <c r="J285" s="127">
        <v>19148.900000000001</v>
      </c>
      <c r="K285" s="127">
        <v>6131</v>
      </c>
      <c r="L285" s="128">
        <v>417896</v>
      </c>
      <c r="M285" s="127">
        <v>5896086879.9499998</v>
      </c>
      <c r="N285" s="128">
        <v>101873</v>
      </c>
    </row>
    <row r="286" spans="1:14" x14ac:dyDescent="0.3">
      <c r="A286" s="126">
        <v>45701</v>
      </c>
      <c r="B286" t="s">
        <v>2459</v>
      </c>
      <c r="C286" s="127">
        <v>14839.75</v>
      </c>
      <c r="D286" s="127">
        <v>15067.45</v>
      </c>
      <c r="E286" s="127">
        <v>14640</v>
      </c>
      <c r="F286" s="127">
        <v>14766</v>
      </c>
      <c r="G286" s="127">
        <v>14660</v>
      </c>
      <c r="H286" s="127">
        <v>14710.8</v>
      </c>
      <c r="I286" s="127">
        <v>14875.26</v>
      </c>
      <c r="J286" s="127">
        <v>19148.900000000001</v>
      </c>
      <c r="K286" s="127">
        <v>6131</v>
      </c>
      <c r="L286" s="128">
        <v>234130</v>
      </c>
      <c r="M286" s="127">
        <v>3482744025.0500002</v>
      </c>
      <c r="N286" s="128">
        <v>52181</v>
      </c>
    </row>
    <row r="287" spans="1:14" x14ac:dyDescent="0.3">
      <c r="A287" s="126">
        <v>45700</v>
      </c>
      <c r="B287" t="s">
        <v>2459</v>
      </c>
      <c r="C287" s="127">
        <v>14620.2</v>
      </c>
      <c r="D287" s="127">
        <v>14875</v>
      </c>
      <c r="E287" s="127">
        <v>14072.5</v>
      </c>
      <c r="F287" s="127">
        <v>14666.3</v>
      </c>
      <c r="G287" s="127">
        <v>14720</v>
      </c>
      <c r="H287" s="127">
        <v>14766</v>
      </c>
      <c r="I287" s="127">
        <v>14523.82</v>
      </c>
      <c r="J287" s="127">
        <v>19148.900000000001</v>
      </c>
      <c r="K287" s="127">
        <v>6131</v>
      </c>
      <c r="L287" s="128">
        <v>295181</v>
      </c>
      <c r="M287" s="127">
        <v>4287156577.4499998</v>
      </c>
      <c r="N287" s="128">
        <v>86573</v>
      </c>
    </row>
    <row r="288" spans="1:14" x14ac:dyDescent="0.3">
      <c r="A288" s="126">
        <v>45699</v>
      </c>
      <c r="B288" t="s">
        <v>2459</v>
      </c>
      <c r="C288" s="127">
        <v>14848</v>
      </c>
      <c r="D288" s="127">
        <v>14948</v>
      </c>
      <c r="E288" s="127">
        <v>14360</v>
      </c>
      <c r="F288" s="127">
        <v>14795.2</v>
      </c>
      <c r="G288" s="127">
        <v>14679.1</v>
      </c>
      <c r="H288" s="127">
        <v>14666.3</v>
      </c>
      <c r="I288" s="127">
        <v>14647.42</v>
      </c>
      <c r="J288" s="127">
        <v>19148.900000000001</v>
      </c>
      <c r="K288" s="127">
        <v>6131</v>
      </c>
      <c r="L288" s="128">
        <v>238106</v>
      </c>
      <c r="M288" s="127">
        <v>3487638414.0999999</v>
      </c>
      <c r="N288" s="128">
        <v>73496</v>
      </c>
    </row>
    <row r="289" spans="1:14" x14ac:dyDescent="0.3">
      <c r="A289" s="126">
        <v>45698</v>
      </c>
      <c r="B289" t="s">
        <v>2459</v>
      </c>
      <c r="C289" s="127">
        <v>15231.6</v>
      </c>
      <c r="D289" s="127">
        <v>15244.45</v>
      </c>
      <c r="E289" s="127">
        <v>14693.2</v>
      </c>
      <c r="F289" s="127">
        <v>15154.65</v>
      </c>
      <c r="G289" s="127">
        <v>14799.45</v>
      </c>
      <c r="H289" s="127">
        <v>14795.2</v>
      </c>
      <c r="I289" s="127">
        <v>14880.08</v>
      </c>
      <c r="J289" s="127">
        <v>19148.900000000001</v>
      </c>
      <c r="K289" s="127">
        <v>6131</v>
      </c>
      <c r="L289" s="128">
        <v>204059</v>
      </c>
      <c r="M289" s="127">
        <v>3036414329.0999999</v>
      </c>
      <c r="N289" s="128">
        <v>50612</v>
      </c>
    </row>
    <row r="290" spans="1:14" x14ac:dyDescent="0.3">
      <c r="A290" s="126">
        <v>45695</v>
      </c>
      <c r="B290" t="s">
        <v>2459</v>
      </c>
      <c r="C290" s="127">
        <v>14724.45</v>
      </c>
      <c r="D290" s="127">
        <v>15235.1</v>
      </c>
      <c r="E290" s="127">
        <v>14687.65</v>
      </c>
      <c r="F290" s="127">
        <v>14657.85</v>
      </c>
      <c r="G290" s="127">
        <v>15140</v>
      </c>
      <c r="H290" s="127">
        <v>15154.65</v>
      </c>
      <c r="I290" s="127">
        <v>15062.72</v>
      </c>
      <c r="J290" s="127">
        <v>19148.900000000001</v>
      </c>
      <c r="K290" s="127">
        <v>6125.4</v>
      </c>
      <c r="L290" s="128">
        <v>306015</v>
      </c>
      <c r="M290" s="127">
        <v>4609419052.6999998</v>
      </c>
      <c r="N290" s="128">
        <v>76660</v>
      </c>
    </row>
    <row r="291" spans="1:14" x14ac:dyDescent="0.3">
      <c r="A291" s="126">
        <v>45694</v>
      </c>
      <c r="B291" t="s">
        <v>2459</v>
      </c>
      <c r="C291" s="127">
        <v>15208.45</v>
      </c>
      <c r="D291" s="127">
        <v>15258.45</v>
      </c>
      <c r="E291" s="127">
        <v>14501.5</v>
      </c>
      <c r="F291" s="127">
        <v>15102.05</v>
      </c>
      <c r="G291" s="127">
        <v>14575</v>
      </c>
      <c r="H291" s="127">
        <v>14657.85</v>
      </c>
      <c r="I291" s="127">
        <v>14784.54</v>
      </c>
      <c r="J291" s="127">
        <v>19148.900000000001</v>
      </c>
      <c r="K291" s="127">
        <v>6125.4</v>
      </c>
      <c r="L291" s="128">
        <v>385102</v>
      </c>
      <c r="M291" s="127">
        <v>5693556343.1499996</v>
      </c>
      <c r="N291" s="128">
        <v>67700</v>
      </c>
    </row>
    <row r="292" spans="1:14" x14ac:dyDescent="0.3">
      <c r="A292" s="126">
        <v>45693</v>
      </c>
      <c r="B292" t="s">
        <v>2459</v>
      </c>
      <c r="C292" s="127">
        <v>14922.7</v>
      </c>
      <c r="D292" s="127">
        <v>15340</v>
      </c>
      <c r="E292" s="127">
        <v>14880.05</v>
      </c>
      <c r="F292" s="127">
        <v>14933.65</v>
      </c>
      <c r="G292" s="127">
        <v>15118.1</v>
      </c>
      <c r="H292" s="127">
        <v>15102.05</v>
      </c>
      <c r="I292" s="127">
        <v>15177.8</v>
      </c>
      <c r="J292" s="127">
        <v>19148.900000000001</v>
      </c>
      <c r="K292" s="127">
        <v>6125.4</v>
      </c>
      <c r="L292" s="128">
        <v>209151</v>
      </c>
      <c r="M292" s="127">
        <v>3174453071.9000001</v>
      </c>
      <c r="N292" s="128">
        <v>50200</v>
      </c>
    </row>
    <row r="293" spans="1:14" x14ac:dyDescent="0.3">
      <c r="A293" s="126">
        <v>45692</v>
      </c>
      <c r="B293" t="s">
        <v>2459</v>
      </c>
      <c r="C293" s="127">
        <v>14652.4</v>
      </c>
      <c r="D293" s="127">
        <v>15104.45</v>
      </c>
      <c r="E293" s="127">
        <v>14451</v>
      </c>
      <c r="F293" s="127">
        <v>14486.15</v>
      </c>
      <c r="G293" s="127">
        <v>14870.5</v>
      </c>
      <c r="H293" s="127">
        <v>14933.65</v>
      </c>
      <c r="I293" s="127">
        <v>14813.97</v>
      </c>
      <c r="J293" s="127">
        <v>19148.900000000001</v>
      </c>
      <c r="K293" s="127">
        <v>6125.4</v>
      </c>
      <c r="L293" s="128">
        <v>274431</v>
      </c>
      <c r="M293" s="127">
        <v>4065412226.9499998</v>
      </c>
      <c r="N293" s="128">
        <v>67295</v>
      </c>
    </row>
    <row r="294" spans="1:14" x14ac:dyDescent="0.3">
      <c r="A294" s="126">
        <v>45691</v>
      </c>
      <c r="B294" t="s">
        <v>2459</v>
      </c>
      <c r="C294" s="127">
        <v>14580.1</v>
      </c>
      <c r="D294" s="127">
        <v>14700</v>
      </c>
      <c r="E294" s="127">
        <v>14225</v>
      </c>
      <c r="F294" s="127">
        <v>14714.35</v>
      </c>
      <c r="G294" s="127">
        <v>14420</v>
      </c>
      <c r="H294" s="127">
        <v>14486.15</v>
      </c>
      <c r="I294" s="127">
        <v>14419.81</v>
      </c>
      <c r="J294" s="127">
        <v>19148.900000000001</v>
      </c>
      <c r="K294" s="127">
        <v>6125.4</v>
      </c>
      <c r="L294" s="128">
        <v>331167</v>
      </c>
      <c r="M294" s="127">
        <v>4775363605.6499996</v>
      </c>
      <c r="N294" s="128">
        <v>75889</v>
      </c>
    </row>
    <row r="295" spans="1:14" x14ac:dyDescent="0.3">
      <c r="A295" s="126">
        <v>45689</v>
      </c>
      <c r="B295" t="s">
        <v>2459</v>
      </c>
      <c r="C295" s="127">
        <v>15127.85</v>
      </c>
      <c r="D295" s="127">
        <v>15305</v>
      </c>
      <c r="E295" s="127">
        <v>13610</v>
      </c>
      <c r="F295" s="127">
        <v>14985.95</v>
      </c>
      <c r="G295" s="127">
        <v>14664.75</v>
      </c>
      <c r="H295" s="127">
        <v>14714.35</v>
      </c>
      <c r="I295" s="127">
        <v>14784.37</v>
      </c>
      <c r="J295" s="127">
        <v>19148.900000000001</v>
      </c>
      <c r="K295" s="127">
        <v>5800.2</v>
      </c>
      <c r="L295" s="128">
        <v>524302</v>
      </c>
      <c r="M295" s="127">
        <v>7751472626.1999998</v>
      </c>
      <c r="N295" s="128">
        <v>112526</v>
      </c>
    </row>
    <row r="296" spans="1:14" x14ac:dyDescent="0.3">
      <c r="A296" s="126">
        <v>45688</v>
      </c>
      <c r="B296" t="s">
        <v>2459</v>
      </c>
      <c r="C296" s="127">
        <v>14768.5</v>
      </c>
      <c r="D296" s="127">
        <v>15036.65</v>
      </c>
      <c r="E296" s="127">
        <v>14407.7</v>
      </c>
      <c r="F296" s="127">
        <v>14659.85</v>
      </c>
      <c r="G296" s="127">
        <v>15018.65</v>
      </c>
      <c r="H296" s="127">
        <v>14985.95</v>
      </c>
      <c r="I296" s="127">
        <v>14798.2</v>
      </c>
      <c r="J296" s="127">
        <v>19148.900000000001</v>
      </c>
      <c r="K296" s="127">
        <v>5800.2</v>
      </c>
      <c r="L296" s="128">
        <v>264203</v>
      </c>
      <c r="M296" s="127">
        <v>3909729744.25</v>
      </c>
      <c r="N296" s="128">
        <v>61879</v>
      </c>
    </row>
    <row r="297" spans="1:14" x14ac:dyDescent="0.3">
      <c r="A297" s="126">
        <v>45687</v>
      </c>
      <c r="B297" t="s">
        <v>2459</v>
      </c>
      <c r="C297" s="127">
        <v>14545.05</v>
      </c>
      <c r="D297" s="127">
        <v>14884.45</v>
      </c>
      <c r="E297" s="127">
        <v>14359.5</v>
      </c>
      <c r="F297" s="127">
        <v>14536.15</v>
      </c>
      <c r="G297" s="127">
        <v>14622</v>
      </c>
      <c r="H297" s="127">
        <v>14659.85</v>
      </c>
      <c r="I297" s="127">
        <v>14659.18</v>
      </c>
      <c r="J297" s="127">
        <v>19148.900000000001</v>
      </c>
      <c r="K297" s="127">
        <v>5800.2</v>
      </c>
      <c r="L297" s="128">
        <v>385236</v>
      </c>
      <c r="M297" s="127">
        <v>5647242589.8500004</v>
      </c>
      <c r="N297" s="128">
        <v>87811</v>
      </c>
    </row>
    <row r="298" spans="1:14" x14ac:dyDescent="0.3">
      <c r="A298" s="126">
        <v>45686</v>
      </c>
      <c r="B298" t="s">
        <v>2459</v>
      </c>
      <c r="C298" s="127">
        <v>14600.55</v>
      </c>
      <c r="D298" s="127">
        <v>15080</v>
      </c>
      <c r="E298" s="127">
        <v>14484.1</v>
      </c>
      <c r="F298" s="127">
        <v>14586.95</v>
      </c>
      <c r="G298" s="127">
        <v>14540</v>
      </c>
      <c r="H298" s="127">
        <v>14536.15</v>
      </c>
      <c r="I298" s="127">
        <v>14742.63</v>
      </c>
      <c r="J298" s="127">
        <v>19148.900000000001</v>
      </c>
      <c r="K298" s="127">
        <v>5800.2</v>
      </c>
      <c r="L298" s="128">
        <v>323696</v>
      </c>
      <c r="M298" s="127">
        <v>4772130946.6999998</v>
      </c>
      <c r="N298" s="128">
        <v>63243</v>
      </c>
    </row>
    <row r="299" spans="1:14" x14ac:dyDescent="0.3">
      <c r="A299" s="126">
        <v>45685</v>
      </c>
      <c r="B299" t="s">
        <v>2459</v>
      </c>
      <c r="C299" s="127">
        <v>15399</v>
      </c>
      <c r="D299" s="127">
        <v>15471.75</v>
      </c>
      <c r="E299" s="127">
        <v>14411.45</v>
      </c>
      <c r="F299" s="127">
        <v>15432.8</v>
      </c>
      <c r="G299" s="127">
        <v>14610.3</v>
      </c>
      <c r="H299" s="127">
        <v>14586.95</v>
      </c>
      <c r="I299" s="127">
        <v>14779.51</v>
      </c>
      <c r="J299" s="127">
        <v>19148.900000000001</v>
      </c>
      <c r="K299" s="127">
        <v>5800.2</v>
      </c>
      <c r="L299" s="128">
        <v>741639</v>
      </c>
      <c r="M299" s="127">
        <v>10961062377.049999</v>
      </c>
      <c r="N299" s="128">
        <v>147311</v>
      </c>
    </row>
    <row r="300" spans="1:14" x14ac:dyDescent="0.3">
      <c r="A300" s="126">
        <v>45684</v>
      </c>
      <c r="B300" t="s">
        <v>2459</v>
      </c>
      <c r="C300" s="127">
        <v>15250</v>
      </c>
      <c r="D300" s="127">
        <v>15632</v>
      </c>
      <c r="E300" s="127">
        <v>15155</v>
      </c>
      <c r="F300" s="127">
        <v>15584.9</v>
      </c>
      <c r="G300" s="127">
        <v>15381</v>
      </c>
      <c r="H300" s="127">
        <v>15432.8</v>
      </c>
      <c r="I300" s="127">
        <v>15432.43</v>
      </c>
      <c r="J300" s="127">
        <v>19148.900000000001</v>
      </c>
      <c r="K300" s="127">
        <v>5800.2</v>
      </c>
      <c r="L300" s="128">
        <v>330756</v>
      </c>
      <c r="M300" s="127">
        <v>5104369099.3500004</v>
      </c>
      <c r="N300" s="128">
        <v>64619</v>
      </c>
    </row>
    <row r="301" spans="1:14" x14ac:dyDescent="0.3">
      <c r="A301" s="126">
        <v>45681</v>
      </c>
      <c r="B301" t="s">
        <v>2459</v>
      </c>
      <c r="C301" s="127">
        <v>15499</v>
      </c>
      <c r="D301" s="127">
        <v>15710</v>
      </c>
      <c r="E301" s="127">
        <v>15200.95</v>
      </c>
      <c r="F301" s="127">
        <v>15463.6</v>
      </c>
      <c r="G301" s="127">
        <v>15490</v>
      </c>
      <c r="H301" s="127">
        <v>15584.9</v>
      </c>
      <c r="I301" s="127">
        <v>15476.9</v>
      </c>
      <c r="J301" s="127">
        <v>19148.900000000001</v>
      </c>
      <c r="K301" s="127">
        <v>5782.85</v>
      </c>
      <c r="L301" s="128">
        <v>506758</v>
      </c>
      <c r="M301" s="127">
        <v>7843042961.75</v>
      </c>
      <c r="N301" s="128">
        <v>94973</v>
      </c>
    </row>
    <row r="302" spans="1:14" x14ac:dyDescent="0.3">
      <c r="A302" s="126">
        <v>45680</v>
      </c>
      <c r="B302" t="s">
        <v>2459</v>
      </c>
      <c r="C302" s="127">
        <v>14730</v>
      </c>
      <c r="D302" s="127">
        <v>15572.4</v>
      </c>
      <c r="E302" s="127">
        <v>14604.95</v>
      </c>
      <c r="F302" s="127">
        <v>14714.5</v>
      </c>
      <c r="G302" s="127">
        <v>15430</v>
      </c>
      <c r="H302" s="127">
        <v>15463.6</v>
      </c>
      <c r="I302" s="127">
        <v>15160.54</v>
      </c>
      <c r="J302" s="127">
        <v>19148.900000000001</v>
      </c>
      <c r="K302" s="127">
        <v>5782.85</v>
      </c>
      <c r="L302" s="128">
        <v>860408</v>
      </c>
      <c r="M302" s="127">
        <v>13044247325</v>
      </c>
      <c r="N302" s="128">
        <v>149271</v>
      </c>
    </row>
    <row r="303" spans="1:14" x14ac:dyDescent="0.3">
      <c r="A303" s="126">
        <v>45679</v>
      </c>
      <c r="B303" t="s">
        <v>2459</v>
      </c>
      <c r="C303" s="127">
        <v>15200</v>
      </c>
      <c r="D303" s="127">
        <v>15239.7</v>
      </c>
      <c r="E303" s="127">
        <v>14280</v>
      </c>
      <c r="F303" s="127">
        <v>15144.35</v>
      </c>
      <c r="G303" s="127">
        <v>14730</v>
      </c>
      <c r="H303" s="127">
        <v>14714.5</v>
      </c>
      <c r="I303" s="127">
        <v>14710.4</v>
      </c>
      <c r="J303" s="127">
        <v>19148.900000000001</v>
      </c>
      <c r="K303" s="127">
        <v>5782.85</v>
      </c>
      <c r="L303" s="128">
        <v>1219026</v>
      </c>
      <c r="M303" s="127">
        <v>17932357262.900002</v>
      </c>
      <c r="N303" s="128">
        <v>220757</v>
      </c>
    </row>
    <row r="304" spans="1:14" x14ac:dyDescent="0.3">
      <c r="A304" s="126">
        <v>45678</v>
      </c>
      <c r="B304" t="s">
        <v>2459</v>
      </c>
      <c r="C304" s="127">
        <v>17248.25</v>
      </c>
      <c r="D304" s="127">
        <v>17351</v>
      </c>
      <c r="E304" s="127">
        <v>15028</v>
      </c>
      <c r="F304" s="127">
        <v>17559.45</v>
      </c>
      <c r="G304" s="127">
        <v>15118</v>
      </c>
      <c r="H304" s="127">
        <v>15144.35</v>
      </c>
      <c r="I304" s="127">
        <v>15543.94</v>
      </c>
      <c r="J304" s="127">
        <v>19148.900000000001</v>
      </c>
      <c r="K304" s="127">
        <v>5782.85</v>
      </c>
      <c r="L304" s="128">
        <v>2171945</v>
      </c>
      <c r="M304" s="127">
        <v>33760593562.900002</v>
      </c>
      <c r="N304" s="128">
        <v>366212</v>
      </c>
    </row>
    <row r="305" spans="1:14" x14ac:dyDescent="0.3">
      <c r="A305" s="126">
        <v>45677</v>
      </c>
      <c r="B305" t="s">
        <v>2459</v>
      </c>
      <c r="C305" s="127">
        <v>17324</v>
      </c>
      <c r="D305" s="127">
        <v>17687.900000000001</v>
      </c>
      <c r="E305" s="127">
        <v>17156.05</v>
      </c>
      <c r="F305" s="127">
        <v>17224.45</v>
      </c>
      <c r="G305" s="127">
        <v>17520.5</v>
      </c>
      <c r="H305" s="127">
        <v>17559.45</v>
      </c>
      <c r="I305" s="127">
        <v>17461.54</v>
      </c>
      <c r="J305" s="127">
        <v>19148.900000000001</v>
      </c>
      <c r="K305" s="127">
        <v>5782.85</v>
      </c>
      <c r="L305" s="128">
        <v>360057</v>
      </c>
      <c r="M305" s="127">
        <v>6287149038.1499996</v>
      </c>
      <c r="N305" s="128">
        <v>58196</v>
      </c>
    </row>
    <row r="306" spans="1:14" x14ac:dyDescent="0.3">
      <c r="A306" s="126">
        <v>45674</v>
      </c>
      <c r="B306" t="s">
        <v>2459</v>
      </c>
      <c r="C306" s="127">
        <v>17060</v>
      </c>
      <c r="D306" s="127">
        <v>17330.5</v>
      </c>
      <c r="E306" s="127">
        <v>16731.2</v>
      </c>
      <c r="F306" s="127">
        <v>16938.900000000001</v>
      </c>
      <c r="G306" s="127">
        <v>17200</v>
      </c>
      <c r="H306" s="127">
        <v>17224.45</v>
      </c>
      <c r="I306" s="127">
        <v>17091.37</v>
      </c>
      <c r="J306" s="127">
        <v>19148.900000000001</v>
      </c>
      <c r="K306" s="127">
        <v>5782.85</v>
      </c>
      <c r="L306" s="128">
        <v>393040</v>
      </c>
      <c r="M306" s="127">
        <v>6717592848.1499996</v>
      </c>
      <c r="N306" s="128">
        <v>67817</v>
      </c>
    </row>
    <row r="307" spans="1:14" x14ac:dyDescent="0.3">
      <c r="A307" s="126">
        <v>45673</v>
      </c>
      <c r="B307" t="s">
        <v>2459</v>
      </c>
      <c r="C307" s="127">
        <v>17299</v>
      </c>
      <c r="D307" s="127">
        <v>17300</v>
      </c>
      <c r="E307" s="127">
        <v>16900</v>
      </c>
      <c r="F307" s="127">
        <v>16919.650000000001</v>
      </c>
      <c r="G307" s="127">
        <v>16944.45</v>
      </c>
      <c r="H307" s="127">
        <v>16938.900000000001</v>
      </c>
      <c r="I307" s="127">
        <v>17066.21</v>
      </c>
      <c r="J307" s="127">
        <v>19148.900000000001</v>
      </c>
      <c r="K307" s="127">
        <v>5782.85</v>
      </c>
      <c r="L307" s="128">
        <v>171869</v>
      </c>
      <c r="M307" s="127">
        <v>2933151604.3499999</v>
      </c>
      <c r="N307" s="128">
        <v>38770</v>
      </c>
    </row>
    <row r="308" spans="1:14" x14ac:dyDescent="0.3">
      <c r="A308" s="126">
        <v>45672</v>
      </c>
      <c r="B308" t="s">
        <v>2459</v>
      </c>
      <c r="C308" s="127">
        <v>16400</v>
      </c>
      <c r="D308" s="127">
        <v>17028</v>
      </c>
      <c r="E308" s="127">
        <v>16104.25</v>
      </c>
      <c r="F308" s="127">
        <v>16274.9</v>
      </c>
      <c r="G308" s="127">
        <v>16914.95</v>
      </c>
      <c r="H308" s="127">
        <v>16919.650000000001</v>
      </c>
      <c r="I308" s="127">
        <v>16667.990000000002</v>
      </c>
      <c r="J308" s="127">
        <v>19148.900000000001</v>
      </c>
      <c r="K308" s="127">
        <v>5782.85</v>
      </c>
      <c r="L308" s="128">
        <v>637125</v>
      </c>
      <c r="M308" s="127">
        <v>10619592176.5</v>
      </c>
      <c r="N308" s="128">
        <v>98718</v>
      </c>
    </row>
    <row r="309" spans="1:14" x14ac:dyDescent="0.3">
      <c r="A309" s="126">
        <v>45671</v>
      </c>
      <c r="B309" t="s">
        <v>2459</v>
      </c>
      <c r="C309" s="127">
        <v>15900</v>
      </c>
      <c r="D309" s="127">
        <v>16372.4</v>
      </c>
      <c r="E309" s="127">
        <v>15881.1</v>
      </c>
      <c r="F309" s="127">
        <v>15835.15</v>
      </c>
      <c r="G309" s="127">
        <v>16300</v>
      </c>
      <c r="H309" s="127">
        <v>16274.9</v>
      </c>
      <c r="I309" s="127">
        <v>16124.96</v>
      </c>
      <c r="J309" s="127">
        <v>19148.900000000001</v>
      </c>
      <c r="K309" s="127">
        <v>5782.85</v>
      </c>
      <c r="L309" s="128">
        <v>433841</v>
      </c>
      <c r="M309" s="127">
        <v>6995668777.3000002</v>
      </c>
      <c r="N309" s="128">
        <v>77819</v>
      </c>
    </row>
    <row r="310" spans="1:14" x14ac:dyDescent="0.3">
      <c r="A310" s="126">
        <v>45670</v>
      </c>
      <c r="B310" t="s">
        <v>2459</v>
      </c>
      <c r="C310" s="127">
        <v>16500</v>
      </c>
      <c r="D310" s="127">
        <v>16550</v>
      </c>
      <c r="E310" s="127">
        <v>15741</v>
      </c>
      <c r="F310" s="127">
        <v>16709.2</v>
      </c>
      <c r="G310" s="127">
        <v>15830</v>
      </c>
      <c r="H310" s="127">
        <v>15835.15</v>
      </c>
      <c r="I310" s="127">
        <v>16114.27</v>
      </c>
      <c r="J310" s="127">
        <v>19148.900000000001</v>
      </c>
      <c r="K310" s="127">
        <v>5782.85</v>
      </c>
      <c r="L310" s="128">
        <v>407670</v>
      </c>
      <c r="M310" s="127">
        <v>6569304032.8500004</v>
      </c>
      <c r="N310" s="128">
        <v>85755</v>
      </c>
    </row>
    <row r="311" spans="1:14" x14ac:dyDescent="0.3">
      <c r="A311" s="126">
        <v>45667</v>
      </c>
      <c r="B311" t="s">
        <v>2459</v>
      </c>
      <c r="C311" s="127">
        <v>16849</v>
      </c>
      <c r="D311" s="127">
        <v>17155</v>
      </c>
      <c r="E311" s="127">
        <v>16611</v>
      </c>
      <c r="F311" s="127">
        <v>16852.7</v>
      </c>
      <c r="G311" s="127">
        <v>16675</v>
      </c>
      <c r="H311" s="127">
        <v>16709.2</v>
      </c>
      <c r="I311" s="127">
        <v>16859.240000000002</v>
      </c>
      <c r="J311" s="127">
        <v>19148.900000000001</v>
      </c>
      <c r="K311" s="127">
        <v>5782.85</v>
      </c>
      <c r="L311" s="128">
        <v>376805</v>
      </c>
      <c r="M311" s="127">
        <v>6352645281.3500004</v>
      </c>
      <c r="N311" s="128">
        <v>68287</v>
      </c>
    </row>
    <row r="312" spans="1:14" x14ac:dyDescent="0.3">
      <c r="A312" s="126">
        <v>45666</v>
      </c>
      <c r="B312" t="s">
        <v>2459</v>
      </c>
      <c r="C312" s="127">
        <v>16901.099999999999</v>
      </c>
      <c r="D312" s="127">
        <v>17200</v>
      </c>
      <c r="E312" s="127">
        <v>16706.7</v>
      </c>
      <c r="F312" s="127">
        <v>16905.849999999999</v>
      </c>
      <c r="G312" s="127">
        <v>16800</v>
      </c>
      <c r="H312" s="127">
        <v>16852.7</v>
      </c>
      <c r="I312" s="127">
        <v>16906.86</v>
      </c>
      <c r="J312" s="127">
        <v>19148.900000000001</v>
      </c>
      <c r="K312" s="127">
        <v>5782.85</v>
      </c>
      <c r="L312" s="128">
        <v>607211</v>
      </c>
      <c r="M312" s="127">
        <v>10266031464.65</v>
      </c>
      <c r="N312" s="128">
        <v>118784</v>
      </c>
    </row>
    <row r="313" spans="1:14" x14ac:dyDescent="0.3">
      <c r="A313" s="126">
        <v>45665</v>
      </c>
      <c r="B313" t="s">
        <v>2459</v>
      </c>
      <c r="C313" s="127">
        <v>18445</v>
      </c>
      <c r="D313" s="127">
        <v>18445</v>
      </c>
      <c r="E313" s="127">
        <v>16855.3</v>
      </c>
      <c r="F313" s="127">
        <v>18451.849999999999</v>
      </c>
      <c r="G313" s="127">
        <v>16900</v>
      </c>
      <c r="H313" s="127">
        <v>16905.849999999999</v>
      </c>
      <c r="I313" s="127">
        <v>17221.27</v>
      </c>
      <c r="J313" s="127">
        <v>19148.900000000001</v>
      </c>
      <c r="K313" s="127">
        <v>5782.85</v>
      </c>
      <c r="L313" s="128">
        <v>856389</v>
      </c>
      <c r="M313" s="127">
        <v>14748107541.049999</v>
      </c>
      <c r="N313" s="128">
        <v>183811</v>
      </c>
    </row>
    <row r="314" spans="1:14" x14ac:dyDescent="0.3">
      <c r="A314" s="126">
        <v>45664</v>
      </c>
      <c r="B314" t="s">
        <v>2459</v>
      </c>
      <c r="C314" s="127">
        <v>18142.099999999999</v>
      </c>
      <c r="D314" s="127">
        <v>18550</v>
      </c>
      <c r="E314" s="127">
        <v>18100</v>
      </c>
      <c r="F314" s="127">
        <v>18037.25</v>
      </c>
      <c r="G314" s="127">
        <v>18440.900000000001</v>
      </c>
      <c r="H314" s="127">
        <v>18451.849999999999</v>
      </c>
      <c r="I314" s="127">
        <v>18373.900000000001</v>
      </c>
      <c r="J314" s="127">
        <v>19148.900000000001</v>
      </c>
      <c r="K314" s="127">
        <v>5782.85</v>
      </c>
      <c r="L314" s="128">
        <v>233535</v>
      </c>
      <c r="M314" s="127">
        <v>4290949514.1999998</v>
      </c>
      <c r="N314" s="128">
        <v>52009</v>
      </c>
    </row>
    <row r="315" spans="1:14" x14ac:dyDescent="0.3">
      <c r="A315" s="126">
        <v>45663</v>
      </c>
      <c r="B315" t="s">
        <v>2459</v>
      </c>
      <c r="C315" s="127">
        <v>18412</v>
      </c>
      <c r="D315" s="127">
        <v>18700</v>
      </c>
      <c r="E315" s="127">
        <v>17910.05</v>
      </c>
      <c r="F315" s="127">
        <v>18397.650000000001</v>
      </c>
      <c r="G315" s="127">
        <v>18024.95</v>
      </c>
      <c r="H315" s="127">
        <v>18037.25</v>
      </c>
      <c r="I315" s="127">
        <v>18316.2</v>
      </c>
      <c r="J315" s="127">
        <v>19148.900000000001</v>
      </c>
      <c r="K315" s="127">
        <v>5782.85</v>
      </c>
      <c r="L315" s="128">
        <v>312804</v>
      </c>
      <c r="M315" s="127">
        <v>5729380833.9499998</v>
      </c>
      <c r="N315" s="128">
        <v>71185</v>
      </c>
    </row>
    <row r="316" spans="1:14" x14ac:dyDescent="0.3">
      <c r="A316" s="126">
        <v>45660</v>
      </c>
      <c r="B316" t="s">
        <v>2459</v>
      </c>
      <c r="C316" s="127">
        <v>18398</v>
      </c>
      <c r="D316" s="127">
        <v>18584.650000000001</v>
      </c>
      <c r="E316" s="127">
        <v>18270</v>
      </c>
      <c r="F316" s="127">
        <v>18341.900000000001</v>
      </c>
      <c r="G316" s="127">
        <v>18406</v>
      </c>
      <c r="H316" s="127">
        <v>18397.650000000001</v>
      </c>
      <c r="I316" s="127">
        <v>18425.919999999998</v>
      </c>
      <c r="J316" s="127">
        <v>19148.900000000001</v>
      </c>
      <c r="K316" s="127">
        <v>5782.85</v>
      </c>
      <c r="L316" s="128">
        <v>257992</v>
      </c>
      <c r="M316" s="127">
        <v>4753740275.75</v>
      </c>
      <c r="N316" s="128">
        <v>55205</v>
      </c>
    </row>
    <row r="317" spans="1:14" x14ac:dyDescent="0.3">
      <c r="A317" s="126">
        <v>45659</v>
      </c>
      <c r="B317" t="s">
        <v>2459</v>
      </c>
      <c r="C317" s="127">
        <v>18068</v>
      </c>
      <c r="D317" s="127">
        <v>18382.7</v>
      </c>
      <c r="E317" s="127">
        <v>17984.150000000001</v>
      </c>
      <c r="F317" s="127">
        <v>17994.2</v>
      </c>
      <c r="G317" s="127">
        <v>18341.7</v>
      </c>
      <c r="H317" s="127">
        <v>18341.900000000001</v>
      </c>
      <c r="I317" s="127">
        <v>18186.02</v>
      </c>
      <c r="J317" s="127">
        <v>19148.900000000001</v>
      </c>
      <c r="K317" s="127">
        <v>5782.85</v>
      </c>
      <c r="L317" s="128">
        <v>179968</v>
      </c>
      <c r="M317" s="127">
        <v>3272901570.6999998</v>
      </c>
      <c r="N317" s="128">
        <v>43034</v>
      </c>
    </row>
    <row r="318" spans="1:14" x14ac:dyDescent="0.3">
      <c r="A318" s="126">
        <v>45658</v>
      </c>
      <c r="B318" t="s">
        <v>2459</v>
      </c>
      <c r="C318" s="127">
        <v>17934.05</v>
      </c>
      <c r="D318" s="127">
        <v>18050</v>
      </c>
      <c r="E318" s="127">
        <v>17772</v>
      </c>
      <c r="F318" s="127">
        <v>17936.3</v>
      </c>
      <c r="G318" s="127">
        <v>18020</v>
      </c>
      <c r="H318" s="127">
        <v>17994.2</v>
      </c>
      <c r="I318" s="127">
        <v>17944.13</v>
      </c>
      <c r="J318" s="127">
        <v>19148.900000000001</v>
      </c>
      <c r="K318" s="127">
        <v>5782.85</v>
      </c>
      <c r="L318" s="128">
        <v>157078</v>
      </c>
      <c r="M318" s="127">
        <v>2818628301.75</v>
      </c>
      <c r="N318" s="128">
        <v>36094</v>
      </c>
    </row>
    <row r="319" spans="1:14" x14ac:dyDescent="0.3">
      <c r="A319" s="126">
        <v>45657</v>
      </c>
      <c r="B319" t="s">
        <v>2459</v>
      </c>
      <c r="C319" s="127">
        <v>18000</v>
      </c>
      <c r="D319" s="127">
        <v>18028.849999999999</v>
      </c>
      <c r="E319" s="127">
        <v>17472</v>
      </c>
      <c r="F319" s="127">
        <v>18103.599999999999</v>
      </c>
      <c r="G319" s="127">
        <v>17933.95</v>
      </c>
      <c r="H319" s="127">
        <v>17936.3</v>
      </c>
      <c r="I319" s="127">
        <v>17781.71</v>
      </c>
      <c r="J319" s="127">
        <v>19148.900000000001</v>
      </c>
      <c r="K319" s="127">
        <v>5782.85</v>
      </c>
      <c r="L319" s="128">
        <v>259440</v>
      </c>
      <c r="M319" s="127">
        <v>4613287967.8500004</v>
      </c>
      <c r="N319" s="128">
        <v>66197</v>
      </c>
    </row>
    <row r="320" spans="1:14" x14ac:dyDescent="0.3">
      <c r="A320" s="126">
        <v>45656</v>
      </c>
      <c r="B320" t="s">
        <v>2459</v>
      </c>
      <c r="C320" s="127">
        <v>18035</v>
      </c>
      <c r="D320" s="127">
        <v>18250</v>
      </c>
      <c r="E320" s="127">
        <v>17733.8</v>
      </c>
      <c r="F320" s="127">
        <v>17972.3</v>
      </c>
      <c r="G320" s="127">
        <v>18000</v>
      </c>
      <c r="H320" s="127">
        <v>18103.599999999999</v>
      </c>
      <c r="I320" s="127">
        <v>18031.47</v>
      </c>
      <c r="J320" s="127">
        <v>19148.900000000001</v>
      </c>
      <c r="K320" s="127">
        <v>5782.85</v>
      </c>
      <c r="L320" s="128">
        <v>344436</v>
      </c>
      <c r="M320" s="127">
        <v>6210688900.3999996</v>
      </c>
      <c r="N320" s="128">
        <v>83665</v>
      </c>
    </row>
    <row r="321" spans="1:14" x14ac:dyDescent="0.3">
      <c r="A321" s="126">
        <v>45653</v>
      </c>
      <c r="B321" t="s">
        <v>2459</v>
      </c>
      <c r="C321" s="127">
        <v>18244</v>
      </c>
      <c r="D321" s="127">
        <v>18608.650000000001</v>
      </c>
      <c r="E321" s="127">
        <v>17615</v>
      </c>
      <c r="F321" s="127">
        <v>18038.150000000001</v>
      </c>
      <c r="G321" s="127">
        <v>17999</v>
      </c>
      <c r="H321" s="127">
        <v>17972.3</v>
      </c>
      <c r="I321" s="127">
        <v>18038.349999999999</v>
      </c>
      <c r="J321" s="127">
        <v>19148.900000000001</v>
      </c>
      <c r="K321" s="127">
        <v>5782.85</v>
      </c>
      <c r="L321" s="128">
        <v>389929</v>
      </c>
      <c r="M321" s="127">
        <v>7033673860.8999996</v>
      </c>
      <c r="N321" s="128">
        <v>79024</v>
      </c>
    </row>
    <row r="322" spans="1:14" x14ac:dyDescent="0.3">
      <c r="A322" s="126">
        <v>45652</v>
      </c>
      <c r="B322" t="s">
        <v>2459</v>
      </c>
      <c r="C322" s="127">
        <v>17900.55</v>
      </c>
      <c r="D322" s="127">
        <v>18150</v>
      </c>
      <c r="E322" s="127">
        <v>17824</v>
      </c>
      <c r="F322" s="127">
        <v>17893</v>
      </c>
      <c r="G322" s="127">
        <v>18124.95</v>
      </c>
      <c r="H322" s="127">
        <v>18038.150000000001</v>
      </c>
      <c r="I322" s="127">
        <v>17948.740000000002</v>
      </c>
      <c r="J322" s="127">
        <v>19148.900000000001</v>
      </c>
      <c r="K322" s="127">
        <v>5782.85</v>
      </c>
      <c r="L322" s="128">
        <v>135696</v>
      </c>
      <c r="M322" s="127">
        <v>2435572354.4499998</v>
      </c>
      <c r="N322" s="128">
        <v>28763</v>
      </c>
    </row>
    <row r="323" spans="1:14" x14ac:dyDescent="0.3">
      <c r="A323" s="126">
        <v>45650</v>
      </c>
      <c r="B323" t="s">
        <v>2459</v>
      </c>
      <c r="C323" s="127">
        <v>18080</v>
      </c>
      <c r="D323" s="127">
        <v>18095</v>
      </c>
      <c r="E323" s="127">
        <v>17831.099999999999</v>
      </c>
      <c r="F323" s="127">
        <v>17998.45</v>
      </c>
      <c r="G323" s="127">
        <v>17880</v>
      </c>
      <c r="H323" s="127">
        <v>17893</v>
      </c>
      <c r="I323" s="127">
        <v>17977.25</v>
      </c>
      <c r="J323" s="127">
        <v>19148.900000000001</v>
      </c>
      <c r="K323" s="127">
        <v>5782.85</v>
      </c>
      <c r="L323" s="128">
        <v>150906</v>
      </c>
      <c r="M323" s="127">
        <v>2712874640.4499998</v>
      </c>
      <c r="N323" s="128">
        <v>35721</v>
      </c>
    </row>
    <row r="324" spans="1:14" x14ac:dyDescent="0.3">
      <c r="A324" s="126">
        <v>45649</v>
      </c>
      <c r="B324" t="s">
        <v>2459</v>
      </c>
      <c r="C324" s="127">
        <v>18058</v>
      </c>
      <c r="D324" s="127">
        <v>18150</v>
      </c>
      <c r="E324" s="127">
        <v>17655</v>
      </c>
      <c r="F324" s="127">
        <v>17944.900000000001</v>
      </c>
      <c r="G324" s="127">
        <v>17999</v>
      </c>
      <c r="H324" s="127">
        <v>17998.45</v>
      </c>
      <c r="I324" s="127">
        <v>17963.27</v>
      </c>
      <c r="J324" s="127">
        <v>19148.900000000001</v>
      </c>
      <c r="K324" s="127">
        <v>5782.85</v>
      </c>
      <c r="L324" s="128">
        <v>286741</v>
      </c>
      <c r="M324" s="127">
        <v>5150806650.0500002</v>
      </c>
      <c r="N324" s="128">
        <v>63829</v>
      </c>
    </row>
    <row r="325" spans="1:14" x14ac:dyDescent="0.3">
      <c r="A325" s="126">
        <v>45646</v>
      </c>
      <c r="B325" t="s">
        <v>2459</v>
      </c>
      <c r="C325" s="127">
        <v>18499</v>
      </c>
      <c r="D325" s="127">
        <v>18499</v>
      </c>
      <c r="E325" s="127">
        <v>17770.55</v>
      </c>
      <c r="F325" s="127">
        <v>18401.95</v>
      </c>
      <c r="G325" s="127">
        <v>17960</v>
      </c>
      <c r="H325" s="127">
        <v>17944.900000000001</v>
      </c>
      <c r="I325" s="127">
        <v>18077.23</v>
      </c>
      <c r="J325" s="127">
        <v>19148.900000000001</v>
      </c>
      <c r="K325" s="127">
        <v>5782.85</v>
      </c>
      <c r="L325" s="128">
        <v>402529</v>
      </c>
      <c r="M325" s="127">
        <v>7276608064.1000004</v>
      </c>
      <c r="N325" s="128">
        <v>65652</v>
      </c>
    </row>
    <row r="326" spans="1:14" x14ac:dyDescent="0.3">
      <c r="A326" s="126">
        <v>45645</v>
      </c>
      <c r="B326" t="s">
        <v>2459</v>
      </c>
      <c r="C326" s="127">
        <v>18500</v>
      </c>
      <c r="D326" s="127">
        <v>18777</v>
      </c>
      <c r="E326" s="127">
        <v>18360.8</v>
      </c>
      <c r="F326" s="127">
        <v>18916.2</v>
      </c>
      <c r="G326" s="127">
        <v>18370</v>
      </c>
      <c r="H326" s="127">
        <v>18401.95</v>
      </c>
      <c r="I326" s="127">
        <v>18528.96</v>
      </c>
      <c r="J326" s="127">
        <v>19148.900000000001</v>
      </c>
      <c r="K326" s="127">
        <v>5782.85</v>
      </c>
      <c r="L326" s="128">
        <v>437462</v>
      </c>
      <c r="M326" s="127">
        <v>8105716321.75</v>
      </c>
      <c r="N326" s="128">
        <v>69462</v>
      </c>
    </row>
    <row r="327" spans="1:14" x14ac:dyDescent="0.3">
      <c r="A327" s="126">
        <v>45644</v>
      </c>
      <c r="B327" t="s">
        <v>2459</v>
      </c>
      <c r="C327" s="127">
        <v>19039</v>
      </c>
      <c r="D327" s="127">
        <v>19117.099999999999</v>
      </c>
      <c r="E327" s="127">
        <v>18701</v>
      </c>
      <c r="F327" s="127">
        <v>18940.150000000001</v>
      </c>
      <c r="G327" s="127">
        <v>18893.8</v>
      </c>
      <c r="H327" s="127">
        <v>18916.2</v>
      </c>
      <c r="I327" s="127">
        <v>18874.169999999998</v>
      </c>
      <c r="J327" s="127">
        <v>19148.900000000001</v>
      </c>
      <c r="K327" s="127">
        <v>5782.85</v>
      </c>
      <c r="L327" s="128">
        <v>447727</v>
      </c>
      <c r="M327" s="127">
        <v>8450474024.1000004</v>
      </c>
      <c r="N327" s="128">
        <v>69779</v>
      </c>
    </row>
    <row r="328" spans="1:14" x14ac:dyDescent="0.3">
      <c r="A328" s="126">
        <v>45643</v>
      </c>
      <c r="B328" t="s">
        <v>2459</v>
      </c>
      <c r="C328" s="127">
        <v>18823.95</v>
      </c>
      <c r="D328" s="127">
        <v>19148.900000000001</v>
      </c>
      <c r="E328" s="127">
        <v>18700</v>
      </c>
      <c r="F328" s="127">
        <v>18831.8</v>
      </c>
      <c r="G328" s="127">
        <v>18917.95</v>
      </c>
      <c r="H328" s="127">
        <v>18940.150000000001</v>
      </c>
      <c r="I328" s="127">
        <v>18983.28</v>
      </c>
      <c r="J328" s="127">
        <v>19148.900000000001</v>
      </c>
      <c r="K328" s="127">
        <v>5782.85</v>
      </c>
      <c r="L328" s="128">
        <v>651288</v>
      </c>
      <c r="M328" s="127">
        <v>12363584764.549999</v>
      </c>
      <c r="N328" s="128">
        <v>105200</v>
      </c>
    </row>
    <row r="329" spans="1:14" x14ac:dyDescent="0.3">
      <c r="A329" s="126">
        <v>45642</v>
      </c>
      <c r="B329" t="s">
        <v>2459</v>
      </c>
      <c r="C329" s="127">
        <v>18212</v>
      </c>
      <c r="D329" s="127">
        <v>18870</v>
      </c>
      <c r="E329" s="127">
        <v>18111</v>
      </c>
      <c r="F329" s="127">
        <v>17954.400000000001</v>
      </c>
      <c r="G329" s="127">
        <v>18815</v>
      </c>
      <c r="H329" s="127">
        <v>18831.8</v>
      </c>
      <c r="I329" s="127">
        <v>18640.669999999998</v>
      </c>
      <c r="J329" s="127">
        <v>18870</v>
      </c>
      <c r="K329" s="127">
        <v>5782.85</v>
      </c>
      <c r="L329" s="128">
        <v>1199575</v>
      </c>
      <c r="M329" s="127">
        <v>22360880214.650002</v>
      </c>
      <c r="N329" s="128">
        <v>175308</v>
      </c>
    </row>
    <row r="330" spans="1:14" x14ac:dyDescent="0.3">
      <c r="A330" s="126">
        <v>45639</v>
      </c>
      <c r="B330" t="s">
        <v>2459</v>
      </c>
      <c r="C330" s="127">
        <v>17639</v>
      </c>
      <c r="D330" s="127">
        <v>18034</v>
      </c>
      <c r="E330" s="127">
        <v>17530.599999999999</v>
      </c>
      <c r="F330" s="127">
        <v>17697.349999999999</v>
      </c>
      <c r="G330" s="127">
        <v>17980</v>
      </c>
      <c r="H330" s="127">
        <v>17954.400000000001</v>
      </c>
      <c r="I330" s="127">
        <v>17841.849999999999</v>
      </c>
      <c r="J330" s="127">
        <v>18034</v>
      </c>
      <c r="K330" s="127">
        <v>5782.85</v>
      </c>
      <c r="L330" s="128">
        <v>430818</v>
      </c>
      <c r="M330" s="127">
        <v>7686591079.3500004</v>
      </c>
      <c r="N330" s="128">
        <v>61957</v>
      </c>
    </row>
    <row r="331" spans="1:14" x14ac:dyDescent="0.3">
      <c r="A331" s="126">
        <v>45638</v>
      </c>
      <c r="B331" t="s">
        <v>2459</v>
      </c>
      <c r="C331" s="127">
        <v>17569.8</v>
      </c>
      <c r="D331" s="127">
        <v>17800</v>
      </c>
      <c r="E331" s="127">
        <v>17512.849999999999</v>
      </c>
      <c r="F331" s="127">
        <v>17528.55</v>
      </c>
      <c r="G331" s="127">
        <v>17710.099999999999</v>
      </c>
      <c r="H331" s="127">
        <v>17697.349999999999</v>
      </c>
      <c r="I331" s="127">
        <v>17709.7</v>
      </c>
      <c r="J331" s="127">
        <v>17800</v>
      </c>
      <c r="K331" s="127">
        <v>5782.85</v>
      </c>
      <c r="L331" s="128">
        <v>336772</v>
      </c>
      <c r="M331" s="127">
        <v>5964130036.8999996</v>
      </c>
      <c r="N331" s="128">
        <v>52544</v>
      </c>
    </row>
    <row r="332" spans="1:14" x14ac:dyDescent="0.3">
      <c r="A332" s="126">
        <v>45637</v>
      </c>
      <c r="B332" t="s">
        <v>2459</v>
      </c>
      <c r="C332" s="127">
        <v>17499.400000000001</v>
      </c>
      <c r="D332" s="127">
        <v>17585</v>
      </c>
      <c r="E332" s="127">
        <v>17403</v>
      </c>
      <c r="F332" s="127">
        <v>17514.05</v>
      </c>
      <c r="G332" s="127">
        <v>17523.099999999999</v>
      </c>
      <c r="H332" s="127">
        <v>17528.55</v>
      </c>
      <c r="I332" s="127">
        <v>17497.12</v>
      </c>
      <c r="J332" s="127">
        <v>17685</v>
      </c>
      <c r="K332" s="127">
        <v>5782.85</v>
      </c>
      <c r="L332" s="128">
        <v>237872</v>
      </c>
      <c r="M332" s="127">
        <v>4162075364.5999999</v>
      </c>
      <c r="N332" s="128">
        <v>42598</v>
      </c>
    </row>
    <row r="333" spans="1:14" x14ac:dyDescent="0.3">
      <c r="A333" s="126">
        <v>45636</v>
      </c>
      <c r="B333" t="s">
        <v>2459</v>
      </c>
      <c r="C333" s="127">
        <v>17400</v>
      </c>
      <c r="D333" s="127">
        <v>17530</v>
      </c>
      <c r="E333" s="127">
        <v>17121.05</v>
      </c>
      <c r="F333" s="127">
        <v>17345.900000000001</v>
      </c>
      <c r="G333" s="127">
        <v>17510</v>
      </c>
      <c r="H333" s="127">
        <v>17514.05</v>
      </c>
      <c r="I333" s="127">
        <v>17371.23</v>
      </c>
      <c r="J333" s="127">
        <v>17685</v>
      </c>
      <c r="K333" s="127">
        <v>5782.85</v>
      </c>
      <c r="L333" s="128">
        <v>354274</v>
      </c>
      <c r="M333" s="127">
        <v>6154175166.5</v>
      </c>
      <c r="N333" s="128">
        <v>49641</v>
      </c>
    </row>
    <row r="334" spans="1:14" x14ac:dyDescent="0.3">
      <c r="A334" s="126">
        <v>45635</v>
      </c>
      <c r="B334" t="s">
        <v>2459</v>
      </c>
      <c r="C334" s="127">
        <v>17421.05</v>
      </c>
      <c r="D334" s="127">
        <v>17685</v>
      </c>
      <c r="E334" s="127">
        <v>17290</v>
      </c>
      <c r="F334" s="127">
        <v>17421.05</v>
      </c>
      <c r="G334" s="127">
        <v>17369</v>
      </c>
      <c r="H334" s="127">
        <v>17345.900000000001</v>
      </c>
      <c r="I334" s="127">
        <v>17435.52</v>
      </c>
      <c r="J334" s="127">
        <v>17685</v>
      </c>
      <c r="K334" s="127">
        <v>5782.85</v>
      </c>
      <c r="L334" s="128">
        <v>367646</v>
      </c>
      <c r="M334" s="127">
        <v>6410099494</v>
      </c>
      <c r="N334" s="128">
        <v>75554</v>
      </c>
    </row>
    <row r="335" spans="1:14" x14ac:dyDescent="0.3">
      <c r="A335" s="126">
        <v>45632</v>
      </c>
      <c r="B335" t="s">
        <v>2459</v>
      </c>
      <c r="C335" s="127">
        <v>17379</v>
      </c>
      <c r="D335" s="127">
        <v>17505</v>
      </c>
      <c r="E335" s="127">
        <v>17225</v>
      </c>
      <c r="F335" s="127">
        <v>17298.55</v>
      </c>
      <c r="G335" s="127">
        <v>17430</v>
      </c>
      <c r="H335" s="127">
        <v>17421.05</v>
      </c>
      <c r="I335" s="127">
        <v>17373.150000000001</v>
      </c>
      <c r="J335" s="127">
        <v>17530</v>
      </c>
      <c r="K335" s="127">
        <v>5782.85</v>
      </c>
      <c r="L335" s="128">
        <v>317720</v>
      </c>
      <c r="M335" s="127">
        <v>5519798139.1000004</v>
      </c>
      <c r="N335" s="128">
        <v>55810</v>
      </c>
    </row>
    <row r="336" spans="1:14" x14ac:dyDescent="0.3">
      <c r="A336" s="126">
        <v>45631</v>
      </c>
      <c r="B336" t="s">
        <v>2459</v>
      </c>
      <c r="C336" s="127">
        <v>17400</v>
      </c>
      <c r="D336" s="127">
        <v>17530</v>
      </c>
      <c r="E336" s="127">
        <v>17117.849999999999</v>
      </c>
      <c r="F336" s="127">
        <v>17391.3</v>
      </c>
      <c r="G336" s="127">
        <v>17308</v>
      </c>
      <c r="H336" s="127">
        <v>17298.55</v>
      </c>
      <c r="I336" s="127">
        <v>17314.57</v>
      </c>
      <c r="J336" s="127">
        <v>17530</v>
      </c>
      <c r="K336" s="127">
        <v>5782.85</v>
      </c>
      <c r="L336" s="128">
        <v>499683</v>
      </c>
      <c r="M336" s="127">
        <v>8651798467.6499996</v>
      </c>
      <c r="N336" s="128">
        <v>77734</v>
      </c>
    </row>
    <row r="337" spans="1:14" x14ac:dyDescent="0.3">
      <c r="A337" s="126">
        <v>45630</v>
      </c>
      <c r="B337" t="s">
        <v>2459</v>
      </c>
      <c r="C337" s="127">
        <v>16899</v>
      </c>
      <c r="D337" s="127">
        <v>17450</v>
      </c>
      <c r="E337" s="127">
        <v>16899</v>
      </c>
      <c r="F337" s="127">
        <v>16866.45</v>
      </c>
      <c r="G337" s="127">
        <v>17390</v>
      </c>
      <c r="H337" s="127">
        <v>17391.3</v>
      </c>
      <c r="I337" s="127">
        <v>17294.59</v>
      </c>
      <c r="J337" s="127">
        <v>17450</v>
      </c>
      <c r="K337" s="127">
        <v>5782.85</v>
      </c>
      <c r="L337" s="128">
        <v>823514</v>
      </c>
      <c r="M337" s="127">
        <v>14242334307.1</v>
      </c>
      <c r="N337" s="128">
        <v>123393</v>
      </c>
    </row>
    <row r="338" spans="1:14" x14ac:dyDescent="0.3">
      <c r="A338" s="126">
        <v>45629</v>
      </c>
      <c r="B338" t="s">
        <v>2459</v>
      </c>
      <c r="C338" s="127">
        <v>17000</v>
      </c>
      <c r="D338" s="127">
        <v>17035</v>
      </c>
      <c r="E338" s="127">
        <v>16614</v>
      </c>
      <c r="F338" s="127">
        <v>16763.900000000001</v>
      </c>
      <c r="G338" s="127">
        <v>16895</v>
      </c>
      <c r="H338" s="127">
        <v>16866.45</v>
      </c>
      <c r="I338" s="127">
        <v>16787.88</v>
      </c>
      <c r="J338" s="127">
        <v>17035</v>
      </c>
      <c r="K338" s="127">
        <v>5782.85</v>
      </c>
      <c r="L338" s="128">
        <v>555979</v>
      </c>
      <c r="M338" s="127">
        <v>9333709376.8500004</v>
      </c>
      <c r="N338" s="128">
        <v>87757</v>
      </c>
    </row>
    <row r="339" spans="1:14" x14ac:dyDescent="0.3">
      <c r="A339" s="126">
        <v>45628</v>
      </c>
      <c r="B339" t="s">
        <v>2459</v>
      </c>
      <c r="C339" s="127">
        <v>16025</v>
      </c>
      <c r="D339" s="127">
        <v>16842.7</v>
      </c>
      <c r="E339" s="127">
        <v>16020</v>
      </c>
      <c r="F339" s="127">
        <v>15807.4</v>
      </c>
      <c r="G339" s="127">
        <v>16770</v>
      </c>
      <c r="H339" s="127">
        <v>16763.900000000001</v>
      </c>
      <c r="I339" s="127">
        <v>16625.47</v>
      </c>
      <c r="J339" s="127">
        <v>16842.7</v>
      </c>
      <c r="K339" s="127">
        <v>5782.85</v>
      </c>
      <c r="L339" s="128">
        <v>1411103</v>
      </c>
      <c r="M339" s="127">
        <v>23460255371.150002</v>
      </c>
      <c r="N339" s="128">
        <v>204672</v>
      </c>
    </row>
    <row r="340" spans="1:14" x14ac:dyDescent="0.3">
      <c r="A340" s="126">
        <v>45625</v>
      </c>
      <c r="B340" t="s">
        <v>2459</v>
      </c>
      <c r="C340" s="127">
        <v>15626</v>
      </c>
      <c r="D340" s="127">
        <v>15987.95</v>
      </c>
      <c r="E340" s="127">
        <v>15626</v>
      </c>
      <c r="F340" s="127">
        <v>15608.2</v>
      </c>
      <c r="G340" s="127">
        <v>15813.1</v>
      </c>
      <c r="H340" s="127">
        <v>15807.4</v>
      </c>
      <c r="I340" s="127">
        <v>15825.7</v>
      </c>
      <c r="J340" s="127">
        <v>15987.95</v>
      </c>
      <c r="K340" s="127">
        <v>5272.05</v>
      </c>
      <c r="L340" s="128">
        <v>428255</v>
      </c>
      <c r="M340" s="127">
        <v>6777434813.5500002</v>
      </c>
      <c r="N340" s="128">
        <v>59488</v>
      </c>
    </row>
    <row r="341" spans="1:14" x14ac:dyDescent="0.3">
      <c r="A341" s="126">
        <v>45624</v>
      </c>
      <c r="B341" t="s">
        <v>2459</v>
      </c>
      <c r="C341" s="127">
        <v>15605</v>
      </c>
      <c r="D341" s="127">
        <v>15980</v>
      </c>
      <c r="E341" s="127">
        <v>15533.8</v>
      </c>
      <c r="F341" s="127">
        <v>15617.5</v>
      </c>
      <c r="G341" s="127">
        <v>15635</v>
      </c>
      <c r="H341" s="127">
        <v>15608.2</v>
      </c>
      <c r="I341" s="127">
        <v>15774.64</v>
      </c>
      <c r="J341" s="127">
        <v>15980</v>
      </c>
      <c r="K341" s="127">
        <v>5272.05</v>
      </c>
      <c r="L341" s="128">
        <v>443037</v>
      </c>
      <c r="M341" s="127">
        <v>6988748842.3000002</v>
      </c>
      <c r="N341" s="128">
        <v>73271</v>
      </c>
    </row>
    <row r="342" spans="1:14" x14ac:dyDescent="0.3">
      <c r="A342" s="126">
        <v>45623</v>
      </c>
      <c r="B342" t="s">
        <v>2459</v>
      </c>
      <c r="C342" s="127">
        <v>15600</v>
      </c>
      <c r="D342" s="127">
        <v>15698</v>
      </c>
      <c r="E342" s="127">
        <v>15365.3</v>
      </c>
      <c r="F342" s="127">
        <v>15501.1</v>
      </c>
      <c r="G342" s="127">
        <v>15591.2</v>
      </c>
      <c r="H342" s="127">
        <v>15617.5</v>
      </c>
      <c r="I342" s="127">
        <v>15557.09</v>
      </c>
      <c r="J342" s="127">
        <v>15969.2</v>
      </c>
      <c r="K342" s="127">
        <v>5272.05</v>
      </c>
      <c r="L342" s="128">
        <v>291366</v>
      </c>
      <c r="M342" s="127">
        <v>4532806772</v>
      </c>
      <c r="N342" s="128">
        <v>50205</v>
      </c>
    </row>
    <row r="343" spans="1:14" x14ac:dyDescent="0.3">
      <c r="A343" s="126">
        <v>45622</v>
      </c>
      <c r="B343" t="s">
        <v>2459</v>
      </c>
      <c r="C343" s="127">
        <v>15721</v>
      </c>
      <c r="D343" s="127">
        <v>15721</v>
      </c>
      <c r="E343" s="127">
        <v>15405</v>
      </c>
      <c r="F343" s="127">
        <v>15724.8</v>
      </c>
      <c r="G343" s="127">
        <v>15496.55</v>
      </c>
      <c r="H343" s="127">
        <v>15501.1</v>
      </c>
      <c r="I343" s="127">
        <v>15515.61</v>
      </c>
      <c r="J343" s="127">
        <v>15969.2</v>
      </c>
      <c r="K343" s="127">
        <v>5272.05</v>
      </c>
      <c r="L343" s="128">
        <v>314847</v>
      </c>
      <c r="M343" s="127">
        <v>4885043675.6499996</v>
      </c>
      <c r="N343" s="128">
        <v>55842</v>
      </c>
    </row>
    <row r="344" spans="1:14" x14ac:dyDescent="0.3">
      <c r="A344" s="126">
        <v>45621</v>
      </c>
      <c r="B344" t="s">
        <v>2459</v>
      </c>
      <c r="C344" s="127">
        <v>15704.95</v>
      </c>
      <c r="D344" s="127">
        <v>15790</v>
      </c>
      <c r="E344" s="127">
        <v>15471.05</v>
      </c>
      <c r="F344" s="127">
        <v>15348.7</v>
      </c>
      <c r="G344" s="127">
        <v>15711.2</v>
      </c>
      <c r="H344" s="127">
        <v>15724.8</v>
      </c>
      <c r="I344" s="127">
        <v>15689.03</v>
      </c>
      <c r="J344" s="127">
        <v>15969.2</v>
      </c>
      <c r="K344" s="127">
        <v>5272.05</v>
      </c>
      <c r="L344" s="128">
        <v>604739</v>
      </c>
      <c r="M344" s="127">
        <v>9487770025.4500008</v>
      </c>
      <c r="N344" s="128">
        <v>85405</v>
      </c>
    </row>
    <row r="345" spans="1:14" x14ac:dyDescent="0.3">
      <c r="A345" s="126">
        <v>45618</v>
      </c>
      <c r="B345" t="s">
        <v>2459</v>
      </c>
      <c r="C345" s="127">
        <v>15097.95</v>
      </c>
      <c r="D345" s="127">
        <v>15490</v>
      </c>
      <c r="E345" s="127">
        <v>14921.1</v>
      </c>
      <c r="F345" s="127">
        <v>14995.45</v>
      </c>
      <c r="G345" s="127">
        <v>15400</v>
      </c>
      <c r="H345" s="127">
        <v>15348.7</v>
      </c>
      <c r="I345" s="127">
        <v>15159.25</v>
      </c>
      <c r="J345" s="127">
        <v>15969.2</v>
      </c>
      <c r="K345" s="127">
        <v>5265</v>
      </c>
      <c r="L345" s="128">
        <v>401413</v>
      </c>
      <c r="M345" s="127">
        <v>6085118290.0500002</v>
      </c>
      <c r="N345" s="128">
        <v>60272</v>
      </c>
    </row>
    <row r="346" spans="1:14" x14ac:dyDescent="0.3">
      <c r="A346" s="126">
        <v>45617</v>
      </c>
      <c r="B346" t="s">
        <v>2459</v>
      </c>
      <c r="C346" s="127">
        <v>14948.4</v>
      </c>
      <c r="D346" s="127">
        <v>15339.6</v>
      </c>
      <c r="E346" s="127">
        <v>14725</v>
      </c>
      <c r="F346" s="127">
        <v>14876.4</v>
      </c>
      <c r="G346" s="127">
        <v>15000</v>
      </c>
      <c r="H346" s="127">
        <v>14995.45</v>
      </c>
      <c r="I346" s="127">
        <v>15021.26</v>
      </c>
      <c r="J346" s="127">
        <v>15969.2</v>
      </c>
      <c r="K346" s="127">
        <v>5265</v>
      </c>
      <c r="L346" s="128">
        <v>617940</v>
      </c>
      <c r="M346" s="127">
        <v>9282237946.8999996</v>
      </c>
      <c r="N346" s="128">
        <v>98650</v>
      </c>
    </row>
    <row r="347" spans="1:14" x14ac:dyDescent="0.3">
      <c r="A347" s="126">
        <v>45615</v>
      </c>
      <c r="B347" t="s">
        <v>2459</v>
      </c>
      <c r="C347" s="127">
        <v>14850.95</v>
      </c>
      <c r="D347" s="127">
        <v>15382</v>
      </c>
      <c r="E347" s="127">
        <v>14762.15</v>
      </c>
      <c r="F347" s="127">
        <v>14811.45</v>
      </c>
      <c r="G347" s="127">
        <v>14775.25</v>
      </c>
      <c r="H347" s="127">
        <v>14876.4</v>
      </c>
      <c r="I347" s="127">
        <v>15103.31</v>
      </c>
      <c r="J347" s="127">
        <v>15969.2</v>
      </c>
      <c r="K347" s="127">
        <v>5265</v>
      </c>
      <c r="L347" s="128">
        <v>516403</v>
      </c>
      <c r="M347" s="127">
        <v>7799394524.25</v>
      </c>
      <c r="N347" s="128">
        <v>82276</v>
      </c>
    </row>
    <row r="348" spans="1:14" x14ac:dyDescent="0.3">
      <c r="A348" s="126">
        <v>45614</v>
      </c>
      <c r="B348" t="s">
        <v>2459</v>
      </c>
      <c r="C348" s="127">
        <v>14950</v>
      </c>
      <c r="D348" s="127">
        <v>15020.95</v>
      </c>
      <c r="E348" s="127">
        <v>14740.05</v>
      </c>
      <c r="F348" s="127">
        <v>14776.1</v>
      </c>
      <c r="G348" s="127">
        <v>14823</v>
      </c>
      <c r="H348" s="127">
        <v>14811.45</v>
      </c>
      <c r="I348" s="127">
        <v>14859.82</v>
      </c>
      <c r="J348" s="127">
        <v>15969.2</v>
      </c>
      <c r="K348" s="127">
        <v>5265</v>
      </c>
      <c r="L348" s="128">
        <v>372272</v>
      </c>
      <c r="M348" s="127">
        <v>5531894971.4499998</v>
      </c>
      <c r="N348" s="128">
        <v>56854</v>
      </c>
    </row>
    <row r="349" spans="1:14" x14ac:dyDescent="0.3">
      <c r="A349" s="126">
        <v>45610</v>
      </c>
      <c r="B349" t="s">
        <v>2459</v>
      </c>
      <c r="C349" s="127">
        <v>14725.1</v>
      </c>
      <c r="D349" s="127">
        <v>15088.5</v>
      </c>
      <c r="E349" s="127">
        <v>14674.95</v>
      </c>
      <c r="F349" s="127">
        <v>14719.95</v>
      </c>
      <c r="G349" s="127">
        <v>14800</v>
      </c>
      <c r="H349" s="127">
        <v>14776.1</v>
      </c>
      <c r="I349" s="127">
        <v>14859.7</v>
      </c>
      <c r="J349" s="127">
        <v>15969.2</v>
      </c>
      <c r="K349" s="127">
        <v>5206.6000000000004</v>
      </c>
      <c r="L349" s="128">
        <v>446922</v>
      </c>
      <c r="M349" s="127">
        <v>6641125624.1499996</v>
      </c>
      <c r="N349" s="128">
        <v>77514</v>
      </c>
    </row>
    <row r="350" spans="1:14" x14ac:dyDescent="0.3">
      <c r="A350" s="126">
        <v>45609</v>
      </c>
      <c r="B350" t="s">
        <v>2459</v>
      </c>
      <c r="C350" s="127">
        <v>14990</v>
      </c>
      <c r="D350" s="127">
        <v>15050</v>
      </c>
      <c r="E350" s="127">
        <v>14540</v>
      </c>
      <c r="F350" s="127">
        <v>15008.15</v>
      </c>
      <c r="G350" s="127">
        <v>14795.6</v>
      </c>
      <c r="H350" s="127">
        <v>14719.95</v>
      </c>
      <c r="I350" s="127">
        <v>14723.19</v>
      </c>
      <c r="J350" s="127">
        <v>15969.2</v>
      </c>
      <c r="K350" s="127">
        <v>5206.6000000000004</v>
      </c>
      <c r="L350" s="128">
        <v>518378</v>
      </c>
      <c r="M350" s="127">
        <v>7632178553.5</v>
      </c>
      <c r="N350" s="128">
        <v>99102</v>
      </c>
    </row>
    <row r="351" spans="1:14" x14ac:dyDescent="0.3">
      <c r="A351" s="126">
        <v>45608</v>
      </c>
      <c r="B351" t="s">
        <v>2459</v>
      </c>
      <c r="C351" s="127">
        <v>15451.9</v>
      </c>
      <c r="D351" s="127">
        <v>15660.95</v>
      </c>
      <c r="E351" s="127">
        <v>14960</v>
      </c>
      <c r="F351" s="127">
        <v>15387.75</v>
      </c>
      <c r="G351" s="127">
        <v>15009.95</v>
      </c>
      <c r="H351" s="127">
        <v>15008.15</v>
      </c>
      <c r="I351" s="127">
        <v>15248.56</v>
      </c>
      <c r="J351" s="127">
        <v>15969.2</v>
      </c>
      <c r="K351" s="127">
        <v>5206.6000000000004</v>
      </c>
      <c r="L351" s="128">
        <v>478330</v>
      </c>
      <c r="M351" s="127">
        <v>7293845868.25</v>
      </c>
      <c r="N351" s="128">
        <v>69991</v>
      </c>
    </row>
    <row r="352" spans="1:14" x14ac:dyDescent="0.3">
      <c r="A352" s="126">
        <v>45607</v>
      </c>
      <c r="B352" t="s">
        <v>2459</v>
      </c>
      <c r="C352" s="127">
        <v>15621.1</v>
      </c>
      <c r="D352" s="127">
        <v>15778</v>
      </c>
      <c r="E352" s="127">
        <v>15345.1</v>
      </c>
      <c r="F352" s="127">
        <v>15621.1</v>
      </c>
      <c r="G352" s="127">
        <v>15399.9</v>
      </c>
      <c r="H352" s="127">
        <v>15387.75</v>
      </c>
      <c r="I352" s="127">
        <v>15528.82</v>
      </c>
      <c r="J352" s="127">
        <v>15969.2</v>
      </c>
      <c r="K352" s="127">
        <v>5206.6000000000004</v>
      </c>
      <c r="L352" s="128">
        <v>556807</v>
      </c>
      <c r="M352" s="127">
        <v>8646554836.0499992</v>
      </c>
      <c r="N352" s="128">
        <v>75064</v>
      </c>
    </row>
    <row r="353" spans="1:14" x14ac:dyDescent="0.3">
      <c r="A353" s="126">
        <v>45604</v>
      </c>
      <c r="B353" t="s">
        <v>2459</v>
      </c>
      <c r="C353" s="127">
        <v>15698.5</v>
      </c>
      <c r="D353" s="127">
        <v>15969.2</v>
      </c>
      <c r="E353" s="127">
        <v>15380</v>
      </c>
      <c r="F353" s="127">
        <v>15698.5</v>
      </c>
      <c r="G353" s="127">
        <v>15578</v>
      </c>
      <c r="H353" s="127">
        <v>15621.1</v>
      </c>
      <c r="I353" s="127">
        <v>15675.39</v>
      </c>
      <c r="J353" s="127">
        <v>15969.2</v>
      </c>
      <c r="K353" s="127">
        <v>5206.6000000000004</v>
      </c>
      <c r="L353" s="128">
        <v>644468</v>
      </c>
      <c r="M353" s="127">
        <v>10102284091.9</v>
      </c>
      <c r="N353" s="128">
        <v>102399</v>
      </c>
    </row>
    <row r="354" spans="1:14" x14ac:dyDescent="0.3">
      <c r="A354" s="126">
        <v>45603</v>
      </c>
      <c r="B354" t="s">
        <v>2459</v>
      </c>
      <c r="C354" s="127">
        <v>15747.6</v>
      </c>
      <c r="D354" s="127">
        <v>15790</v>
      </c>
      <c r="E354" s="127">
        <v>15525</v>
      </c>
      <c r="F354" s="127">
        <v>15647.6</v>
      </c>
      <c r="G354" s="127">
        <v>15694.95</v>
      </c>
      <c r="H354" s="127">
        <v>15698.5</v>
      </c>
      <c r="I354" s="127">
        <v>15653.21</v>
      </c>
      <c r="J354" s="127">
        <v>15900</v>
      </c>
      <c r="K354" s="127">
        <v>5206.6000000000004</v>
      </c>
      <c r="L354" s="128">
        <v>599708</v>
      </c>
      <c r="M354" s="127">
        <v>9387354068.5</v>
      </c>
      <c r="N354" s="128">
        <v>93167</v>
      </c>
    </row>
    <row r="355" spans="1:14" x14ac:dyDescent="0.3">
      <c r="A355" s="126">
        <v>45602</v>
      </c>
      <c r="B355" t="s">
        <v>2459</v>
      </c>
      <c r="C355" s="127">
        <v>14500.15</v>
      </c>
      <c r="D355" s="127">
        <v>15817</v>
      </c>
      <c r="E355" s="127">
        <v>14500</v>
      </c>
      <c r="F355" s="127">
        <v>14402.65</v>
      </c>
      <c r="G355" s="127">
        <v>15630</v>
      </c>
      <c r="H355" s="127">
        <v>15647.6</v>
      </c>
      <c r="I355" s="127">
        <v>15496.57</v>
      </c>
      <c r="J355" s="127">
        <v>15900</v>
      </c>
      <c r="K355" s="127">
        <v>5206.6000000000004</v>
      </c>
      <c r="L355" s="128">
        <v>2081159</v>
      </c>
      <c r="M355" s="127">
        <v>32250827783.950001</v>
      </c>
      <c r="N355" s="128">
        <v>263688</v>
      </c>
    </row>
    <row r="356" spans="1:14" x14ac:dyDescent="0.3">
      <c r="A356" s="126">
        <v>45601</v>
      </c>
      <c r="B356" t="s">
        <v>2459</v>
      </c>
      <c r="C356" s="127">
        <v>14364</v>
      </c>
      <c r="D356" s="127">
        <v>14590.5</v>
      </c>
      <c r="E356" s="127">
        <v>14144.25</v>
      </c>
      <c r="F356" s="127">
        <v>14434.6</v>
      </c>
      <c r="G356" s="127">
        <v>14414</v>
      </c>
      <c r="H356" s="127">
        <v>14402.65</v>
      </c>
      <c r="I356" s="127">
        <v>14377.63</v>
      </c>
      <c r="J356" s="127">
        <v>15900</v>
      </c>
      <c r="K356" s="127">
        <v>5206.6000000000004</v>
      </c>
      <c r="L356" s="128">
        <v>499759</v>
      </c>
      <c r="M356" s="127">
        <v>7185351413.9499998</v>
      </c>
      <c r="N356" s="128">
        <v>77654</v>
      </c>
    </row>
    <row r="357" spans="1:14" x14ac:dyDescent="0.3">
      <c r="A357" s="126">
        <v>45600</v>
      </c>
      <c r="B357" t="s">
        <v>2459</v>
      </c>
      <c r="C357" s="127">
        <v>14120</v>
      </c>
      <c r="D357" s="127">
        <v>14543.95</v>
      </c>
      <c r="E357" s="127">
        <v>13711.05</v>
      </c>
      <c r="F357" s="127">
        <v>14129.75</v>
      </c>
      <c r="G357" s="127">
        <v>14365</v>
      </c>
      <c r="H357" s="127">
        <v>14434.6</v>
      </c>
      <c r="I357" s="127">
        <v>14181.07</v>
      </c>
      <c r="J357" s="127">
        <v>15900</v>
      </c>
      <c r="K357" s="127">
        <v>5206.6000000000004</v>
      </c>
      <c r="L357" s="128">
        <v>730929</v>
      </c>
      <c r="M357" s="127">
        <v>10365355302</v>
      </c>
      <c r="N357" s="128">
        <v>128076</v>
      </c>
    </row>
    <row r="358" spans="1:14" x14ac:dyDescent="0.3">
      <c r="A358" s="126">
        <v>45597</v>
      </c>
      <c r="B358" t="s">
        <v>2459</v>
      </c>
      <c r="C358" s="127">
        <v>14140</v>
      </c>
      <c r="D358" s="127">
        <v>14360</v>
      </c>
      <c r="E358" s="127">
        <v>14028</v>
      </c>
      <c r="F358" s="127">
        <v>14061.6</v>
      </c>
      <c r="G358" s="127">
        <v>14112</v>
      </c>
      <c r="H358" s="127">
        <v>14129.75</v>
      </c>
      <c r="I358" s="127">
        <v>14202.13</v>
      </c>
      <c r="J358" s="127">
        <v>15900</v>
      </c>
      <c r="K358" s="127">
        <v>5076</v>
      </c>
      <c r="L358" s="128">
        <v>80030</v>
      </c>
      <c r="M358" s="127">
        <v>1136596409.7</v>
      </c>
      <c r="N358" s="128">
        <v>15018</v>
      </c>
    </row>
    <row r="359" spans="1:14" x14ac:dyDescent="0.3">
      <c r="A359" s="126">
        <v>45596</v>
      </c>
      <c r="B359" t="s">
        <v>2459</v>
      </c>
      <c r="C359" s="127">
        <v>14250</v>
      </c>
      <c r="D359" s="127">
        <v>14274.95</v>
      </c>
      <c r="E359" s="127">
        <v>13920.2</v>
      </c>
      <c r="F359" s="127">
        <v>14175.6</v>
      </c>
      <c r="G359" s="127">
        <v>14100</v>
      </c>
      <c r="H359" s="127">
        <v>14061.6</v>
      </c>
      <c r="I359" s="127">
        <v>14064.26</v>
      </c>
      <c r="J359" s="127">
        <v>15900</v>
      </c>
      <c r="K359" s="127">
        <v>5076</v>
      </c>
      <c r="L359" s="128">
        <v>648441</v>
      </c>
      <c r="M359" s="127">
        <v>9119840071.3999996</v>
      </c>
      <c r="N359" s="128">
        <v>104400</v>
      </c>
    </row>
    <row r="360" spans="1:14" x14ac:dyDescent="0.3">
      <c r="A360" s="126">
        <v>45595</v>
      </c>
      <c r="B360" t="s">
        <v>2459</v>
      </c>
      <c r="C360" s="127">
        <v>14938.05</v>
      </c>
      <c r="D360" s="127">
        <v>15092.9</v>
      </c>
      <c r="E360" s="127">
        <v>14133.35</v>
      </c>
      <c r="F360" s="127">
        <v>14939.15</v>
      </c>
      <c r="G360" s="127">
        <v>14194.95</v>
      </c>
      <c r="H360" s="127">
        <v>14175.6</v>
      </c>
      <c r="I360" s="127">
        <v>14502.98</v>
      </c>
      <c r="J360" s="127">
        <v>15900</v>
      </c>
      <c r="K360" s="127">
        <v>5076</v>
      </c>
      <c r="L360" s="128">
        <v>943125</v>
      </c>
      <c r="M360" s="127">
        <v>13678124586.5</v>
      </c>
      <c r="N360" s="128">
        <v>149324</v>
      </c>
    </row>
    <row r="361" spans="1:14" x14ac:dyDescent="0.3">
      <c r="A361" s="126">
        <v>45594</v>
      </c>
      <c r="B361" t="s">
        <v>2459</v>
      </c>
      <c r="C361" s="127">
        <v>14299.95</v>
      </c>
      <c r="D361" s="127">
        <v>15035</v>
      </c>
      <c r="E361" s="127">
        <v>14206.55</v>
      </c>
      <c r="F361" s="127">
        <v>14236.55</v>
      </c>
      <c r="G361" s="127">
        <v>14905.95</v>
      </c>
      <c r="H361" s="127">
        <v>14939.15</v>
      </c>
      <c r="I361" s="127">
        <v>14689.73</v>
      </c>
      <c r="J361" s="127">
        <v>15900</v>
      </c>
      <c r="K361" s="127">
        <v>5076</v>
      </c>
      <c r="L361" s="128">
        <v>953594</v>
      </c>
      <c r="M361" s="127">
        <v>14008040017.85</v>
      </c>
      <c r="N361" s="128">
        <v>123893</v>
      </c>
    </row>
    <row r="362" spans="1:14" x14ac:dyDescent="0.3">
      <c r="A362" s="126">
        <v>45593</v>
      </c>
      <c r="B362" t="s">
        <v>2459</v>
      </c>
      <c r="C362" s="127">
        <v>14100</v>
      </c>
      <c r="D362" s="127">
        <v>14498</v>
      </c>
      <c r="E362" s="127">
        <v>13800</v>
      </c>
      <c r="F362" s="127">
        <v>13937.2</v>
      </c>
      <c r="G362" s="127">
        <v>14165</v>
      </c>
      <c r="H362" s="127">
        <v>14236.55</v>
      </c>
      <c r="I362" s="127">
        <v>14202.29</v>
      </c>
      <c r="J362" s="127">
        <v>15900</v>
      </c>
      <c r="K362" s="127">
        <v>5076</v>
      </c>
      <c r="L362" s="128">
        <v>1008644</v>
      </c>
      <c r="M362" s="127">
        <v>14325058818.299999</v>
      </c>
      <c r="N362" s="128">
        <v>148343</v>
      </c>
    </row>
    <row r="363" spans="1:14" x14ac:dyDescent="0.3">
      <c r="A363" s="126">
        <v>45590</v>
      </c>
      <c r="B363" t="s">
        <v>2459</v>
      </c>
      <c r="C363" s="127">
        <v>15900</v>
      </c>
      <c r="D363" s="127">
        <v>15900</v>
      </c>
      <c r="E363" s="127">
        <v>13062.3</v>
      </c>
      <c r="F363" s="127">
        <v>15055.3</v>
      </c>
      <c r="G363" s="127">
        <v>13939</v>
      </c>
      <c r="H363" s="127">
        <v>13937.2</v>
      </c>
      <c r="I363" s="127">
        <v>13885.86</v>
      </c>
      <c r="J363" s="127">
        <v>15900</v>
      </c>
      <c r="K363" s="127">
        <v>5076</v>
      </c>
      <c r="L363" s="128">
        <v>4173607</v>
      </c>
      <c r="M363" s="127">
        <v>57954142953</v>
      </c>
      <c r="N363" s="128">
        <v>511275</v>
      </c>
    </row>
    <row r="364" spans="1:14" x14ac:dyDescent="0.3">
      <c r="A364" s="126">
        <v>45589</v>
      </c>
      <c r="B364" t="s">
        <v>2459</v>
      </c>
      <c r="C364" s="127">
        <v>15310</v>
      </c>
      <c r="D364" s="127">
        <v>15500</v>
      </c>
      <c r="E364" s="127">
        <v>14916.3</v>
      </c>
      <c r="F364" s="127">
        <v>15284.45</v>
      </c>
      <c r="G364" s="127">
        <v>15044.95</v>
      </c>
      <c r="H364" s="127">
        <v>15055.3</v>
      </c>
      <c r="I364" s="127">
        <v>15286.02</v>
      </c>
      <c r="J364" s="127">
        <v>15600</v>
      </c>
      <c r="K364" s="127">
        <v>5076</v>
      </c>
      <c r="L364" s="128">
        <v>340257</v>
      </c>
      <c r="M364" s="127">
        <v>5201175086.4499998</v>
      </c>
      <c r="N364" s="128">
        <v>70241</v>
      </c>
    </row>
    <row r="365" spans="1:14" x14ac:dyDescent="0.3">
      <c r="A365" s="126">
        <v>45588</v>
      </c>
      <c r="B365" t="s">
        <v>2459</v>
      </c>
      <c r="C365" s="127">
        <v>14865</v>
      </c>
      <c r="D365" s="127">
        <v>15450.95</v>
      </c>
      <c r="E365" s="127">
        <v>14858.35</v>
      </c>
      <c r="F365" s="127">
        <v>14908</v>
      </c>
      <c r="G365" s="127">
        <v>15296.75</v>
      </c>
      <c r="H365" s="127">
        <v>15284.45</v>
      </c>
      <c r="I365" s="127">
        <v>15277.57</v>
      </c>
      <c r="J365" s="127">
        <v>15600</v>
      </c>
      <c r="K365" s="127">
        <v>5076</v>
      </c>
      <c r="L365" s="128">
        <v>390912</v>
      </c>
      <c r="M365" s="127">
        <v>5972185755.1999998</v>
      </c>
      <c r="N365" s="128">
        <v>74624</v>
      </c>
    </row>
    <row r="366" spans="1:14" x14ac:dyDescent="0.3">
      <c r="A366" s="126">
        <v>45587</v>
      </c>
      <c r="B366" t="s">
        <v>2459</v>
      </c>
      <c r="C366" s="127">
        <v>15450</v>
      </c>
      <c r="D366" s="127">
        <v>15460</v>
      </c>
      <c r="E366" s="127">
        <v>14850</v>
      </c>
      <c r="F366" s="127">
        <v>15390.55</v>
      </c>
      <c r="G366" s="127">
        <v>14900</v>
      </c>
      <c r="H366" s="127">
        <v>14908</v>
      </c>
      <c r="I366" s="127">
        <v>15089.75</v>
      </c>
      <c r="J366" s="127">
        <v>15600</v>
      </c>
      <c r="K366" s="127">
        <v>5076</v>
      </c>
      <c r="L366" s="128">
        <v>320872</v>
      </c>
      <c r="M366" s="127">
        <v>4841879609.3999996</v>
      </c>
      <c r="N366" s="128">
        <v>56967</v>
      </c>
    </row>
    <row r="367" spans="1:14" x14ac:dyDescent="0.3">
      <c r="A367" s="126">
        <v>45586</v>
      </c>
      <c r="B367" t="s">
        <v>2459</v>
      </c>
      <c r="C367" s="127">
        <v>15470</v>
      </c>
      <c r="D367" s="127">
        <v>15600</v>
      </c>
      <c r="E367" s="127">
        <v>15273.4</v>
      </c>
      <c r="F367" s="127">
        <v>15381.8</v>
      </c>
      <c r="G367" s="127">
        <v>15361.45</v>
      </c>
      <c r="H367" s="127">
        <v>15390.55</v>
      </c>
      <c r="I367" s="127">
        <v>15426.26</v>
      </c>
      <c r="J367" s="127">
        <v>15600</v>
      </c>
      <c r="K367" s="127">
        <v>5076</v>
      </c>
      <c r="L367" s="128">
        <v>254268</v>
      </c>
      <c r="M367" s="127">
        <v>3922404048.3499999</v>
      </c>
      <c r="N367" s="128">
        <v>47109</v>
      </c>
    </row>
    <row r="368" spans="1:14" x14ac:dyDescent="0.3">
      <c r="A368" s="126">
        <v>45583</v>
      </c>
      <c r="B368" t="s">
        <v>2459</v>
      </c>
      <c r="C368" s="127">
        <v>14965</v>
      </c>
      <c r="D368" s="127">
        <v>15453.1</v>
      </c>
      <c r="E368" s="127">
        <v>14909</v>
      </c>
      <c r="F368" s="127">
        <v>15130.85</v>
      </c>
      <c r="G368" s="127">
        <v>15370</v>
      </c>
      <c r="H368" s="127">
        <v>15381.8</v>
      </c>
      <c r="I368" s="127">
        <v>15261.95</v>
      </c>
      <c r="J368" s="127">
        <v>15494</v>
      </c>
      <c r="K368" s="127">
        <v>5076</v>
      </c>
      <c r="L368" s="128">
        <v>326908</v>
      </c>
      <c r="M368" s="127">
        <v>4989254187</v>
      </c>
      <c r="N368" s="128">
        <v>63192</v>
      </c>
    </row>
    <row r="369" spans="1:14" x14ac:dyDescent="0.3">
      <c r="A369" s="126">
        <v>45582</v>
      </c>
      <c r="B369" t="s">
        <v>2459</v>
      </c>
      <c r="C369" s="127">
        <v>15318.1</v>
      </c>
      <c r="D369" s="127">
        <v>15393.5</v>
      </c>
      <c r="E369" s="127">
        <v>14975.35</v>
      </c>
      <c r="F369" s="127">
        <v>15318.1</v>
      </c>
      <c r="G369" s="127">
        <v>15135</v>
      </c>
      <c r="H369" s="127">
        <v>15130.85</v>
      </c>
      <c r="I369" s="127">
        <v>15171.63</v>
      </c>
      <c r="J369" s="127">
        <v>15494</v>
      </c>
      <c r="K369" s="127">
        <v>5076</v>
      </c>
      <c r="L369" s="128">
        <v>231984</v>
      </c>
      <c r="M369" s="127">
        <v>3519575519.4000001</v>
      </c>
      <c r="N369" s="128">
        <v>42563</v>
      </c>
    </row>
    <row r="370" spans="1:14" x14ac:dyDescent="0.3">
      <c r="A370" s="126">
        <v>45581</v>
      </c>
      <c r="B370" t="s">
        <v>2459</v>
      </c>
      <c r="C370" s="127">
        <v>15395</v>
      </c>
      <c r="D370" s="127">
        <v>15494</v>
      </c>
      <c r="E370" s="127">
        <v>15230.6</v>
      </c>
      <c r="F370" s="127">
        <v>15404.45</v>
      </c>
      <c r="G370" s="127">
        <v>15309</v>
      </c>
      <c r="H370" s="127">
        <v>15318.1</v>
      </c>
      <c r="I370" s="127">
        <v>15359.27</v>
      </c>
      <c r="J370" s="127">
        <v>15494</v>
      </c>
      <c r="K370" s="127">
        <v>5076</v>
      </c>
      <c r="L370" s="128">
        <v>193121</v>
      </c>
      <c r="M370" s="127">
        <v>2966198169.3499999</v>
      </c>
      <c r="N370" s="128">
        <v>36212</v>
      </c>
    </row>
    <row r="371" spans="1:14" x14ac:dyDescent="0.3">
      <c r="A371" s="126">
        <v>45580</v>
      </c>
      <c r="B371" t="s">
        <v>2459</v>
      </c>
      <c r="C371" s="127">
        <v>15265.05</v>
      </c>
      <c r="D371" s="127">
        <v>15423.95</v>
      </c>
      <c r="E371" s="127">
        <v>15248.75</v>
      </c>
      <c r="F371" s="127">
        <v>15265.05</v>
      </c>
      <c r="G371" s="127">
        <v>15394.9</v>
      </c>
      <c r="H371" s="127">
        <v>15404.45</v>
      </c>
      <c r="I371" s="127">
        <v>15355.11</v>
      </c>
      <c r="J371" s="127">
        <v>15423.95</v>
      </c>
      <c r="K371" s="127">
        <v>5076</v>
      </c>
      <c r="L371" s="128">
        <v>208208</v>
      </c>
      <c r="M371" s="127">
        <v>3197055707.8499999</v>
      </c>
      <c r="N371" s="128">
        <v>34948</v>
      </c>
    </row>
    <row r="372" spans="1:14" x14ac:dyDescent="0.3">
      <c r="A372" s="126">
        <v>45579</v>
      </c>
      <c r="B372" t="s">
        <v>2459</v>
      </c>
      <c r="C372" s="127">
        <v>15129.55</v>
      </c>
      <c r="D372" s="127">
        <v>15298</v>
      </c>
      <c r="E372" s="127">
        <v>15030</v>
      </c>
      <c r="F372" s="127">
        <v>15143.65</v>
      </c>
      <c r="G372" s="127">
        <v>15240</v>
      </c>
      <c r="H372" s="127">
        <v>15265.05</v>
      </c>
      <c r="I372" s="127">
        <v>15216.49</v>
      </c>
      <c r="J372" s="127">
        <v>15298</v>
      </c>
      <c r="K372" s="127">
        <v>5076</v>
      </c>
      <c r="L372" s="128">
        <v>240163</v>
      </c>
      <c r="M372" s="127">
        <v>3654438109.25</v>
      </c>
      <c r="N372" s="128">
        <v>42536</v>
      </c>
    </row>
    <row r="373" spans="1:14" x14ac:dyDescent="0.3">
      <c r="A373" s="126">
        <v>45576</v>
      </c>
      <c r="B373" t="s">
        <v>2459</v>
      </c>
      <c r="C373" s="127">
        <v>14933.55</v>
      </c>
      <c r="D373" s="127">
        <v>15188.9</v>
      </c>
      <c r="E373" s="127">
        <v>14837.35</v>
      </c>
      <c r="F373" s="127">
        <v>14933.55</v>
      </c>
      <c r="G373" s="127">
        <v>15145</v>
      </c>
      <c r="H373" s="127">
        <v>15143.65</v>
      </c>
      <c r="I373" s="127">
        <v>15044.64</v>
      </c>
      <c r="J373" s="127">
        <v>15188.9</v>
      </c>
      <c r="K373" s="127">
        <v>5028</v>
      </c>
      <c r="L373" s="128">
        <v>299209</v>
      </c>
      <c r="M373" s="127">
        <v>4501490852.6000004</v>
      </c>
      <c r="N373" s="128">
        <v>45185</v>
      </c>
    </row>
    <row r="374" spans="1:14" x14ac:dyDescent="0.3">
      <c r="A374" s="126">
        <v>45575</v>
      </c>
      <c r="B374" t="s">
        <v>2459</v>
      </c>
      <c r="C374" s="127">
        <v>14886.95</v>
      </c>
      <c r="D374" s="127">
        <v>15100</v>
      </c>
      <c r="E374" s="127">
        <v>14815</v>
      </c>
      <c r="F374" s="127">
        <v>14805.2</v>
      </c>
      <c r="G374" s="127">
        <v>14915</v>
      </c>
      <c r="H374" s="127">
        <v>14933.55</v>
      </c>
      <c r="I374" s="127">
        <v>14977.93</v>
      </c>
      <c r="J374" s="127">
        <v>15100</v>
      </c>
      <c r="K374" s="127">
        <v>5028</v>
      </c>
      <c r="L374" s="128">
        <v>472580</v>
      </c>
      <c r="M374" s="127">
        <v>7078270991.1499996</v>
      </c>
      <c r="N374" s="128">
        <v>65095</v>
      </c>
    </row>
    <row r="375" spans="1:14" x14ac:dyDescent="0.3">
      <c r="A375" s="126">
        <v>45574</v>
      </c>
      <c r="B375" t="s">
        <v>2459</v>
      </c>
      <c r="C375" s="127">
        <v>14550</v>
      </c>
      <c r="D375" s="127">
        <v>14934.95</v>
      </c>
      <c r="E375" s="127">
        <v>14520</v>
      </c>
      <c r="F375" s="127">
        <v>14519</v>
      </c>
      <c r="G375" s="127">
        <v>14785.65</v>
      </c>
      <c r="H375" s="127">
        <v>14805.2</v>
      </c>
      <c r="I375" s="127">
        <v>14736.43</v>
      </c>
      <c r="J375" s="127">
        <v>14934.95</v>
      </c>
      <c r="K375" s="127">
        <v>5028</v>
      </c>
      <c r="L375" s="128">
        <v>716292</v>
      </c>
      <c r="M375" s="127">
        <v>10555584118.65</v>
      </c>
      <c r="N375" s="128">
        <v>90246</v>
      </c>
    </row>
    <row r="376" spans="1:14" x14ac:dyDescent="0.3">
      <c r="A376" s="126">
        <v>45573</v>
      </c>
      <c r="B376" t="s">
        <v>2459</v>
      </c>
      <c r="C376" s="127">
        <v>13506</v>
      </c>
      <c r="D376" s="127">
        <v>14594.45</v>
      </c>
      <c r="E376" s="127">
        <v>13465.65</v>
      </c>
      <c r="F376" s="127">
        <v>13509.75</v>
      </c>
      <c r="G376" s="127">
        <v>14560</v>
      </c>
      <c r="H376" s="127">
        <v>14519</v>
      </c>
      <c r="I376" s="127">
        <v>14269.1</v>
      </c>
      <c r="J376" s="127">
        <v>14594.45</v>
      </c>
      <c r="K376" s="127">
        <v>5028</v>
      </c>
      <c r="L376" s="128">
        <v>1221261</v>
      </c>
      <c r="M376" s="127">
        <v>17426298620.900002</v>
      </c>
      <c r="N376" s="128">
        <v>137522</v>
      </c>
    </row>
    <row r="377" spans="1:14" x14ac:dyDescent="0.3">
      <c r="A377" s="126">
        <v>45572</v>
      </c>
      <c r="B377" t="s">
        <v>2459</v>
      </c>
      <c r="C377" s="127">
        <v>13722.3</v>
      </c>
      <c r="D377" s="127">
        <v>13781</v>
      </c>
      <c r="E377" s="127">
        <v>13350</v>
      </c>
      <c r="F377" s="127">
        <v>13634</v>
      </c>
      <c r="G377" s="127">
        <v>13490</v>
      </c>
      <c r="H377" s="127">
        <v>13509.75</v>
      </c>
      <c r="I377" s="127">
        <v>13568.12</v>
      </c>
      <c r="J377" s="127">
        <v>14498</v>
      </c>
      <c r="K377" s="127">
        <v>5028</v>
      </c>
      <c r="L377" s="128">
        <v>253984</v>
      </c>
      <c r="M377" s="127">
        <v>3446086037.0500002</v>
      </c>
      <c r="N377" s="128">
        <v>51539</v>
      </c>
    </row>
    <row r="378" spans="1:14" x14ac:dyDescent="0.3">
      <c r="A378" s="126">
        <v>45569</v>
      </c>
      <c r="B378" t="s">
        <v>2459</v>
      </c>
      <c r="C378" s="127">
        <v>13624.55</v>
      </c>
      <c r="D378" s="127">
        <v>13949.9</v>
      </c>
      <c r="E378" s="127">
        <v>13425</v>
      </c>
      <c r="F378" s="127">
        <v>13619.95</v>
      </c>
      <c r="G378" s="127">
        <v>13673.2</v>
      </c>
      <c r="H378" s="127">
        <v>13634</v>
      </c>
      <c r="I378" s="127">
        <v>13703.39</v>
      </c>
      <c r="J378" s="127">
        <v>14498</v>
      </c>
      <c r="K378" s="127">
        <v>5028</v>
      </c>
      <c r="L378" s="128">
        <v>478491</v>
      </c>
      <c r="M378" s="127">
        <v>6556947730.6999998</v>
      </c>
      <c r="N378" s="128">
        <v>85789</v>
      </c>
    </row>
    <row r="379" spans="1:14" x14ac:dyDescent="0.3">
      <c r="A379" s="126">
        <v>45568</v>
      </c>
      <c r="B379" t="s">
        <v>2459</v>
      </c>
      <c r="C379" s="127">
        <v>13893.5</v>
      </c>
      <c r="D379" s="127">
        <v>14099</v>
      </c>
      <c r="E379" s="127">
        <v>13572</v>
      </c>
      <c r="F379" s="127">
        <v>14195.8</v>
      </c>
      <c r="G379" s="127">
        <v>13599</v>
      </c>
      <c r="H379" s="127">
        <v>13619.95</v>
      </c>
      <c r="I379" s="127">
        <v>13777.86</v>
      </c>
      <c r="J379" s="127">
        <v>14498</v>
      </c>
      <c r="K379" s="127">
        <v>5028</v>
      </c>
      <c r="L379" s="128">
        <v>460419</v>
      </c>
      <c r="M379" s="127">
        <v>6343589842.3000002</v>
      </c>
      <c r="N379" s="128">
        <v>79973</v>
      </c>
    </row>
    <row r="380" spans="1:14" x14ac:dyDescent="0.3">
      <c r="A380" s="126">
        <v>45566</v>
      </c>
      <c r="B380" t="s">
        <v>2459</v>
      </c>
      <c r="C380" s="127">
        <v>13855</v>
      </c>
      <c r="D380" s="127">
        <v>14265</v>
      </c>
      <c r="E380" s="127">
        <v>13830</v>
      </c>
      <c r="F380" s="127">
        <v>13802.95</v>
      </c>
      <c r="G380" s="127">
        <v>14190.8</v>
      </c>
      <c r="H380" s="127">
        <v>14195.8</v>
      </c>
      <c r="I380" s="127">
        <v>14143.45</v>
      </c>
      <c r="J380" s="127">
        <v>14498</v>
      </c>
      <c r="K380" s="127">
        <v>5028</v>
      </c>
      <c r="L380" s="128">
        <v>404313</v>
      </c>
      <c r="M380" s="127">
        <v>5718382383.8999996</v>
      </c>
      <c r="N380" s="128">
        <v>64021</v>
      </c>
    </row>
    <row r="381" spans="1:14" x14ac:dyDescent="0.3">
      <c r="A381" s="126">
        <v>45565</v>
      </c>
      <c r="B381" t="s">
        <v>2459</v>
      </c>
      <c r="C381" s="127">
        <v>14024.6</v>
      </c>
      <c r="D381" s="127">
        <v>14036.8</v>
      </c>
      <c r="E381" s="127">
        <v>13754</v>
      </c>
      <c r="F381" s="127">
        <v>14037.65</v>
      </c>
      <c r="G381" s="127">
        <v>13800</v>
      </c>
      <c r="H381" s="127">
        <v>13802.95</v>
      </c>
      <c r="I381" s="127">
        <v>13822.2</v>
      </c>
      <c r="J381" s="127">
        <v>14498</v>
      </c>
      <c r="K381" s="127">
        <v>5028</v>
      </c>
      <c r="L381" s="128">
        <v>325632</v>
      </c>
      <c r="M381" s="127">
        <v>4500951251.1499996</v>
      </c>
      <c r="N381" s="128">
        <v>49907</v>
      </c>
    </row>
    <row r="382" spans="1:14" x14ac:dyDescent="0.3">
      <c r="A382" s="126">
        <v>45562</v>
      </c>
      <c r="B382" t="s">
        <v>2459</v>
      </c>
      <c r="C382" s="127">
        <v>14115.5</v>
      </c>
      <c r="D382" s="127">
        <v>14195.65</v>
      </c>
      <c r="E382" s="127">
        <v>13933.3</v>
      </c>
      <c r="F382" s="127">
        <v>14100</v>
      </c>
      <c r="G382" s="127">
        <v>14049</v>
      </c>
      <c r="H382" s="127">
        <v>14037.65</v>
      </c>
      <c r="I382" s="127">
        <v>14055.71</v>
      </c>
      <c r="J382" s="127">
        <v>14498</v>
      </c>
      <c r="K382" s="127">
        <v>4733.45</v>
      </c>
      <c r="L382" s="128">
        <v>247943</v>
      </c>
      <c r="M382" s="127">
        <v>3485014803.4499998</v>
      </c>
      <c r="N382" s="128">
        <v>40533</v>
      </c>
    </row>
    <row r="383" spans="1:14" x14ac:dyDescent="0.3">
      <c r="A383" s="126">
        <v>45561</v>
      </c>
      <c r="B383" t="s">
        <v>2459</v>
      </c>
      <c r="C383" s="127">
        <v>14195</v>
      </c>
      <c r="D383" s="127">
        <v>14195</v>
      </c>
      <c r="E383" s="127">
        <v>13825</v>
      </c>
      <c r="F383" s="127">
        <v>14171.9</v>
      </c>
      <c r="G383" s="127">
        <v>14115.5</v>
      </c>
      <c r="H383" s="127">
        <v>14100</v>
      </c>
      <c r="I383" s="127">
        <v>14026.22</v>
      </c>
      <c r="J383" s="127">
        <v>14498</v>
      </c>
      <c r="K383" s="127">
        <v>4733.45</v>
      </c>
      <c r="L383" s="128">
        <v>369801</v>
      </c>
      <c r="M383" s="127">
        <v>5186909583.5500002</v>
      </c>
      <c r="N383" s="128">
        <v>57058</v>
      </c>
    </row>
    <row r="384" spans="1:14" x14ac:dyDescent="0.3">
      <c r="A384" s="126">
        <v>45560</v>
      </c>
      <c r="B384" t="s">
        <v>2459</v>
      </c>
      <c r="C384" s="127">
        <v>14375</v>
      </c>
      <c r="D384" s="127">
        <v>14475</v>
      </c>
      <c r="E384" s="127">
        <v>14020.8</v>
      </c>
      <c r="F384" s="127">
        <v>14340.85</v>
      </c>
      <c r="G384" s="127">
        <v>14165.05</v>
      </c>
      <c r="H384" s="127">
        <v>14171.9</v>
      </c>
      <c r="I384" s="127">
        <v>14247.93</v>
      </c>
      <c r="J384" s="127">
        <v>14498</v>
      </c>
      <c r="K384" s="127">
        <v>4733.45</v>
      </c>
      <c r="L384" s="128">
        <v>423470</v>
      </c>
      <c r="M384" s="127">
        <v>6033571621.3500004</v>
      </c>
      <c r="N384" s="128">
        <v>60241</v>
      </c>
    </row>
    <row r="385" spans="1:14" x14ac:dyDescent="0.3">
      <c r="A385" s="126">
        <v>45559</v>
      </c>
      <c r="B385" t="s">
        <v>2459</v>
      </c>
      <c r="C385" s="127">
        <v>14300</v>
      </c>
      <c r="D385" s="127">
        <v>14498</v>
      </c>
      <c r="E385" s="127">
        <v>14175</v>
      </c>
      <c r="F385" s="127">
        <v>14254.85</v>
      </c>
      <c r="G385" s="127">
        <v>14330</v>
      </c>
      <c r="H385" s="127">
        <v>14340.85</v>
      </c>
      <c r="I385" s="127">
        <v>14340.73</v>
      </c>
      <c r="J385" s="127">
        <v>14498</v>
      </c>
      <c r="K385" s="127">
        <v>4733.45</v>
      </c>
      <c r="L385" s="128">
        <v>505840</v>
      </c>
      <c r="M385" s="127">
        <v>7254114818.8000002</v>
      </c>
      <c r="N385" s="128">
        <v>70674</v>
      </c>
    </row>
    <row r="386" spans="1:14" x14ac:dyDescent="0.3">
      <c r="A386" s="126">
        <v>45558</v>
      </c>
      <c r="B386" t="s">
        <v>2459</v>
      </c>
      <c r="C386" s="127">
        <v>14100</v>
      </c>
      <c r="D386" s="127">
        <v>14320</v>
      </c>
      <c r="E386" s="127">
        <v>14000</v>
      </c>
      <c r="F386" s="127">
        <v>13995.6</v>
      </c>
      <c r="G386" s="127">
        <v>14230</v>
      </c>
      <c r="H386" s="127">
        <v>14254.85</v>
      </c>
      <c r="I386" s="127">
        <v>14204.86</v>
      </c>
      <c r="J386" s="127">
        <v>14399.95</v>
      </c>
      <c r="K386" s="127">
        <v>4733.45</v>
      </c>
      <c r="L386" s="128">
        <v>464206</v>
      </c>
      <c r="M386" s="127">
        <v>6593980461.8000002</v>
      </c>
      <c r="N386" s="128">
        <v>60288</v>
      </c>
    </row>
    <row r="387" spans="1:14" x14ac:dyDescent="0.3">
      <c r="A387" s="126">
        <v>45555</v>
      </c>
      <c r="B387" t="s">
        <v>2459</v>
      </c>
      <c r="C387" s="127">
        <v>13950</v>
      </c>
      <c r="D387" s="127">
        <v>14045</v>
      </c>
      <c r="E387" s="127">
        <v>13583.55</v>
      </c>
      <c r="F387" s="127">
        <v>13748.4</v>
      </c>
      <c r="G387" s="127">
        <v>13961.7</v>
      </c>
      <c r="H387" s="127">
        <v>13995.6</v>
      </c>
      <c r="I387" s="127">
        <v>13893.06</v>
      </c>
      <c r="J387" s="127">
        <v>14399.95</v>
      </c>
      <c r="K387" s="127">
        <v>4733.45</v>
      </c>
      <c r="L387" s="128">
        <v>610684</v>
      </c>
      <c r="M387" s="127">
        <v>8484269594.9499998</v>
      </c>
      <c r="N387" s="128">
        <v>83543</v>
      </c>
    </row>
    <row r="388" spans="1:14" x14ac:dyDescent="0.3">
      <c r="A388" s="126">
        <v>45554</v>
      </c>
      <c r="B388" t="s">
        <v>2459</v>
      </c>
      <c r="C388" s="127">
        <v>14150.45</v>
      </c>
      <c r="D388" s="127">
        <v>14399.95</v>
      </c>
      <c r="E388" s="127">
        <v>13310</v>
      </c>
      <c r="F388" s="127">
        <v>14061</v>
      </c>
      <c r="G388" s="127">
        <v>13774</v>
      </c>
      <c r="H388" s="127">
        <v>13748.4</v>
      </c>
      <c r="I388" s="127">
        <v>13799.64</v>
      </c>
      <c r="J388" s="127">
        <v>14399.95</v>
      </c>
      <c r="K388" s="127">
        <v>4733.45</v>
      </c>
      <c r="L388" s="128">
        <v>969959</v>
      </c>
      <c r="M388" s="127">
        <v>13385087140.299999</v>
      </c>
      <c r="N388" s="128">
        <v>145704</v>
      </c>
    </row>
    <row r="389" spans="1:14" x14ac:dyDescent="0.3">
      <c r="A389" s="126">
        <v>45553</v>
      </c>
      <c r="B389" t="s">
        <v>2459</v>
      </c>
      <c r="C389" s="127">
        <v>14050</v>
      </c>
      <c r="D389" s="127">
        <v>14185</v>
      </c>
      <c r="E389" s="127">
        <v>13900</v>
      </c>
      <c r="F389" s="127">
        <v>14091.3</v>
      </c>
      <c r="G389" s="127">
        <v>14005</v>
      </c>
      <c r="H389" s="127">
        <v>14061</v>
      </c>
      <c r="I389" s="127">
        <v>14054.76</v>
      </c>
      <c r="J389" s="127">
        <v>14189.95</v>
      </c>
      <c r="K389" s="127">
        <v>4733.45</v>
      </c>
      <c r="L389" s="128">
        <v>484058</v>
      </c>
      <c r="M389" s="127">
        <v>6803317044.5500002</v>
      </c>
      <c r="N389" s="128">
        <v>74502</v>
      </c>
    </row>
    <row r="390" spans="1:14" x14ac:dyDescent="0.3">
      <c r="A390" s="126">
        <v>45552</v>
      </c>
      <c r="B390" t="s">
        <v>2459</v>
      </c>
      <c r="C390" s="127">
        <v>13999</v>
      </c>
      <c r="D390" s="127">
        <v>14189.95</v>
      </c>
      <c r="E390" s="127">
        <v>13650</v>
      </c>
      <c r="F390" s="127">
        <v>13990.3</v>
      </c>
      <c r="G390" s="127">
        <v>14057.05</v>
      </c>
      <c r="H390" s="127">
        <v>14091.3</v>
      </c>
      <c r="I390" s="127">
        <v>13947.25</v>
      </c>
      <c r="J390" s="127">
        <v>14189.95</v>
      </c>
      <c r="K390" s="127">
        <v>4733.45</v>
      </c>
      <c r="L390" s="128">
        <v>782421</v>
      </c>
      <c r="M390" s="127">
        <v>10912623255.85</v>
      </c>
      <c r="N390" s="128">
        <v>116678</v>
      </c>
    </row>
    <row r="391" spans="1:14" x14ac:dyDescent="0.3">
      <c r="A391" s="126">
        <v>45551</v>
      </c>
      <c r="B391" t="s">
        <v>2459</v>
      </c>
      <c r="C391" s="127">
        <v>13170</v>
      </c>
      <c r="D391" s="127">
        <v>14056</v>
      </c>
      <c r="E391" s="127">
        <v>13050.5</v>
      </c>
      <c r="F391" s="127">
        <v>13027.65</v>
      </c>
      <c r="G391" s="127">
        <v>13925</v>
      </c>
      <c r="H391" s="127">
        <v>13990.3</v>
      </c>
      <c r="I391" s="127">
        <v>13722.05</v>
      </c>
      <c r="J391" s="127">
        <v>14056</v>
      </c>
      <c r="K391" s="127">
        <v>4733.45</v>
      </c>
      <c r="L391" s="128">
        <v>1572108</v>
      </c>
      <c r="M391" s="127">
        <v>21572541051.849998</v>
      </c>
      <c r="N391" s="128">
        <v>195306</v>
      </c>
    </row>
    <row r="392" spans="1:14" x14ac:dyDescent="0.3">
      <c r="A392" s="126">
        <v>45548</v>
      </c>
      <c r="B392" t="s">
        <v>2459</v>
      </c>
      <c r="C392" s="127">
        <v>12923.85</v>
      </c>
      <c r="D392" s="127">
        <v>13120</v>
      </c>
      <c r="E392" s="127">
        <v>12790</v>
      </c>
      <c r="F392" s="127">
        <v>12852.6</v>
      </c>
      <c r="G392" s="127">
        <v>13027.85</v>
      </c>
      <c r="H392" s="127">
        <v>13027.65</v>
      </c>
      <c r="I392" s="127">
        <v>12968.25</v>
      </c>
      <c r="J392" s="127">
        <v>13639.8</v>
      </c>
      <c r="K392" s="127">
        <v>4733.45</v>
      </c>
      <c r="L392" s="128">
        <v>361553</v>
      </c>
      <c r="M392" s="127">
        <v>4688708198.8500004</v>
      </c>
      <c r="N392" s="128">
        <v>50075</v>
      </c>
    </row>
    <row r="393" spans="1:14" x14ac:dyDescent="0.3">
      <c r="A393" s="126">
        <v>45547</v>
      </c>
      <c r="B393" t="s">
        <v>2459</v>
      </c>
      <c r="C393" s="127">
        <v>13000</v>
      </c>
      <c r="D393" s="127">
        <v>13100</v>
      </c>
      <c r="E393" s="127">
        <v>12781.65</v>
      </c>
      <c r="F393" s="127">
        <v>12724.3</v>
      </c>
      <c r="G393" s="127">
        <v>12877</v>
      </c>
      <c r="H393" s="127">
        <v>12852.6</v>
      </c>
      <c r="I393" s="127">
        <v>12869.74</v>
      </c>
      <c r="J393" s="127">
        <v>13639.8</v>
      </c>
      <c r="K393" s="127">
        <v>4733.45</v>
      </c>
      <c r="L393" s="128">
        <v>410265</v>
      </c>
      <c r="M393" s="127">
        <v>5280003221.3999996</v>
      </c>
      <c r="N393" s="128">
        <v>58404</v>
      </c>
    </row>
    <row r="394" spans="1:14" x14ac:dyDescent="0.3">
      <c r="A394" s="126">
        <v>45546</v>
      </c>
      <c r="B394" t="s">
        <v>2459</v>
      </c>
      <c r="C394" s="127">
        <v>12600</v>
      </c>
      <c r="D394" s="127">
        <v>12976.8</v>
      </c>
      <c r="E394" s="127">
        <v>12480</v>
      </c>
      <c r="F394" s="127">
        <v>12516.85</v>
      </c>
      <c r="G394" s="127">
        <v>12775.05</v>
      </c>
      <c r="H394" s="127">
        <v>12724.3</v>
      </c>
      <c r="I394" s="127">
        <v>12772.58</v>
      </c>
      <c r="J394" s="127">
        <v>13639.8</v>
      </c>
      <c r="K394" s="127">
        <v>4733.45</v>
      </c>
      <c r="L394" s="128">
        <v>614105</v>
      </c>
      <c r="M394" s="127">
        <v>7843704831.8999996</v>
      </c>
      <c r="N394" s="128">
        <v>90538</v>
      </c>
    </row>
    <row r="395" spans="1:14" x14ac:dyDescent="0.3">
      <c r="A395" s="126">
        <v>45545</v>
      </c>
      <c r="B395" t="s">
        <v>2459</v>
      </c>
      <c r="C395" s="127">
        <v>12675</v>
      </c>
      <c r="D395" s="127">
        <v>12675</v>
      </c>
      <c r="E395" s="127">
        <v>12425.1</v>
      </c>
      <c r="F395" s="127">
        <v>12401.45</v>
      </c>
      <c r="G395" s="127">
        <v>12512</v>
      </c>
      <c r="H395" s="127">
        <v>12516.85</v>
      </c>
      <c r="I395" s="127">
        <v>12530.41</v>
      </c>
      <c r="J395" s="127">
        <v>13639.8</v>
      </c>
      <c r="K395" s="127">
        <v>4733.45</v>
      </c>
      <c r="L395" s="128">
        <v>456291</v>
      </c>
      <c r="M395" s="127">
        <v>5717513367.6000004</v>
      </c>
      <c r="N395" s="128">
        <v>69697</v>
      </c>
    </row>
    <row r="396" spans="1:14" x14ac:dyDescent="0.3">
      <c r="A396" s="126">
        <v>45544</v>
      </c>
      <c r="B396" t="s">
        <v>2459</v>
      </c>
      <c r="C396" s="127">
        <v>12040</v>
      </c>
      <c r="D396" s="127">
        <v>12443.6</v>
      </c>
      <c r="E396" s="127">
        <v>12022</v>
      </c>
      <c r="F396" s="127">
        <v>12063.85</v>
      </c>
      <c r="G396" s="127">
        <v>12418</v>
      </c>
      <c r="H396" s="127">
        <v>12401.45</v>
      </c>
      <c r="I396" s="127">
        <v>12267.88</v>
      </c>
      <c r="J396" s="127">
        <v>13639.8</v>
      </c>
      <c r="K396" s="127">
        <v>4733.45</v>
      </c>
      <c r="L396" s="128">
        <v>421135</v>
      </c>
      <c r="M396" s="127">
        <v>5166435276.0500002</v>
      </c>
      <c r="N396" s="128">
        <v>62225</v>
      </c>
    </row>
    <row r="397" spans="1:14" x14ac:dyDescent="0.3">
      <c r="A397" s="126">
        <v>45541</v>
      </c>
      <c r="B397" t="s">
        <v>2459</v>
      </c>
      <c r="C397" s="127">
        <v>12484</v>
      </c>
      <c r="D397" s="127">
        <v>12484</v>
      </c>
      <c r="E397" s="127">
        <v>12043.05</v>
      </c>
      <c r="F397" s="127">
        <v>12412.2</v>
      </c>
      <c r="G397" s="127">
        <v>12098</v>
      </c>
      <c r="H397" s="127">
        <v>12063.85</v>
      </c>
      <c r="I397" s="127">
        <v>12178.63</v>
      </c>
      <c r="J397" s="127">
        <v>13639.8</v>
      </c>
      <c r="K397" s="127">
        <v>4733.45</v>
      </c>
      <c r="L397" s="128">
        <v>437339</v>
      </c>
      <c r="M397" s="127">
        <v>5326189214.6499996</v>
      </c>
      <c r="N397" s="128">
        <v>73135</v>
      </c>
    </row>
    <row r="398" spans="1:14" x14ac:dyDescent="0.3">
      <c r="A398" s="126">
        <v>45540</v>
      </c>
      <c r="B398" t="s">
        <v>2459</v>
      </c>
      <c r="C398" s="127">
        <v>12800</v>
      </c>
      <c r="D398" s="127">
        <v>12833.55</v>
      </c>
      <c r="E398" s="127">
        <v>12360.2</v>
      </c>
      <c r="F398" s="127">
        <v>12777.85</v>
      </c>
      <c r="G398" s="127">
        <v>12395</v>
      </c>
      <c r="H398" s="127">
        <v>12412.2</v>
      </c>
      <c r="I398" s="127">
        <v>12506.62</v>
      </c>
      <c r="J398" s="127">
        <v>13639.8</v>
      </c>
      <c r="K398" s="127">
        <v>4733.45</v>
      </c>
      <c r="L398" s="128">
        <v>440981</v>
      </c>
      <c r="M398" s="127">
        <v>5515180383.9499998</v>
      </c>
      <c r="N398" s="128">
        <v>68871</v>
      </c>
    </row>
    <row r="399" spans="1:14" x14ac:dyDescent="0.3">
      <c r="A399" s="126">
        <v>45539</v>
      </c>
      <c r="B399" t="s">
        <v>2459</v>
      </c>
      <c r="C399" s="127">
        <v>12990</v>
      </c>
      <c r="D399" s="127">
        <v>12990</v>
      </c>
      <c r="E399" s="127">
        <v>12692.15</v>
      </c>
      <c r="F399" s="127">
        <v>12991.8</v>
      </c>
      <c r="G399" s="127">
        <v>12785</v>
      </c>
      <c r="H399" s="127">
        <v>12777.85</v>
      </c>
      <c r="I399" s="127">
        <v>12805.36</v>
      </c>
      <c r="J399" s="127">
        <v>13639.8</v>
      </c>
      <c r="K399" s="127">
        <v>4733.45</v>
      </c>
      <c r="L399" s="128">
        <v>411393</v>
      </c>
      <c r="M399" s="127">
        <v>5268037392.1999998</v>
      </c>
      <c r="N399" s="128">
        <v>58034</v>
      </c>
    </row>
    <row r="400" spans="1:14" x14ac:dyDescent="0.3">
      <c r="A400" s="126">
        <v>45538</v>
      </c>
      <c r="B400" t="s">
        <v>2459</v>
      </c>
      <c r="C400" s="127">
        <v>12650</v>
      </c>
      <c r="D400" s="127">
        <v>13020</v>
      </c>
      <c r="E400" s="127">
        <v>12637.8</v>
      </c>
      <c r="F400" s="127">
        <v>12614.45</v>
      </c>
      <c r="G400" s="127">
        <v>13000</v>
      </c>
      <c r="H400" s="127">
        <v>12991.8</v>
      </c>
      <c r="I400" s="127">
        <v>12881.18</v>
      </c>
      <c r="J400" s="127">
        <v>13639.8</v>
      </c>
      <c r="K400" s="127">
        <v>4733.45</v>
      </c>
      <c r="L400" s="128">
        <v>565598</v>
      </c>
      <c r="M400" s="127">
        <v>7285567868.8500004</v>
      </c>
      <c r="N400" s="128">
        <v>68224</v>
      </c>
    </row>
    <row r="401" spans="1:14" x14ac:dyDescent="0.3">
      <c r="A401" s="126">
        <v>45537</v>
      </c>
      <c r="B401" t="s">
        <v>2459</v>
      </c>
      <c r="C401" s="127">
        <v>13160</v>
      </c>
      <c r="D401" s="127">
        <v>13160</v>
      </c>
      <c r="E401" s="127">
        <v>12490.1</v>
      </c>
      <c r="F401" s="127">
        <v>13170.95</v>
      </c>
      <c r="G401" s="127">
        <v>12627</v>
      </c>
      <c r="H401" s="127">
        <v>12614.45</v>
      </c>
      <c r="I401" s="127">
        <v>12677.57</v>
      </c>
      <c r="J401" s="127">
        <v>13639.8</v>
      </c>
      <c r="K401" s="127">
        <v>4733.45</v>
      </c>
      <c r="L401" s="128">
        <v>725442</v>
      </c>
      <c r="M401" s="127">
        <v>9196838914.6499996</v>
      </c>
      <c r="N401" s="128">
        <v>96257</v>
      </c>
    </row>
    <row r="402" spans="1:14" x14ac:dyDescent="0.3">
      <c r="A402" s="126">
        <v>45534</v>
      </c>
      <c r="B402" t="s">
        <v>2459</v>
      </c>
      <c r="C402" s="127">
        <v>13311</v>
      </c>
      <c r="D402" s="127">
        <v>13625</v>
      </c>
      <c r="E402" s="127">
        <v>12865</v>
      </c>
      <c r="F402" s="127">
        <v>13201.9</v>
      </c>
      <c r="G402" s="127">
        <v>12930.95</v>
      </c>
      <c r="H402" s="127">
        <v>13170.95</v>
      </c>
      <c r="I402" s="127">
        <v>13204.68</v>
      </c>
      <c r="J402" s="127">
        <v>13639.8</v>
      </c>
      <c r="K402" s="127">
        <v>4733.45</v>
      </c>
      <c r="L402" s="128">
        <v>4621055</v>
      </c>
      <c r="M402" s="127">
        <v>61019563617.199997</v>
      </c>
      <c r="N402" s="128">
        <v>206386</v>
      </c>
    </row>
    <row r="403" spans="1:14" x14ac:dyDescent="0.3">
      <c r="A403" s="126">
        <v>45533</v>
      </c>
      <c r="B403" t="s">
        <v>2459</v>
      </c>
      <c r="C403" s="127">
        <v>13284</v>
      </c>
      <c r="D403" s="127">
        <v>13320</v>
      </c>
      <c r="E403" s="127">
        <v>13080</v>
      </c>
      <c r="F403" s="127">
        <v>13247.8</v>
      </c>
      <c r="G403" s="127">
        <v>13211</v>
      </c>
      <c r="H403" s="127">
        <v>13201.9</v>
      </c>
      <c r="I403" s="127">
        <v>13190.8</v>
      </c>
      <c r="J403" s="127">
        <v>13639.8</v>
      </c>
      <c r="K403" s="127">
        <v>4733.45</v>
      </c>
      <c r="L403" s="128">
        <v>448393</v>
      </c>
      <c r="M403" s="127">
        <v>5914661860.25</v>
      </c>
      <c r="N403" s="128">
        <v>54856</v>
      </c>
    </row>
    <row r="404" spans="1:14" x14ac:dyDescent="0.3">
      <c r="A404" s="126">
        <v>45532</v>
      </c>
      <c r="B404" t="s">
        <v>2459</v>
      </c>
      <c r="C404" s="127">
        <v>13271.25</v>
      </c>
      <c r="D404" s="127">
        <v>13415</v>
      </c>
      <c r="E404" s="127">
        <v>13158</v>
      </c>
      <c r="F404" s="127">
        <v>13227.55</v>
      </c>
      <c r="G404" s="127">
        <v>13270</v>
      </c>
      <c r="H404" s="127">
        <v>13247.8</v>
      </c>
      <c r="I404" s="127">
        <v>13286.14</v>
      </c>
      <c r="J404" s="127">
        <v>13639.8</v>
      </c>
      <c r="K404" s="127">
        <v>4733.45</v>
      </c>
      <c r="L404" s="128">
        <v>363452</v>
      </c>
      <c r="M404" s="127">
        <v>4828875599</v>
      </c>
      <c r="N404" s="128">
        <v>52632</v>
      </c>
    </row>
    <row r="405" spans="1:14" x14ac:dyDescent="0.3">
      <c r="A405" s="126">
        <v>45531</v>
      </c>
      <c r="B405" t="s">
        <v>2459</v>
      </c>
      <c r="C405" s="127">
        <v>13399.95</v>
      </c>
      <c r="D405" s="127">
        <v>13459.8</v>
      </c>
      <c r="E405" s="127">
        <v>13190</v>
      </c>
      <c r="F405" s="127">
        <v>13393.45</v>
      </c>
      <c r="G405" s="127">
        <v>13197</v>
      </c>
      <c r="H405" s="127">
        <v>13227.55</v>
      </c>
      <c r="I405" s="127">
        <v>13304.19</v>
      </c>
      <c r="J405" s="127">
        <v>13639.8</v>
      </c>
      <c r="K405" s="127">
        <v>4733.45</v>
      </c>
      <c r="L405" s="128">
        <v>359710</v>
      </c>
      <c r="M405" s="127">
        <v>4785648597.0500002</v>
      </c>
      <c r="N405" s="128">
        <v>51661</v>
      </c>
    </row>
    <row r="406" spans="1:14" x14ac:dyDescent="0.3">
      <c r="A406" s="126">
        <v>45530</v>
      </c>
      <c r="B406" t="s">
        <v>2459</v>
      </c>
      <c r="C406" s="127">
        <v>13399</v>
      </c>
      <c r="D406" s="127">
        <v>13639.8</v>
      </c>
      <c r="E406" s="127">
        <v>13295</v>
      </c>
      <c r="F406" s="127">
        <v>13270.55</v>
      </c>
      <c r="G406" s="127">
        <v>13375</v>
      </c>
      <c r="H406" s="127">
        <v>13393.45</v>
      </c>
      <c r="I406" s="127">
        <v>13478.3</v>
      </c>
      <c r="J406" s="127">
        <v>13639.8</v>
      </c>
      <c r="K406" s="127">
        <v>4733.45</v>
      </c>
      <c r="L406" s="128">
        <v>643656</v>
      </c>
      <c r="M406" s="127">
        <v>8675391769.2999992</v>
      </c>
      <c r="N406" s="128">
        <v>91997</v>
      </c>
    </row>
    <row r="407" spans="1:14" x14ac:dyDescent="0.3">
      <c r="A407" s="126">
        <v>45527</v>
      </c>
      <c r="B407" t="s">
        <v>2459</v>
      </c>
      <c r="C407" s="127">
        <v>12880</v>
      </c>
      <c r="D407" s="127">
        <v>13394.9</v>
      </c>
      <c r="E407" s="127">
        <v>12800</v>
      </c>
      <c r="F407" s="127">
        <v>12859.75</v>
      </c>
      <c r="G407" s="127">
        <v>13280</v>
      </c>
      <c r="H407" s="127">
        <v>13270.55</v>
      </c>
      <c r="I407" s="127">
        <v>13191.35</v>
      </c>
      <c r="J407" s="127">
        <v>13394.9</v>
      </c>
      <c r="K407" s="127">
        <v>4730.1000000000004</v>
      </c>
      <c r="L407" s="128">
        <v>881956</v>
      </c>
      <c r="M407" s="127">
        <v>11634191041.200001</v>
      </c>
      <c r="N407" s="128">
        <v>99966</v>
      </c>
    </row>
    <row r="408" spans="1:14" x14ac:dyDescent="0.3">
      <c r="A408" s="126">
        <v>45526</v>
      </c>
      <c r="B408" t="s">
        <v>2459</v>
      </c>
      <c r="C408" s="127">
        <v>12736.2</v>
      </c>
      <c r="D408" s="127">
        <v>12875</v>
      </c>
      <c r="E408" s="127">
        <v>12690.05</v>
      </c>
      <c r="F408" s="127">
        <v>12736.2</v>
      </c>
      <c r="G408" s="127">
        <v>12845.35</v>
      </c>
      <c r="H408" s="127">
        <v>12859.75</v>
      </c>
      <c r="I408" s="127">
        <v>12805.68</v>
      </c>
      <c r="J408" s="127">
        <v>12920</v>
      </c>
      <c r="K408" s="127">
        <v>4730.1000000000004</v>
      </c>
      <c r="L408" s="128">
        <v>265980</v>
      </c>
      <c r="M408" s="127">
        <v>3406054902.8499999</v>
      </c>
      <c r="N408" s="128">
        <v>37014</v>
      </c>
    </row>
    <row r="409" spans="1:14" x14ac:dyDescent="0.3">
      <c r="A409" s="126">
        <v>45525</v>
      </c>
      <c r="B409" t="s">
        <v>2459</v>
      </c>
      <c r="C409" s="127">
        <v>12710</v>
      </c>
      <c r="D409" s="127">
        <v>12787.95</v>
      </c>
      <c r="E409" s="127">
        <v>12526.1</v>
      </c>
      <c r="F409" s="127">
        <v>12675.7</v>
      </c>
      <c r="G409" s="127">
        <v>12727.25</v>
      </c>
      <c r="H409" s="127">
        <v>12736.2</v>
      </c>
      <c r="I409" s="127">
        <v>12696.72</v>
      </c>
      <c r="J409" s="127">
        <v>12920</v>
      </c>
      <c r="K409" s="127">
        <v>4730.1000000000004</v>
      </c>
      <c r="L409" s="128">
        <v>364749</v>
      </c>
      <c r="M409" s="127">
        <v>4631114437.0500002</v>
      </c>
      <c r="N409" s="128">
        <v>46167</v>
      </c>
    </row>
    <row r="410" spans="1:14" x14ac:dyDescent="0.3">
      <c r="A410" s="126">
        <v>45524</v>
      </c>
      <c r="B410" t="s">
        <v>2459</v>
      </c>
      <c r="C410" s="127">
        <v>12900</v>
      </c>
      <c r="D410" s="127">
        <v>12920</v>
      </c>
      <c r="E410" s="127">
        <v>12550</v>
      </c>
      <c r="F410" s="127">
        <v>12779.95</v>
      </c>
      <c r="G410" s="127">
        <v>12655.1</v>
      </c>
      <c r="H410" s="127">
        <v>12675.7</v>
      </c>
      <c r="I410" s="127">
        <v>12708.72</v>
      </c>
      <c r="J410" s="127">
        <v>12920</v>
      </c>
      <c r="K410" s="127">
        <v>4730.1000000000004</v>
      </c>
      <c r="L410" s="128">
        <v>498231</v>
      </c>
      <c r="M410" s="127">
        <v>6331880707.3999996</v>
      </c>
      <c r="N410" s="128">
        <v>74332</v>
      </c>
    </row>
    <row r="411" spans="1:14" x14ac:dyDescent="0.3">
      <c r="A411" s="126">
        <v>45523</v>
      </c>
      <c r="B411" t="s">
        <v>2459</v>
      </c>
      <c r="C411" s="127">
        <v>12550</v>
      </c>
      <c r="D411" s="127">
        <v>12835</v>
      </c>
      <c r="E411" s="127">
        <v>12419.8</v>
      </c>
      <c r="F411" s="127">
        <v>12374.9</v>
      </c>
      <c r="G411" s="127">
        <v>12784</v>
      </c>
      <c r="H411" s="127">
        <v>12779.95</v>
      </c>
      <c r="I411" s="127">
        <v>12670.79</v>
      </c>
      <c r="J411" s="127">
        <v>12879</v>
      </c>
      <c r="K411" s="127">
        <v>4730.1000000000004</v>
      </c>
      <c r="L411" s="128">
        <v>710397</v>
      </c>
      <c r="M411" s="127">
        <v>9001292719.7000008</v>
      </c>
      <c r="N411" s="128">
        <v>89429</v>
      </c>
    </row>
    <row r="412" spans="1:14" x14ac:dyDescent="0.3">
      <c r="A412" s="126">
        <v>45520</v>
      </c>
      <c r="B412" t="s">
        <v>2459</v>
      </c>
      <c r="C412" s="127">
        <v>12087</v>
      </c>
      <c r="D412" s="127">
        <v>12423.6</v>
      </c>
      <c r="E412" s="127">
        <v>12025.2</v>
      </c>
      <c r="F412" s="127">
        <v>11913.9</v>
      </c>
      <c r="G412" s="127">
        <v>12360.8</v>
      </c>
      <c r="H412" s="127">
        <v>12374.9</v>
      </c>
      <c r="I412" s="127">
        <v>12284.76</v>
      </c>
      <c r="J412" s="127">
        <v>12879</v>
      </c>
      <c r="K412" s="127">
        <v>4585</v>
      </c>
      <c r="L412" s="128">
        <v>595362</v>
      </c>
      <c r="M412" s="127">
        <v>7313877431.9499998</v>
      </c>
      <c r="N412" s="128">
        <v>87673</v>
      </c>
    </row>
    <row r="413" spans="1:14" x14ac:dyDescent="0.3">
      <c r="A413" s="126">
        <v>45518</v>
      </c>
      <c r="B413" t="s">
        <v>2459</v>
      </c>
      <c r="C413" s="127">
        <v>12079.85</v>
      </c>
      <c r="D413" s="127">
        <v>12149</v>
      </c>
      <c r="E413" s="127">
        <v>11840</v>
      </c>
      <c r="F413" s="127">
        <v>11986.15</v>
      </c>
      <c r="G413" s="127">
        <v>11889</v>
      </c>
      <c r="H413" s="127">
        <v>11913.9</v>
      </c>
      <c r="I413" s="127">
        <v>11968.01</v>
      </c>
      <c r="J413" s="127">
        <v>12879</v>
      </c>
      <c r="K413" s="127">
        <v>4585</v>
      </c>
      <c r="L413" s="128">
        <v>472500</v>
      </c>
      <c r="M413" s="127">
        <v>5654883666.3500004</v>
      </c>
      <c r="N413" s="128">
        <v>58779</v>
      </c>
    </row>
    <row r="414" spans="1:14" x14ac:dyDescent="0.3">
      <c r="A414" s="126">
        <v>45517</v>
      </c>
      <c r="B414" t="s">
        <v>2459</v>
      </c>
      <c r="C414" s="127">
        <v>11837.15</v>
      </c>
      <c r="D414" s="127">
        <v>12092</v>
      </c>
      <c r="E414" s="127">
        <v>11737.8</v>
      </c>
      <c r="F414" s="127">
        <v>11664.25</v>
      </c>
      <c r="G414" s="127">
        <v>11970</v>
      </c>
      <c r="H414" s="127">
        <v>11986.15</v>
      </c>
      <c r="I414" s="127">
        <v>11983.96</v>
      </c>
      <c r="J414" s="127">
        <v>12879</v>
      </c>
      <c r="K414" s="127">
        <v>4585</v>
      </c>
      <c r="L414" s="128">
        <v>732893</v>
      </c>
      <c r="M414" s="127">
        <v>8782961516.6499996</v>
      </c>
      <c r="N414" s="128">
        <v>97912</v>
      </c>
    </row>
    <row r="415" spans="1:14" x14ac:dyDescent="0.3">
      <c r="A415" s="126">
        <v>45516</v>
      </c>
      <c r="B415" t="s">
        <v>2459</v>
      </c>
      <c r="C415" s="127">
        <v>11739.65</v>
      </c>
      <c r="D415" s="127">
        <v>11900</v>
      </c>
      <c r="E415" s="127">
        <v>11559.9</v>
      </c>
      <c r="F415" s="127">
        <v>11740.45</v>
      </c>
      <c r="G415" s="127">
        <v>11750</v>
      </c>
      <c r="H415" s="127">
        <v>11664.25</v>
      </c>
      <c r="I415" s="127">
        <v>11699.53</v>
      </c>
      <c r="J415" s="127">
        <v>12879</v>
      </c>
      <c r="K415" s="127">
        <v>4585</v>
      </c>
      <c r="L415" s="128">
        <v>489671</v>
      </c>
      <c r="M415" s="127">
        <v>5728920311.5500002</v>
      </c>
      <c r="N415" s="128">
        <v>49928</v>
      </c>
    </row>
    <row r="416" spans="1:14" x14ac:dyDescent="0.3">
      <c r="A416" s="126">
        <v>45513</v>
      </c>
      <c r="B416" t="s">
        <v>2459</v>
      </c>
      <c r="C416" s="127">
        <v>11585</v>
      </c>
      <c r="D416" s="127">
        <v>11800.05</v>
      </c>
      <c r="E416" s="127">
        <v>11553.75</v>
      </c>
      <c r="F416" s="127">
        <v>11453.75</v>
      </c>
      <c r="G416" s="127">
        <v>11779.65</v>
      </c>
      <c r="H416" s="127">
        <v>11740.45</v>
      </c>
      <c r="I416" s="127">
        <v>11719.48</v>
      </c>
      <c r="J416" s="127">
        <v>12879</v>
      </c>
      <c r="K416" s="127">
        <v>4385.05</v>
      </c>
      <c r="L416" s="128">
        <v>341383</v>
      </c>
      <c r="M416" s="127">
        <v>4000830003.0999999</v>
      </c>
      <c r="N416" s="128">
        <v>50650</v>
      </c>
    </row>
    <row r="417" spans="1:14" x14ac:dyDescent="0.3">
      <c r="A417" s="126">
        <v>45512</v>
      </c>
      <c r="B417" t="s">
        <v>2459</v>
      </c>
      <c r="C417" s="127">
        <v>11640</v>
      </c>
      <c r="D417" s="127">
        <v>11744</v>
      </c>
      <c r="E417" s="127">
        <v>11411.1</v>
      </c>
      <c r="F417" s="127">
        <v>11606.9</v>
      </c>
      <c r="G417" s="127">
        <v>11440</v>
      </c>
      <c r="H417" s="127">
        <v>11453.75</v>
      </c>
      <c r="I417" s="127">
        <v>11593.01</v>
      </c>
      <c r="J417" s="127">
        <v>12879</v>
      </c>
      <c r="K417" s="127">
        <v>4385.05</v>
      </c>
      <c r="L417" s="128">
        <v>287000</v>
      </c>
      <c r="M417" s="127">
        <v>3327192569.8499999</v>
      </c>
      <c r="N417" s="128">
        <v>53956</v>
      </c>
    </row>
    <row r="418" spans="1:14" x14ac:dyDescent="0.3">
      <c r="A418" s="126">
        <v>45511</v>
      </c>
      <c r="B418" t="s">
        <v>2459</v>
      </c>
      <c r="C418" s="127">
        <v>11350</v>
      </c>
      <c r="D418" s="127">
        <v>11686.85</v>
      </c>
      <c r="E418" s="127">
        <v>11308</v>
      </c>
      <c r="F418" s="127">
        <v>11110.85</v>
      </c>
      <c r="G418" s="127">
        <v>11680</v>
      </c>
      <c r="H418" s="127">
        <v>11606.9</v>
      </c>
      <c r="I418" s="127">
        <v>11501.94</v>
      </c>
      <c r="J418" s="127">
        <v>12879</v>
      </c>
      <c r="K418" s="127">
        <v>4385.05</v>
      </c>
      <c r="L418" s="128">
        <v>428350</v>
      </c>
      <c r="M418" s="127">
        <v>4926856575.25</v>
      </c>
      <c r="N418" s="128">
        <v>60955</v>
      </c>
    </row>
    <row r="419" spans="1:14" x14ac:dyDescent="0.3">
      <c r="A419" s="126">
        <v>45510</v>
      </c>
      <c r="B419" t="s">
        <v>2459</v>
      </c>
      <c r="C419" s="127">
        <v>11400</v>
      </c>
      <c r="D419" s="127">
        <v>11569.95</v>
      </c>
      <c r="E419" s="127">
        <v>11066.75</v>
      </c>
      <c r="F419" s="127">
        <v>11141.6</v>
      </c>
      <c r="G419" s="127">
        <v>11126.45</v>
      </c>
      <c r="H419" s="127">
        <v>11110.85</v>
      </c>
      <c r="I419" s="127">
        <v>11333.2</v>
      </c>
      <c r="J419" s="127">
        <v>12879</v>
      </c>
      <c r="K419" s="127">
        <v>4385.05</v>
      </c>
      <c r="L419" s="128">
        <v>488736</v>
      </c>
      <c r="M419" s="127">
        <v>5538940489.6000004</v>
      </c>
      <c r="N419" s="128">
        <v>79111</v>
      </c>
    </row>
    <row r="420" spans="1:14" x14ac:dyDescent="0.3">
      <c r="A420" s="126">
        <v>45509</v>
      </c>
      <c r="B420" t="s">
        <v>2459</v>
      </c>
      <c r="C420" s="127">
        <v>10950.05</v>
      </c>
      <c r="D420" s="127">
        <v>11514.7</v>
      </c>
      <c r="E420" s="127">
        <v>10950.05</v>
      </c>
      <c r="F420" s="127">
        <v>11654.55</v>
      </c>
      <c r="G420" s="127">
        <v>11116</v>
      </c>
      <c r="H420" s="127">
        <v>11141.6</v>
      </c>
      <c r="I420" s="127">
        <v>11149.11</v>
      </c>
      <c r="J420" s="127">
        <v>12879</v>
      </c>
      <c r="K420" s="127">
        <v>4385.05</v>
      </c>
      <c r="L420" s="128">
        <v>621110</v>
      </c>
      <c r="M420" s="127">
        <v>6924821193.9499998</v>
      </c>
      <c r="N420" s="128">
        <v>92459</v>
      </c>
    </row>
    <row r="421" spans="1:14" x14ac:dyDescent="0.3">
      <c r="A421" s="126">
        <v>45506</v>
      </c>
      <c r="B421" t="s">
        <v>2459</v>
      </c>
      <c r="C421" s="127">
        <v>11550</v>
      </c>
      <c r="D421" s="127">
        <v>11818.95</v>
      </c>
      <c r="E421" s="127">
        <v>11414.6</v>
      </c>
      <c r="F421" s="127">
        <v>11670.55</v>
      </c>
      <c r="G421" s="127">
        <v>11649.8</v>
      </c>
      <c r="H421" s="127">
        <v>11654.55</v>
      </c>
      <c r="I421" s="127">
        <v>11679.14</v>
      </c>
      <c r="J421" s="127">
        <v>12879</v>
      </c>
      <c r="K421" s="127">
        <v>4020</v>
      </c>
      <c r="L421" s="128">
        <v>486190</v>
      </c>
      <c r="M421" s="127">
        <v>5678279080.9499998</v>
      </c>
      <c r="N421" s="128">
        <v>81326</v>
      </c>
    </row>
    <row r="422" spans="1:14" x14ac:dyDescent="0.3">
      <c r="A422" s="126">
        <v>45505</v>
      </c>
      <c r="B422" t="s">
        <v>2459</v>
      </c>
      <c r="C422" s="127">
        <v>12199.95</v>
      </c>
      <c r="D422" s="127">
        <v>12199.95</v>
      </c>
      <c r="E422" s="127">
        <v>11592</v>
      </c>
      <c r="F422" s="127">
        <v>12106.45</v>
      </c>
      <c r="G422" s="127">
        <v>11700</v>
      </c>
      <c r="H422" s="127">
        <v>11670.55</v>
      </c>
      <c r="I422" s="127">
        <v>11762.28</v>
      </c>
      <c r="J422" s="127">
        <v>12879</v>
      </c>
      <c r="K422" s="127">
        <v>4020</v>
      </c>
      <c r="L422" s="128">
        <v>667577</v>
      </c>
      <c r="M422" s="127">
        <v>7852230060</v>
      </c>
      <c r="N422" s="128">
        <v>108947</v>
      </c>
    </row>
    <row r="423" spans="1:14" x14ac:dyDescent="0.3">
      <c r="A423" s="126">
        <v>45504</v>
      </c>
      <c r="B423" t="s">
        <v>2459</v>
      </c>
      <c r="C423" s="127">
        <v>12601.1</v>
      </c>
      <c r="D423" s="127">
        <v>12690</v>
      </c>
      <c r="E423" s="127">
        <v>12060.1</v>
      </c>
      <c r="F423" s="127">
        <v>11977.35</v>
      </c>
      <c r="G423" s="127">
        <v>12100</v>
      </c>
      <c r="H423" s="127">
        <v>12106.45</v>
      </c>
      <c r="I423" s="127">
        <v>12287.1</v>
      </c>
      <c r="J423" s="127">
        <v>12879</v>
      </c>
      <c r="K423" s="127">
        <v>4020</v>
      </c>
      <c r="L423" s="128">
        <v>1805812</v>
      </c>
      <c r="M423" s="127">
        <v>22188201118.549999</v>
      </c>
      <c r="N423" s="128">
        <v>176208</v>
      </c>
    </row>
    <row r="424" spans="1:14" x14ac:dyDescent="0.3">
      <c r="A424" s="126">
        <v>45503</v>
      </c>
      <c r="B424" t="s">
        <v>2459</v>
      </c>
      <c r="C424" s="127">
        <v>11689</v>
      </c>
      <c r="D424" s="127">
        <v>12038</v>
      </c>
      <c r="E424" s="127">
        <v>11530</v>
      </c>
      <c r="F424" s="127">
        <v>11627.65</v>
      </c>
      <c r="G424" s="127">
        <v>11964</v>
      </c>
      <c r="H424" s="127">
        <v>11977.35</v>
      </c>
      <c r="I424" s="127">
        <v>11811.94</v>
      </c>
      <c r="J424" s="127">
        <v>12879</v>
      </c>
      <c r="K424" s="127">
        <v>4020</v>
      </c>
      <c r="L424" s="128">
        <v>898741</v>
      </c>
      <c r="M424" s="127">
        <v>10615877098.75</v>
      </c>
      <c r="N424" s="128">
        <v>116855</v>
      </c>
    </row>
    <row r="425" spans="1:14" x14ac:dyDescent="0.3">
      <c r="A425" s="126">
        <v>45502</v>
      </c>
      <c r="B425" t="s">
        <v>2459</v>
      </c>
      <c r="C425" s="127">
        <v>11349.95</v>
      </c>
      <c r="D425" s="127">
        <v>11675.95</v>
      </c>
      <c r="E425" s="127">
        <v>11225</v>
      </c>
      <c r="F425" s="127">
        <v>11272.6</v>
      </c>
      <c r="G425" s="127">
        <v>11656</v>
      </c>
      <c r="H425" s="127">
        <v>11627.65</v>
      </c>
      <c r="I425" s="127">
        <v>11538.25</v>
      </c>
      <c r="J425" s="127">
        <v>12879</v>
      </c>
      <c r="K425" s="127">
        <v>4020</v>
      </c>
      <c r="L425" s="128">
        <v>459091</v>
      </c>
      <c r="M425" s="127">
        <v>5297105103.6000004</v>
      </c>
      <c r="N425" s="128">
        <v>76223</v>
      </c>
    </row>
    <row r="426" spans="1:14" x14ac:dyDescent="0.3">
      <c r="A426" s="126">
        <v>45499</v>
      </c>
      <c r="B426" t="s">
        <v>2459</v>
      </c>
      <c r="C426" s="127">
        <v>10970</v>
      </c>
      <c r="D426" s="127">
        <v>11312</v>
      </c>
      <c r="E426" s="127">
        <v>10945.1</v>
      </c>
      <c r="F426" s="127">
        <v>10910.15</v>
      </c>
      <c r="G426" s="127">
        <v>11268</v>
      </c>
      <c r="H426" s="127">
        <v>11272.6</v>
      </c>
      <c r="I426" s="127">
        <v>11164.19</v>
      </c>
      <c r="J426" s="127">
        <v>12879</v>
      </c>
      <c r="K426" s="127">
        <v>3953</v>
      </c>
      <c r="L426" s="128">
        <v>292939</v>
      </c>
      <c r="M426" s="127">
        <v>3270425824.5</v>
      </c>
      <c r="N426" s="128">
        <v>51091</v>
      </c>
    </row>
    <row r="427" spans="1:14" x14ac:dyDescent="0.3">
      <c r="A427" s="126">
        <v>45498</v>
      </c>
      <c r="B427" t="s">
        <v>2459</v>
      </c>
      <c r="C427" s="127">
        <v>10850</v>
      </c>
      <c r="D427" s="127">
        <v>10975</v>
      </c>
      <c r="E427" s="127">
        <v>10741.45</v>
      </c>
      <c r="F427" s="127">
        <v>10987.65</v>
      </c>
      <c r="G427" s="127">
        <v>10975</v>
      </c>
      <c r="H427" s="127">
        <v>10910.15</v>
      </c>
      <c r="I427" s="127">
        <v>10856.66</v>
      </c>
      <c r="J427" s="127">
        <v>12879</v>
      </c>
      <c r="K427" s="127">
        <v>3953</v>
      </c>
      <c r="L427" s="128">
        <v>241219</v>
      </c>
      <c r="M427" s="127">
        <v>2618833723.3499999</v>
      </c>
      <c r="N427" s="128">
        <v>39995</v>
      </c>
    </row>
    <row r="428" spans="1:14" x14ac:dyDescent="0.3">
      <c r="A428" s="126">
        <v>45497</v>
      </c>
      <c r="B428" t="s">
        <v>2459</v>
      </c>
      <c r="C428" s="127">
        <v>10880.05</v>
      </c>
      <c r="D428" s="127">
        <v>11111</v>
      </c>
      <c r="E428" s="127">
        <v>10722</v>
      </c>
      <c r="F428" s="127">
        <v>10943.1</v>
      </c>
      <c r="G428" s="127">
        <v>10989</v>
      </c>
      <c r="H428" s="127">
        <v>10987.65</v>
      </c>
      <c r="I428" s="127">
        <v>10901.43</v>
      </c>
      <c r="J428" s="127">
        <v>12879</v>
      </c>
      <c r="K428" s="127">
        <v>3953</v>
      </c>
      <c r="L428" s="128">
        <v>420853</v>
      </c>
      <c r="M428" s="127">
        <v>4587899766.6499996</v>
      </c>
      <c r="N428" s="128">
        <v>75339</v>
      </c>
    </row>
    <row r="429" spans="1:14" x14ac:dyDescent="0.3">
      <c r="A429" s="126">
        <v>45496</v>
      </c>
      <c r="B429" t="s">
        <v>2459</v>
      </c>
      <c r="C429" s="127">
        <v>11430</v>
      </c>
      <c r="D429" s="127">
        <v>11452.5</v>
      </c>
      <c r="E429" s="127">
        <v>10620</v>
      </c>
      <c r="F429" s="127">
        <v>11353.45</v>
      </c>
      <c r="G429" s="127">
        <v>10954.95</v>
      </c>
      <c r="H429" s="127">
        <v>10943.1</v>
      </c>
      <c r="I429" s="127">
        <v>11035.81</v>
      </c>
      <c r="J429" s="127">
        <v>12879</v>
      </c>
      <c r="K429" s="127">
        <v>3953</v>
      </c>
      <c r="L429" s="128">
        <v>743492</v>
      </c>
      <c r="M429" s="127">
        <v>8205036161.25</v>
      </c>
      <c r="N429" s="128">
        <v>130369</v>
      </c>
    </row>
    <row r="430" spans="1:14" x14ac:dyDescent="0.3">
      <c r="A430" s="126">
        <v>45495</v>
      </c>
      <c r="B430" t="s">
        <v>2459</v>
      </c>
      <c r="C430" s="127">
        <v>11267.2</v>
      </c>
      <c r="D430" s="127">
        <v>11475</v>
      </c>
      <c r="E430" s="127">
        <v>10932.95</v>
      </c>
      <c r="F430" s="127">
        <v>11267.2</v>
      </c>
      <c r="G430" s="127">
        <v>11380</v>
      </c>
      <c r="H430" s="127">
        <v>11353.45</v>
      </c>
      <c r="I430" s="127">
        <v>11230.95</v>
      </c>
      <c r="J430" s="127">
        <v>12879</v>
      </c>
      <c r="K430" s="127">
        <v>3953</v>
      </c>
      <c r="L430" s="128">
        <v>587418</v>
      </c>
      <c r="M430" s="127">
        <v>6597259307.4499998</v>
      </c>
      <c r="N430" s="128">
        <v>98532</v>
      </c>
    </row>
    <row r="431" spans="1:14" x14ac:dyDescent="0.3">
      <c r="A431" s="126">
        <v>45492</v>
      </c>
      <c r="B431" t="s">
        <v>2459</v>
      </c>
      <c r="C431" s="127">
        <v>11945.85</v>
      </c>
      <c r="D431" s="127">
        <v>11945.85</v>
      </c>
      <c r="E431" s="127">
        <v>11210.55</v>
      </c>
      <c r="F431" s="127">
        <v>11945.85</v>
      </c>
      <c r="G431" s="127">
        <v>11289.95</v>
      </c>
      <c r="H431" s="127">
        <v>11267.2</v>
      </c>
      <c r="I431" s="127">
        <v>11439.36</v>
      </c>
      <c r="J431" s="127">
        <v>12879</v>
      </c>
      <c r="K431" s="127">
        <v>3953</v>
      </c>
      <c r="L431" s="128">
        <v>775060</v>
      </c>
      <c r="M431" s="127">
        <v>8866191632</v>
      </c>
      <c r="N431" s="128">
        <v>123219</v>
      </c>
    </row>
    <row r="432" spans="1:14" x14ac:dyDescent="0.3">
      <c r="A432" s="126">
        <v>45491</v>
      </c>
      <c r="B432" t="s">
        <v>2459</v>
      </c>
      <c r="C432" s="127">
        <v>12480</v>
      </c>
      <c r="D432" s="127">
        <v>12480</v>
      </c>
      <c r="E432" s="127">
        <v>11650.15</v>
      </c>
      <c r="F432" s="127">
        <v>12551.8</v>
      </c>
      <c r="G432" s="127">
        <v>11910.1</v>
      </c>
      <c r="H432" s="127">
        <v>11945.85</v>
      </c>
      <c r="I432" s="127">
        <v>11965.01</v>
      </c>
      <c r="J432" s="127">
        <v>12879</v>
      </c>
      <c r="K432" s="127">
        <v>3953</v>
      </c>
      <c r="L432" s="128">
        <v>768679</v>
      </c>
      <c r="M432" s="127">
        <v>9197252767</v>
      </c>
      <c r="N432" s="128">
        <v>126113</v>
      </c>
    </row>
    <row r="433" spans="1:14" x14ac:dyDescent="0.3">
      <c r="A433" s="126">
        <v>45489</v>
      </c>
      <c r="B433" t="s">
        <v>2459</v>
      </c>
      <c r="C433" s="127">
        <v>12750</v>
      </c>
      <c r="D433" s="127">
        <v>12754.55</v>
      </c>
      <c r="E433" s="127">
        <v>12520</v>
      </c>
      <c r="F433" s="127">
        <v>12679.6</v>
      </c>
      <c r="G433" s="127">
        <v>12550</v>
      </c>
      <c r="H433" s="127">
        <v>12551.8</v>
      </c>
      <c r="I433" s="127">
        <v>12622.97</v>
      </c>
      <c r="J433" s="127">
        <v>12879</v>
      </c>
      <c r="K433" s="127">
        <v>3953</v>
      </c>
      <c r="L433" s="128">
        <v>181190</v>
      </c>
      <c r="M433" s="127">
        <v>2287155679.4000001</v>
      </c>
      <c r="N433" s="128">
        <v>30498</v>
      </c>
    </row>
    <row r="434" spans="1:14" x14ac:dyDescent="0.3">
      <c r="A434" s="126">
        <v>45488</v>
      </c>
      <c r="B434" t="s">
        <v>2459</v>
      </c>
      <c r="C434" s="127">
        <v>12500</v>
      </c>
      <c r="D434" s="127">
        <v>12709.8</v>
      </c>
      <c r="E434" s="127">
        <v>12400</v>
      </c>
      <c r="F434" s="127">
        <v>12410</v>
      </c>
      <c r="G434" s="127">
        <v>12690</v>
      </c>
      <c r="H434" s="127">
        <v>12679.6</v>
      </c>
      <c r="I434" s="127">
        <v>12578.02</v>
      </c>
      <c r="J434" s="127">
        <v>12879</v>
      </c>
      <c r="K434" s="127">
        <v>3953</v>
      </c>
      <c r="L434" s="128">
        <v>208967</v>
      </c>
      <c r="M434" s="127">
        <v>2628392141.0500002</v>
      </c>
      <c r="N434" s="128">
        <v>40417</v>
      </c>
    </row>
    <row r="435" spans="1:14" x14ac:dyDescent="0.3">
      <c r="A435" s="126">
        <v>45485</v>
      </c>
      <c r="B435" t="s">
        <v>2459</v>
      </c>
      <c r="C435" s="127">
        <v>12640</v>
      </c>
      <c r="D435" s="127">
        <v>12689.4</v>
      </c>
      <c r="E435" s="127">
        <v>12380</v>
      </c>
      <c r="F435" s="127">
        <v>12613.3</v>
      </c>
      <c r="G435" s="127">
        <v>12398.95</v>
      </c>
      <c r="H435" s="127">
        <v>12410</v>
      </c>
      <c r="I435" s="127">
        <v>12488.11</v>
      </c>
      <c r="J435" s="127">
        <v>12879</v>
      </c>
      <c r="K435" s="127">
        <v>3953</v>
      </c>
      <c r="L435" s="128">
        <v>249180</v>
      </c>
      <c r="M435" s="127">
        <v>3111786538.1500001</v>
      </c>
      <c r="N435" s="128">
        <v>46800</v>
      </c>
    </row>
    <row r="436" spans="1:14" x14ac:dyDescent="0.3">
      <c r="A436" s="126">
        <v>45484</v>
      </c>
      <c r="B436" t="s">
        <v>2459</v>
      </c>
      <c r="C436" s="127">
        <v>12499</v>
      </c>
      <c r="D436" s="127">
        <v>12640</v>
      </c>
      <c r="E436" s="127">
        <v>12370</v>
      </c>
      <c r="F436" s="127">
        <v>12412.1</v>
      </c>
      <c r="G436" s="127">
        <v>12632</v>
      </c>
      <c r="H436" s="127">
        <v>12613.3</v>
      </c>
      <c r="I436" s="127">
        <v>12511.89</v>
      </c>
      <c r="J436" s="127">
        <v>12879</v>
      </c>
      <c r="K436" s="127">
        <v>3953</v>
      </c>
      <c r="L436" s="128">
        <v>235805</v>
      </c>
      <c r="M436" s="127">
        <v>2950365880.4000001</v>
      </c>
      <c r="N436" s="128">
        <v>44619</v>
      </c>
    </row>
    <row r="437" spans="1:14" x14ac:dyDescent="0.3">
      <c r="A437" s="126">
        <v>45483</v>
      </c>
      <c r="B437" t="s">
        <v>2459</v>
      </c>
      <c r="C437" s="127">
        <v>12640</v>
      </c>
      <c r="D437" s="127">
        <v>12640.85</v>
      </c>
      <c r="E437" s="127">
        <v>12164.3</v>
      </c>
      <c r="F437" s="127">
        <v>12531.85</v>
      </c>
      <c r="G437" s="127">
        <v>12430.35</v>
      </c>
      <c r="H437" s="127">
        <v>12412.1</v>
      </c>
      <c r="I437" s="127">
        <v>12379.6</v>
      </c>
      <c r="J437" s="127">
        <v>12879</v>
      </c>
      <c r="K437" s="127">
        <v>3953</v>
      </c>
      <c r="L437" s="128">
        <v>315396</v>
      </c>
      <c r="M437" s="127">
        <v>3904477760.6500001</v>
      </c>
      <c r="N437" s="128">
        <v>55752</v>
      </c>
    </row>
    <row r="438" spans="1:14" x14ac:dyDescent="0.3">
      <c r="A438" s="126">
        <v>45482</v>
      </c>
      <c r="B438" t="s">
        <v>2459</v>
      </c>
      <c r="C438" s="127">
        <v>12564.7</v>
      </c>
      <c r="D438" s="127">
        <v>12651</v>
      </c>
      <c r="E438" s="127">
        <v>12490</v>
      </c>
      <c r="F438" s="127">
        <v>12482.5</v>
      </c>
      <c r="G438" s="127">
        <v>12540</v>
      </c>
      <c r="H438" s="127">
        <v>12531.85</v>
      </c>
      <c r="I438" s="127">
        <v>12560.14</v>
      </c>
      <c r="J438" s="127">
        <v>12879</v>
      </c>
      <c r="K438" s="127">
        <v>3953</v>
      </c>
      <c r="L438" s="128">
        <v>236162</v>
      </c>
      <c r="M438" s="127">
        <v>2966227983.0999999</v>
      </c>
      <c r="N438" s="128">
        <v>41340</v>
      </c>
    </row>
    <row r="439" spans="1:14" x14ac:dyDescent="0.3">
      <c r="A439" s="126">
        <v>45481</v>
      </c>
      <c r="B439" t="s">
        <v>2459</v>
      </c>
      <c r="C439" s="127">
        <v>12549</v>
      </c>
      <c r="D439" s="127">
        <v>12638.95</v>
      </c>
      <c r="E439" s="127">
        <v>12381.2</v>
      </c>
      <c r="F439" s="127">
        <v>12505.95</v>
      </c>
      <c r="G439" s="127">
        <v>12498</v>
      </c>
      <c r="H439" s="127">
        <v>12482.5</v>
      </c>
      <c r="I439" s="127">
        <v>12485.59</v>
      </c>
      <c r="J439" s="127">
        <v>12879</v>
      </c>
      <c r="K439" s="127">
        <v>3953</v>
      </c>
      <c r="L439" s="128">
        <v>219539</v>
      </c>
      <c r="M439" s="127">
        <v>2741075010.1999998</v>
      </c>
      <c r="N439" s="128">
        <v>40559</v>
      </c>
    </row>
    <row r="440" spans="1:14" x14ac:dyDescent="0.3">
      <c r="A440" s="126">
        <v>45478</v>
      </c>
      <c r="B440" t="s">
        <v>2459</v>
      </c>
      <c r="C440" s="127">
        <v>12720</v>
      </c>
      <c r="D440" s="127">
        <v>12720</v>
      </c>
      <c r="E440" s="127">
        <v>12420</v>
      </c>
      <c r="F440" s="127">
        <v>12658.45</v>
      </c>
      <c r="G440" s="127">
        <v>12500</v>
      </c>
      <c r="H440" s="127">
        <v>12505.95</v>
      </c>
      <c r="I440" s="127">
        <v>12533.93</v>
      </c>
      <c r="J440" s="127">
        <v>12879</v>
      </c>
      <c r="K440" s="127">
        <v>3953</v>
      </c>
      <c r="L440" s="128">
        <v>348321</v>
      </c>
      <c r="M440" s="127">
        <v>4365829665.9499998</v>
      </c>
      <c r="N440" s="128">
        <v>67460</v>
      </c>
    </row>
    <row r="441" spans="1:14" x14ac:dyDescent="0.3">
      <c r="A441" s="126">
        <v>45477</v>
      </c>
      <c r="B441" t="s">
        <v>2459</v>
      </c>
      <c r="C441" s="127">
        <v>12770</v>
      </c>
      <c r="D441" s="127">
        <v>12865</v>
      </c>
      <c r="E441" s="127">
        <v>12590</v>
      </c>
      <c r="F441" s="127">
        <v>12648.85</v>
      </c>
      <c r="G441" s="127">
        <v>12659</v>
      </c>
      <c r="H441" s="127">
        <v>12658.45</v>
      </c>
      <c r="I441" s="127">
        <v>12704.54</v>
      </c>
      <c r="J441" s="127">
        <v>12879</v>
      </c>
      <c r="K441" s="127">
        <v>3953</v>
      </c>
      <c r="L441" s="128">
        <v>455066</v>
      </c>
      <c r="M441" s="127">
        <v>5781403838.75</v>
      </c>
      <c r="N441" s="128">
        <v>58708</v>
      </c>
    </row>
    <row r="442" spans="1:14" x14ac:dyDescent="0.3">
      <c r="A442" s="126">
        <v>45476</v>
      </c>
      <c r="B442" t="s">
        <v>2459</v>
      </c>
      <c r="C442" s="127">
        <v>12579.5</v>
      </c>
      <c r="D442" s="127">
        <v>12879</v>
      </c>
      <c r="E442" s="127">
        <v>12520.95</v>
      </c>
      <c r="F442" s="127">
        <v>12517.4</v>
      </c>
      <c r="G442" s="127">
        <v>12695</v>
      </c>
      <c r="H442" s="127">
        <v>12648.85</v>
      </c>
      <c r="I442" s="127">
        <v>12720.41</v>
      </c>
      <c r="J442" s="127">
        <v>12879</v>
      </c>
      <c r="K442" s="127">
        <v>3953</v>
      </c>
      <c r="L442" s="128">
        <v>496849</v>
      </c>
      <c r="M442" s="127">
        <v>6320124276.25</v>
      </c>
      <c r="N442" s="128">
        <v>87438</v>
      </c>
    </row>
    <row r="443" spans="1:14" x14ac:dyDescent="0.3">
      <c r="A443" s="126">
        <v>45475</v>
      </c>
      <c r="B443" t="s">
        <v>2459</v>
      </c>
      <c r="C443" s="127">
        <v>12475</v>
      </c>
      <c r="D443" s="127">
        <v>12543.3</v>
      </c>
      <c r="E443" s="127">
        <v>12330.1</v>
      </c>
      <c r="F443" s="127">
        <v>12446.45</v>
      </c>
      <c r="G443" s="127">
        <v>12519.3</v>
      </c>
      <c r="H443" s="127">
        <v>12517.4</v>
      </c>
      <c r="I443" s="127">
        <v>12459.77</v>
      </c>
      <c r="J443" s="127">
        <v>12543.3</v>
      </c>
      <c r="K443" s="127">
        <v>3953</v>
      </c>
      <c r="L443" s="128">
        <v>472641</v>
      </c>
      <c r="M443" s="127">
        <v>5888997860.1000004</v>
      </c>
      <c r="N443" s="128">
        <v>71484</v>
      </c>
    </row>
    <row r="444" spans="1:14" x14ac:dyDescent="0.3">
      <c r="A444" s="126">
        <v>45474</v>
      </c>
      <c r="B444" t="s">
        <v>2459</v>
      </c>
      <c r="C444" s="127">
        <v>12099</v>
      </c>
      <c r="D444" s="127">
        <v>12495.85</v>
      </c>
      <c r="E444" s="127">
        <v>12086.45</v>
      </c>
      <c r="F444" s="127">
        <v>11971.3</v>
      </c>
      <c r="G444" s="127">
        <v>12435</v>
      </c>
      <c r="H444" s="127">
        <v>12446.45</v>
      </c>
      <c r="I444" s="127">
        <v>12354.15</v>
      </c>
      <c r="J444" s="127">
        <v>12495.85</v>
      </c>
      <c r="K444" s="127">
        <v>3953</v>
      </c>
      <c r="L444" s="128">
        <v>566434</v>
      </c>
      <c r="M444" s="127">
        <v>6997812915.8000002</v>
      </c>
      <c r="N444" s="128">
        <v>87788</v>
      </c>
    </row>
    <row r="445" spans="1:14" x14ac:dyDescent="0.3">
      <c r="A445" s="126">
        <v>45471</v>
      </c>
      <c r="B445" t="s">
        <v>2459</v>
      </c>
      <c r="C445" s="127">
        <v>11760.8</v>
      </c>
      <c r="D445" s="127">
        <v>12149</v>
      </c>
      <c r="E445" s="127">
        <v>11650.05</v>
      </c>
      <c r="F445" s="127">
        <v>11760.8</v>
      </c>
      <c r="G445" s="127">
        <v>11966.8</v>
      </c>
      <c r="H445" s="127">
        <v>11971.3</v>
      </c>
      <c r="I445" s="127">
        <v>11924.37</v>
      </c>
      <c r="J445" s="127">
        <v>12149</v>
      </c>
      <c r="K445" s="127">
        <v>3953</v>
      </c>
      <c r="L445" s="128">
        <v>506059</v>
      </c>
      <c r="M445" s="127">
        <v>6034436102.1000004</v>
      </c>
      <c r="N445" s="128">
        <v>71348</v>
      </c>
    </row>
    <row r="446" spans="1:14" x14ac:dyDescent="0.3">
      <c r="A446" s="126">
        <v>45470</v>
      </c>
      <c r="B446" t="s">
        <v>2459</v>
      </c>
      <c r="C446" s="127">
        <v>11400</v>
      </c>
      <c r="D446" s="127">
        <v>11948.5</v>
      </c>
      <c r="E446" s="127">
        <v>11372.15</v>
      </c>
      <c r="F446" s="127">
        <v>11398.05</v>
      </c>
      <c r="G446" s="127">
        <v>11670</v>
      </c>
      <c r="H446" s="127">
        <v>11760.8</v>
      </c>
      <c r="I446" s="127">
        <v>11665.47</v>
      </c>
      <c r="J446" s="127">
        <v>11948.5</v>
      </c>
      <c r="K446" s="127">
        <v>3953</v>
      </c>
      <c r="L446" s="128">
        <v>765244</v>
      </c>
      <c r="M446" s="127">
        <v>8926934064.1499996</v>
      </c>
      <c r="N446" s="128">
        <v>97918</v>
      </c>
    </row>
    <row r="447" spans="1:14" x14ac:dyDescent="0.3">
      <c r="A447" s="126">
        <v>45469</v>
      </c>
      <c r="B447" t="s">
        <v>2459</v>
      </c>
      <c r="C447" s="127">
        <v>11700</v>
      </c>
      <c r="D447" s="127">
        <v>11723</v>
      </c>
      <c r="E447" s="127">
        <v>11376.2</v>
      </c>
      <c r="F447" s="127">
        <v>11684.25</v>
      </c>
      <c r="G447" s="127">
        <v>11391.8</v>
      </c>
      <c r="H447" s="127">
        <v>11398.05</v>
      </c>
      <c r="I447" s="127">
        <v>11509.44</v>
      </c>
      <c r="J447" s="127">
        <v>11745.85</v>
      </c>
      <c r="K447" s="127">
        <v>3953</v>
      </c>
      <c r="L447" s="128">
        <v>340002</v>
      </c>
      <c r="M447" s="127">
        <v>3913231343</v>
      </c>
      <c r="N447" s="128">
        <v>55493</v>
      </c>
    </row>
    <row r="448" spans="1:14" x14ac:dyDescent="0.3">
      <c r="A448" s="126">
        <v>45468</v>
      </c>
      <c r="B448" t="s">
        <v>2459</v>
      </c>
      <c r="C448" s="127">
        <v>11649.9</v>
      </c>
      <c r="D448" s="127">
        <v>11745.85</v>
      </c>
      <c r="E448" s="127">
        <v>11580</v>
      </c>
      <c r="F448" s="127">
        <v>11605.15</v>
      </c>
      <c r="G448" s="127">
        <v>11700</v>
      </c>
      <c r="H448" s="127">
        <v>11684.25</v>
      </c>
      <c r="I448" s="127">
        <v>11677.18</v>
      </c>
      <c r="J448" s="127">
        <v>11745.85</v>
      </c>
      <c r="K448" s="127">
        <v>3953</v>
      </c>
      <c r="L448" s="128">
        <v>242691</v>
      </c>
      <c r="M448" s="127">
        <v>2833946838.0999999</v>
      </c>
      <c r="N448" s="128">
        <v>41542</v>
      </c>
    </row>
    <row r="449" spans="1:14" x14ac:dyDescent="0.3">
      <c r="A449" s="126">
        <v>45467</v>
      </c>
      <c r="B449" t="s">
        <v>2459</v>
      </c>
      <c r="C449" s="127">
        <v>11500</v>
      </c>
      <c r="D449" s="127">
        <v>11659.55</v>
      </c>
      <c r="E449" s="127">
        <v>11412.85</v>
      </c>
      <c r="F449" s="127">
        <v>11539.1</v>
      </c>
      <c r="G449" s="127">
        <v>11610</v>
      </c>
      <c r="H449" s="127">
        <v>11605.15</v>
      </c>
      <c r="I449" s="127">
        <v>11583.66</v>
      </c>
      <c r="J449" s="127">
        <v>11679.9</v>
      </c>
      <c r="K449" s="127">
        <v>3953</v>
      </c>
      <c r="L449" s="128">
        <v>236601</v>
      </c>
      <c r="M449" s="127">
        <v>2740705010</v>
      </c>
      <c r="N449" s="128">
        <v>44622</v>
      </c>
    </row>
    <row r="450" spans="1:14" x14ac:dyDescent="0.3">
      <c r="A450" s="126">
        <v>45464</v>
      </c>
      <c r="B450" t="s">
        <v>2459</v>
      </c>
      <c r="C450" s="127">
        <v>11485.4</v>
      </c>
      <c r="D450" s="127">
        <v>11679.9</v>
      </c>
      <c r="E450" s="127">
        <v>11480.95</v>
      </c>
      <c r="F450" s="127">
        <v>11485.4</v>
      </c>
      <c r="G450" s="127">
        <v>11525.6</v>
      </c>
      <c r="H450" s="127">
        <v>11539.1</v>
      </c>
      <c r="I450" s="127">
        <v>11577.13</v>
      </c>
      <c r="J450" s="127">
        <v>11679.9</v>
      </c>
      <c r="K450" s="127">
        <v>3953</v>
      </c>
      <c r="L450" s="128">
        <v>384213</v>
      </c>
      <c r="M450" s="127">
        <v>4448082089.1000004</v>
      </c>
      <c r="N450" s="128">
        <v>56660</v>
      </c>
    </row>
    <row r="451" spans="1:14" x14ac:dyDescent="0.3">
      <c r="A451" s="126">
        <v>45463</v>
      </c>
      <c r="B451" t="s">
        <v>2459</v>
      </c>
      <c r="C451" s="127">
        <v>11400</v>
      </c>
      <c r="D451" s="127">
        <v>11578.85</v>
      </c>
      <c r="E451" s="127">
        <v>11180</v>
      </c>
      <c r="F451" s="127">
        <v>11336.35</v>
      </c>
      <c r="G451" s="127">
        <v>11496</v>
      </c>
      <c r="H451" s="127">
        <v>11485.4</v>
      </c>
      <c r="I451" s="127">
        <v>11445.05</v>
      </c>
      <c r="J451" s="127">
        <v>11578.85</v>
      </c>
      <c r="K451" s="127">
        <v>3953</v>
      </c>
      <c r="L451" s="128">
        <v>359637</v>
      </c>
      <c r="M451" s="127">
        <v>4116064972.5</v>
      </c>
      <c r="N451" s="128">
        <v>64561</v>
      </c>
    </row>
    <row r="452" spans="1:14" x14ac:dyDescent="0.3">
      <c r="A452" s="126">
        <v>45462</v>
      </c>
      <c r="B452" t="s">
        <v>2459</v>
      </c>
      <c r="C452" s="127">
        <v>11546.85</v>
      </c>
      <c r="D452" s="127">
        <v>11546.85</v>
      </c>
      <c r="E452" s="127">
        <v>11304.1</v>
      </c>
      <c r="F452" s="127">
        <v>11546.85</v>
      </c>
      <c r="G452" s="127">
        <v>11328</v>
      </c>
      <c r="H452" s="127">
        <v>11336.35</v>
      </c>
      <c r="I452" s="127">
        <v>11413.31</v>
      </c>
      <c r="J452" s="127">
        <v>11569.6</v>
      </c>
      <c r="K452" s="127">
        <v>3953</v>
      </c>
      <c r="L452" s="128">
        <v>383979</v>
      </c>
      <c r="M452" s="127">
        <v>4382472538.1999998</v>
      </c>
      <c r="N452" s="128">
        <v>65569</v>
      </c>
    </row>
    <row r="453" spans="1:14" x14ac:dyDescent="0.3">
      <c r="A453" s="126">
        <v>45461</v>
      </c>
      <c r="B453" t="s">
        <v>2459</v>
      </c>
      <c r="C453" s="127">
        <v>11335</v>
      </c>
      <c r="D453" s="127">
        <v>11569.6</v>
      </c>
      <c r="E453" s="127">
        <v>11140</v>
      </c>
      <c r="F453" s="127">
        <v>11242.85</v>
      </c>
      <c r="G453" s="127">
        <v>11547</v>
      </c>
      <c r="H453" s="127">
        <v>11546.85</v>
      </c>
      <c r="I453" s="127">
        <v>11381.63</v>
      </c>
      <c r="J453" s="127">
        <v>11569.6</v>
      </c>
      <c r="K453" s="127">
        <v>3953</v>
      </c>
      <c r="L453" s="128">
        <v>558513</v>
      </c>
      <c r="M453" s="127">
        <v>6356790371.75</v>
      </c>
      <c r="N453" s="128">
        <v>76535</v>
      </c>
    </row>
    <row r="454" spans="1:14" x14ac:dyDescent="0.3">
      <c r="A454" s="126">
        <v>45457</v>
      </c>
      <c r="B454" t="s">
        <v>2459</v>
      </c>
      <c r="C454" s="127">
        <v>10959</v>
      </c>
      <c r="D454" s="127">
        <v>11458.9</v>
      </c>
      <c r="E454" s="127">
        <v>10864.85</v>
      </c>
      <c r="F454" s="127">
        <v>10855.7</v>
      </c>
      <c r="G454" s="127">
        <v>11240</v>
      </c>
      <c r="H454" s="127">
        <v>11242.85</v>
      </c>
      <c r="I454" s="127">
        <v>11234.83</v>
      </c>
      <c r="J454" s="127">
        <v>11458.9</v>
      </c>
      <c r="K454" s="127">
        <v>3953</v>
      </c>
      <c r="L454" s="128">
        <v>1264875</v>
      </c>
      <c r="M454" s="127">
        <v>14210652593.65</v>
      </c>
      <c r="N454" s="128">
        <v>159453</v>
      </c>
    </row>
    <row r="455" spans="1:14" x14ac:dyDescent="0.3">
      <c r="A455" s="126">
        <v>45456</v>
      </c>
      <c r="B455" t="s">
        <v>2459</v>
      </c>
      <c r="C455" s="127">
        <v>10398</v>
      </c>
      <c r="D455" s="127">
        <v>10888.8</v>
      </c>
      <c r="E455" s="127">
        <v>10354.4</v>
      </c>
      <c r="F455" s="127">
        <v>10317.5</v>
      </c>
      <c r="G455" s="127">
        <v>10858.55</v>
      </c>
      <c r="H455" s="127">
        <v>10855.7</v>
      </c>
      <c r="I455" s="127">
        <v>10654.24</v>
      </c>
      <c r="J455" s="127">
        <v>10888.8</v>
      </c>
      <c r="K455" s="127">
        <v>3953</v>
      </c>
      <c r="L455" s="128">
        <v>626786</v>
      </c>
      <c r="M455" s="127">
        <v>6677926623</v>
      </c>
      <c r="N455" s="128">
        <v>81496</v>
      </c>
    </row>
    <row r="456" spans="1:14" x14ac:dyDescent="0.3">
      <c r="A456" s="126">
        <v>45455</v>
      </c>
      <c r="B456" t="s">
        <v>2459</v>
      </c>
      <c r="C456" s="127">
        <v>10190</v>
      </c>
      <c r="D456" s="127">
        <v>10347.950000000001</v>
      </c>
      <c r="E456" s="127">
        <v>10160.049999999999</v>
      </c>
      <c r="F456" s="127">
        <v>10140.5</v>
      </c>
      <c r="G456" s="127">
        <v>10330</v>
      </c>
      <c r="H456" s="127">
        <v>10317.5</v>
      </c>
      <c r="I456" s="127">
        <v>10282.209999999999</v>
      </c>
      <c r="J456" s="127">
        <v>10347.950000000001</v>
      </c>
      <c r="K456" s="127">
        <v>3953</v>
      </c>
      <c r="L456" s="128">
        <v>327954</v>
      </c>
      <c r="M456" s="127">
        <v>3372092615.0999999</v>
      </c>
      <c r="N456" s="128">
        <v>43121</v>
      </c>
    </row>
    <row r="457" spans="1:14" x14ac:dyDescent="0.3">
      <c r="A457" s="126">
        <v>45454</v>
      </c>
      <c r="B457" t="s">
        <v>2459</v>
      </c>
      <c r="C457" s="127">
        <v>10090.25</v>
      </c>
      <c r="D457" s="127">
        <v>10221.950000000001</v>
      </c>
      <c r="E457" s="127">
        <v>10065.200000000001</v>
      </c>
      <c r="F457" s="127">
        <v>10085.549999999999</v>
      </c>
      <c r="G457" s="127">
        <v>10134.950000000001</v>
      </c>
      <c r="H457" s="127">
        <v>10140.5</v>
      </c>
      <c r="I457" s="127">
        <v>10147.950000000001</v>
      </c>
      <c r="J457" s="127">
        <v>10263</v>
      </c>
      <c r="K457" s="127">
        <v>3953</v>
      </c>
      <c r="L457" s="128">
        <v>229467</v>
      </c>
      <c r="M457" s="127">
        <v>2328620470.8499999</v>
      </c>
      <c r="N457" s="128">
        <v>47667</v>
      </c>
    </row>
    <row r="458" spans="1:14" x14ac:dyDescent="0.3">
      <c r="A458" s="126">
        <v>45453</v>
      </c>
      <c r="B458" t="s">
        <v>2459</v>
      </c>
      <c r="C458" s="127">
        <v>10059.4</v>
      </c>
      <c r="D458" s="127">
        <v>10263</v>
      </c>
      <c r="E458" s="127">
        <v>10007.549999999999</v>
      </c>
      <c r="F458" s="127">
        <v>9985.1</v>
      </c>
      <c r="G458" s="127">
        <v>10070</v>
      </c>
      <c r="H458" s="127">
        <v>10085.549999999999</v>
      </c>
      <c r="I458" s="127">
        <v>10139.06</v>
      </c>
      <c r="J458" s="127">
        <v>10263</v>
      </c>
      <c r="K458" s="127">
        <v>3953</v>
      </c>
      <c r="L458" s="128">
        <v>406529</v>
      </c>
      <c r="M458" s="127">
        <v>4121822508.9499998</v>
      </c>
      <c r="N458" s="128">
        <v>65533</v>
      </c>
    </row>
    <row r="459" spans="1:14" x14ac:dyDescent="0.3">
      <c r="A459" s="126">
        <v>45450</v>
      </c>
      <c r="B459" t="s">
        <v>2459</v>
      </c>
      <c r="C459" s="127">
        <v>9949.9500000000007</v>
      </c>
      <c r="D459" s="127">
        <v>10088.1</v>
      </c>
      <c r="E459" s="127">
        <v>9870</v>
      </c>
      <c r="F459" s="127">
        <v>9762</v>
      </c>
      <c r="G459" s="127">
        <v>9994.0499999999993</v>
      </c>
      <c r="H459" s="127">
        <v>9985.1</v>
      </c>
      <c r="I459" s="127">
        <v>10006.77</v>
      </c>
      <c r="J459" s="127">
        <v>10088.1</v>
      </c>
      <c r="K459" s="127">
        <v>3845.55</v>
      </c>
      <c r="L459" s="128">
        <v>608213</v>
      </c>
      <c r="M459" s="127">
        <v>6086245570.1499996</v>
      </c>
      <c r="N459" s="128">
        <v>80089</v>
      </c>
    </row>
    <row r="460" spans="1:14" x14ac:dyDescent="0.3">
      <c r="A460" s="126">
        <v>45449</v>
      </c>
      <c r="B460" t="s">
        <v>2459</v>
      </c>
      <c r="C460" s="127">
        <v>9549</v>
      </c>
      <c r="D460" s="127">
        <v>9857.9500000000007</v>
      </c>
      <c r="E460" s="127">
        <v>9458.9</v>
      </c>
      <c r="F460" s="127">
        <v>9470.2999999999993</v>
      </c>
      <c r="G460" s="127">
        <v>9820</v>
      </c>
      <c r="H460" s="127">
        <v>9762</v>
      </c>
      <c r="I460" s="127">
        <v>9696.9500000000007</v>
      </c>
      <c r="J460" s="127">
        <v>9949.4500000000007</v>
      </c>
      <c r="K460" s="127">
        <v>3845.55</v>
      </c>
      <c r="L460" s="128">
        <v>381934</v>
      </c>
      <c r="M460" s="127">
        <v>3703596344.8499999</v>
      </c>
      <c r="N460" s="128">
        <v>62212</v>
      </c>
    </row>
    <row r="461" spans="1:14" x14ac:dyDescent="0.3">
      <c r="A461" s="126">
        <v>45448</v>
      </c>
      <c r="B461" t="s">
        <v>2459</v>
      </c>
      <c r="C461" s="127">
        <v>9100</v>
      </c>
      <c r="D461" s="127">
        <v>9547.15</v>
      </c>
      <c r="E461" s="127">
        <v>8700</v>
      </c>
      <c r="F461" s="127">
        <v>8851.4</v>
      </c>
      <c r="G461" s="127">
        <v>9465.65</v>
      </c>
      <c r="H461" s="127">
        <v>9470.2999999999993</v>
      </c>
      <c r="I461" s="127">
        <v>9183.08</v>
      </c>
      <c r="J461" s="127">
        <v>9949.4500000000007</v>
      </c>
      <c r="K461" s="127">
        <v>3845.55</v>
      </c>
      <c r="L461" s="128">
        <v>605785</v>
      </c>
      <c r="M461" s="127">
        <v>5562972387.8000002</v>
      </c>
      <c r="N461" s="128">
        <v>100915</v>
      </c>
    </row>
    <row r="462" spans="1:14" x14ac:dyDescent="0.3">
      <c r="A462" s="126">
        <v>45447</v>
      </c>
      <c r="B462" t="s">
        <v>2459</v>
      </c>
      <c r="C462" s="127">
        <v>9850</v>
      </c>
      <c r="D462" s="127">
        <v>9850</v>
      </c>
      <c r="E462" s="127">
        <v>8453</v>
      </c>
      <c r="F462" s="127">
        <v>9886</v>
      </c>
      <c r="G462" s="127">
        <v>8913</v>
      </c>
      <c r="H462" s="127">
        <v>8851.4</v>
      </c>
      <c r="I462" s="127">
        <v>9095.8700000000008</v>
      </c>
      <c r="J462" s="127">
        <v>9949.4500000000007</v>
      </c>
      <c r="K462" s="127">
        <v>3845.55</v>
      </c>
      <c r="L462" s="128">
        <v>838141</v>
      </c>
      <c r="M462" s="127">
        <v>7623621607.1000004</v>
      </c>
      <c r="N462" s="128">
        <v>159191</v>
      </c>
    </row>
    <row r="463" spans="1:14" x14ac:dyDescent="0.3">
      <c r="A463" s="126">
        <v>45446</v>
      </c>
      <c r="B463" t="s">
        <v>2459</v>
      </c>
      <c r="C463" s="127">
        <v>9639.9</v>
      </c>
      <c r="D463" s="127">
        <v>9949.4500000000007</v>
      </c>
      <c r="E463" s="127">
        <v>9537.7999999999993</v>
      </c>
      <c r="F463" s="127">
        <v>9396.35</v>
      </c>
      <c r="G463" s="127">
        <v>9885.5499999999993</v>
      </c>
      <c r="H463" s="127">
        <v>9886</v>
      </c>
      <c r="I463" s="127">
        <v>9796.09</v>
      </c>
      <c r="J463" s="127">
        <v>9949.4500000000007</v>
      </c>
      <c r="K463" s="127">
        <v>3845.55</v>
      </c>
      <c r="L463" s="128">
        <v>493881</v>
      </c>
      <c r="M463" s="127">
        <v>4838103406.4499998</v>
      </c>
      <c r="N463" s="128">
        <v>69051</v>
      </c>
    </row>
    <row r="464" spans="1:14" x14ac:dyDescent="0.3">
      <c r="A464" s="126">
        <v>45443</v>
      </c>
      <c r="B464" t="s">
        <v>2459</v>
      </c>
      <c r="C464" s="127">
        <v>9360</v>
      </c>
      <c r="D464" s="127">
        <v>9458</v>
      </c>
      <c r="E464" s="127">
        <v>9240.0499999999993</v>
      </c>
      <c r="F464" s="127">
        <v>9308</v>
      </c>
      <c r="G464" s="127">
        <v>9385</v>
      </c>
      <c r="H464" s="127">
        <v>9396.35</v>
      </c>
      <c r="I464" s="127">
        <v>9361.49</v>
      </c>
      <c r="J464" s="127">
        <v>9488.2000000000007</v>
      </c>
      <c r="K464" s="127">
        <v>3652.4</v>
      </c>
      <c r="L464" s="128">
        <v>434608</v>
      </c>
      <c r="M464" s="127">
        <v>4068580566.8499999</v>
      </c>
      <c r="N464" s="128">
        <v>53688</v>
      </c>
    </row>
    <row r="465" spans="1:14" x14ac:dyDescent="0.3">
      <c r="A465" s="126">
        <v>45442</v>
      </c>
      <c r="B465" t="s">
        <v>2459</v>
      </c>
      <c r="C465" s="127">
        <v>9248.9500000000007</v>
      </c>
      <c r="D465" s="127">
        <v>9340</v>
      </c>
      <c r="E465" s="127">
        <v>9155.5499999999993</v>
      </c>
      <c r="F465" s="127">
        <v>9238.7000000000007</v>
      </c>
      <c r="G465" s="127">
        <v>9325</v>
      </c>
      <c r="H465" s="127">
        <v>9308</v>
      </c>
      <c r="I465" s="127">
        <v>9254.4699999999993</v>
      </c>
      <c r="J465" s="127">
        <v>9488.2000000000007</v>
      </c>
      <c r="K465" s="127">
        <v>3652.4</v>
      </c>
      <c r="L465" s="128">
        <v>300664</v>
      </c>
      <c r="M465" s="127">
        <v>2782486262.3000002</v>
      </c>
      <c r="N465" s="128">
        <v>47442</v>
      </c>
    </row>
    <row r="466" spans="1:14" x14ac:dyDescent="0.3">
      <c r="A466" s="126">
        <v>45441</v>
      </c>
      <c r="B466" t="s">
        <v>2459</v>
      </c>
      <c r="C466" s="127">
        <v>9089.5</v>
      </c>
      <c r="D466" s="127">
        <v>9255</v>
      </c>
      <c r="E466" s="127">
        <v>9008</v>
      </c>
      <c r="F466" s="127">
        <v>9097.15</v>
      </c>
      <c r="G466" s="127">
        <v>9253</v>
      </c>
      <c r="H466" s="127">
        <v>9238.7000000000007</v>
      </c>
      <c r="I466" s="127">
        <v>9166.11</v>
      </c>
      <c r="J466" s="127">
        <v>9488.2000000000007</v>
      </c>
      <c r="K466" s="127">
        <v>3652.4</v>
      </c>
      <c r="L466" s="128">
        <v>347701</v>
      </c>
      <c r="M466" s="127">
        <v>3187065481</v>
      </c>
      <c r="N466" s="128">
        <v>56565</v>
      </c>
    </row>
    <row r="467" spans="1:14" x14ac:dyDescent="0.3">
      <c r="A467" s="126">
        <v>45440</v>
      </c>
      <c r="B467" t="s">
        <v>2459</v>
      </c>
      <c r="C467" s="127">
        <v>9265</v>
      </c>
      <c r="D467" s="127">
        <v>9270</v>
      </c>
      <c r="E467" s="127">
        <v>9051.0499999999993</v>
      </c>
      <c r="F467" s="127">
        <v>9264.7000000000007</v>
      </c>
      <c r="G467" s="127">
        <v>9092</v>
      </c>
      <c r="H467" s="127">
        <v>9097.15</v>
      </c>
      <c r="I467" s="127">
        <v>9135.9699999999993</v>
      </c>
      <c r="J467" s="127">
        <v>9488.2000000000007</v>
      </c>
      <c r="K467" s="127">
        <v>3652.4</v>
      </c>
      <c r="L467" s="128">
        <v>270994</v>
      </c>
      <c r="M467" s="127">
        <v>2475791966.5500002</v>
      </c>
      <c r="N467" s="128">
        <v>44047</v>
      </c>
    </row>
    <row r="468" spans="1:14" x14ac:dyDescent="0.3">
      <c r="A468" s="126">
        <v>45439</v>
      </c>
      <c r="B468" t="s">
        <v>2459</v>
      </c>
      <c r="C468" s="127">
        <v>9360.9</v>
      </c>
      <c r="D468" s="127">
        <v>9360.9</v>
      </c>
      <c r="E468" s="127">
        <v>9178.7000000000007</v>
      </c>
      <c r="F468" s="127">
        <v>9298.2000000000007</v>
      </c>
      <c r="G468" s="127">
        <v>9260</v>
      </c>
      <c r="H468" s="127">
        <v>9264.7000000000007</v>
      </c>
      <c r="I468" s="127">
        <v>9260.81</v>
      </c>
      <c r="J468" s="127">
        <v>9488.2000000000007</v>
      </c>
      <c r="K468" s="127">
        <v>3652.4</v>
      </c>
      <c r="L468" s="128">
        <v>253170</v>
      </c>
      <c r="M468" s="127">
        <v>2344559022.9499998</v>
      </c>
      <c r="N468" s="128">
        <v>37003</v>
      </c>
    </row>
    <row r="469" spans="1:14" x14ac:dyDescent="0.3">
      <c r="A469" s="126">
        <v>45436</v>
      </c>
      <c r="B469" t="s">
        <v>2459</v>
      </c>
      <c r="C469" s="127">
        <v>9231</v>
      </c>
      <c r="D469" s="127">
        <v>9379</v>
      </c>
      <c r="E469" s="127">
        <v>9224</v>
      </c>
      <c r="F469" s="127">
        <v>9226.6</v>
      </c>
      <c r="G469" s="127">
        <v>9274</v>
      </c>
      <c r="H469" s="127">
        <v>9298.2000000000007</v>
      </c>
      <c r="I469" s="127">
        <v>9311.86</v>
      </c>
      <c r="J469" s="127">
        <v>9488.2000000000007</v>
      </c>
      <c r="K469" s="127">
        <v>3041.05</v>
      </c>
      <c r="L469" s="128">
        <v>380911</v>
      </c>
      <c r="M469" s="127">
        <v>3546990114.3499999</v>
      </c>
      <c r="N469" s="128">
        <v>62134</v>
      </c>
    </row>
    <row r="470" spans="1:14" x14ac:dyDescent="0.3">
      <c r="A470" s="126">
        <v>45435</v>
      </c>
      <c r="B470" t="s">
        <v>2459</v>
      </c>
      <c r="C470" s="127">
        <v>9345</v>
      </c>
      <c r="D470" s="127">
        <v>9391.15</v>
      </c>
      <c r="E470" s="127">
        <v>9192</v>
      </c>
      <c r="F470" s="127">
        <v>9285.7000000000007</v>
      </c>
      <c r="G470" s="127">
        <v>9225.7000000000007</v>
      </c>
      <c r="H470" s="127">
        <v>9226.6</v>
      </c>
      <c r="I470" s="127">
        <v>9253.0300000000007</v>
      </c>
      <c r="J470" s="127">
        <v>9488.2000000000007</v>
      </c>
      <c r="K470" s="127">
        <v>3041.05</v>
      </c>
      <c r="L470" s="128">
        <v>299336</v>
      </c>
      <c r="M470" s="127">
        <v>2769766460.6500001</v>
      </c>
      <c r="N470" s="128">
        <v>47949</v>
      </c>
    </row>
    <row r="471" spans="1:14" x14ac:dyDescent="0.3">
      <c r="A471" s="126">
        <v>45434</v>
      </c>
      <c r="B471" t="s">
        <v>2459</v>
      </c>
      <c r="C471" s="127">
        <v>9279.9500000000007</v>
      </c>
      <c r="D471" s="127">
        <v>9488.2000000000007</v>
      </c>
      <c r="E471" s="127">
        <v>9155.15</v>
      </c>
      <c r="F471" s="127">
        <v>9124.4</v>
      </c>
      <c r="G471" s="127">
        <v>9290.25</v>
      </c>
      <c r="H471" s="127">
        <v>9285.7000000000007</v>
      </c>
      <c r="I471" s="127">
        <v>9305.2199999999993</v>
      </c>
      <c r="J471" s="127">
        <v>9488.2000000000007</v>
      </c>
      <c r="K471" s="127">
        <v>3041.05</v>
      </c>
      <c r="L471" s="128">
        <v>779953</v>
      </c>
      <c r="M471" s="127">
        <v>7257636474</v>
      </c>
      <c r="N471" s="128">
        <v>100284</v>
      </c>
    </row>
    <row r="472" spans="1:14" x14ac:dyDescent="0.3">
      <c r="A472" s="126">
        <v>45433</v>
      </c>
      <c r="B472" t="s">
        <v>2459</v>
      </c>
      <c r="C472" s="127">
        <v>8962.0499999999993</v>
      </c>
      <c r="D472" s="127">
        <v>9169.2000000000007</v>
      </c>
      <c r="E472" s="127">
        <v>8890.6</v>
      </c>
      <c r="F472" s="127">
        <v>8948.85</v>
      </c>
      <c r="G472" s="127">
        <v>9100</v>
      </c>
      <c r="H472" s="127">
        <v>9124.4</v>
      </c>
      <c r="I472" s="127">
        <v>9073.2199999999993</v>
      </c>
      <c r="J472" s="127">
        <v>9169.2000000000007</v>
      </c>
      <c r="K472" s="127">
        <v>3041.05</v>
      </c>
      <c r="L472" s="128">
        <v>574111</v>
      </c>
      <c r="M472" s="127">
        <v>5209035677.8999996</v>
      </c>
      <c r="N472" s="128">
        <v>80122</v>
      </c>
    </row>
    <row r="473" spans="1:14" x14ac:dyDescent="0.3">
      <c r="A473" s="126">
        <v>45430</v>
      </c>
      <c r="B473" t="s">
        <v>2459</v>
      </c>
      <c r="C473" s="127">
        <v>8998.4</v>
      </c>
      <c r="D473" s="127">
        <v>9050</v>
      </c>
      <c r="E473" s="127">
        <v>8849.15</v>
      </c>
      <c r="F473" s="127">
        <v>8938.4</v>
      </c>
      <c r="G473" s="127">
        <v>8954</v>
      </c>
      <c r="H473" s="127">
        <v>8948.85</v>
      </c>
      <c r="I473" s="127">
        <v>8936.61</v>
      </c>
      <c r="J473" s="127">
        <v>9062</v>
      </c>
      <c r="K473" s="127">
        <v>2858.05</v>
      </c>
      <c r="L473" s="128">
        <v>55711</v>
      </c>
      <c r="M473" s="127">
        <v>497867584.64999998</v>
      </c>
      <c r="N473" s="128">
        <v>8443</v>
      </c>
    </row>
    <row r="474" spans="1:14" x14ac:dyDescent="0.3">
      <c r="A474" s="126">
        <v>45429</v>
      </c>
      <c r="B474" t="s">
        <v>2459</v>
      </c>
      <c r="C474" s="127">
        <v>8310</v>
      </c>
      <c r="D474" s="127">
        <v>9062</v>
      </c>
      <c r="E474" s="127">
        <v>8310</v>
      </c>
      <c r="F474" s="127">
        <v>8259.85</v>
      </c>
      <c r="G474" s="127">
        <v>8940</v>
      </c>
      <c r="H474" s="127">
        <v>8938.4</v>
      </c>
      <c r="I474" s="127">
        <v>8875.7099999999991</v>
      </c>
      <c r="J474" s="127">
        <v>9062</v>
      </c>
      <c r="K474" s="127">
        <v>2858.05</v>
      </c>
      <c r="L474" s="128">
        <v>2504202</v>
      </c>
      <c r="M474" s="127">
        <v>22226572923.650002</v>
      </c>
      <c r="N474" s="128">
        <v>241157</v>
      </c>
    </row>
    <row r="475" spans="1:14" x14ac:dyDescent="0.3">
      <c r="A475" s="126">
        <v>45428</v>
      </c>
      <c r="B475" t="s">
        <v>2459</v>
      </c>
      <c r="C475" s="127">
        <v>8035</v>
      </c>
      <c r="D475" s="127">
        <v>8349</v>
      </c>
      <c r="E475" s="127">
        <v>8020.2</v>
      </c>
      <c r="F475" s="127">
        <v>8102.85</v>
      </c>
      <c r="G475" s="127">
        <v>8235</v>
      </c>
      <c r="H475" s="127">
        <v>8259.85</v>
      </c>
      <c r="I475" s="127">
        <v>8205.3799999999992</v>
      </c>
      <c r="J475" s="127">
        <v>8655</v>
      </c>
      <c r="K475" s="127">
        <v>2858.05</v>
      </c>
      <c r="L475" s="128">
        <v>1642551</v>
      </c>
      <c r="M475" s="127">
        <v>13477761540.4</v>
      </c>
      <c r="N475" s="128">
        <v>178028</v>
      </c>
    </row>
    <row r="476" spans="1:14" x14ac:dyDescent="0.3">
      <c r="A476" s="126">
        <v>45427</v>
      </c>
      <c r="B476" t="s">
        <v>2459</v>
      </c>
      <c r="C476" s="127">
        <v>8095</v>
      </c>
      <c r="D476" s="127">
        <v>8146</v>
      </c>
      <c r="E476" s="127">
        <v>7932.55</v>
      </c>
      <c r="F476" s="127">
        <v>8065.45</v>
      </c>
      <c r="G476" s="127">
        <v>8066.35</v>
      </c>
      <c r="H476" s="127">
        <v>8102.85</v>
      </c>
      <c r="I476" s="127">
        <v>8040.92</v>
      </c>
      <c r="J476" s="127">
        <v>8655</v>
      </c>
      <c r="K476" s="127">
        <v>2858.05</v>
      </c>
      <c r="L476" s="128">
        <v>576550</v>
      </c>
      <c r="M476" s="127">
        <v>4635990190.3999996</v>
      </c>
      <c r="N476" s="128">
        <v>68563</v>
      </c>
    </row>
    <row r="477" spans="1:14" x14ac:dyDescent="0.3">
      <c r="A477" s="126">
        <v>45426</v>
      </c>
      <c r="B477" t="s">
        <v>2459</v>
      </c>
      <c r="C477" s="127">
        <v>8310</v>
      </c>
      <c r="D477" s="127">
        <v>8310</v>
      </c>
      <c r="E477" s="127">
        <v>8044</v>
      </c>
      <c r="F477" s="127">
        <v>8262.7000000000007</v>
      </c>
      <c r="G477" s="127">
        <v>8104.95</v>
      </c>
      <c r="H477" s="127">
        <v>8065.45</v>
      </c>
      <c r="I477" s="127">
        <v>8113.48</v>
      </c>
      <c r="J477" s="127">
        <v>8655</v>
      </c>
      <c r="K477" s="127">
        <v>2858.05</v>
      </c>
      <c r="L477" s="128">
        <v>388314</v>
      </c>
      <c r="M477" s="127">
        <v>3150576790.0500002</v>
      </c>
      <c r="N477" s="128">
        <v>51643</v>
      </c>
    </row>
    <row r="478" spans="1:14" x14ac:dyDescent="0.3">
      <c r="A478" s="126">
        <v>45425</v>
      </c>
      <c r="B478" t="s">
        <v>2459</v>
      </c>
      <c r="C478" s="127">
        <v>8449</v>
      </c>
      <c r="D478" s="127">
        <v>8449.9</v>
      </c>
      <c r="E478" s="127">
        <v>8176.1</v>
      </c>
      <c r="F478" s="127">
        <v>8418.5499999999993</v>
      </c>
      <c r="G478" s="127">
        <v>8291</v>
      </c>
      <c r="H478" s="127">
        <v>8262.7000000000007</v>
      </c>
      <c r="I478" s="127">
        <v>8307.2999999999993</v>
      </c>
      <c r="J478" s="127">
        <v>8655</v>
      </c>
      <c r="K478" s="127">
        <v>2858.05</v>
      </c>
      <c r="L478" s="128">
        <v>344010</v>
      </c>
      <c r="M478" s="127">
        <v>2857794588.9000001</v>
      </c>
      <c r="N478" s="128">
        <v>54571</v>
      </c>
    </row>
    <row r="479" spans="1:14" x14ac:dyDescent="0.3">
      <c r="A479" s="126">
        <v>45422</v>
      </c>
      <c r="B479" t="s">
        <v>2459</v>
      </c>
      <c r="C479" s="127">
        <v>8320</v>
      </c>
      <c r="D479" s="127">
        <v>8450</v>
      </c>
      <c r="E479" s="127">
        <v>8240</v>
      </c>
      <c r="F479" s="127">
        <v>8268.6</v>
      </c>
      <c r="G479" s="127">
        <v>8440</v>
      </c>
      <c r="H479" s="127">
        <v>8418.5499999999993</v>
      </c>
      <c r="I479" s="127">
        <v>8356.01</v>
      </c>
      <c r="J479" s="127">
        <v>8655</v>
      </c>
      <c r="K479" s="127">
        <v>2842.85</v>
      </c>
      <c r="L479" s="128">
        <v>156942</v>
      </c>
      <c r="M479" s="127">
        <v>1311409582.8499999</v>
      </c>
      <c r="N479" s="128">
        <v>29097</v>
      </c>
    </row>
    <row r="480" spans="1:14" x14ac:dyDescent="0.3">
      <c r="A480" s="126">
        <v>45421</v>
      </c>
      <c r="B480" t="s">
        <v>2459</v>
      </c>
      <c r="C480" s="127">
        <v>8438.7000000000007</v>
      </c>
      <c r="D480" s="127">
        <v>8493.9500000000007</v>
      </c>
      <c r="E480" s="127">
        <v>8232.1</v>
      </c>
      <c r="F480" s="127">
        <v>8412.15</v>
      </c>
      <c r="G480" s="127">
        <v>8279.9500000000007</v>
      </c>
      <c r="H480" s="127">
        <v>8268.6</v>
      </c>
      <c r="I480" s="127">
        <v>8369.51</v>
      </c>
      <c r="J480" s="127">
        <v>8655</v>
      </c>
      <c r="K480" s="127">
        <v>2842.85</v>
      </c>
      <c r="L480" s="128">
        <v>221828</v>
      </c>
      <c r="M480" s="127">
        <v>1856592176.4000001</v>
      </c>
      <c r="N480" s="128">
        <v>34191</v>
      </c>
    </row>
    <row r="481" spans="1:14" x14ac:dyDescent="0.3">
      <c r="A481" s="126">
        <v>45420</v>
      </c>
      <c r="B481" t="s">
        <v>2459</v>
      </c>
      <c r="C481" s="127">
        <v>8374</v>
      </c>
      <c r="D481" s="127">
        <v>8509.9500000000007</v>
      </c>
      <c r="E481" s="127">
        <v>8304.5</v>
      </c>
      <c r="F481" s="127">
        <v>8303.9500000000007</v>
      </c>
      <c r="G481" s="127">
        <v>8431</v>
      </c>
      <c r="H481" s="127">
        <v>8412.15</v>
      </c>
      <c r="I481" s="127">
        <v>8426.7199999999993</v>
      </c>
      <c r="J481" s="127">
        <v>8655</v>
      </c>
      <c r="K481" s="127">
        <v>2842.85</v>
      </c>
      <c r="L481" s="128">
        <v>274013</v>
      </c>
      <c r="M481" s="127">
        <v>2309030217.3499999</v>
      </c>
      <c r="N481" s="128">
        <v>43480</v>
      </c>
    </row>
    <row r="482" spans="1:14" x14ac:dyDescent="0.3">
      <c r="A482" s="126">
        <v>45419</v>
      </c>
      <c r="B482" t="s">
        <v>2459</v>
      </c>
      <c r="C482" s="127">
        <v>8410.5</v>
      </c>
      <c r="D482" s="127">
        <v>8490</v>
      </c>
      <c r="E482" s="127">
        <v>8277.7000000000007</v>
      </c>
      <c r="F482" s="127">
        <v>8414.4</v>
      </c>
      <c r="G482" s="127">
        <v>8335</v>
      </c>
      <c r="H482" s="127">
        <v>8303.9500000000007</v>
      </c>
      <c r="I482" s="127">
        <v>8364.56</v>
      </c>
      <c r="J482" s="127">
        <v>8655</v>
      </c>
      <c r="K482" s="127">
        <v>2842.85</v>
      </c>
      <c r="L482" s="128">
        <v>216970</v>
      </c>
      <c r="M482" s="127">
        <v>1814859520.8499999</v>
      </c>
      <c r="N482" s="128">
        <v>34325</v>
      </c>
    </row>
    <row r="483" spans="1:14" x14ac:dyDescent="0.3">
      <c r="A483" s="126">
        <v>45418</v>
      </c>
      <c r="B483" t="s">
        <v>2459</v>
      </c>
      <c r="C483" s="127">
        <v>8500</v>
      </c>
      <c r="D483" s="127">
        <v>8503</v>
      </c>
      <c r="E483" s="127">
        <v>8312.5499999999993</v>
      </c>
      <c r="F483" s="127">
        <v>8451.65</v>
      </c>
      <c r="G483" s="127">
        <v>8401.5</v>
      </c>
      <c r="H483" s="127">
        <v>8414.4</v>
      </c>
      <c r="I483" s="127">
        <v>8400.86</v>
      </c>
      <c r="J483" s="127">
        <v>8655</v>
      </c>
      <c r="K483" s="127">
        <v>2842.85</v>
      </c>
      <c r="L483" s="128">
        <v>129570</v>
      </c>
      <c r="M483" s="127">
        <v>1088499072.7</v>
      </c>
      <c r="N483" s="128">
        <v>21599</v>
      </c>
    </row>
    <row r="484" spans="1:14" x14ac:dyDescent="0.3">
      <c r="A484" s="126">
        <v>45415</v>
      </c>
      <c r="B484" t="s">
        <v>2459</v>
      </c>
      <c r="C484" s="127">
        <v>8460</v>
      </c>
      <c r="D484" s="127">
        <v>8494.75</v>
      </c>
      <c r="E484" s="127">
        <v>8324.9500000000007</v>
      </c>
      <c r="F484" s="127">
        <v>8410.2999999999993</v>
      </c>
      <c r="G484" s="127">
        <v>8430</v>
      </c>
      <c r="H484" s="127">
        <v>8451.65</v>
      </c>
      <c r="I484" s="127">
        <v>8425.25</v>
      </c>
      <c r="J484" s="127">
        <v>8655</v>
      </c>
      <c r="K484" s="127">
        <v>2842.85</v>
      </c>
      <c r="L484" s="128">
        <v>261496</v>
      </c>
      <c r="M484" s="127">
        <v>2203169655.1999998</v>
      </c>
      <c r="N484" s="128">
        <v>36844</v>
      </c>
    </row>
    <row r="485" spans="1:14" x14ac:dyDescent="0.3">
      <c r="A485" s="126">
        <v>45414</v>
      </c>
      <c r="B485" t="s">
        <v>2459</v>
      </c>
      <c r="C485" s="127">
        <v>8361</v>
      </c>
      <c r="D485" s="127">
        <v>8424</v>
      </c>
      <c r="E485" s="127">
        <v>8270.4500000000007</v>
      </c>
      <c r="F485" s="127">
        <v>8341.75</v>
      </c>
      <c r="G485" s="127">
        <v>8411</v>
      </c>
      <c r="H485" s="127">
        <v>8410.2999999999993</v>
      </c>
      <c r="I485" s="127">
        <v>8363.2199999999993</v>
      </c>
      <c r="J485" s="127">
        <v>8655</v>
      </c>
      <c r="K485" s="127">
        <v>2842.85</v>
      </c>
      <c r="L485" s="128">
        <v>237333</v>
      </c>
      <c r="M485" s="127">
        <v>1984867227.45</v>
      </c>
      <c r="N485" s="128">
        <v>41630</v>
      </c>
    </row>
    <row r="486" spans="1:14" x14ac:dyDescent="0.3">
      <c r="A486" s="126">
        <v>45412</v>
      </c>
      <c r="B486" t="s">
        <v>2459</v>
      </c>
      <c r="C486" s="127">
        <v>8500</v>
      </c>
      <c r="D486" s="127">
        <v>8525</v>
      </c>
      <c r="E486" s="127">
        <v>8325.35</v>
      </c>
      <c r="F486" s="127">
        <v>8470.5499999999993</v>
      </c>
      <c r="G486" s="127">
        <v>8333</v>
      </c>
      <c r="H486" s="127">
        <v>8341.75</v>
      </c>
      <c r="I486" s="127">
        <v>8400.7000000000007</v>
      </c>
      <c r="J486" s="127">
        <v>8655</v>
      </c>
      <c r="K486" s="127">
        <v>2842.85</v>
      </c>
      <c r="L486" s="128">
        <v>287349</v>
      </c>
      <c r="M486" s="127">
        <v>2413933659.8000002</v>
      </c>
      <c r="N486" s="128">
        <v>39476</v>
      </c>
    </row>
    <row r="487" spans="1:14" x14ac:dyDescent="0.3">
      <c r="A487" s="126">
        <v>45411</v>
      </c>
      <c r="B487" t="s">
        <v>2459</v>
      </c>
      <c r="C487" s="127">
        <v>8568.0499999999993</v>
      </c>
      <c r="D487" s="127">
        <v>8655</v>
      </c>
      <c r="E487" s="127">
        <v>8445.0499999999993</v>
      </c>
      <c r="F487" s="127">
        <v>8580.15</v>
      </c>
      <c r="G487" s="127">
        <v>8465.6</v>
      </c>
      <c r="H487" s="127">
        <v>8470.5499999999993</v>
      </c>
      <c r="I487" s="127">
        <v>8503.1</v>
      </c>
      <c r="J487" s="127">
        <v>8655</v>
      </c>
      <c r="K487" s="127">
        <v>2842.85</v>
      </c>
      <c r="L487" s="128">
        <v>299617</v>
      </c>
      <c r="M487" s="127">
        <v>2547671875.8000002</v>
      </c>
      <c r="N487" s="128">
        <v>46882</v>
      </c>
    </row>
    <row r="488" spans="1:14" x14ac:dyDescent="0.3">
      <c r="A488" s="126">
        <v>45408</v>
      </c>
      <c r="B488" t="s">
        <v>2459</v>
      </c>
      <c r="C488" s="127">
        <v>8169.9</v>
      </c>
      <c r="D488" s="127">
        <v>8607</v>
      </c>
      <c r="E488" s="127">
        <v>8165</v>
      </c>
      <c r="F488" s="127">
        <v>8093.4</v>
      </c>
      <c r="G488" s="127">
        <v>8568.0499999999993</v>
      </c>
      <c r="H488" s="127">
        <v>8580.15</v>
      </c>
      <c r="I488" s="127">
        <v>8451.75</v>
      </c>
      <c r="J488" s="127">
        <v>8607</v>
      </c>
      <c r="K488" s="127">
        <v>2820</v>
      </c>
      <c r="L488" s="128">
        <v>1190118</v>
      </c>
      <c r="M488" s="127">
        <v>10058576321.299999</v>
      </c>
      <c r="N488" s="128">
        <v>123722</v>
      </c>
    </row>
    <row r="489" spans="1:14" x14ac:dyDescent="0.3">
      <c r="A489" s="126">
        <v>45407</v>
      </c>
      <c r="B489" t="s">
        <v>2459</v>
      </c>
      <c r="C489" s="127">
        <v>8150</v>
      </c>
      <c r="D489" s="127">
        <v>8190.05</v>
      </c>
      <c r="E489" s="127">
        <v>8005</v>
      </c>
      <c r="F489" s="127">
        <v>8145.75</v>
      </c>
      <c r="G489" s="127">
        <v>8078</v>
      </c>
      <c r="H489" s="127">
        <v>8093.4</v>
      </c>
      <c r="I489" s="127">
        <v>8081.09</v>
      </c>
      <c r="J489" s="127">
        <v>8200</v>
      </c>
      <c r="K489" s="127">
        <v>2820</v>
      </c>
      <c r="L489" s="128">
        <v>332031</v>
      </c>
      <c r="M489" s="127">
        <v>2683172915.5</v>
      </c>
      <c r="N489" s="128">
        <v>39930</v>
      </c>
    </row>
    <row r="490" spans="1:14" x14ac:dyDescent="0.3">
      <c r="A490" s="126">
        <v>45406</v>
      </c>
      <c r="B490" t="s">
        <v>2459</v>
      </c>
      <c r="C490" s="127">
        <v>7819.9</v>
      </c>
      <c r="D490" s="127">
        <v>8200</v>
      </c>
      <c r="E490" s="127">
        <v>7775</v>
      </c>
      <c r="F490" s="127">
        <v>7766.65</v>
      </c>
      <c r="G490" s="127">
        <v>8152</v>
      </c>
      <c r="H490" s="127">
        <v>8145.75</v>
      </c>
      <c r="I490" s="127">
        <v>8020.16</v>
      </c>
      <c r="J490" s="127">
        <v>8200</v>
      </c>
      <c r="K490" s="127">
        <v>2820</v>
      </c>
      <c r="L490" s="128">
        <v>610844</v>
      </c>
      <c r="M490" s="127">
        <v>4899067208.6000004</v>
      </c>
      <c r="N490" s="128">
        <v>60609</v>
      </c>
    </row>
    <row r="491" spans="1:14" x14ac:dyDescent="0.3">
      <c r="A491" s="126">
        <v>45405</v>
      </c>
      <c r="B491" t="s">
        <v>2459</v>
      </c>
      <c r="C491" s="127">
        <v>7885.45</v>
      </c>
      <c r="D491" s="127">
        <v>7892.95</v>
      </c>
      <c r="E491" s="127">
        <v>7721.35</v>
      </c>
      <c r="F491" s="127">
        <v>7821.15</v>
      </c>
      <c r="G491" s="127">
        <v>7756.95</v>
      </c>
      <c r="H491" s="127">
        <v>7766.65</v>
      </c>
      <c r="I491" s="127">
        <v>7816.78</v>
      </c>
      <c r="J491" s="127">
        <v>7983</v>
      </c>
      <c r="K491" s="127">
        <v>2820</v>
      </c>
      <c r="L491" s="128">
        <v>259805</v>
      </c>
      <c r="M491" s="127">
        <v>2030839256.6500001</v>
      </c>
      <c r="N491" s="128">
        <v>41776</v>
      </c>
    </row>
    <row r="492" spans="1:14" x14ac:dyDescent="0.3">
      <c r="A492" s="126">
        <v>45404</v>
      </c>
      <c r="B492" t="s">
        <v>2459</v>
      </c>
      <c r="C492" s="127">
        <v>7680</v>
      </c>
      <c r="D492" s="127">
        <v>7850</v>
      </c>
      <c r="E492" s="127">
        <v>7627.45</v>
      </c>
      <c r="F492" s="127">
        <v>7531.95</v>
      </c>
      <c r="G492" s="127">
        <v>7831.9</v>
      </c>
      <c r="H492" s="127">
        <v>7821.15</v>
      </c>
      <c r="I492" s="127">
        <v>7732.02</v>
      </c>
      <c r="J492" s="127">
        <v>7983</v>
      </c>
      <c r="K492" s="127">
        <v>2820</v>
      </c>
      <c r="L492" s="128">
        <v>474249</v>
      </c>
      <c r="M492" s="127">
        <v>3666902008.25</v>
      </c>
      <c r="N492" s="128">
        <v>53474</v>
      </c>
    </row>
    <row r="493" spans="1:14" x14ac:dyDescent="0.3">
      <c r="A493" s="126">
        <v>45401</v>
      </c>
      <c r="B493" t="s">
        <v>2459</v>
      </c>
      <c r="C493" s="127">
        <v>7450</v>
      </c>
      <c r="D493" s="127">
        <v>7560</v>
      </c>
      <c r="E493" s="127">
        <v>7198.35</v>
      </c>
      <c r="F493" s="127">
        <v>7498.35</v>
      </c>
      <c r="G493" s="127">
        <v>7508</v>
      </c>
      <c r="H493" s="127">
        <v>7531.95</v>
      </c>
      <c r="I493" s="127">
        <v>7366.45</v>
      </c>
      <c r="J493" s="127">
        <v>7983</v>
      </c>
      <c r="K493" s="127">
        <v>2820</v>
      </c>
      <c r="L493" s="128">
        <v>556029</v>
      </c>
      <c r="M493" s="127">
        <v>4095959508.6999998</v>
      </c>
      <c r="N493" s="128">
        <v>74610</v>
      </c>
    </row>
    <row r="494" spans="1:14" x14ac:dyDescent="0.3">
      <c r="A494" s="126">
        <v>45400</v>
      </c>
      <c r="B494" t="s">
        <v>2459</v>
      </c>
      <c r="C494" s="127">
        <v>7419</v>
      </c>
      <c r="D494" s="127">
        <v>7700</v>
      </c>
      <c r="E494" s="127">
        <v>7419</v>
      </c>
      <c r="F494" s="127">
        <v>7559.95</v>
      </c>
      <c r="G494" s="127">
        <v>7537.75</v>
      </c>
      <c r="H494" s="127">
        <v>7498.35</v>
      </c>
      <c r="I494" s="127">
        <v>7606.25</v>
      </c>
      <c r="J494" s="127">
        <v>7983</v>
      </c>
      <c r="K494" s="127">
        <v>2820</v>
      </c>
      <c r="L494" s="128">
        <v>248930</v>
      </c>
      <c r="M494" s="127">
        <v>1893423842.4000001</v>
      </c>
      <c r="N494" s="128">
        <v>37083</v>
      </c>
    </row>
    <row r="495" spans="1:14" x14ac:dyDescent="0.3">
      <c r="A495" s="126">
        <v>45398</v>
      </c>
      <c r="B495" t="s">
        <v>2459</v>
      </c>
      <c r="C495" s="127">
        <v>7619.8</v>
      </c>
      <c r="D495" s="127">
        <v>7673.85</v>
      </c>
      <c r="E495" s="127">
        <v>7461.85</v>
      </c>
      <c r="F495" s="127">
        <v>7633</v>
      </c>
      <c r="G495" s="127">
        <v>7569</v>
      </c>
      <c r="H495" s="127">
        <v>7559.95</v>
      </c>
      <c r="I495" s="127">
        <v>7566.24</v>
      </c>
      <c r="J495" s="127">
        <v>7983</v>
      </c>
      <c r="K495" s="127">
        <v>2820</v>
      </c>
      <c r="L495" s="128">
        <v>206336</v>
      </c>
      <c r="M495" s="127">
        <v>1561188185.1500001</v>
      </c>
      <c r="N495" s="128">
        <v>33572</v>
      </c>
    </row>
    <row r="496" spans="1:14" x14ac:dyDescent="0.3">
      <c r="A496" s="126">
        <v>45397</v>
      </c>
      <c r="B496" t="s">
        <v>2459</v>
      </c>
      <c r="C496" s="127">
        <v>7700</v>
      </c>
      <c r="D496" s="127">
        <v>7829</v>
      </c>
      <c r="E496" s="127">
        <v>7625</v>
      </c>
      <c r="F496" s="127">
        <v>7845.4</v>
      </c>
      <c r="G496" s="127">
        <v>7638.4</v>
      </c>
      <c r="H496" s="127">
        <v>7633</v>
      </c>
      <c r="I496" s="127">
        <v>7708.65</v>
      </c>
      <c r="J496" s="127">
        <v>7983</v>
      </c>
      <c r="K496" s="127">
        <v>2820</v>
      </c>
      <c r="L496" s="128">
        <v>248266</v>
      </c>
      <c r="M496" s="127">
        <v>1913796557.05</v>
      </c>
      <c r="N496" s="128">
        <v>38907</v>
      </c>
    </row>
    <row r="497" spans="1:14" x14ac:dyDescent="0.3">
      <c r="A497" s="126">
        <v>45394</v>
      </c>
      <c r="B497" t="s">
        <v>2459</v>
      </c>
      <c r="C497" s="127">
        <v>7839</v>
      </c>
      <c r="D497" s="127">
        <v>7983</v>
      </c>
      <c r="E497" s="127">
        <v>7800</v>
      </c>
      <c r="F497" s="127">
        <v>7828.1</v>
      </c>
      <c r="G497" s="127">
        <v>7829.95</v>
      </c>
      <c r="H497" s="127">
        <v>7845.4</v>
      </c>
      <c r="I497" s="127">
        <v>7892.96</v>
      </c>
      <c r="J497" s="127">
        <v>7983</v>
      </c>
      <c r="K497" s="127">
        <v>2820</v>
      </c>
      <c r="L497" s="128">
        <v>358563</v>
      </c>
      <c r="M497" s="127">
        <v>2830123895.9000001</v>
      </c>
      <c r="N497" s="128">
        <v>48883</v>
      </c>
    </row>
    <row r="498" spans="1:14" x14ac:dyDescent="0.3">
      <c r="A498" s="126">
        <v>45392</v>
      </c>
      <c r="B498" t="s">
        <v>2459</v>
      </c>
      <c r="C498" s="127">
        <v>7740</v>
      </c>
      <c r="D498" s="127">
        <v>7863</v>
      </c>
      <c r="E498" s="127">
        <v>7692.45</v>
      </c>
      <c r="F498" s="127">
        <v>7692.45</v>
      </c>
      <c r="G498" s="127">
        <v>7814</v>
      </c>
      <c r="H498" s="127">
        <v>7828.1</v>
      </c>
      <c r="I498" s="127">
        <v>7800.69</v>
      </c>
      <c r="J498" s="127">
        <v>7950</v>
      </c>
      <c r="K498" s="127">
        <v>2820</v>
      </c>
      <c r="L498" s="128">
        <v>306543</v>
      </c>
      <c r="M498" s="127">
        <v>2391248205</v>
      </c>
      <c r="N498" s="128">
        <v>37516</v>
      </c>
    </row>
    <row r="499" spans="1:14" x14ac:dyDescent="0.3">
      <c r="A499" s="126">
        <v>45391</v>
      </c>
      <c r="B499" t="s">
        <v>2459</v>
      </c>
      <c r="C499" s="127">
        <v>7800</v>
      </c>
      <c r="D499" s="127">
        <v>7878.3</v>
      </c>
      <c r="E499" s="127">
        <v>7590</v>
      </c>
      <c r="F499" s="127">
        <v>7635.3</v>
      </c>
      <c r="G499" s="127">
        <v>7670</v>
      </c>
      <c r="H499" s="127">
        <v>7692.45</v>
      </c>
      <c r="I499" s="127">
        <v>7737.61</v>
      </c>
      <c r="J499" s="127">
        <v>7950</v>
      </c>
      <c r="K499" s="127">
        <v>2820</v>
      </c>
      <c r="L499" s="128">
        <v>675112</v>
      </c>
      <c r="M499" s="127">
        <v>5223751305.6000004</v>
      </c>
      <c r="N499" s="128">
        <v>81729</v>
      </c>
    </row>
    <row r="500" spans="1:14" x14ac:dyDescent="0.3">
      <c r="A500" s="126">
        <v>45390</v>
      </c>
      <c r="B500" t="s">
        <v>2459</v>
      </c>
      <c r="C500" s="127">
        <v>7682.05</v>
      </c>
      <c r="D500" s="127">
        <v>7749.95</v>
      </c>
      <c r="E500" s="127">
        <v>7615.1</v>
      </c>
      <c r="F500" s="127">
        <v>7660.5</v>
      </c>
      <c r="G500" s="127">
        <v>7640</v>
      </c>
      <c r="H500" s="127">
        <v>7635.3</v>
      </c>
      <c r="I500" s="127">
        <v>7670.03</v>
      </c>
      <c r="J500" s="127">
        <v>7950</v>
      </c>
      <c r="K500" s="127">
        <v>2820</v>
      </c>
      <c r="L500" s="128">
        <v>216902</v>
      </c>
      <c r="M500" s="127">
        <v>1663645549.75</v>
      </c>
      <c r="N500" s="128">
        <v>26462</v>
      </c>
    </row>
  </sheetData>
  <mergeCells count="1">
    <mergeCell ref="A250:N25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923B-1F94-4386-BFD3-00B5E62ACB63}">
  <sheetPr codeName="Sheet18"/>
  <dimension ref="A1:N500"/>
  <sheetViews>
    <sheetView workbookViewId="0">
      <selection activeCell="O252" sqref="O252"/>
    </sheetView>
  </sheetViews>
  <sheetFormatPr defaultRowHeight="14.4" x14ac:dyDescent="0.3"/>
  <cols>
    <col min="1" max="1" width="10.109375" bestFit="1" customWidth="1"/>
    <col min="3" max="5" width="10.6640625" bestFit="1" customWidth="1"/>
    <col min="6" max="6" width="12.44140625" bestFit="1" customWidth="1"/>
    <col min="7" max="11" width="10.6640625" bestFit="1" customWidth="1"/>
    <col min="13" max="13" width="16" bestFit="1" customWidth="1"/>
    <col min="14" max="14" width="12.33203125" bestFit="1" customWidth="1"/>
  </cols>
  <sheetData>
    <row r="1" spans="1:14" x14ac:dyDescent="0.3">
      <c r="A1" t="s">
        <v>2445</v>
      </c>
      <c r="B1" t="s">
        <v>2446</v>
      </c>
      <c r="C1" t="s">
        <v>2447</v>
      </c>
      <c r="D1" t="s">
        <v>2448</v>
      </c>
      <c r="E1" t="s">
        <v>2449</v>
      </c>
      <c r="F1" t="s">
        <v>2450</v>
      </c>
      <c r="G1" t="s">
        <v>2451</v>
      </c>
      <c r="H1" t="s">
        <v>2452</v>
      </c>
      <c r="I1" t="s">
        <v>2453</v>
      </c>
      <c r="J1" t="s">
        <v>2454</v>
      </c>
      <c r="K1" t="s">
        <v>2455</v>
      </c>
      <c r="L1" t="s">
        <v>2456</v>
      </c>
      <c r="M1" t="s">
        <v>2457</v>
      </c>
      <c r="N1" t="s">
        <v>2458</v>
      </c>
    </row>
    <row r="2" spans="1:14" x14ac:dyDescent="0.3">
      <c r="A2" s="126">
        <v>45387</v>
      </c>
      <c r="B2" t="s">
        <v>2459</v>
      </c>
      <c r="C2" s="127">
        <v>135690</v>
      </c>
      <c r="D2" s="127">
        <v>136100</v>
      </c>
      <c r="E2" s="127">
        <v>134500</v>
      </c>
      <c r="F2" s="127">
        <v>135360.95000000001</v>
      </c>
      <c r="G2" s="127">
        <v>135627.65</v>
      </c>
      <c r="H2" s="127">
        <v>135464.6</v>
      </c>
      <c r="I2" s="127">
        <v>135369.18</v>
      </c>
      <c r="J2" s="127">
        <v>151445</v>
      </c>
      <c r="K2" s="127">
        <v>83325.75</v>
      </c>
      <c r="L2" s="128">
        <v>6537</v>
      </c>
      <c r="M2" s="127">
        <v>884908359.60000002</v>
      </c>
      <c r="N2" s="128">
        <v>4681</v>
      </c>
    </row>
    <row r="3" spans="1:14" x14ac:dyDescent="0.3">
      <c r="A3" s="126">
        <v>45386</v>
      </c>
      <c r="B3" t="s">
        <v>2459</v>
      </c>
      <c r="C3" s="127">
        <v>136398</v>
      </c>
      <c r="D3" s="127">
        <v>137117.25</v>
      </c>
      <c r="E3" s="127">
        <v>135101</v>
      </c>
      <c r="F3" s="127">
        <v>136190.70000000001</v>
      </c>
      <c r="G3" s="127">
        <v>135400</v>
      </c>
      <c r="H3" s="127">
        <v>135360.95000000001</v>
      </c>
      <c r="I3" s="127">
        <v>136081.96</v>
      </c>
      <c r="J3" s="127">
        <v>151445</v>
      </c>
      <c r="K3" s="127">
        <v>83325.75</v>
      </c>
      <c r="L3" s="128">
        <v>5388</v>
      </c>
      <c r="M3" s="127">
        <v>733209600.95000005</v>
      </c>
      <c r="N3" s="128">
        <v>4169</v>
      </c>
    </row>
    <row r="4" spans="1:14" x14ac:dyDescent="0.3">
      <c r="A4" s="126">
        <v>45385</v>
      </c>
      <c r="B4" t="s">
        <v>2459</v>
      </c>
      <c r="C4" s="127">
        <v>137199</v>
      </c>
      <c r="D4" s="127">
        <v>137554.95000000001</v>
      </c>
      <c r="E4" s="127">
        <v>136000</v>
      </c>
      <c r="F4" s="127">
        <v>137092.79999999999</v>
      </c>
      <c r="G4" s="127">
        <v>136010</v>
      </c>
      <c r="H4" s="127">
        <v>136190.70000000001</v>
      </c>
      <c r="I4" s="127">
        <v>136662.47</v>
      </c>
      <c r="J4" s="127">
        <v>151445</v>
      </c>
      <c r="K4" s="127">
        <v>83325.75</v>
      </c>
      <c r="L4" s="128">
        <v>6928</v>
      </c>
      <c r="M4" s="127">
        <v>946797613.95000005</v>
      </c>
      <c r="N4" s="128">
        <v>4894</v>
      </c>
    </row>
    <row r="5" spans="1:14" x14ac:dyDescent="0.3">
      <c r="A5" s="126">
        <v>45384</v>
      </c>
      <c r="B5" t="s">
        <v>2459</v>
      </c>
      <c r="C5" s="127">
        <v>136300</v>
      </c>
      <c r="D5" s="127">
        <v>137489.95000000001</v>
      </c>
      <c r="E5" s="127">
        <v>134906.70000000001</v>
      </c>
      <c r="F5" s="127">
        <v>135719.35</v>
      </c>
      <c r="G5" s="127">
        <v>137199.95000000001</v>
      </c>
      <c r="H5" s="127">
        <v>137092.79999999999</v>
      </c>
      <c r="I5" s="127">
        <v>136199.53</v>
      </c>
      <c r="J5" s="127">
        <v>151445</v>
      </c>
      <c r="K5" s="127">
        <v>83325.75</v>
      </c>
      <c r="L5" s="128">
        <v>7756</v>
      </c>
      <c r="M5" s="127">
        <v>1056363519.15</v>
      </c>
      <c r="N5" s="128">
        <v>5633</v>
      </c>
    </row>
    <row r="6" spans="1:14" x14ac:dyDescent="0.3">
      <c r="A6" s="126">
        <v>45383</v>
      </c>
      <c r="B6" t="s">
        <v>2459</v>
      </c>
      <c r="C6" s="127">
        <v>135995</v>
      </c>
      <c r="D6" s="127">
        <v>136989.9</v>
      </c>
      <c r="E6" s="127">
        <v>134555.04999999999</v>
      </c>
      <c r="F6" s="127">
        <v>133387.35</v>
      </c>
      <c r="G6" s="127">
        <v>135800</v>
      </c>
      <c r="H6" s="127">
        <v>135719.35</v>
      </c>
      <c r="I6" s="127">
        <v>135517.4</v>
      </c>
      <c r="J6" s="127">
        <v>151445</v>
      </c>
      <c r="K6" s="127">
        <v>83325.75</v>
      </c>
      <c r="L6" s="128">
        <v>12671</v>
      </c>
      <c r="M6" s="127">
        <v>1717140935.05</v>
      </c>
      <c r="N6" s="128">
        <v>9800</v>
      </c>
    </row>
    <row r="7" spans="1:14" x14ac:dyDescent="0.3">
      <c r="A7" s="126">
        <v>45379</v>
      </c>
      <c r="B7" t="s">
        <v>2459</v>
      </c>
      <c r="C7" s="127">
        <v>132889</v>
      </c>
      <c r="D7" s="127">
        <v>134000</v>
      </c>
      <c r="E7" s="127">
        <v>132000.5</v>
      </c>
      <c r="F7" s="127">
        <v>131809.4</v>
      </c>
      <c r="G7" s="127">
        <v>133923</v>
      </c>
      <c r="H7" s="127">
        <v>133387.35</v>
      </c>
      <c r="I7" s="127">
        <v>133098.60999999999</v>
      </c>
      <c r="J7" s="127">
        <v>151445</v>
      </c>
      <c r="K7" s="127">
        <v>81786.5</v>
      </c>
      <c r="L7" s="128">
        <v>10442</v>
      </c>
      <c r="M7" s="127">
        <v>1389815705.5</v>
      </c>
      <c r="N7" s="128">
        <v>7062</v>
      </c>
    </row>
    <row r="8" spans="1:14" x14ac:dyDescent="0.3">
      <c r="A8" s="126">
        <v>45378</v>
      </c>
      <c r="B8" t="s">
        <v>2459</v>
      </c>
      <c r="C8" s="127">
        <v>132000</v>
      </c>
      <c r="D8" s="127">
        <v>133843.9</v>
      </c>
      <c r="E8" s="127">
        <v>131264</v>
      </c>
      <c r="F8" s="127">
        <v>131645.4</v>
      </c>
      <c r="G8" s="127">
        <v>131500</v>
      </c>
      <c r="H8" s="127">
        <v>131809.4</v>
      </c>
      <c r="I8" s="127">
        <v>132418.47</v>
      </c>
      <c r="J8" s="127">
        <v>151445</v>
      </c>
      <c r="K8" s="127">
        <v>81786.5</v>
      </c>
      <c r="L8" s="128">
        <v>7985</v>
      </c>
      <c r="M8" s="127">
        <v>1057361491.2</v>
      </c>
      <c r="N8" s="128">
        <v>5549</v>
      </c>
    </row>
    <row r="9" spans="1:14" x14ac:dyDescent="0.3">
      <c r="A9" s="126">
        <v>45377</v>
      </c>
      <c r="B9" t="s">
        <v>2459</v>
      </c>
      <c r="C9" s="127">
        <v>131995</v>
      </c>
      <c r="D9" s="127">
        <v>132317.35</v>
      </c>
      <c r="E9" s="127">
        <v>130700.05</v>
      </c>
      <c r="F9" s="127">
        <v>131302.95000000001</v>
      </c>
      <c r="G9" s="127">
        <v>131600</v>
      </c>
      <c r="H9" s="127">
        <v>131645.4</v>
      </c>
      <c r="I9" s="127">
        <v>131567.23000000001</v>
      </c>
      <c r="J9" s="127">
        <v>151445</v>
      </c>
      <c r="K9" s="127">
        <v>81786.5</v>
      </c>
      <c r="L9" s="128">
        <v>7707</v>
      </c>
      <c r="M9" s="127">
        <v>1013988677.2</v>
      </c>
      <c r="N9" s="128">
        <v>5393</v>
      </c>
    </row>
    <row r="10" spans="1:14" x14ac:dyDescent="0.3">
      <c r="A10" s="126">
        <v>45373</v>
      </c>
      <c r="B10" t="s">
        <v>2459</v>
      </c>
      <c r="C10" s="127">
        <v>131700</v>
      </c>
      <c r="D10" s="127">
        <v>132749.9</v>
      </c>
      <c r="E10" s="127">
        <v>130500</v>
      </c>
      <c r="F10" s="127">
        <v>131583.6</v>
      </c>
      <c r="G10" s="127">
        <v>131400</v>
      </c>
      <c r="H10" s="127">
        <v>131302.95000000001</v>
      </c>
      <c r="I10" s="127">
        <v>131251.68</v>
      </c>
      <c r="J10" s="127">
        <v>151445</v>
      </c>
      <c r="K10" s="127">
        <v>81786.5</v>
      </c>
      <c r="L10" s="128">
        <v>11040</v>
      </c>
      <c r="M10" s="127">
        <v>1449018522.05</v>
      </c>
      <c r="N10" s="128">
        <v>7831</v>
      </c>
    </row>
    <row r="11" spans="1:14" x14ac:dyDescent="0.3">
      <c r="A11" s="126">
        <v>45372</v>
      </c>
      <c r="B11" t="s">
        <v>2459</v>
      </c>
      <c r="C11" s="127">
        <v>132022</v>
      </c>
      <c r="D11" s="127">
        <v>132969.9</v>
      </c>
      <c r="E11" s="127">
        <v>131045.55</v>
      </c>
      <c r="F11" s="127">
        <v>131512.65</v>
      </c>
      <c r="G11" s="127">
        <v>131700</v>
      </c>
      <c r="H11" s="127">
        <v>131583.6</v>
      </c>
      <c r="I11" s="127">
        <v>131907.72</v>
      </c>
      <c r="J11" s="127">
        <v>151445</v>
      </c>
      <c r="K11" s="127">
        <v>81786.5</v>
      </c>
      <c r="L11" s="128">
        <v>10316</v>
      </c>
      <c r="M11" s="127">
        <v>1360760061.7</v>
      </c>
      <c r="N11" s="128">
        <v>6945</v>
      </c>
    </row>
    <row r="12" spans="1:14" x14ac:dyDescent="0.3">
      <c r="A12" s="126">
        <v>45371</v>
      </c>
      <c r="B12" t="s">
        <v>2459</v>
      </c>
      <c r="C12" s="127">
        <v>132680.04999999999</v>
      </c>
      <c r="D12" s="127">
        <v>134039.04999999999</v>
      </c>
      <c r="E12" s="127">
        <v>129614.6</v>
      </c>
      <c r="F12" s="127">
        <v>132679.75</v>
      </c>
      <c r="G12" s="127">
        <v>131230.9</v>
      </c>
      <c r="H12" s="127">
        <v>131512.65</v>
      </c>
      <c r="I12" s="127">
        <v>131786.09</v>
      </c>
      <c r="J12" s="127">
        <v>151445</v>
      </c>
      <c r="K12" s="127">
        <v>81786.5</v>
      </c>
      <c r="L12" s="128">
        <v>14354</v>
      </c>
      <c r="M12" s="127">
        <v>1891657500.9000001</v>
      </c>
      <c r="N12" s="128">
        <v>10981</v>
      </c>
    </row>
    <row r="13" spans="1:14" x14ac:dyDescent="0.3">
      <c r="A13" s="126">
        <v>45370</v>
      </c>
      <c r="B13" t="s">
        <v>2459</v>
      </c>
      <c r="C13" s="127">
        <v>136990</v>
      </c>
      <c r="D13" s="127">
        <v>136990</v>
      </c>
      <c r="E13" s="127">
        <v>132150.15</v>
      </c>
      <c r="F13" s="127">
        <v>137012.75</v>
      </c>
      <c r="G13" s="127">
        <v>132469</v>
      </c>
      <c r="H13" s="127">
        <v>132679.75</v>
      </c>
      <c r="I13" s="127">
        <v>133950.73000000001</v>
      </c>
      <c r="J13" s="127">
        <v>151445</v>
      </c>
      <c r="K13" s="127">
        <v>81786.5</v>
      </c>
      <c r="L13" s="128">
        <v>13171</v>
      </c>
      <c r="M13" s="127">
        <v>1764265005.75</v>
      </c>
      <c r="N13" s="128">
        <v>8598</v>
      </c>
    </row>
    <row r="14" spans="1:14" x14ac:dyDescent="0.3">
      <c r="A14" s="126">
        <v>45369</v>
      </c>
      <c r="B14" t="s">
        <v>2459</v>
      </c>
      <c r="C14" s="127">
        <v>141300</v>
      </c>
      <c r="D14" s="127">
        <v>141300</v>
      </c>
      <c r="E14" s="127">
        <v>136300</v>
      </c>
      <c r="F14" s="127">
        <v>141312.04999999999</v>
      </c>
      <c r="G14" s="127">
        <v>136645</v>
      </c>
      <c r="H14" s="127">
        <v>137012.75</v>
      </c>
      <c r="I14" s="127">
        <v>137643.53</v>
      </c>
      <c r="J14" s="127">
        <v>151445</v>
      </c>
      <c r="K14" s="127">
        <v>81786.5</v>
      </c>
      <c r="L14" s="128">
        <v>16839</v>
      </c>
      <c r="M14" s="127">
        <v>2317779465.4000001</v>
      </c>
      <c r="N14" s="128">
        <v>13768</v>
      </c>
    </row>
    <row r="15" spans="1:14" x14ac:dyDescent="0.3">
      <c r="A15" s="126">
        <v>45366</v>
      </c>
      <c r="B15" t="s">
        <v>2459</v>
      </c>
      <c r="C15" s="127">
        <v>140500</v>
      </c>
      <c r="D15" s="127">
        <v>142632.79999999999</v>
      </c>
      <c r="E15" s="127">
        <v>137545.85</v>
      </c>
      <c r="F15" s="127">
        <v>140301.70000000001</v>
      </c>
      <c r="G15" s="127">
        <v>140401.04999999999</v>
      </c>
      <c r="H15" s="127">
        <v>141312.04999999999</v>
      </c>
      <c r="I15" s="127">
        <v>140308.53</v>
      </c>
      <c r="J15" s="127">
        <v>151445</v>
      </c>
      <c r="K15" s="127">
        <v>81380.05</v>
      </c>
      <c r="L15" s="128">
        <v>23415</v>
      </c>
      <c r="M15" s="127">
        <v>3285324163.4000001</v>
      </c>
      <c r="N15" s="128">
        <v>13806</v>
      </c>
    </row>
    <row r="16" spans="1:14" x14ac:dyDescent="0.3">
      <c r="A16" s="126">
        <v>45365</v>
      </c>
      <c r="B16" t="s">
        <v>2459</v>
      </c>
      <c r="C16" s="127">
        <v>139100</v>
      </c>
      <c r="D16" s="127">
        <v>142923.4</v>
      </c>
      <c r="E16" s="127">
        <v>138900</v>
      </c>
      <c r="F16" s="127">
        <v>139057.70000000001</v>
      </c>
      <c r="G16" s="127">
        <v>140103.70000000001</v>
      </c>
      <c r="H16" s="127">
        <v>140301.70000000001</v>
      </c>
      <c r="I16" s="127">
        <v>140886</v>
      </c>
      <c r="J16" s="127">
        <v>151445</v>
      </c>
      <c r="K16" s="127">
        <v>81380.05</v>
      </c>
      <c r="L16" s="128">
        <v>7838</v>
      </c>
      <c r="M16" s="127">
        <v>1104264498.2</v>
      </c>
      <c r="N16" s="128">
        <v>6338</v>
      </c>
    </row>
    <row r="17" spans="1:14" x14ac:dyDescent="0.3">
      <c r="A17" s="126">
        <v>45364</v>
      </c>
      <c r="B17" t="s">
        <v>2459</v>
      </c>
      <c r="C17" s="127">
        <v>142276.65</v>
      </c>
      <c r="D17" s="127">
        <v>143500</v>
      </c>
      <c r="E17" s="127">
        <v>137746.9</v>
      </c>
      <c r="F17" s="127">
        <v>142276.65</v>
      </c>
      <c r="G17" s="127">
        <v>139000</v>
      </c>
      <c r="H17" s="127">
        <v>139057.70000000001</v>
      </c>
      <c r="I17" s="127">
        <v>140358.35</v>
      </c>
      <c r="J17" s="127">
        <v>151445</v>
      </c>
      <c r="K17" s="127">
        <v>81380.05</v>
      </c>
      <c r="L17" s="128">
        <v>9846</v>
      </c>
      <c r="M17" s="127">
        <v>1381968352.3</v>
      </c>
      <c r="N17" s="128">
        <v>7379</v>
      </c>
    </row>
    <row r="18" spans="1:14" x14ac:dyDescent="0.3">
      <c r="A18" s="126">
        <v>45363</v>
      </c>
      <c r="B18" t="s">
        <v>2459</v>
      </c>
      <c r="C18" s="127">
        <v>144644.5</v>
      </c>
      <c r="D18" s="127">
        <v>144644.5</v>
      </c>
      <c r="E18" s="127">
        <v>141600</v>
      </c>
      <c r="F18" s="127">
        <v>144950.70000000001</v>
      </c>
      <c r="G18" s="127">
        <v>142000</v>
      </c>
      <c r="H18" s="127">
        <v>142276.65</v>
      </c>
      <c r="I18" s="127">
        <v>143038.43</v>
      </c>
      <c r="J18" s="127">
        <v>151445</v>
      </c>
      <c r="K18" s="127">
        <v>81380.05</v>
      </c>
      <c r="L18" s="128">
        <v>6303</v>
      </c>
      <c r="M18" s="127">
        <v>901571210.89999998</v>
      </c>
      <c r="N18" s="128">
        <v>4896</v>
      </c>
    </row>
    <row r="19" spans="1:14" x14ac:dyDescent="0.3">
      <c r="A19" s="126">
        <v>45362</v>
      </c>
      <c r="B19" t="s">
        <v>2459</v>
      </c>
      <c r="C19" s="127">
        <v>144500</v>
      </c>
      <c r="D19" s="127">
        <v>145337.29999999999</v>
      </c>
      <c r="E19" s="127">
        <v>143885.70000000001</v>
      </c>
      <c r="F19" s="127">
        <v>143956.65</v>
      </c>
      <c r="G19" s="127">
        <v>144300</v>
      </c>
      <c r="H19" s="127">
        <v>144950.70000000001</v>
      </c>
      <c r="I19" s="127">
        <v>144699.44</v>
      </c>
      <c r="J19" s="127">
        <v>151445</v>
      </c>
      <c r="K19" s="127">
        <v>81380.05</v>
      </c>
      <c r="L19" s="128">
        <v>10522</v>
      </c>
      <c r="M19" s="127">
        <v>1522527513.1500001</v>
      </c>
      <c r="N19" s="128">
        <v>8558</v>
      </c>
    </row>
    <row r="20" spans="1:14" x14ac:dyDescent="0.3">
      <c r="A20" s="126">
        <v>45358</v>
      </c>
      <c r="B20" t="s">
        <v>2459</v>
      </c>
      <c r="C20" s="127">
        <v>145735.9</v>
      </c>
      <c r="D20" s="127">
        <v>145735.9</v>
      </c>
      <c r="E20" s="127">
        <v>143528.20000000001</v>
      </c>
      <c r="F20" s="127">
        <v>145740.1</v>
      </c>
      <c r="G20" s="127">
        <v>144199.95000000001</v>
      </c>
      <c r="H20" s="127">
        <v>143956.65</v>
      </c>
      <c r="I20" s="127">
        <v>144145.37</v>
      </c>
      <c r="J20" s="127">
        <v>151445</v>
      </c>
      <c r="K20" s="127">
        <v>81380.05</v>
      </c>
      <c r="L20" s="128">
        <v>7336</v>
      </c>
      <c r="M20" s="127">
        <v>1057450446.55</v>
      </c>
      <c r="N20" s="128">
        <v>5629</v>
      </c>
    </row>
    <row r="21" spans="1:14" x14ac:dyDescent="0.3">
      <c r="A21" s="126">
        <v>45357</v>
      </c>
      <c r="B21" t="s">
        <v>2459</v>
      </c>
      <c r="C21" s="127">
        <v>145580</v>
      </c>
      <c r="D21" s="127">
        <v>146149.95000000001</v>
      </c>
      <c r="E21" s="127">
        <v>144000</v>
      </c>
      <c r="F21" s="127">
        <v>145396.25</v>
      </c>
      <c r="G21" s="127">
        <v>145900</v>
      </c>
      <c r="H21" s="127">
        <v>145740.1</v>
      </c>
      <c r="I21" s="127">
        <v>145095.96</v>
      </c>
      <c r="J21" s="127">
        <v>151445</v>
      </c>
      <c r="K21" s="127">
        <v>81380.05</v>
      </c>
      <c r="L21" s="128">
        <v>5515</v>
      </c>
      <c r="M21" s="127">
        <v>800204203.54999995</v>
      </c>
      <c r="N21" s="128">
        <v>4065</v>
      </c>
    </row>
    <row r="22" spans="1:14" x14ac:dyDescent="0.3">
      <c r="A22" s="126">
        <v>45356</v>
      </c>
      <c r="B22" t="s">
        <v>2459</v>
      </c>
      <c r="C22" s="127">
        <v>146499.95000000001</v>
      </c>
      <c r="D22" s="127">
        <v>147144.95000000001</v>
      </c>
      <c r="E22" s="127">
        <v>145000</v>
      </c>
      <c r="F22" s="127">
        <v>146145.79999999999</v>
      </c>
      <c r="G22" s="127">
        <v>145900</v>
      </c>
      <c r="H22" s="127">
        <v>145396.25</v>
      </c>
      <c r="I22" s="127">
        <v>146085.01999999999</v>
      </c>
      <c r="J22" s="127">
        <v>151445</v>
      </c>
      <c r="K22" s="127">
        <v>81380.05</v>
      </c>
      <c r="L22" s="128">
        <v>4157</v>
      </c>
      <c r="M22" s="127">
        <v>607275441.10000002</v>
      </c>
      <c r="N22" s="128">
        <v>3376</v>
      </c>
    </row>
    <row r="23" spans="1:14" x14ac:dyDescent="0.3">
      <c r="A23" s="126">
        <v>45355</v>
      </c>
      <c r="B23" t="s">
        <v>2459</v>
      </c>
      <c r="C23" s="127">
        <v>145625</v>
      </c>
      <c r="D23" s="127">
        <v>146800</v>
      </c>
      <c r="E23" s="127">
        <v>144615.75</v>
      </c>
      <c r="F23" s="127">
        <v>145393.29999999999</v>
      </c>
      <c r="G23" s="127">
        <v>146230</v>
      </c>
      <c r="H23" s="127">
        <v>146145.79999999999</v>
      </c>
      <c r="I23" s="127">
        <v>145930.71</v>
      </c>
      <c r="J23" s="127">
        <v>151445</v>
      </c>
      <c r="K23" s="127">
        <v>81380.05</v>
      </c>
      <c r="L23" s="128">
        <v>9680</v>
      </c>
      <c r="M23" s="127">
        <v>1412609300.3</v>
      </c>
      <c r="N23" s="128">
        <v>7538</v>
      </c>
    </row>
    <row r="24" spans="1:14" x14ac:dyDescent="0.3">
      <c r="A24" s="126">
        <v>45353</v>
      </c>
      <c r="B24" t="s">
        <v>2459</v>
      </c>
      <c r="C24" s="127">
        <v>145150</v>
      </c>
      <c r="D24" s="127">
        <v>146500</v>
      </c>
      <c r="E24" s="127">
        <v>145001</v>
      </c>
      <c r="F24" s="127">
        <v>145186</v>
      </c>
      <c r="G24" s="127">
        <v>145440</v>
      </c>
      <c r="H24" s="127">
        <v>145393.29999999999</v>
      </c>
      <c r="I24" s="127">
        <v>145480.18</v>
      </c>
      <c r="J24" s="127">
        <v>151445</v>
      </c>
      <c r="K24" s="127">
        <v>81380.05</v>
      </c>
      <c r="L24">
        <v>668</v>
      </c>
      <c r="M24" s="127">
        <v>97180761.150000006</v>
      </c>
      <c r="N24">
        <v>566</v>
      </c>
    </row>
    <row r="25" spans="1:14" x14ac:dyDescent="0.3">
      <c r="A25" s="126">
        <v>45352</v>
      </c>
      <c r="B25" t="s">
        <v>2459</v>
      </c>
      <c r="C25" s="127">
        <v>146081.54999999999</v>
      </c>
      <c r="D25" s="127">
        <v>147500</v>
      </c>
      <c r="E25" s="127">
        <v>144100</v>
      </c>
      <c r="F25" s="127">
        <v>146081.54999999999</v>
      </c>
      <c r="G25" s="127">
        <v>145120.04999999999</v>
      </c>
      <c r="H25" s="127">
        <v>145186</v>
      </c>
      <c r="I25" s="127">
        <v>145417.74</v>
      </c>
      <c r="J25" s="127">
        <v>151445</v>
      </c>
      <c r="K25" s="127">
        <v>81380.05</v>
      </c>
      <c r="L25" s="128">
        <v>8313</v>
      </c>
      <c r="M25" s="127">
        <v>1208857707.5</v>
      </c>
      <c r="N25" s="128">
        <v>6372</v>
      </c>
    </row>
    <row r="26" spans="1:14" x14ac:dyDescent="0.3">
      <c r="A26" s="126">
        <v>45351</v>
      </c>
      <c r="B26" t="s">
        <v>2459</v>
      </c>
      <c r="C26" s="127">
        <v>146300</v>
      </c>
      <c r="D26" s="127">
        <v>147087.4</v>
      </c>
      <c r="E26" s="127">
        <v>144746.70000000001</v>
      </c>
      <c r="F26" s="127">
        <v>146028.4</v>
      </c>
      <c r="G26" s="127">
        <v>145250</v>
      </c>
      <c r="H26" s="127">
        <v>146081.54999999999</v>
      </c>
      <c r="I26" s="127">
        <v>146049.63</v>
      </c>
      <c r="J26" s="127">
        <v>151445</v>
      </c>
      <c r="K26" s="127">
        <v>81380.05</v>
      </c>
      <c r="L26" s="128">
        <v>58201</v>
      </c>
      <c r="M26" s="127">
        <v>8500234673.4499998</v>
      </c>
      <c r="N26" s="128">
        <v>23292</v>
      </c>
    </row>
    <row r="27" spans="1:14" x14ac:dyDescent="0.3">
      <c r="A27" s="126">
        <v>45350</v>
      </c>
      <c r="B27" t="s">
        <v>2459</v>
      </c>
      <c r="C27" s="127">
        <v>147500</v>
      </c>
      <c r="D27" s="127">
        <v>148500</v>
      </c>
      <c r="E27" s="127">
        <v>145700</v>
      </c>
      <c r="F27" s="127">
        <v>147149.15</v>
      </c>
      <c r="G27" s="127">
        <v>146000</v>
      </c>
      <c r="H27" s="127">
        <v>146028.4</v>
      </c>
      <c r="I27" s="127">
        <v>146572.59</v>
      </c>
      <c r="J27" s="127">
        <v>151445</v>
      </c>
      <c r="K27" s="127">
        <v>81380.05</v>
      </c>
      <c r="L27" s="128">
        <v>9984</v>
      </c>
      <c r="M27" s="127">
        <v>1463380724.3</v>
      </c>
      <c r="N27" s="128">
        <v>6937</v>
      </c>
    </row>
    <row r="28" spans="1:14" x14ac:dyDescent="0.3">
      <c r="A28" s="126">
        <v>45349</v>
      </c>
      <c r="B28" t="s">
        <v>2459</v>
      </c>
      <c r="C28" s="127">
        <v>148900</v>
      </c>
      <c r="D28" s="127">
        <v>149650</v>
      </c>
      <c r="E28" s="127">
        <v>146108</v>
      </c>
      <c r="F28" s="127">
        <v>148374.75</v>
      </c>
      <c r="G28" s="127">
        <v>146800</v>
      </c>
      <c r="H28" s="127">
        <v>147149.15</v>
      </c>
      <c r="I28" s="127">
        <v>147813.51</v>
      </c>
      <c r="J28" s="127">
        <v>151445</v>
      </c>
      <c r="K28" s="127">
        <v>81380.05</v>
      </c>
      <c r="L28" s="128">
        <v>11115</v>
      </c>
      <c r="M28" s="127">
        <v>1642947164.1500001</v>
      </c>
      <c r="N28" s="128">
        <v>8743</v>
      </c>
    </row>
    <row r="29" spans="1:14" x14ac:dyDescent="0.3">
      <c r="A29" s="126">
        <v>45348</v>
      </c>
      <c r="B29" t="s">
        <v>2459</v>
      </c>
      <c r="C29" s="127">
        <v>150850</v>
      </c>
      <c r="D29" s="127">
        <v>151224.75</v>
      </c>
      <c r="E29" s="127">
        <v>147375.15</v>
      </c>
      <c r="F29" s="127">
        <v>150725</v>
      </c>
      <c r="G29" s="127">
        <v>148400</v>
      </c>
      <c r="H29" s="127">
        <v>148374.75</v>
      </c>
      <c r="I29" s="127">
        <v>148596.32</v>
      </c>
      <c r="J29" s="127">
        <v>151445</v>
      </c>
      <c r="K29" s="127">
        <v>81380.05</v>
      </c>
      <c r="L29" s="128">
        <v>24255</v>
      </c>
      <c r="M29" s="127">
        <v>3604203737.1500001</v>
      </c>
      <c r="N29" s="128">
        <v>21363</v>
      </c>
    </row>
    <row r="30" spans="1:14" x14ac:dyDescent="0.3">
      <c r="A30" s="126">
        <v>45345</v>
      </c>
      <c r="B30" t="s">
        <v>2459</v>
      </c>
      <c r="C30" s="127">
        <v>150164.5</v>
      </c>
      <c r="D30" s="127">
        <v>151445</v>
      </c>
      <c r="E30" s="127">
        <v>150050</v>
      </c>
      <c r="F30" s="127">
        <v>150164.5</v>
      </c>
      <c r="G30" s="127">
        <v>150578.9</v>
      </c>
      <c r="H30" s="127">
        <v>150725</v>
      </c>
      <c r="I30" s="127">
        <v>150802.62</v>
      </c>
      <c r="J30" s="127">
        <v>151445</v>
      </c>
      <c r="K30" s="127">
        <v>81380.05</v>
      </c>
      <c r="L30" s="128">
        <v>7594</v>
      </c>
      <c r="M30" s="127">
        <v>1145195060.8499999</v>
      </c>
      <c r="N30" s="128">
        <v>5476</v>
      </c>
    </row>
    <row r="31" spans="1:14" x14ac:dyDescent="0.3">
      <c r="A31" s="126">
        <v>45344</v>
      </c>
      <c r="B31" t="s">
        <v>2459</v>
      </c>
      <c r="C31" s="127">
        <v>149206</v>
      </c>
      <c r="D31" s="127">
        <v>150740</v>
      </c>
      <c r="E31" s="127">
        <v>148903.04999999999</v>
      </c>
      <c r="F31" s="127">
        <v>149685.95000000001</v>
      </c>
      <c r="G31" s="127">
        <v>149994.9</v>
      </c>
      <c r="H31" s="127">
        <v>150164.5</v>
      </c>
      <c r="I31" s="127">
        <v>150005.82</v>
      </c>
      <c r="J31" s="127">
        <v>150794.70000000001</v>
      </c>
      <c r="K31" s="127">
        <v>81380.05</v>
      </c>
      <c r="L31" s="128">
        <v>7334</v>
      </c>
      <c r="M31" s="127">
        <v>1100142681.45</v>
      </c>
      <c r="N31" s="128">
        <v>5567</v>
      </c>
    </row>
    <row r="32" spans="1:14" x14ac:dyDescent="0.3">
      <c r="A32" s="126">
        <v>45343</v>
      </c>
      <c r="B32" t="s">
        <v>2459</v>
      </c>
      <c r="C32" s="127">
        <v>148700</v>
      </c>
      <c r="D32" s="127">
        <v>150794.70000000001</v>
      </c>
      <c r="E32" s="127">
        <v>148700</v>
      </c>
      <c r="F32" s="127">
        <v>148626.1</v>
      </c>
      <c r="G32" s="127">
        <v>149050</v>
      </c>
      <c r="H32" s="127">
        <v>149685.95000000001</v>
      </c>
      <c r="I32" s="127">
        <v>149767.41</v>
      </c>
      <c r="J32" s="127">
        <v>150794.70000000001</v>
      </c>
      <c r="K32" s="127">
        <v>81380.05</v>
      </c>
      <c r="L32" s="128">
        <v>12528</v>
      </c>
      <c r="M32" s="127">
        <v>1876286106.8</v>
      </c>
      <c r="N32" s="128">
        <v>9418</v>
      </c>
    </row>
    <row r="33" spans="1:14" x14ac:dyDescent="0.3">
      <c r="A33" s="126">
        <v>45342</v>
      </c>
      <c r="B33" t="s">
        <v>2459</v>
      </c>
      <c r="C33" s="127">
        <v>148354</v>
      </c>
      <c r="D33" s="127">
        <v>148938.04999999999</v>
      </c>
      <c r="E33" s="127">
        <v>147129.54999999999</v>
      </c>
      <c r="F33" s="127">
        <v>148902.29999999999</v>
      </c>
      <c r="G33" s="127">
        <v>148701</v>
      </c>
      <c r="H33" s="127">
        <v>148626.1</v>
      </c>
      <c r="I33" s="127">
        <v>148134.10999999999</v>
      </c>
      <c r="J33" s="127">
        <v>150254.15</v>
      </c>
      <c r="K33" s="127">
        <v>81380.05</v>
      </c>
      <c r="L33" s="128">
        <v>6520</v>
      </c>
      <c r="M33" s="127">
        <v>965834390.25</v>
      </c>
      <c r="N33" s="128">
        <v>5301</v>
      </c>
    </row>
    <row r="34" spans="1:14" x14ac:dyDescent="0.3">
      <c r="A34" s="126">
        <v>45341</v>
      </c>
      <c r="B34" t="s">
        <v>2459</v>
      </c>
      <c r="C34" s="127">
        <v>148998.39999999999</v>
      </c>
      <c r="D34" s="127">
        <v>149549.95000000001</v>
      </c>
      <c r="E34" s="127">
        <v>148101</v>
      </c>
      <c r="F34" s="127">
        <v>148054.5</v>
      </c>
      <c r="G34" s="127">
        <v>149049.65</v>
      </c>
      <c r="H34" s="127">
        <v>148902.29999999999</v>
      </c>
      <c r="I34" s="127">
        <v>148873.16</v>
      </c>
      <c r="J34" s="127">
        <v>150254.15</v>
      </c>
      <c r="K34" s="127">
        <v>81380.05</v>
      </c>
      <c r="L34" s="128">
        <v>11657</v>
      </c>
      <c r="M34" s="127">
        <v>1735414463.3</v>
      </c>
      <c r="N34" s="128">
        <v>10029</v>
      </c>
    </row>
    <row r="35" spans="1:14" x14ac:dyDescent="0.3">
      <c r="A35" s="126">
        <v>45338</v>
      </c>
      <c r="B35" t="s">
        <v>2459</v>
      </c>
      <c r="C35" s="127">
        <v>148848</v>
      </c>
      <c r="D35" s="127">
        <v>149200</v>
      </c>
      <c r="E35" s="127">
        <v>147499.9</v>
      </c>
      <c r="F35" s="127">
        <v>148509.85</v>
      </c>
      <c r="G35" s="127">
        <v>147867.29999999999</v>
      </c>
      <c r="H35" s="127">
        <v>148054.5</v>
      </c>
      <c r="I35" s="127">
        <v>148341.37</v>
      </c>
      <c r="J35" s="127">
        <v>150254.15</v>
      </c>
      <c r="K35" s="127">
        <v>81380.05</v>
      </c>
      <c r="L35" s="128">
        <v>9418</v>
      </c>
      <c r="M35" s="127">
        <v>1397079055.75</v>
      </c>
      <c r="N35" s="128">
        <v>6535</v>
      </c>
    </row>
    <row r="36" spans="1:14" x14ac:dyDescent="0.3">
      <c r="A36" s="126">
        <v>45337</v>
      </c>
      <c r="B36" t="s">
        <v>2459</v>
      </c>
      <c r="C36" s="127">
        <v>148000</v>
      </c>
      <c r="D36" s="127">
        <v>150199.4</v>
      </c>
      <c r="E36" s="127">
        <v>147050</v>
      </c>
      <c r="F36" s="127">
        <v>147284.5</v>
      </c>
      <c r="G36" s="127">
        <v>148300</v>
      </c>
      <c r="H36" s="127">
        <v>148509.85</v>
      </c>
      <c r="I36" s="127">
        <v>148589.74</v>
      </c>
      <c r="J36" s="127">
        <v>150254.15</v>
      </c>
      <c r="K36" s="127">
        <v>81380.05</v>
      </c>
      <c r="L36" s="128">
        <v>16290</v>
      </c>
      <c r="M36" s="127">
        <v>2420526925.6500001</v>
      </c>
      <c r="N36" s="128">
        <v>13379</v>
      </c>
    </row>
    <row r="37" spans="1:14" x14ac:dyDescent="0.3">
      <c r="A37" s="126">
        <v>45336</v>
      </c>
      <c r="B37" t="s">
        <v>2459</v>
      </c>
      <c r="C37" s="127">
        <v>144100</v>
      </c>
      <c r="D37" s="127">
        <v>148035.5</v>
      </c>
      <c r="E37" s="127">
        <v>142768.4</v>
      </c>
      <c r="F37" s="127">
        <v>144627.4</v>
      </c>
      <c r="G37" s="127">
        <v>147074.70000000001</v>
      </c>
      <c r="H37" s="127">
        <v>147284.5</v>
      </c>
      <c r="I37" s="127">
        <v>145235.76999999999</v>
      </c>
      <c r="J37" s="127">
        <v>150254.15</v>
      </c>
      <c r="K37" s="127">
        <v>81380.05</v>
      </c>
      <c r="L37" s="128">
        <v>11908</v>
      </c>
      <c r="M37" s="127">
        <v>1729467543.3499999</v>
      </c>
      <c r="N37" s="128">
        <v>9696</v>
      </c>
    </row>
    <row r="38" spans="1:14" x14ac:dyDescent="0.3">
      <c r="A38" s="126">
        <v>45335</v>
      </c>
      <c r="B38" t="s">
        <v>2459</v>
      </c>
      <c r="C38" s="127">
        <v>144802</v>
      </c>
      <c r="D38" s="127">
        <v>145406.5</v>
      </c>
      <c r="E38" s="127">
        <v>142500.6</v>
      </c>
      <c r="F38" s="127">
        <v>143802.75</v>
      </c>
      <c r="G38" s="127">
        <v>144421.9</v>
      </c>
      <c r="H38" s="127">
        <v>144627.4</v>
      </c>
      <c r="I38" s="127">
        <v>144094.84</v>
      </c>
      <c r="J38" s="127">
        <v>150254.15</v>
      </c>
      <c r="K38" s="127">
        <v>81380.05</v>
      </c>
      <c r="L38" s="128">
        <v>15951</v>
      </c>
      <c r="M38" s="127">
        <v>2298456713.75</v>
      </c>
      <c r="N38" s="128">
        <v>13123</v>
      </c>
    </row>
    <row r="39" spans="1:14" x14ac:dyDescent="0.3">
      <c r="A39" s="126">
        <v>45334</v>
      </c>
      <c r="B39" t="s">
        <v>2459</v>
      </c>
      <c r="C39" s="127">
        <v>137600</v>
      </c>
      <c r="D39" s="127">
        <v>144769.60000000001</v>
      </c>
      <c r="E39" s="127">
        <v>137555</v>
      </c>
      <c r="F39" s="127">
        <v>137083.35</v>
      </c>
      <c r="G39" s="127">
        <v>144245</v>
      </c>
      <c r="H39" s="127">
        <v>143802.75</v>
      </c>
      <c r="I39" s="127">
        <v>142363.63</v>
      </c>
      <c r="J39" s="127">
        <v>150254.15</v>
      </c>
      <c r="K39" s="127">
        <v>81380.05</v>
      </c>
      <c r="L39" s="128">
        <v>40809</v>
      </c>
      <c r="M39" s="127">
        <v>5809717574.1499996</v>
      </c>
      <c r="N39" s="128">
        <v>29811</v>
      </c>
    </row>
    <row r="40" spans="1:14" x14ac:dyDescent="0.3">
      <c r="A40" s="126">
        <v>45331</v>
      </c>
      <c r="B40" t="s">
        <v>2459</v>
      </c>
      <c r="C40" s="127">
        <v>143750</v>
      </c>
      <c r="D40" s="127">
        <v>143750</v>
      </c>
      <c r="E40" s="127">
        <v>136300</v>
      </c>
      <c r="F40" s="127">
        <v>142483.1</v>
      </c>
      <c r="G40" s="127">
        <v>137120</v>
      </c>
      <c r="H40" s="127">
        <v>137083.35</v>
      </c>
      <c r="I40" s="127">
        <v>138950.32999999999</v>
      </c>
      <c r="J40" s="127">
        <v>150254.15</v>
      </c>
      <c r="K40" s="127">
        <v>81380.05</v>
      </c>
      <c r="L40" s="128">
        <v>26614</v>
      </c>
      <c r="M40" s="127">
        <v>3698023973.5</v>
      </c>
      <c r="N40" s="128">
        <v>21156</v>
      </c>
    </row>
    <row r="41" spans="1:14" x14ac:dyDescent="0.3">
      <c r="A41" s="126">
        <v>45330</v>
      </c>
      <c r="B41" t="s">
        <v>2459</v>
      </c>
      <c r="C41" s="127">
        <v>143850</v>
      </c>
      <c r="D41" s="127">
        <v>143850</v>
      </c>
      <c r="E41" s="127">
        <v>142010.04999999999</v>
      </c>
      <c r="F41" s="127">
        <v>142996.79999999999</v>
      </c>
      <c r="G41" s="127">
        <v>143000</v>
      </c>
      <c r="H41" s="127">
        <v>142483.1</v>
      </c>
      <c r="I41" s="127">
        <v>142848.01999999999</v>
      </c>
      <c r="J41" s="127">
        <v>150254.15</v>
      </c>
      <c r="K41" s="127">
        <v>81380.05</v>
      </c>
      <c r="L41" s="128">
        <v>7121</v>
      </c>
      <c r="M41" s="127">
        <v>1017220747.55</v>
      </c>
      <c r="N41" s="128">
        <v>5513</v>
      </c>
    </row>
    <row r="42" spans="1:14" x14ac:dyDescent="0.3">
      <c r="A42" s="126">
        <v>45329</v>
      </c>
      <c r="B42" t="s">
        <v>2459</v>
      </c>
      <c r="C42" s="127">
        <v>144385</v>
      </c>
      <c r="D42" s="127">
        <v>144827.54999999999</v>
      </c>
      <c r="E42" s="127">
        <v>142532</v>
      </c>
      <c r="F42" s="127">
        <v>143387.70000000001</v>
      </c>
      <c r="G42" s="127">
        <v>143181.35</v>
      </c>
      <c r="H42" s="127">
        <v>142996.79999999999</v>
      </c>
      <c r="I42" s="127">
        <v>143719.97</v>
      </c>
      <c r="J42" s="127">
        <v>150254.15</v>
      </c>
      <c r="K42" s="127">
        <v>81380.05</v>
      </c>
      <c r="L42" s="128">
        <v>7534</v>
      </c>
      <c r="M42" s="127">
        <v>1082786272.9000001</v>
      </c>
      <c r="N42" s="128">
        <v>5856</v>
      </c>
    </row>
    <row r="43" spans="1:14" x14ac:dyDescent="0.3">
      <c r="A43" s="126">
        <v>45328</v>
      </c>
      <c r="B43" t="s">
        <v>2459</v>
      </c>
      <c r="C43" s="127">
        <v>142245</v>
      </c>
      <c r="D43" s="127">
        <v>143600</v>
      </c>
      <c r="E43" s="127">
        <v>141761.1</v>
      </c>
      <c r="F43" s="127">
        <v>141645.75</v>
      </c>
      <c r="G43" s="127">
        <v>143399.54999999999</v>
      </c>
      <c r="H43" s="127">
        <v>143387.70000000001</v>
      </c>
      <c r="I43" s="127">
        <v>143001.53</v>
      </c>
      <c r="J43" s="127">
        <v>150254.15</v>
      </c>
      <c r="K43" s="127">
        <v>81380.05</v>
      </c>
      <c r="L43" s="128">
        <v>8245</v>
      </c>
      <c r="M43" s="127">
        <v>1179047647.05</v>
      </c>
      <c r="N43" s="128">
        <v>6489</v>
      </c>
    </row>
    <row r="44" spans="1:14" x14ac:dyDescent="0.3">
      <c r="A44" s="126">
        <v>45327</v>
      </c>
      <c r="B44" t="s">
        <v>2459</v>
      </c>
      <c r="C44" s="127">
        <v>142885</v>
      </c>
      <c r="D44" s="127">
        <v>143974.35</v>
      </c>
      <c r="E44" s="127">
        <v>140411.29999999999</v>
      </c>
      <c r="F44" s="127">
        <v>140941.85</v>
      </c>
      <c r="G44" s="127">
        <v>141753.45000000001</v>
      </c>
      <c r="H44" s="127">
        <v>141645.75</v>
      </c>
      <c r="I44" s="127">
        <v>142049.79999999999</v>
      </c>
      <c r="J44" s="127">
        <v>150254.15</v>
      </c>
      <c r="K44" s="127">
        <v>81380.05</v>
      </c>
      <c r="L44" s="128">
        <v>19822</v>
      </c>
      <c r="M44" s="127">
        <v>2815711077.0500002</v>
      </c>
      <c r="N44" s="128">
        <v>16208</v>
      </c>
    </row>
    <row r="45" spans="1:14" x14ac:dyDescent="0.3">
      <c r="A45" s="126">
        <v>45324</v>
      </c>
      <c r="B45" t="s">
        <v>2459</v>
      </c>
      <c r="C45" s="127">
        <v>143000</v>
      </c>
      <c r="D45" s="127">
        <v>143499.45000000001</v>
      </c>
      <c r="E45" s="127">
        <v>140447.29999999999</v>
      </c>
      <c r="F45" s="127">
        <v>142477.79999999999</v>
      </c>
      <c r="G45" s="127">
        <v>141000</v>
      </c>
      <c r="H45" s="127">
        <v>140941.85</v>
      </c>
      <c r="I45" s="127">
        <v>141744.51</v>
      </c>
      <c r="J45" s="127">
        <v>150254.15</v>
      </c>
      <c r="K45" s="127">
        <v>81380.05</v>
      </c>
      <c r="L45" s="128">
        <v>12058</v>
      </c>
      <c r="M45" s="127">
        <v>1709155355.05</v>
      </c>
      <c r="N45" s="128">
        <v>9682</v>
      </c>
    </row>
    <row r="46" spans="1:14" x14ac:dyDescent="0.3">
      <c r="A46" s="126">
        <v>45323</v>
      </c>
      <c r="B46" t="s">
        <v>2459</v>
      </c>
      <c r="C46" s="127">
        <v>143500</v>
      </c>
      <c r="D46" s="127">
        <v>144350</v>
      </c>
      <c r="E46" s="127">
        <v>141701</v>
      </c>
      <c r="F46" s="127">
        <v>142577.4</v>
      </c>
      <c r="G46" s="127">
        <v>142450</v>
      </c>
      <c r="H46" s="127">
        <v>142477.79999999999</v>
      </c>
      <c r="I46" s="127">
        <v>143133.48000000001</v>
      </c>
      <c r="J46" s="127">
        <v>150254.15</v>
      </c>
      <c r="K46" s="127">
        <v>81380.05</v>
      </c>
      <c r="L46" s="128">
        <v>12544</v>
      </c>
      <c r="M46" s="127">
        <v>1795466430.55</v>
      </c>
      <c r="N46" s="128">
        <v>9979</v>
      </c>
    </row>
    <row r="47" spans="1:14" x14ac:dyDescent="0.3">
      <c r="A47" s="126">
        <v>45322</v>
      </c>
      <c r="B47" t="s">
        <v>2459</v>
      </c>
      <c r="C47" s="127">
        <v>141000</v>
      </c>
      <c r="D47" s="127">
        <v>142844.95000000001</v>
      </c>
      <c r="E47" s="127">
        <v>140500.1</v>
      </c>
      <c r="F47" s="127">
        <v>140619.85</v>
      </c>
      <c r="G47" s="127">
        <v>142158.04999999999</v>
      </c>
      <c r="H47" s="127">
        <v>142577.4</v>
      </c>
      <c r="I47" s="127">
        <v>142124.15</v>
      </c>
      <c r="J47" s="127">
        <v>150254.15</v>
      </c>
      <c r="K47" s="127">
        <v>81380.05</v>
      </c>
      <c r="L47" s="128">
        <v>11634</v>
      </c>
      <c r="M47" s="127">
        <v>1653472418.3499999</v>
      </c>
      <c r="N47" s="128">
        <v>9563</v>
      </c>
    </row>
    <row r="48" spans="1:14" x14ac:dyDescent="0.3">
      <c r="A48" s="126">
        <v>45321</v>
      </c>
      <c r="B48" t="s">
        <v>2459</v>
      </c>
      <c r="C48" s="127">
        <v>144650</v>
      </c>
      <c r="D48" s="127">
        <v>144750</v>
      </c>
      <c r="E48" s="127">
        <v>140004</v>
      </c>
      <c r="F48" s="127">
        <v>143873.60000000001</v>
      </c>
      <c r="G48" s="127">
        <v>141076.79999999999</v>
      </c>
      <c r="H48" s="127">
        <v>140619.85</v>
      </c>
      <c r="I48" s="127">
        <v>141523.92000000001</v>
      </c>
      <c r="J48" s="127">
        <v>150254.15</v>
      </c>
      <c r="K48" s="127">
        <v>81380.05</v>
      </c>
      <c r="L48" s="128">
        <v>13414</v>
      </c>
      <c r="M48" s="127">
        <v>1898401837.3</v>
      </c>
      <c r="N48" s="128">
        <v>11022</v>
      </c>
    </row>
    <row r="49" spans="1:14" x14ac:dyDescent="0.3">
      <c r="A49" s="126">
        <v>45320</v>
      </c>
      <c r="B49" t="s">
        <v>2459</v>
      </c>
      <c r="C49" s="127">
        <v>136857.15</v>
      </c>
      <c r="D49" s="127">
        <v>144150</v>
      </c>
      <c r="E49" s="127">
        <v>136333.04999999999</v>
      </c>
      <c r="F49" s="127">
        <v>136857.95000000001</v>
      </c>
      <c r="G49" s="127">
        <v>143450</v>
      </c>
      <c r="H49" s="127">
        <v>143873.60000000001</v>
      </c>
      <c r="I49" s="127">
        <v>141443.32</v>
      </c>
      <c r="J49" s="127">
        <v>150254.15</v>
      </c>
      <c r="K49" s="127">
        <v>81380.05</v>
      </c>
      <c r="L49" s="128">
        <v>26375</v>
      </c>
      <c r="M49" s="127">
        <v>3730567579.5500002</v>
      </c>
      <c r="N49" s="128">
        <v>21217</v>
      </c>
    </row>
    <row r="50" spans="1:14" x14ac:dyDescent="0.3">
      <c r="A50" s="126">
        <v>45316</v>
      </c>
      <c r="B50" t="s">
        <v>2459</v>
      </c>
      <c r="C50" s="127">
        <v>140457</v>
      </c>
      <c r="D50" s="127">
        <v>140599.95000000001</v>
      </c>
      <c r="E50" s="127">
        <v>136133.04999999999</v>
      </c>
      <c r="F50" s="127">
        <v>139771.04999999999</v>
      </c>
      <c r="G50" s="127">
        <v>136800.1</v>
      </c>
      <c r="H50" s="127">
        <v>136857.95000000001</v>
      </c>
      <c r="I50" s="127">
        <v>137323.66</v>
      </c>
      <c r="J50" s="127">
        <v>150254.15</v>
      </c>
      <c r="K50" s="127">
        <v>81380.05</v>
      </c>
      <c r="L50" s="128">
        <v>13504</v>
      </c>
      <c r="M50" s="127">
        <v>1854418742.75</v>
      </c>
      <c r="N50" s="128">
        <v>10628</v>
      </c>
    </row>
    <row r="51" spans="1:14" x14ac:dyDescent="0.3">
      <c r="A51" s="126">
        <v>45315</v>
      </c>
      <c r="B51" t="s">
        <v>2459</v>
      </c>
      <c r="C51" s="127">
        <v>141900</v>
      </c>
      <c r="D51" s="127">
        <v>141999.85</v>
      </c>
      <c r="E51" s="127">
        <v>136105.25</v>
      </c>
      <c r="F51" s="127">
        <v>140997.25</v>
      </c>
      <c r="G51" s="127">
        <v>139500</v>
      </c>
      <c r="H51" s="127">
        <v>139771.04999999999</v>
      </c>
      <c r="I51" s="127">
        <v>139418.6</v>
      </c>
      <c r="J51" s="127">
        <v>150254.15</v>
      </c>
      <c r="K51" s="127">
        <v>81380.05</v>
      </c>
      <c r="L51" s="128">
        <v>17366</v>
      </c>
      <c r="M51" s="127">
        <v>2421143346.5500002</v>
      </c>
      <c r="N51" s="128">
        <v>14185</v>
      </c>
    </row>
    <row r="52" spans="1:14" x14ac:dyDescent="0.3">
      <c r="A52" s="126">
        <v>45314</v>
      </c>
      <c r="B52" t="s">
        <v>2459</v>
      </c>
      <c r="C52" s="127">
        <v>145786</v>
      </c>
      <c r="D52" s="127">
        <v>147849.79999999999</v>
      </c>
      <c r="E52" s="127">
        <v>139821.25</v>
      </c>
      <c r="F52" s="127">
        <v>145363.35</v>
      </c>
      <c r="G52" s="127">
        <v>141251</v>
      </c>
      <c r="H52" s="127">
        <v>140997.25</v>
      </c>
      <c r="I52" s="127">
        <v>143619.51999999999</v>
      </c>
      <c r="J52" s="127">
        <v>150254.15</v>
      </c>
      <c r="K52" s="127">
        <v>81380.05</v>
      </c>
      <c r="L52" s="128">
        <v>22069</v>
      </c>
      <c r="M52" s="127">
        <v>3169539170.9499998</v>
      </c>
      <c r="N52" s="128">
        <v>16933</v>
      </c>
    </row>
    <row r="53" spans="1:14" x14ac:dyDescent="0.3">
      <c r="A53" s="126">
        <v>45311</v>
      </c>
      <c r="B53" t="s">
        <v>2459</v>
      </c>
      <c r="C53" s="127">
        <v>140800</v>
      </c>
      <c r="D53" s="127">
        <v>146496.15</v>
      </c>
      <c r="E53" s="127">
        <v>140222</v>
      </c>
      <c r="F53" s="127">
        <v>139431.95000000001</v>
      </c>
      <c r="G53" s="127">
        <v>145750.79999999999</v>
      </c>
      <c r="H53" s="127">
        <v>145363.35</v>
      </c>
      <c r="I53" s="127">
        <v>143916.18</v>
      </c>
      <c r="J53" s="127">
        <v>150254.15</v>
      </c>
      <c r="K53" s="127">
        <v>81380.05</v>
      </c>
      <c r="L53" s="128">
        <v>15816</v>
      </c>
      <c r="M53" s="127">
        <v>2276178265.25</v>
      </c>
      <c r="N53" s="128">
        <v>11804</v>
      </c>
    </row>
    <row r="54" spans="1:14" x14ac:dyDescent="0.3">
      <c r="A54" s="126">
        <v>45310</v>
      </c>
      <c r="B54" t="s">
        <v>2459</v>
      </c>
      <c r="C54" s="127">
        <v>138995.29999999999</v>
      </c>
      <c r="D54" s="127">
        <v>139995.95000000001</v>
      </c>
      <c r="E54" s="127">
        <v>138033.35</v>
      </c>
      <c r="F54" s="127">
        <v>137587.20000000001</v>
      </c>
      <c r="G54" s="127">
        <v>139344.29999999999</v>
      </c>
      <c r="H54" s="127">
        <v>139431.95000000001</v>
      </c>
      <c r="I54" s="127">
        <v>139277.68</v>
      </c>
      <c r="J54" s="127">
        <v>150254.15</v>
      </c>
      <c r="K54" s="127">
        <v>81380.05</v>
      </c>
      <c r="L54" s="128">
        <v>10260</v>
      </c>
      <c r="M54" s="127">
        <v>1428989022.95</v>
      </c>
      <c r="N54" s="128">
        <v>7366</v>
      </c>
    </row>
    <row r="55" spans="1:14" x14ac:dyDescent="0.3">
      <c r="A55" s="126">
        <v>45309</v>
      </c>
      <c r="B55" t="s">
        <v>2459</v>
      </c>
      <c r="C55" s="127">
        <v>136400</v>
      </c>
      <c r="D55" s="127">
        <v>137949.95000000001</v>
      </c>
      <c r="E55" s="127">
        <v>133750</v>
      </c>
      <c r="F55" s="127">
        <v>134878.29999999999</v>
      </c>
      <c r="G55" s="127">
        <v>137650</v>
      </c>
      <c r="H55" s="127">
        <v>137587.20000000001</v>
      </c>
      <c r="I55" s="127">
        <v>136350.99</v>
      </c>
      <c r="J55" s="127">
        <v>150254.15</v>
      </c>
      <c r="K55" s="127">
        <v>81380.05</v>
      </c>
      <c r="L55" s="128">
        <v>14497</v>
      </c>
      <c r="M55" s="127">
        <v>1976680307.5999999</v>
      </c>
      <c r="N55" s="128">
        <v>10479</v>
      </c>
    </row>
    <row r="56" spans="1:14" x14ac:dyDescent="0.3">
      <c r="A56" s="126">
        <v>45308</v>
      </c>
      <c r="B56" t="s">
        <v>2459</v>
      </c>
      <c r="C56" s="127">
        <v>136229</v>
      </c>
      <c r="D56" s="127">
        <v>150254.15</v>
      </c>
      <c r="E56" s="127">
        <v>134000.04999999999</v>
      </c>
      <c r="F56" s="127">
        <v>136594.70000000001</v>
      </c>
      <c r="G56" s="127">
        <v>134600.04999999999</v>
      </c>
      <c r="H56" s="127">
        <v>134878.29999999999</v>
      </c>
      <c r="I56" s="127">
        <v>139664.71</v>
      </c>
      <c r="J56" s="127">
        <v>150254.15</v>
      </c>
      <c r="K56" s="127">
        <v>81380.05</v>
      </c>
      <c r="L56" s="128">
        <v>37455</v>
      </c>
      <c r="M56" s="127">
        <v>5231141562.0500002</v>
      </c>
      <c r="N56" s="128">
        <v>19327</v>
      </c>
    </row>
    <row r="57" spans="1:14" x14ac:dyDescent="0.3">
      <c r="A57" s="126">
        <v>45307</v>
      </c>
      <c r="B57" t="s">
        <v>2459</v>
      </c>
      <c r="C57" s="127">
        <v>135215.29999999999</v>
      </c>
      <c r="D57" s="127">
        <v>137800</v>
      </c>
      <c r="E57" s="127">
        <v>135215.29999999999</v>
      </c>
      <c r="F57" s="127">
        <v>135951.15</v>
      </c>
      <c r="G57" s="127">
        <v>136684.20000000001</v>
      </c>
      <c r="H57" s="127">
        <v>136594.70000000001</v>
      </c>
      <c r="I57" s="127">
        <v>136678.88</v>
      </c>
      <c r="J57" s="127">
        <v>137800</v>
      </c>
      <c r="K57" s="127">
        <v>81380.05</v>
      </c>
      <c r="L57" s="128">
        <v>7490</v>
      </c>
      <c r="M57" s="127">
        <v>1023724834.8</v>
      </c>
      <c r="N57" s="128">
        <v>5394</v>
      </c>
    </row>
    <row r="58" spans="1:14" x14ac:dyDescent="0.3">
      <c r="A58" s="126">
        <v>45306</v>
      </c>
      <c r="B58" t="s">
        <v>2459</v>
      </c>
      <c r="C58" s="127">
        <v>134699</v>
      </c>
      <c r="D58" s="127">
        <v>136799.95000000001</v>
      </c>
      <c r="E58" s="127">
        <v>133650.04999999999</v>
      </c>
      <c r="F58" s="127">
        <v>134351.1</v>
      </c>
      <c r="G58" s="127">
        <v>136000</v>
      </c>
      <c r="H58" s="127">
        <v>135951.15</v>
      </c>
      <c r="I58" s="127">
        <v>135256.48000000001</v>
      </c>
      <c r="J58" s="127">
        <v>136799.95000000001</v>
      </c>
      <c r="K58" s="127">
        <v>81380.05</v>
      </c>
      <c r="L58" s="128">
        <v>8379</v>
      </c>
      <c r="M58" s="127">
        <v>1133314037.5999999</v>
      </c>
      <c r="N58" s="128">
        <v>6243</v>
      </c>
    </row>
    <row r="59" spans="1:14" x14ac:dyDescent="0.3">
      <c r="A59" s="126">
        <v>45303</v>
      </c>
      <c r="B59" t="s">
        <v>2459</v>
      </c>
      <c r="C59" s="127">
        <v>133868</v>
      </c>
      <c r="D59" s="127">
        <v>134639.9</v>
      </c>
      <c r="E59" s="127">
        <v>132661.35</v>
      </c>
      <c r="F59" s="127">
        <v>133368</v>
      </c>
      <c r="G59" s="127">
        <v>133886</v>
      </c>
      <c r="H59" s="127">
        <v>134351.1</v>
      </c>
      <c r="I59" s="127">
        <v>133854.01</v>
      </c>
      <c r="J59" s="127">
        <v>134639.9</v>
      </c>
      <c r="K59" s="127">
        <v>81380.05</v>
      </c>
      <c r="L59" s="128">
        <v>6940</v>
      </c>
      <c r="M59" s="127">
        <v>928946795.45000005</v>
      </c>
      <c r="N59" s="128">
        <v>4966</v>
      </c>
    </row>
    <row r="60" spans="1:14" x14ac:dyDescent="0.3">
      <c r="A60" s="126">
        <v>45302</v>
      </c>
      <c r="B60" t="s">
        <v>2459</v>
      </c>
      <c r="C60" s="127">
        <v>132459</v>
      </c>
      <c r="D60" s="127">
        <v>133625</v>
      </c>
      <c r="E60" s="127">
        <v>132002.70000000001</v>
      </c>
      <c r="F60" s="127">
        <v>131828.4</v>
      </c>
      <c r="G60" s="127">
        <v>133211.9</v>
      </c>
      <c r="H60" s="127">
        <v>133368</v>
      </c>
      <c r="I60" s="127">
        <v>133116.99</v>
      </c>
      <c r="J60" s="127">
        <v>133625</v>
      </c>
      <c r="K60" s="127">
        <v>81380.05</v>
      </c>
      <c r="L60" s="128">
        <v>4736</v>
      </c>
      <c r="M60" s="127">
        <v>630442083.75</v>
      </c>
      <c r="N60" s="128">
        <v>3701</v>
      </c>
    </row>
    <row r="61" spans="1:14" x14ac:dyDescent="0.3">
      <c r="A61" s="126">
        <v>45301</v>
      </c>
      <c r="B61" t="s">
        <v>2459</v>
      </c>
      <c r="C61" s="127">
        <v>132099</v>
      </c>
      <c r="D61" s="127">
        <v>132199.6</v>
      </c>
      <c r="E61" s="127">
        <v>130210</v>
      </c>
      <c r="F61" s="127">
        <v>131692.45000000001</v>
      </c>
      <c r="G61" s="127">
        <v>132000</v>
      </c>
      <c r="H61" s="127">
        <v>131828.4</v>
      </c>
      <c r="I61" s="127">
        <v>131277.32999999999</v>
      </c>
      <c r="J61" s="127">
        <v>133599.95000000001</v>
      </c>
      <c r="K61" s="127">
        <v>81380.05</v>
      </c>
      <c r="L61" s="128">
        <v>5915</v>
      </c>
      <c r="M61" s="127">
        <v>776505424.25</v>
      </c>
      <c r="N61" s="128">
        <v>3807</v>
      </c>
    </row>
    <row r="62" spans="1:14" x14ac:dyDescent="0.3">
      <c r="A62" s="126">
        <v>45300</v>
      </c>
      <c r="B62" t="s">
        <v>2459</v>
      </c>
      <c r="C62" s="127">
        <v>132000</v>
      </c>
      <c r="D62" s="127">
        <v>133100</v>
      </c>
      <c r="E62" s="127">
        <v>131202.20000000001</v>
      </c>
      <c r="F62" s="127">
        <v>131920.6</v>
      </c>
      <c r="G62" s="127">
        <v>131778.4</v>
      </c>
      <c r="H62" s="127">
        <v>131692.45000000001</v>
      </c>
      <c r="I62" s="127">
        <v>132271.26</v>
      </c>
      <c r="J62" s="127">
        <v>133599.95000000001</v>
      </c>
      <c r="K62" s="127">
        <v>81380.05</v>
      </c>
      <c r="L62" s="128">
        <v>5777</v>
      </c>
      <c r="M62" s="127">
        <v>764131045.39999998</v>
      </c>
      <c r="N62" s="128">
        <v>3819</v>
      </c>
    </row>
    <row r="63" spans="1:14" x14ac:dyDescent="0.3">
      <c r="A63" s="126">
        <v>45299</v>
      </c>
      <c r="B63" t="s">
        <v>2459</v>
      </c>
      <c r="C63" s="127">
        <v>133401</v>
      </c>
      <c r="D63" s="127">
        <v>133599.95000000001</v>
      </c>
      <c r="E63" s="127">
        <v>131200</v>
      </c>
      <c r="F63" s="127">
        <v>132701.25</v>
      </c>
      <c r="G63" s="127">
        <v>131500</v>
      </c>
      <c r="H63" s="127">
        <v>131920.6</v>
      </c>
      <c r="I63" s="127">
        <v>132235.43</v>
      </c>
      <c r="J63" s="127">
        <v>133599.95000000001</v>
      </c>
      <c r="K63" s="127">
        <v>81380.05</v>
      </c>
      <c r="L63" s="128">
        <v>7613</v>
      </c>
      <c r="M63" s="127">
        <v>1006708357.1</v>
      </c>
      <c r="N63" s="128">
        <v>5232</v>
      </c>
    </row>
    <row r="64" spans="1:14" x14ac:dyDescent="0.3">
      <c r="A64" s="126">
        <v>45296</v>
      </c>
      <c r="B64" t="s">
        <v>2459</v>
      </c>
      <c r="C64" s="127">
        <v>131600</v>
      </c>
      <c r="D64" s="127">
        <v>133500.04999999999</v>
      </c>
      <c r="E64" s="127">
        <v>131600</v>
      </c>
      <c r="F64" s="127">
        <v>131509.75</v>
      </c>
      <c r="G64" s="127">
        <v>132401.1</v>
      </c>
      <c r="H64" s="127">
        <v>132701.25</v>
      </c>
      <c r="I64" s="127">
        <v>132616.1</v>
      </c>
      <c r="J64" s="127">
        <v>133500.04999999999</v>
      </c>
      <c r="K64" s="127">
        <v>81380.05</v>
      </c>
      <c r="L64" s="128">
        <v>8182</v>
      </c>
      <c r="M64" s="127">
        <v>1085064951.8499999</v>
      </c>
      <c r="N64" s="128">
        <v>5846</v>
      </c>
    </row>
    <row r="65" spans="1:14" x14ac:dyDescent="0.3">
      <c r="A65" s="126">
        <v>45295</v>
      </c>
      <c r="B65" t="s">
        <v>2459</v>
      </c>
      <c r="C65" s="127">
        <v>130500</v>
      </c>
      <c r="D65" s="127">
        <v>131950</v>
      </c>
      <c r="E65" s="127">
        <v>130149</v>
      </c>
      <c r="F65" s="127">
        <v>130595.85</v>
      </c>
      <c r="G65" s="127">
        <v>131899.9</v>
      </c>
      <c r="H65" s="127">
        <v>131509.75</v>
      </c>
      <c r="I65" s="127">
        <v>130889.01</v>
      </c>
      <c r="J65" s="127">
        <v>131950</v>
      </c>
      <c r="K65" s="127">
        <v>81380.05</v>
      </c>
      <c r="L65" s="128">
        <v>6833</v>
      </c>
      <c r="M65" s="127">
        <v>894364620.35000002</v>
      </c>
      <c r="N65" s="128">
        <v>4690</v>
      </c>
    </row>
    <row r="66" spans="1:14" x14ac:dyDescent="0.3">
      <c r="A66" s="126">
        <v>45294</v>
      </c>
      <c r="B66" t="s">
        <v>2459</v>
      </c>
      <c r="C66" s="127">
        <v>129740</v>
      </c>
      <c r="D66" s="127">
        <v>130955</v>
      </c>
      <c r="E66" s="127">
        <v>129000</v>
      </c>
      <c r="F66" s="127">
        <v>129992.3</v>
      </c>
      <c r="G66" s="127">
        <v>130451</v>
      </c>
      <c r="H66" s="127">
        <v>130595.85</v>
      </c>
      <c r="I66" s="127">
        <v>130328.31</v>
      </c>
      <c r="J66" s="127">
        <v>130955</v>
      </c>
      <c r="K66" s="127">
        <v>81380.05</v>
      </c>
      <c r="L66" s="128">
        <v>7203</v>
      </c>
      <c r="M66" s="127">
        <v>938754789.45000005</v>
      </c>
      <c r="N66" s="128">
        <v>5060</v>
      </c>
    </row>
    <row r="67" spans="1:14" x14ac:dyDescent="0.3">
      <c r="A67" s="126">
        <v>45293</v>
      </c>
      <c r="B67" t="s">
        <v>2459</v>
      </c>
      <c r="C67" s="127">
        <v>129450</v>
      </c>
      <c r="D67" s="127">
        <v>130269.6</v>
      </c>
      <c r="E67" s="127">
        <v>127257.1</v>
      </c>
      <c r="F67" s="127">
        <v>129423.55</v>
      </c>
      <c r="G67" s="127">
        <v>129785</v>
      </c>
      <c r="H67" s="127">
        <v>129992.3</v>
      </c>
      <c r="I67" s="127">
        <v>129209.98</v>
      </c>
      <c r="J67" s="127">
        <v>130734.35</v>
      </c>
      <c r="K67" s="127">
        <v>81380.05</v>
      </c>
      <c r="L67" s="128">
        <v>8846</v>
      </c>
      <c r="M67" s="127">
        <v>1142991494.25</v>
      </c>
      <c r="N67" s="128">
        <v>6713</v>
      </c>
    </row>
    <row r="68" spans="1:14" x14ac:dyDescent="0.3">
      <c r="A68" s="126">
        <v>45292</v>
      </c>
      <c r="B68" t="s">
        <v>2459</v>
      </c>
      <c r="C68" s="127">
        <v>129570</v>
      </c>
      <c r="D68" s="127">
        <v>130734.35</v>
      </c>
      <c r="E68" s="127">
        <v>129000</v>
      </c>
      <c r="F68" s="127">
        <v>129579.25</v>
      </c>
      <c r="G68" s="127">
        <v>129265</v>
      </c>
      <c r="H68" s="127">
        <v>129423.55</v>
      </c>
      <c r="I68" s="127">
        <v>129770.63</v>
      </c>
      <c r="J68" s="127">
        <v>130734.35</v>
      </c>
      <c r="K68" s="127">
        <v>81380.05</v>
      </c>
      <c r="L68" s="128">
        <v>9043</v>
      </c>
      <c r="M68" s="127">
        <v>1173515839.9000001</v>
      </c>
      <c r="N68" s="128">
        <v>6235</v>
      </c>
    </row>
    <row r="69" spans="1:14" x14ac:dyDescent="0.3">
      <c r="A69" s="126">
        <v>45289</v>
      </c>
      <c r="B69" t="s">
        <v>2459</v>
      </c>
      <c r="C69" s="127">
        <v>126100</v>
      </c>
      <c r="D69" s="127">
        <v>130399.35</v>
      </c>
      <c r="E69" s="127">
        <v>125084.65</v>
      </c>
      <c r="F69" s="127">
        <v>125861.35</v>
      </c>
      <c r="G69" s="127">
        <v>129300</v>
      </c>
      <c r="H69" s="127">
        <v>129579.25</v>
      </c>
      <c r="I69" s="127">
        <v>127939.82</v>
      </c>
      <c r="J69" s="127">
        <v>130399.35</v>
      </c>
      <c r="K69" s="127">
        <v>81380.05</v>
      </c>
      <c r="L69" s="128">
        <v>17516</v>
      </c>
      <c r="M69" s="127">
        <v>2240993946.8000002</v>
      </c>
      <c r="N69" s="128">
        <v>11434</v>
      </c>
    </row>
    <row r="70" spans="1:14" x14ac:dyDescent="0.3">
      <c r="A70" s="126">
        <v>45288</v>
      </c>
      <c r="B70" t="s">
        <v>2459</v>
      </c>
      <c r="C70" s="127">
        <v>121233</v>
      </c>
      <c r="D70" s="127">
        <v>126630.6</v>
      </c>
      <c r="E70" s="127">
        <v>121000</v>
      </c>
      <c r="F70" s="127">
        <v>121038.55</v>
      </c>
      <c r="G70" s="127">
        <v>126630.6</v>
      </c>
      <c r="H70" s="127">
        <v>125861.35</v>
      </c>
      <c r="I70" s="127">
        <v>124091.23</v>
      </c>
      <c r="J70" s="127">
        <v>126630.6</v>
      </c>
      <c r="K70" s="127">
        <v>81380.05</v>
      </c>
      <c r="L70" s="128">
        <v>13240</v>
      </c>
      <c r="M70" s="127">
        <v>1642967899.4000001</v>
      </c>
      <c r="N70" s="128">
        <v>8470</v>
      </c>
    </row>
    <row r="71" spans="1:14" x14ac:dyDescent="0.3">
      <c r="A71" s="126">
        <v>45287</v>
      </c>
      <c r="B71" t="s">
        <v>2459</v>
      </c>
      <c r="C71" s="127">
        <v>120269.35</v>
      </c>
      <c r="D71" s="127">
        <v>121343.9</v>
      </c>
      <c r="E71" s="127">
        <v>120000</v>
      </c>
      <c r="F71" s="127">
        <v>120269.35</v>
      </c>
      <c r="G71" s="127">
        <v>120500</v>
      </c>
      <c r="H71" s="127">
        <v>121038.55</v>
      </c>
      <c r="I71" s="127">
        <v>120867.15</v>
      </c>
      <c r="J71" s="127">
        <v>121343.9</v>
      </c>
      <c r="K71" s="127">
        <v>81380.05</v>
      </c>
      <c r="L71" s="128">
        <v>4444</v>
      </c>
      <c r="M71" s="127">
        <v>537133612.89999998</v>
      </c>
      <c r="N71" s="128">
        <v>3496</v>
      </c>
    </row>
    <row r="72" spans="1:14" x14ac:dyDescent="0.3">
      <c r="A72" s="126">
        <v>45286</v>
      </c>
      <c r="B72" t="s">
        <v>2459</v>
      </c>
      <c r="C72" s="127">
        <v>120280</v>
      </c>
      <c r="D72" s="127">
        <v>120499</v>
      </c>
      <c r="E72" s="127">
        <v>119701</v>
      </c>
      <c r="F72" s="127">
        <v>119544.3</v>
      </c>
      <c r="G72" s="127">
        <v>120100.05</v>
      </c>
      <c r="H72" s="127">
        <v>120269.35</v>
      </c>
      <c r="I72" s="127">
        <v>120145.19</v>
      </c>
      <c r="J72" s="127">
        <v>121193.35</v>
      </c>
      <c r="K72" s="127">
        <v>81380.05</v>
      </c>
      <c r="L72" s="128">
        <v>2962</v>
      </c>
      <c r="M72" s="127">
        <v>355870066.60000002</v>
      </c>
      <c r="N72" s="128">
        <v>2163</v>
      </c>
    </row>
    <row r="73" spans="1:14" x14ac:dyDescent="0.3">
      <c r="A73" s="126">
        <v>45282</v>
      </c>
      <c r="B73" t="s">
        <v>2459</v>
      </c>
      <c r="C73" s="127">
        <v>119660</v>
      </c>
      <c r="D73" s="127">
        <v>120699.95</v>
      </c>
      <c r="E73" s="127">
        <v>117900.05</v>
      </c>
      <c r="F73" s="127">
        <v>117575.2</v>
      </c>
      <c r="G73" s="127">
        <v>119303</v>
      </c>
      <c r="H73" s="127">
        <v>119544.3</v>
      </c>
      <c r="I73" s="127">
        <v>119603</v>
      </c>
      <c r="J73" s="127">
        <v>121193.35</v>
      </c>
      <c r="K73" s="127">
        <v>81380.05</v>
      </c>
      <c r="L73" s="128">
        <v>12705</v>
      </c>
      <c r="M73" s="127">
        <v>1519556173.4000001</v>
      </c>
      <c r="N73" s="128">
        <v>8066</v>
      </c>
    </row>
    <row r="74" spans="1:14" x14ac:dyDescent="0.3">
      <c r="A74" s="126">
        <v>45281</v>
      </c>
      <c r="B74" t="s">
        <v>2459</v>
      </c>
      <c r="C74" s="127">
        <v>117000.95</v>
      </c>
      <c r="D74" s="127">
        <v>117727.95</v>
      </c>
      <c r="E74" s="127">
        <v>115500.05</v>
      </c>
      <c r="F74" s="127">
        <v>117318.95</v>
      </c>
      <c r="G74" s="127">
        <v>117700</v>
      </c>
      <c r="H74" s="127">
        <v>117575.2</v>
      </c>
      <c r="I74" s="127">
        <v>116792.87</v>
      </c>
      <c r="J74" s="127">
        <v>121193.35</v>
      </c>
      <c r="K74" s="127">
        <v>81380.05</v>
      </c>
      <c r="L74" s="128">
        <v>4166</v>
      </c>
      <c r="M74" s="127">
        <v>486559087.10000002</v>
      </c>
      <c r="N74" s="128">
        <v>3326</v>
      </c>
    </row>
    <row r="75" spans="1:14" x14ac:dyDescent="0.3">
      <c r="A75" s="126">
        <v>45280</v>
      </c>
      <c r="B75" t="s">
        <v>2459</v>
      </c>
      <c r="C75" s="127">
        <v>119500</v>
      </c>
      <c r="D75" s="127">
        <v>119598.05</v>
      </c>
      <c r="E75" s="127">
        <v>117000</v>
      </c>
      <c r="F75" s="127">
        <v>118784.6</v>
      </c>
      <c r="G75" s="127">
        <v>117460</v>
      </c>
      <c r="H75" s="127">
        <v>117318.95</v>
      </c>
      <c r="I75" s="127">
        <v>118394.4</v>
      </c>
      <c r="J75" s="127">
        <v>121193.35</v>
      </c>
      <c r="K75" s="127">
        <v>81380.05</v>
      </c>
      <c r="L75" s="128">
        <v>4608</v>
      </c>
      <c r="M75" s="127">
        <v>545561397.70000005</v>
      </c>
      <c r="N75" s="128">
        <v>3542</v>
      </c>
    </row>
    <row r="76" spans="1:14" x14ac:dyDescent="0.3">
      <c r="A76" s="126">
        <v>45279</v>
      </c>
      <c r="B76" t="s">
        <v>2459</v>
      </c>
      <c r="C76" s="127">
        <v>119312.75</v>
      </c>
      <c r="D76" s="127">
        <v>120000</v>
      </c>
      <c r="E76" s="127">
        <v>118567.45</v>
      </c>
      <c r="F76" s="127">
        <v>119418.65</v>
      </c>
      <c r="G76" s="127">
        <v>118850.8</v>
      </c>
      <c r="H76" s="127">
        <v>118784.6</v>
      </c>
      <c r="I76" s="127">
        <v>119160.62</v>
      </c>
      <c r="J76" s="127">
        <v>121193.35</v>
      </c>
      <c r="K76" s="127">
        <v>81380.05</v>
      </c>
      <c r="L76" s="128">
        <v>4139</v>
      </c>
      <c r="M76" s="127">
        <v>493205799.14999998</v>
      </c>
      <c r="N76" s="128">
        <v>3008</v>
      </c>
    </row>
    <row r="77" spans="1:14" x14ac:dyDescent="0.3">
      <c r="A77" s="126">
        <v>45278</v>
      </c>
      <c r="B77" t="s">
        <v>2459</v>
      </c>
      <c r="C77" s="127">
        <v>120086</v>
      </c>
      <c r="D77" s="127">
        <v>120277</v>
      </c>
      <c r="E77" s="127">
        <v>119312.35</v>
      </c>
      <c r="F77" s="127">
        <v>120084.05</v>
      </c>
      <c r="G77" s="127">
        <v>119312.7</v>
      </c>
      <c r="H77" s="127">
        <v>119418.65</v>
      </c>
      <c r="I77" s="127">
        <v>119628.8</v>
      </c>
      <c r="J77" s="127">
        <v>121193.35</v>
      </c>
      <c r="K77" s="127">
        <v>81380.05</v>
      </c>
      <c r="L77" s="128">
        <v>3968</v>
      </c>
      <c r="M77" s="127">
        <v>474687069.25</v>
      </c>
      <c r="N77" s="128">
        <v>2822</v>
      </c>
    </row>
    <row r="78" spans="1:14" x14ac:dyDescent="0.3">
      <c r="A78" s="126">
        <v>45275</v>
      </c>
      <c r="B78" t="s">
        <v>2459</v>
      </c>
      <c r="C78" s="127">
        <v>120559.8</v>
      </c>
      <c r="D78" s="127">
        <v>121193.35</v>
      </c>
      <c r="E78" s="127">
        <v>119851.4</v>
      </c>
      <c r="F78" s="127">
        <v>120558.8</v>
      </c>
      <c r="G78" s="127">
        <v>120051.15</v>
      </c>
      <c r="H78" s="127">
        <v>120084.05</v>
      </c>
      <c r="I78" s="127">
        <v>120305.85</v>
      </c>
      <c r="J78" s="127">
        <v>121193.35</v>
      </c>
      <c r="K78" s="127">
        <v>81380.05</v>
      </c>
      <c r="L78" s="128">
        <v>4857</v>
      </c>
      <c r="M78" s="127">
        <v>584325526.10000002</v>
      </c>
      <c r="N78" s="128">
        <v>3666</v>
      </c>
    </row>
    <row r="79" spans="1:14" x14ac:dyDescent="0.3">
      <c r="A79" s="126">
        <v>45274</v>
      </c>
      <c r="B79" t="s">
        <v>2459</v>
      </c>
      <c r="C79" s="127">
        <v>119950</v>
      </c>
      <c r="D79" s="127">
        <v>121000</v>
      </c>
      <c r="E79" s="127">
        <v>119550.05</v>
      </c>
      <c r="F79" s="127">
        <v>119785.25</v>
      </c>
      <c r="G79" s="127">
        <v>120500</v>
      </c>
      <c r="H79" s="127">
        <v>120558.8</v>
      </c>
      <c r="I79" s="127">
        <v>120120.25</v>
      </c>
      <c r="J79" s="127">
        <v>121000</v>
      </c>
      <c r="K79" s="127">
        <v>81380.05</v>
      </c>
      <c r="L79" s="128">
        <v>4276</v>
      </c>
      <c r="M79" s="127">
        <v>513634171.39999998</v>
      </c>
      <c r="N79" s="128">
        <v>3064</v>
      </c>
    </row>
    <row r="80" spans="1:14" x14ac:dyDescent="0.3">
      <c r="A80" s="126">
        <v>45273</v>
      </c>
      <c r="B80" t="s">
        <v>2459</v>
      </c>
      <c r="C80" s="127">
        <v>119500</v>
      </c>
      <c r="D80" s="127">
        <v>120067.95</v>
      </c>
      <c r="E80" s="127">
        <v>119146</v>
      </c>
      <c r="F80" s="127">
        <v>119502.9</v>
      </c>
      <c r="G80" s="127">
        <v>119950.25</v>
      </c>
      <c r="H80" s="127">
        <v>119785.25</v>
      </c>
      <c r="I80" s="127">
        <v>119628.42</v>
      </c>
      <c r="J80" s="127">
        <v>120351</v>
      </c>
      <c r="K80" s="127">
        <v>81380.05</v>
      </c>
      <c r="L80" s="128">
        <v>3862</v>
      </c>
      <c r="M80" s="127">
        <v>462004948.69999999</v>
      </c>
      <c r="N80" s="128">
        <v>2956</v>
      </c>
    </row>
    <row r="81" spans="1:14" x14ac:dyDescent="0.3">
      <c r="A81" s="126">
        <v>45272</v>
      </c>
      <c r="B81" t="s">
        <v>2459</v>
      </c>
      <c r="C81" s="127">
        <v>119050.45</v>
      </c>
      <c r="D81" s="127">
        <v>120351</v>
      </c>
      <c r="E81" s="127">
        <v>118900</v>
      </c>
      <c r="F81" s="127">
        <v>119050.45</v>
      </c>
      <c r="G81" s="127">
        <v>119007.9</v>
      </c>
      <c r="H81" s="127">
        <v>119502.9</v>
      </c>
      <c r="I81" s="127">
        <v>119565.47</v>
      </c>
      <c r="J81" s="127">
        <v>120351</v>
      </c>
      <c r="K81" s="127">
        <v>81380.05</v>
      </c>
      <c r="L81" s="128">
        <v>8705</v>
      </c>
      <c r="M81" s="127">
        <v>1040817421.35</v>
      </c>
      <c r="N81" s="128">
        <v>5020</v>
      </c>
    </row>
    <row r="82" spans="1:14" x14ac:dyDescent="0.3">
      <c r="A82" s="126">
        <v>45271</v>
      </c>
      <c r="B82" t="s">
        <v>2459</v>
      </c>
      <c r="C82" s="127">
        <v>117950</v>
      </c>
      <c r="D82" s="127">
        <v>119600</v>
      </c>
      <c r="E82" s="127">
        <v>117616.1</v>
      </c>
      <c r="F82" s="127">
        <v>117949.4</v>
      </c>
      <c r="G82" s="127">
        <v>118975</v>
      </c>
      <c r="H82" s="127">
        <v>119050.45</v>
      </c>
      <c r="I82" s="127">
        <v>118881.45</v>
      </c>
      <c r="J82" s="127">
        <v>119600</v>
      </c>
      <c r="K82" s="127">
        <v>81380.05</v>
      </c>
      <c r="L82" s="128">
        <v>9161</v>
      </c>
      <c r="M82" s="127">
        <v>1089072939.5999999</v>
      </c>
      <c r="N82" s="128">
        <v>5984</v>
      </c>
    </row>
    <row r="83" spans="1:14" x14ac:dyDescent="0.3">
      <c r="A83" s="126">
        <v>45268</v>
      </c>
      <c r="B83" t="s">
        <v>2459</v>
      </c>
      <c r="C83" s="127">
        <v>117450</v>
      </c>
      <c r="D83" s="127">
        <v>118099.8</v>
      </c>
      <c r="E83" s="127">
        <v>117021.25</v>
      </c>
      <c r="F83" s="127">
        <v>117408.55</v>
      </c>
      <c r="G83" s="127">
        <v>118000</v>
      </c>
      <c r="H83" s="127">
        <v>117949.4</v>
      </c>
      <c r="I83" s="127">
        <v>117672.43</v>
      </c>
      <c r="J83" s="127">
        <v>119000</v>
      </c>
      <c r="K83" s="127">
        <v>81380.05</v>
      </c>
      <c r="L83" s="128">
        <v>7684</v>
      </c>
      <c r="M83" s="127">
        <v>904194989</v>
      </c>
      <c r="N83" s="128">
        <v>5342</v>
      </c>
    </row>
    <row r="84" spans="1:14" x14ac:dyDescent="0.3">
      <c r="A84" s="126">
        <v>45267</v>
      </c>
      <c r="B84" t="s">
        <v>2459</v>
      </c>
      <c r="C84" s="127">
        <v>114090</v>
      </c>
      <c r="D84" s="127">
        <v>119000</v>
      </c>
      <c r="E84" s="127">
        <v>113844.1</v>
      </c>
      <c r="F84" s="127">
        <v>114088.85</v>
      </c>
      <c r="G84" s="127">
        <v>117203.65</v>
      </c>
      <c r="H84" s="127">
        <v>117408.55</v>
      </c>
      <c r="I84" s="127">
        <v>116952.31</v>
      </c>
      <c r="J84" s="127">
        <v>119000</v>
      </c>
      <c r="K84" s="127">
        <v>81380.05</v>
      </c>
      <c r="L84" s="128">
        <v>11242</v>
      </c>
      <c r="M84" s="127">
        <v>1314777903.6500001</v>
      </c>
      <c r="N84" s="128">
        <v>8021</v>
      </c>
    </row>
    <row r="85" spans="1:14" x14ac:dyDescent="0.3">
      <c r="A85" s="126">
        <v>45266</v>
      </c>
      <c r="B85" t="s">
        <v>2459</v>
      </c>
      <c r="C85" s="127">
        <v>113720</v>
      </c>
      <c r="D85" s="127">
        <v>114499.95</v>
      </c>
      <c r="E85" s="127">
        <v>113450.75</v>
      </c>
      <c r="F85" s="127">
        <v>113729.85</v>
      </c>
      <c r="G85" s="127">
        <v>114199.9</v>
      </c>
      <c r="H85" s="127">
        <v>114088.85</v>
      </c>
      <c r="I85" s="127">
        <v>113925.46</v>
      </c>
      <c r="J85" s="127">
        <v>114499.95</v>
      </c>
      <c r="K85" s="127">
        <v>81380.05</v>
      </c>
      <c r="L85" s="128">
        <v>3569</v>
      </c>
      <c r="M85" s="127">
        <v>406599955.05000001</v>
      </c>
      <c r="N85" s="128">
        <v>2739</v>
      </c>
    </row>
    <row r="86" spans="1:14" x14ac:dyDescent="0.3">
      <c r="A86" s="126">
        <v>45265</v>
      </c>
      <c r="B86" t="s">
        <v>2459</v>
      </c>
      <c r="C86" s="127">
        <v>111690</v>
      </c>
      <c r="D86" s="127">
        <v>114459</v>
      </c>
      <c r="E86" s="127">
        <v>110985.05</v>
      </c>
      <c r="F86" s="127">
        <v>111506.65</v>
      </c>
      <c r="G86" s="127">
        <v>113700</v>
      </c>
      <c r="H86" s="127">
        <v>113729.85</v>
      </c>
      <c r="I86" s="127">
        <v>112673.3</v>
      </c>
      <c r="J86" s="127">
        <v>114459</v>
      </c>
      <c r="K86" s="127">
        <v>81380.05</v>
      </c>
      <c r="L86" s="128">
        <v>7340</v>
      </c>
      <c r="M86" s="127">
        <v>827022000.89999998</v>
      </c>
      <c r="N86" s="128">
        <v>5478</v>
      </c>
    </row>
    <row r="87" spans="1:14" x14ac:dyDescent="0.3">
      <c r="A87" s="126">
        <v>45264</v>
      </c>
      <c r="B87" t="s">
        <v>2459</v>
      </c>
      <c r="C87" s="127">
        <v>112000</v>
      </c>
      <c r="D87" s="127">
        <v>112099.85</v>
      </c>
      <c r="E87" s="127">
        <v>110856.2</v>
      </c>
      <c r="F87" s="127">
        <v>111409.3</v>
      </c>
      <c r="G87" s="127">
        <v>111610</v>
      </c>
      <c r="H87" s="127">
        <v>111506.65</v>
      </c>
      <c r="I87" s="127">
        <v>111443.55</v>
      </c>
      <c r="J87" s="127">
        <v>113439.3</v>
      </c>
      <c r="K87" s="127">
        <v>81380.05</v>
      </c>
      <c r="L87" s="128">
        <v>4689</v>
      </c>
      <c r="M87" s="127">
        <v>522558782.80000001</v>
      </c>
      <c r="N87" s="128">
        <v>3536</v>
      </c>
    </row>
    <row r="88" spans="1:14" x14ac:dyDescent="0.3">
      <c r="A88" s="126">
        <v>45261</v>
      </c>
      <c r="B88" t="s">
        <v>2459</v>
      </c>
      <c r="C88" s="127">
        <v>111651</v>
      </c>
      <c r="D88" s="127">
        <v>112100</v>
      </c>
      <c r="E88" s="127">
        <v>111110.5</v>
      </c>
      <c r="F88" s="127">
        <v>111683</v>
      </c>
      <c r="G88" s="127">
        <v>111425</v>
      </c>
      <c r="H88" s="127">
        <v>111409.3</v>
      </c>
      <c r="I88" s="127">
        <v>111476.81</v>
      </c>
      <c r="J88" s="127">
        <v>113439.3</v>
      </c>
      <c r="K88" s="127">
        <v>81380.05</v>
      </c>
      <c r="L88" s="128">
        <v>3677</v>
      </c>
      <c r="M88" s="127">
        <v>409900240.05000001</v>
      </c>
      <c r="N88" s="128">
        <v>2646</v>
      </c>
    </row>
    <row r="89" spans="1:14" x14ac:dyDescent="0.3">
      <c r="A89" s="126">
        <v>45260</v>
      </c>
      <c r="B89" t="s">
        <v>2459</v>
      </c>
      <c r="C89" s="127">
        <v>112200</v>
      </c>
      <c r="D89" s="127">
        <v>112989.95</v>
      </c>
      <c r="E89" s="127">
        <v>111443.2</v>
      </c>
      <c r="F89" s="127">
        <v>112266.55</v>
      </c>
      <c r="G89" s="127">
        <v>111500</v>
      </c>
      <c r="H89" s="127">
        <v>111683</v>
      </c>
      <c r="I89" s="127">
        <v>112046.84</v>
      </c>
      <c r="J89" s="127">
        <v>113439.3</v>
      </c>
      <c r="K89" s="127">
        <v>81380.05</v>
      </c>
      <c r="L89" s="128">
        <v>13163</v>
      </c>
      <c r="M89" s="127">
        <v>1474872612.55</v>
      </c>
      <c r="N89" s="128">
        <v>7343</v>
      </c>
    </row>
    <row r="90" spans="1:14" x14ac:dyDescent="0.3">
      <c r="A90" s="126">
        <v>45259</v>
      </c>
      <c r="B90" t="s">
        <v>2459</v>
      </c>
      <c r="C90" s="127">
        <v>111600.05</v>
      </c>
      <c r="D90" s="127">
        <v>112496.25</v>
      </c>
      <c r="E90" s="127">
        <v>111600.05</v>
      </c>
      <c r="F90" s="127">
        <v>111546.95</v>
      </c>
      <c r="G90" s="127">
        <v>112199</v>
      </c>
      <c r="H90" s="127">
        <v>112266.55</v>
      </c>
      <c r="I90" s="127">
        <v>112279.75</v>
      </c>
      <c r="J90" s="127">
        <v>113439.3</v>
      </c>
      <c r="K90" s="127">
        <v>81380.05</v>
      </c>
      <c r="L90" s="128">
        <v>5354</v>
      </c>
      <c r="M90" s="127">
        <v>601145759.5</v>
      </c>
      <c r="N90" s="128">
        <v>3868</v>
      </c>
    </row>
    <row r="91" spans="1:14" x14ac:dyDescent="0.3">
      <c r="A91" s="126">
        <v>45258</v>
      </c>
      <c r="B91" t="s">
        <v>2459</v>
      </c>
      <c r="C91" s="127">
        <v>111400</v>
      </c>
      <c r="D91" s="127">
        <v>111800</v>
      </c>
      <c r="E91" s="127">
        <v>111200</v>
      </c>
      <c r="F91" s="127">
        <v>111448.2</v>
      </c>
      <c r="G91" s="127">
        <v>111501.05</v>
      </c>
      <c r="H91" s="127">
        <v>111546.95</v>
      </c>
      <c r="I91" s="127">
        <v>111499.55</v>
      </c>
      <c r="J91" s="127">
        <v>113439.3</v>
      </c>
      <c r="K91" s="127">
        <v>81380.05</v>
      </c>
      <c r="L91" s="128">
        <v>3104</v>
      </c>
      <c r="M91" s="127">
        <v>346094616.85000002</v>
      </c>
      <c r="N91" s="128">
        <v>2444</v>
      </c>
    </row>
    <row r="92" spans="1:14" x14ac:dyDescent="0.3">
      <c r="A92" s="126">
        <v>45254</v>
      </c>
      <c r="B92" t="s">
        <v>2459</v>
      </c>
      <c r="C92" s="127">
        <v>111000</v>
      </c>
      <c r="D92" s="127">
        <v>111550</v>
      </c>
      <c r="E92" s="127">
        <v>110768.15</v>
      </c>
      <c r="F92" s="127">
        <v>111378.7</v>
      </c>
      <c r="G92" s="127">
        <v>111315.25</v>
      </c>
      <c r="H92" s="127">
        <v>111448.2</v>
      </c>
      <c r="I92" s="127">
        <v>111226.87</v>
      </c>
      <c r="J92" s="127">
        <v>113439.3</v>
      </c>
      <c r="K92" s="127">
        <v>81380.05</v>
      </c>
      <c r="L92" s="128">
        <v>2854</v>
      </c>
      <c r="M92" s="127">
        <v>317441492.14999998</v>
      </c>
      <c r="N92" s="128">
        <v>2003</v>
      </c>
    </row>
    <row r="93" spans="1:14" x14ac:dyDescent="0.3">
      <c r="A93" s="126">
        <v>45253</v>
      </c>
      <c r="B93" t="s">
        <v>2459</v>
      </c>
      <c r="C93" s="127">
        <v>111200</v>
      </c>
      <c r="D93" s="127">
        <v>111999.95</v>
      </c>
      <c r="E93" s="127">
        <v>111118</v>
      </c>
      <c r="F93" s="127">
        <v>111197.75</v>
      </c>
      <c r="G93" s="127">
        <v>111340</v>
      </c>
      <c r="H93" s="127">
        <v>111378.7</v>
      </c>
      <c r="I93" s="127">
        <v>111430.49</v>
      </c>
      <c r="J93" s="127">
        <v>113439.3</v>
      </c>
      <c r="K93" s="127">
        <v>81380.05</v>
      </c>
      <c r="L93" s="128">
        <v>1854</v>
      </c>
      <c r="M93" s="127">
        <v>206592136.44999999</v>
      </c>
      <c r="N93" s="128">
        <v>1434</v>
      </c>
    </row>
    <row r="94" spans="1:14" x14ac:dyDescent="0.3">
      <c r="A94" s="126">
        <v>45252</v>
      </c>
      <c r="B94" t="s">
        <v>2459</v>
      </c>
      <c r="C94" s="127">
        <v>111002.1</v>
      </c>
      <c r="D94" s="127">
        <v>111785.95</v>
      </c>
      <c r="E94" s="127">
        <v>110617.55</v>
      </c>
      <c r="F94" s="127">
        <v>111434.3</v>
      </c>
      <c r="G94" s="127">
        <v>111010.8</v>
      </c>
      <c r="H94" s="127">
        <v>111197.75</v>
      </c>
      <c r="I94" s="127">
        <v>111139.05</v>
      </c>
      <c r="J94" s="127">
        <v>113439.3</v>
      </c>
      <c r="K94" s="127">
        <v>81380.05</v>
      </c>
      <c r="L94" s="128">
        <v>3222</v>
      </c>
      <c r="M94" s="127">
        <v>358090029.25</v>
      </c>
      <c r="N94" s="128">
        <v>2492</v>
      </c>
    </row>
    <row r="95" spans="1:14" x14ac:dyDescent="0.3">
      <c r="A95" s="126">
        <v>45251</v>
      </c>
      <c r="B95" t="s">
        <v>2459</v>
      </c>
      <c r="C95" s="127">
        <v>111400</v>
      </c>
      <c r="D95" s="127">
        <v>111749.95</v>
      </c>
      <c r="E95" s="127">
        <v>110882.7</v>
      </c>
      <c r="F95" s="127">
        <v>111390.95</v>
      </c>
      <c r="G95" s="127">
        <v>111365.05</v>
      </c>
      <c r="H95" s="127">
        <v>111434.3</v>
      </c>
      <c r="I95" s="127">
        <v>111368.81</v>
      </c>
      <c r="J95" s="127">
        <v>113439.3</v>
      </c>
      <c r="K95" s="127">
        <v>81380.05</v>
      </c>
      <c r="L95" s="128">
        <v>2888</v>
      </c>
      <c r="M95" s="127">
        <v>321633118.19999999</v>
      </c>
      <c r="N95" s="128">
        <v>2040</v>
      </c>
    </row>
    <row r="96" spans="1:14" x14ac:dyDescent="0.3">
      <c r="A96" s="126">
        <v>45250</v>
      </c>
      <c r="B96" t="s">
        <v>2459</v>
      </c>
      <c r="C96" s="127">
        <v>111339</v>
      </c>
      <c r="D96" s="127">
        <v>111600</v>
      </c>
      <c r="E96" s="127">
        <v>110649.95</v>
      </c>
      <c r="F96" s="127">
        <v>111475.25</v>
      </c>
      <c r="G96" s="127">
        <v>111269.15</v>
      </c>
      <c r="H96" s="127">
        <v>111390.95</v>
      </c>
      <c r="I96" s="127">
        <v>111140.18</v>
      </c>
      <c r="J96" s="127">
        <v>113439.3</v>
      </c>
      <c r="K96" s="127">
        <v>81380.05</v>
      </c>
      <c r="L96" s="128">
        <v>4443</v>
      </c>
      <c r="M96" s="127">
        <v>493795840.25</v>
      </c>
      <c r="N96" s="128">
        <v>3227</v>
      </c>
    </row>
    <row r="97" spans="1:14" x14ac:dyDescent="0.3">
      <c r="A97" s="126">
        <v>45247</v>
      </c>
      <c r="B97" t="s">
        <v>2459</v>
      </c>
      <c r="C97" s="127">
        <v>110000</v>
      </c>
      <c r="D97" s="127">
        <v>112599.9</v>
      </c>
      <c r="E97" s="127">
        <v>109800.35</v>
      </c>
      <c r="F97" s="127">
        <v>110298.85</v>
      </c>
      <c r="G97" s="127">
        <v>111452.4</v>
      </c>
      <c r="H97" s="127">
        <v>111475.25</v>
      </c>
      <c r="I97" s="127">
        <v>111559.94</v>
      </c>
      <c r="J97" s="127">
        <v>113439.3</v>
      </c>
      <c r="K97" s="127">
        <v>81380.05</v>
      </c>
      <c r="L97" s="128">
        <v>11891</v>
      </c>
      <c r="M97" s="127">
        <v>1326559290.4000001</v>
      </c>
      <c r="N97" s="128">
        <v>6959</v>
      </c>
    </row>
    <row r="98" spans="1:14" x14ac:dyDescent="0.3">
      <c r="A98" s="126">
        <v>45246</v>
      </c>
      <c r="B98" t="s">
        <v>2459</v>
      </c>
      <c r="C98" s="127">
        <v>109020</v>
      </c>
      <c r="D98" s="127">
        <v>110500</v>
      </c>
      <c r="E98" s="127">
        <v>109000</v>
      </c>
      <c r="F98" s="127">
        <v>109379.5</v>
      </c>
      <c r="G98" s="127">
        <v>110003.5</v>
      </c>
      <c r="H98" s="127">
        <v>110298.85</v>
      </c>
      <c r="I98" s="127">
        <v>110059.58</v>
      </c>
      <c r="J98" s="127">
        <v>113439.3</v>
      </c>
      <c r="K98" s="127">
        <v>81380.05</v>
      </c>
      <c r="L98" s="128">
        <v>5724</v>
      </c>
      <c r="M98" s="127">
        <v>629981040.39999998</v>
      </c>
      <c r="N98" s="128">
        <v>3863</v>
      </c>
    </row>
    <row r="99" spans="1:14" x14ac:dyDescent="0.3">
      <c r="A99" s="126">
        <v>45245</v>
      </c>
      <c r="B99" t="s">
        <v>2459</v>
      </c>
      <c r="C99" s="127">
        <v>108299</v>
      </c>
      <c r="D99" s="127">
        <v>109510.45</v>
      </c>
      <c r="E99" s="127">
        <v>107812.6</v>
      </c>
      <c r="F99" s="127">
        <v>107637.6</v>
      </c>
      <c r="G99" s="127">
        <v>109299.95</v>
      </c>
      <c r="H99" s="127">
        <v>109379.5</v>
      </c>
      <c r="I99" s="127">
        <v>108913.48</v>
      </c>
      <c r="J99" s="127">
        <v>113439.3</v>
      </c>
      <c r="K99" s="127">
        <v>81380.05</v>
      </c>
      <c r="L99" s="128">
        <v>6906</v>
      </c>
      <c r="M99" s="127">
        <v>752156504.45000005</v>
      </c>
      <c r="N99" s="128">
        <v>4689</v>
      </c>
    </row>
    <row r="100" spans="1:14" x14ac:dyDescent="0.3">
      <c r="A100" s="126">
        <v>45243</v>
      </c>
      <c r="B100" t="s">
        <v>2459</v>
      </c>
      <c r="C100" s="127">
        <v>108500</v>
      </c>
      <c r="D100" s="127">
        <v>108500</v>
      </c>
      <c r="E100" s="127">
        <v>107033.05</v>
      </c>
      <c r="F100" s="127">
        <v>108240.6</v>
      </c>
      <c r="G100" s="127">
        <v>107601</v>
      </c>
      <c r="H100" s="127">
        <v>107637.6</v>
      </c>
      <c r="I100" s="127">
        <v>107617.39</v>
      </c>
      <c r="J100" s="127">
        <v>113439.3</v>
      </c>
      <c r="K100" s="127">
        <v>81380.05</v>
      </c>
      <c r="L100" s="128">
        <v>6671</v>
      </c>
      <c r="M100" s="127">
        <v>717915612.75</v>
      </c>
      <c r="N100" s="128">
        <v>4669</v>
      </c>
    </row>
    <row r="101" spans="1:14" x14ac:dyDescent="0.3">
      <c r="A101" s="126">
        <v>45242</v>
      </c>
      <c r="B101" t="s">
        <v>2459</v>
      </c>
      <c r="C101" s="127">
        <v>108545</v>
      </c>
      <c r="D101" s="127">
        <v>108980</v>
      </c>
      <c r="E101" s="127">
        <v>108000</v>
      </c>
      <c r="F101" s="127">
        <v>108295.7</v>
      </c>
      <c r="G101" s="127">
        <v>108000</v>
      </c>
      <c r="H101" s="127">
        <v>108240.6</v>
      </c>
      <c r="I101" s="127">
        <v>108436.62</v>
      </c>
      <c r="J101" s="127">
        <v>113439.3</v>
      </c>
      <c r="K101" s="127">
        <v>81380.05</v>
      </c>
      <c r="L101">
        <v>993</v>
      </c>
      <c r="M101" s="127">
        <v>107677565.75</v>
      </c>
      <c r="N101">
        <v>715</v>
      </c>
    </row>
    <row r="102" spans="1:14" x14ac:dyDescent="0.3">
      <c r="A102" s="126">
        <v>45240</v>
      </c>
      <c r="B102" t="s">
        <v>2459</v>
      </c>
      <c r="C102" s="127">
        <v>108299</v>
      </c>
      <c r="D102" s="127">
        <v>108479.9</v>
      </c>
      <c r="E102" s="127">
        <v>107338.1</v>
      </c>
      <c r="F102" s="127">
        <v>108078.2</v>
      </c>
      <c r="G102" s="127">
        <v>108400</v>
      </c>
      <c r="H102" s="127">
        <v>108295.7</v>
      </c>
      <c r="I102" s="127">
        <v>107918.07</v>
      </c>
      <c r="J102" s="127">
        <v>113439.3</v>
      </c>
      <c r="K102" s="127">
        <v>81380.05</v>
      </c>
      <c r="L102" s="128">
        <v>3311</v>
      </c>
      <c r="M102" s="127">
        <v>357316744.69999999</v>
      </c>
      <c r="N102" s="128">
        <v>2375</v>
      </c>
    </row>
    <row r="103" spans="1:14" x14ac:dyDescent="0.3">
      <c r="A103" s="126">
        <v>45239</v>
      </c>
      <c r="B103" t="s">
        <v>2459</v>
      </c>
      <c r="C103" s="127">
        <v>108325.5</v>
      </c>
      <c r="D103" s="127">
        <v>109108.95</v>
      </c>
      <c r="E103" s="127">
        <v>107774.39999999999</v>
      </c>
      <c r="F103" s="127">
        <v>108348.1</v>
      </c>
      <c r="G103" s="127">
        <v>108065</v>
      </c>
      <c r="H103" s="127">
        <v>108078.2</v>
      </c>
      <c r="I103" s="127">
        <v>108387.51</v>
      </c>
      <c r="J103" s="127">
        <v>113439.3</v>
      </c>
      <c r="K103" s="127">
        <v>81380.05</v>
      </c>
      <c r="L103" s="128">
        <v>5103</v>
      </c>
      <c r="M103" s="127">
        <v>553101478.79999995</v>
      </c>
      <c r="N103" s="128">
        <v>3428</v>
      </c>
    </row>
    <row r="104" spans="1:14" x14ac:dyDescent="0.3">
      <c r="A104" s="126">
        <v>45238</v>
      </c>
      <c r="B104" t="s">
        <v>2459</v>
      </c>
      <c r="C104" s="127">
        <v>107830</v>
      </c>
      <c r="D104" s="127">
        <v>108700</v>
      </c>
      <c r="E104" s="127">
        <v>107330.1</v>
      </c>
      <c r="F104" s="127">
        <v>107185.4</v>
      </c>
      <c r="G104" s="127">
        <v>108451</v>
      </c>
      <c r="H104" s="127">
        <v>108348.1</v>
      </c>
      <c r="I104" s="127">
        <v>108269.37</v>
      </c>
      <c r="J104" s="127">
        <v>113439.3</v>
      </c>
      <c r="K104" s="127">
        <v>81380.05</v>
      </c>
      <c r="L104" s="128">
        <v>5787</v>
      </c>
      <c r="M104" s="127">
        <v>626554817.54999995</v>
      </c>
      <c r="N104" s="128">
        <v>3743</v>
      </c>
    </row>
    <row r="105" spans="1:14" x14ac:dyDescent="0.3">
      <c r="A105" s="126">
        <v>45237</v>
      </c>
      <c r="B105" t="s">
        <v>2459</v>
      </c>
      <c r="C105" s="127">
        <v>108000</v>
      </c>
      <c r="D105" s="127">
        <v>108000</v>
      </c>
      <c r="E105" s="127">
        <v>107008.05</v>
      </c>
      <c r="F105" s="127">
        <v>107391.85</v>
      </c>
      <c r="G105" s="127">
        <v>107101</v>
      </c>
      <c r="H105" s="127">
        <v>107185.4</v>
      </c>
      <c r="I105" s="127">
        <v>107393.35</v>
      </c>
      <c r="J105" s="127">
        <v>113439.3</v>
      </c>
      <c r="K105" s="127">
        <v>81380.05</v>
      </c>
      <c r="L105" s="128">
        <v>4702</v>
      </c>
      <c r="M105" s="127">
        <v>504963536.69999999</v>
      </c>
      <c r="N105" s="128">
        <v>3068</v>
      </c>
    </row>
    <row r="106" spans="1:14" x14ac:dyDescent="0.3">
      <c r="A106" s="126">
        <v>45236</v>
      </c>
      <c r="B106" t="s">
        <v>2459</v>
      </c>
      <c r="C106" s="127">
        <v>108895</v>
      </c>
      <c r="D106" s="127">
        <v>108895</v>
      </c>
      <c r="E106" s="127">
        <v>107103.2</v>
      </c>
      <c r="F106" s="127">
        <v>107723.25</v>
      </c>
      <c r="G106" s="127">
        <v>107398</v>
      </c>
      <c r="H106" s="127">
        <v>107391.85</v>
      </c>
      <c r="I106" s="127">
        <v>107787.88</v>
      </c>
      <c r="J106" s="127">
        <v>113439.3</v>
      </c>
      <c r="K106" s="127">
        <v>81380.05</v>
      </c>
      <c r="L106" s="128">
        <v>7716</v>
      </c>
      <c r="M106" s="127">
        <v>831691306.14999998</v>
      </c>
      <c r="N106" s="128">
        <v>5516</v>
      </c>
    </row>
    <row r="107" spans="1:14" x14ac:dyDescent="0.3">
      <c r="A107" s="126">
        <v>45233</v>
      </c>
      <c r="B107" t="s">
        <v>2459</v>
      </c>
      <c r="C107" s="127">
        <v>110749.8</v>
      </c>
      <c r="D107" s="127">
        <v>111800</v>
      </c>
      <c r="E107" s="127">
        <v>107300</v>
      </c>
      <c r="F107" s="127">
        <v>110500.05</v>
      </c>
      <c r="G107" s="127">
        <v>107800</v>
      </c>
      <c r="H107" s="127">
        <v>107723.25</v>
      </c>
      <c r="I107" s="127">
        <v>108978.32</v>
      </c>
      <c r="J107" s="127">
        <v>113439.3</v>
      </c>
      <c r="K107" s="127">
        <v>81380.05</v>
      </c>
      <c r="L107" s="128">
        <v>25427</v>
      </c>
      <c r="M107" s="127">
        <v>2770991822</v>
      </c>
      <c r="N107" s="128">
        <v>17395</v>
      </c>
    </row>
    <row r="108" spans="1:14" x14ac:dyDescent="0.3">
      <c r="A108" s="126">
        <v>45232</v>
      </c>
      <c r="B108" t="s">
        <v>2459</v>
      </c>
      <c r="C108" s="127">
        <v>109500.2</v>
      </c>
      <c r="D108" s="127">
        <v>110800</v>
      </c>
      <c r="E108" s="127">
        <v>108925</v>
      </c>
      <c r="F108" s="127">
        <v>108583.8</v>
      </c>
      <c r="G108" s="127">
        <v>110356.1</v>
      </c>
      <c r="H108" s="127">
        <v>110500.05</v>
      </c>
      <c r="I108" s="127">
        <v>110072.05</v>
      </c>
      <c r="J108" s="127">
        <v>113439.3</v>
      </c>
      <c r="K108" s="127">
        <v>81380.05</v>
      </c>
      <c r="L108" s="128">
        <v>5623</v>
      </c>
      <c r="M108" s="127">
        <v>618935116.95000005</v>
      </c>
      <c r="N108" s="128">
        <v>3742</v>
      </c>
    </row>
    <row r="109" spans="1:14" x14ac:dyDescent="0.3">
      <c r="A109" s="126">
        <v>45231</v>
      </c>
      <c r="B109" t="s">
        <v>2459</v>
      </c>
      <c r="C109" s="127">
        <v>108500</v>
      </c>
      <c r="D109" s="127">
        <v>109275</v>
      </c>
      <c r="E109" s="127">
        <v>108349.8</v>
      </c>
      <c r="F109" s="127">
        <v>108297.8</v>
      </c>
      <c r="G109" s="127">
        <v>108527.35</v>
      </c>
      <c r="H109" s="127">
        <v>108583.8</v>
      </c>
      <c r="I109" s="127">
        <v>108751.76</v>
      </c>
      <c r="J109" s="127">
        <v>113439.3</v>
      </c>
      <c r="K109" s="127">
        <v>81380.05</v>
      </c>
      <c r="L109" s="128">
        <v>3163</v>
      </c>
      <c r="M109" s="127">
        <v>343981824.44999999</v>
      </c>
      <c r="N109" s="128">
        <v>2325</v>
      </c>
    </row>
    <row r="110" spans="1:14" x14ac:dyDescent="0.3">
      <c r="A110" s="126">
        <v>45230</v>
      </c>
      <c r="B110" t="s">
        <v>2459</v>
      </c>
      <c r="C110" s="127">
        <v>109499.95</v>
      </c>
      <c r="D110" s="127">
        <v>109499.95</v>
      </c>
      <c r="E110" s="127">
        <v>107907.1</v>
      </c>
      <c r="F110" s="127">
        <v>109015.7</v>
      </c>
      <c r="G110" s="127">
        <v>108500</v>
      </c>
      <c r="H110" s="127">
        <v>108297.8</v>
      </c>
      <c r="I110" s="127">
        <v>108325.3</v>
      </c>
      <c r="J110" s="127">
        <v>113439.3</v>
      </c>
      <c r="K110" s="127">
        <v>81380.05</v>
      </c>
      <c r="L110" s="128">
        <v>8331</v>
      </c>
      <c r="M110" s="127">
        <v>902458108.54999995</v>
      </c>
      <c r="N110" s="128">
        <v>5262</v>
      </c>
    </row>
    <row r="111" spans="1:14" x14ac:dyDescent="0.3">
      <c r="A111" s="126">
        <v>45229</v>
      </c>
      <c r="B111" t="s">
        <v>2459</v>
      </c>
      <c r="C111" s="127">
        <v>108190.8</v>
      </c>
      <c r="D111" s="127">
        <v>109449.60000000001</v>
      </c>
      <c r="E111" s="127">
        <v>107919.45</v>
      </c>
      <c r="F111" s="127">
        <v>108190.8</v>
      </c>
      <c r="G111" s="127">
        <v>109188.3</v>
      </c>
      <c r="H111" s="127">
        <v>109015.7</v>
      </c>
      <c r="I111" s="127">
        <v>108669.95</v>
      </c>
      <c r="J111" s="127">
        <v>113439.3</v>
      </c>
      <c r="K111" s="127">
        <v>81380.05</v>
      </c>
      <c r="L111" s="128">
        <v>4654</v>
      </c>
      <c r="M111" s="127">
        <v>505749938.05000001</v>
      </c>
      <c r="N111" s="128">
        <v>3111</v>
      </c>
    </row>
    <row r="112" spans="1:14" x14ac:dyDescent="0.3">
      <c r="A112" s="126">
        <v>45226</v>
      </c>
      <c r="B112" t="s">
        <v>2459</v>
      </c>
      <c r="C112" s="127">
        <v>108279</v>
      </c>
      <c r="D112" s="127">
        <v>108876</v>
      </c>
      <c r="E112" s="127">
        <v>107629.35</v>
      </c>
      <c r="F112" s="127">
        <v>107481.3</v>
      </c>
      <c r="G112" s="127">
        <v>108000</v>
      </c>
      <c r="H112" s="127">
        <v>108190.8</v>
      </c>
      <c r="I112" s="127">
        <v>108276.5</v>
      </c>
      <c r="J112" s="127">
        <v>113439.3</v>
      </c>
      <c r="K112" s="127">
        <v>81380.05</v>
      </c>
      <c r="L112" s="128">
        <v>3807</v>
      </c>
      <c r="M112" s="127">
        <v>412208641.69999999</v>
      </c>
      <c r="N112" s="128">
        <v>2523</v>
      </c>
    </row>
    <row r="113" spans="1:14" x14ac:dyDescent="0.3">
      <c r="A113" s="126">
        <v>45225</v>
      </c>
      <c r="B113" t="s">
        <v>2459</v>
      </c>
      <c r="C113" s="127">
        <v>108700</v>
      </c>
      <c r="D113" s="127">
        <v>108700</v>
      </c>
      <c r="E113" s="127">
        <v>107075.95</v>
      </c>
      <c r="F113" s="127">
        <v>108632.45</v>
      </c>
      <c r="G113" s="127">
        <v>107227.9</v>
      </c>
      <c r="H113" s="127">
        <v>107481.3</v>
      </c>
      <c r="I113" s="127">
        <v>107628.41</v>
      </c>
      <c r="J113" s="127">
        <v>113439.3</v>
      </c>
      <c r="K113" s="127">
        <v>81380.05</v>
      </c>
      <c r="L113" s="128">
        <v>5675</v>
      </c>
      <c r="M113" s="127">
        <v>610791250.14999998</v>
      </c>
      <c r="N113" s="128">
        <v>4072</v>
      </c>
    </row>
    <row r="114" spans="1:14" x14ac:dyDescent="0.3">
      <c r="A114" s="126">
        <v>45224</v>
      </c>
      <c r="B114" t="s">
        <v>2459</v>
      </c>
      <c r="C114" s="127">
        <v>109299.95</v>
      </c>
      <c r="D114" s="127">
        <v>109948.85</v>
      </c>
      <c r="E114" s="127">
        <v>108150</v>
      </c>
      <c r="F114" s="127">
        <v>108977.35</v>
      </c>
      <c r="G114" s="127">
        <v>108889</v>
      </c>
      <c r="H114" s="127">
        <v>108632.45</v>
      </c>
      <c r="I114" s="127">
        <v>108987.96</v>
      </c>
      <c r="J114" s="127">
        <v>113439.3</v>
      </c>
      <c r="K114" s="127">
        <v>81380.05</v>
      </c>
      <c r="L114" s="128">
        <v>4580</v>
      </c>
      <c r="M114" s="127">
        <v>499164857.55000001</v>
      </c>
      <c r="N114" s="128">
        <v>3312</v>
      </c>
    </row>
    <row r="115" spans="1:14" x14ac:dyDescent="0.3">
      <c r="A115" s="126">
        <v>45222</v>
      </c>
      <c r="B115" t="s">
        <v>2459</v>
      </c>
      <c r="C115" s="127">
        <v>109350</v>
      </c>
      <c r="D115" s="127">
        <v>110400</v>
      </c>
      <c r="E115" s="127">
        <v>108639.15</v>
      </c>
      <c r="F115" s="127">
        <v>109504.6</v>
      </c>
      <c r="G115" s="127">
        <v>109400</v>
      </c>
      <c r="H115" s="127">
        <v>108977.35</v>
      </c>
      <c r="I115" s="127">
        <v>109631.19</v>
      </c>
      <c r="J115" s="127">
        <v>113439.3</v>
      </c>
      <c r="K115" s="127">
        <v>81380.05</v>
      </c>
      <c r="L115" s="128">
        <v>9731</v>
      </c>
      <c r="M115" s="127">
        <v>1066821073.5</v>
      </c>
      <c r="N115" s="128">
        <v>7298</v>
      </c>
    </row>
    <row r="116" spans="1:14" x14ac:dyDescent="0.3">
      <c r="A116" s="126">
        <v>45219</v>
      </c>
      <c r="B116" t="s">
        <v>2459</v>
      </c>
      <c r="C116" s="127">
        <v>109170.1</v>
      </c>
      <c r="D116" s="127">
        <v>110046.39999999999</v>
      </c>
      <c r="E116" s="127">
        <v>108900.05</v>
      </c>
      <c r="F116" s="127">
        <v>109575.05</v>
      </c>
      <c r="G116" s="127">
        <v>109300</v>
      </c>
      <c r="H116" s="127">
        <v>109504.6</v>
      </c>
      <c r="I116" s="127">
        <v>109532.68</v>
      </c>
      <c r="J116" s="127">
        <v>113439.3</v>
      </c>
      <c r="K116" s="127">
        <v>80789.05</v>
      </c>
      <c r="L116" s="128">
        <v>3657</v>
      </c>
      <c r="M116" s="127">
        <v>400560996.85000002</v>
      </c>
      <c r="N116" s="128">
        <v>2629</v>
      </c>
    </row>
    <row r="117" spans="1:14" x14ac:dyDescent="0.3">
      <c r="A117" s="126">
        <v>45218</v>
      </c>
      <c r="B117" t="s">
        <v>2459</v>
      </c>
      <c r="C117" s="127">
        <v>109400.5</v>
      </c>
      <c r="D117" s="127">
        <v>110149.95</v>
      </c>
      <c r="E117" s="127">
        <v>108701</v>
      </c>
      <c r="F117" s="127">
        <v>109672.8</v>
      </c>
      <c r="G117" s="127">
        <v>109166.15</v>
      </c>
      <c r="H117" s="127">
        <v>109575.05</v>
      </c>
      <c r="I117" s="127">
        <v>109399.55</v>
      </c>
      <c r="J117" s="127">
        <v>113439.3</v>
      </c>
      <c r="K117" s="127">
        <v>80789.05</v>
      </c>
      <c r="L117" s="128">
        <v>5030</v>
      </c>
      <c r="M117" s="127">
        <v>550279715.75</v>
      </c>
      <c r="N117" s="128">
        <v>3578</v>
      </c>
    </row>
    <row r="118" spans="1:14" x14ac:dyDescent="0.3">
      <c r="A118" s="126">
        <v>45217</v>
      </c>
      <c r="B118" t="s">
        <v>2459</v>
      </c>
      <c r="C118" s="127">
        <v>111000</v>
      </c>
      <c r="D118" s="127">
        <v>111099.95</v>
      </c>
      <c r="E118" s="127">
        <v>109401.05</v>
      </c>
      <c r="F118" s="127">
        <v>110885.75</v>
      </c>
      <c r="G118" s="127">
        <v>109401.05</v>
      </c>
      <c r="H118" s="127">
        <v>109672.8</v>
      </c>
      <c r="I118" s="127">
        <v>110118.07</v>
      </c>
      <c r="J118" s="127">
        <v>113439.3</v>
      </c>
      <c r="K118" s="127">
        <v>80789.05</v>
      </c>
      <c r="L118" s="128">
        <v>5862</v>
      </c>
      <c r="M118" s="127">
        <v>645512105.70000005</v>
      </c>
      <c r="N118" s="128">
        <v>3565</v>
      </c>
    </row>
    <row r="119" spans="1:14" x14ac:dyDescent="0.3">
      <c r="A119" s="126">
        <v>45216</v>
      </c>
      <c r="B119" t="s">
        <v>2459</v>
      </c>
      <c r="C119" s="127">
        <v>110700</v>
      </c>
      <c r="D119" s="127">
        <v>113439.3</v>
      </c>
      <c r="E119" s="127">
        <v>110611.55</v>
      </c>
      <c r="F119" s="127">
        <v>109548.45</v>
      </c>
      <c r="G119" s="127">
        <v>110700</v>
      </c>
      <c r="H119" s="127">
        <v>110885.75</v>
      </c>
      <c r="I119" s="127">
        <v>112197.51</v>
      </c>
      <c r="J119" s="127">
        <v>113439.3</v>
      </c>
      <c r="K119" s="127">
        <v>80789.05</v>
      </c>
      <c r="L119" s="128">
        <v>15221</v>
      </c>
      <c r="M119" s="127">
        <v>1707758282.95</v>
      </c>
      <c r="N119" s="128">
        <v>9502</v>
      </c>
    </row>
    <row r="120" spans="1:14" x14ac:dyDescent="0.3">
      <c r="A120" s="126">
        <v>45215</v>
      </c>
      <c r="B120" t="s">
        <v>2459</v>
      </c>
      <c r="C120" s="127">
        <v>108990.1</v>
      </c>
      <c r="D120" s="127">
        <v>109850</v>
      </c>
      <c r="E120" s="127">
        <v>108320.95</v>
      </c>
      <c r="F120" s="127">
        <v>109092.75</v>
      </c>
      <c r="G120" s="127">
        <v>109600</v>
      </c>
      <c r="H120" s="127">
        <v>109548.45</v>
      </c>
      <c r="I120" s="127">
        <v>109308.09</v>
      </c>
      <c r="J120" s="127">
        <v>112727.95</v>
      </c>
      <c r="K120" s="127">
        <v>80789.05</v>
      </c>
      <c r="L120" s="128">
        <v>4661</v>
      </c>
      <c r="M120" s="127">
        <v>509484999.05000001</v>
      </c>
      <c r="N120" s="128">
        <v>3371</v>
      </c>
    </row>
    <row r="121" spans="1:14" x14ac:dyDescent="0.3">
      <c r="A121" s="126">
        <v>45212</v>
      </c>
      <c r="B121" t="s">
        <v>2459</v>
      </c>
      <c r="C121" s="127">
        <v>108754</v>
      </c>
      <c r="D121" s="127">
        <v>109250</v>
      </c>
      <c r="E121" s="127">
        <v>108300.15</v>
      </c>
      <c r="F121" s="127">
        <v>108685.25</v>
      </c>
      <c r="G121" s="127">
        <v>109200</v>
      </c>
      <c r="H121" s="127">
        <v>109092.75</v>
      </c>
      <c r="I121" s="127">
        <v>108889.79</v>
      </c>
      <c r="J121" s="127">
        <v>112727.95</v>
      </c>
      <c r="K121" s="127">
        <v>80735.25</v>
      </c>
      <c r="L121" s="128">
        <v>3150</v>
      </c>
      <c r="M121" s="127">
        <v>343002837</v>
      </c>
      <c r="N121" s="128">
        <v>1869</v>
      </c>
    </row>
    <row r="122" spans="1:14" x14ac:dyDescent="0.3">
      <c r="A122" s="126">
        <v>45211</v>
      </c>
      <c r="B122" t="s">
        <v>2459</v>
      </c>
      <c r="C122" s="127">
        <v>108100</v>
      </c>
      <c r="D122" s="127">
        <v>108850</v>
      </c>
      <c r="E122" s="127">
        <v>107910.15</v>
      </c>
      <c r="F122" s="127">
        <v>107738.15</v>
      </c>
      <c r="G122" s="127">
        <v>108540.15</v>
      </c>
      <c r="H122" s="127">
        <v>108685.25</v>
      </c>
      <c r="I122" s="127">
        <v>108465.81</v>
      </c>
      <c r="J122" s="127">
        <v>112727.95</v>
      </c>
      <c r="K122" s="127">
        <v>80735.25</v>
      </c>
      <c r="L122" s="128">
        <v>3311</v>
      </c>
      <c r="M122" s="127">
        <v>359130313.05000001</v>
      </c>
      <c r="N122" s="128">
        <v>2355</v>
      </c>
    </row>
    <row r="123" spans="1:14" x14ac:dyDescent="0.3">
      <c r="A123" s="126">
        <v>45210</v>
      </c>
      <c r="B123" t="s">
        <v>2459</v>
      </c>
      <c r="C123" s="127">
        <v>107320</v>
      </c>
      <c r="D123" s="127">
        <v>108162.7</v>
      </c>
      <c r="E123" s="127">
        <v>107298.9</v>
      </c>
      <c r="F123" s="127">
        <v>107204.1</v>
      </c>
      <c r="G123" s="127">
        <v>107699</v>
      </c>
      <c r="H123" s="127">
        <v>107738.15</v>
      </c>
      <c r="I123" s="127">
        <v>107823.58</v>
      </c>
      <c r="J123" s="127">
        <v>112727.95</v>
      </c>
      <c r="K123" s="127">
        <v>80735.25</v>
      </c>
      <c r="L123" s="128">
        <v>3534</v>
      </c>
      <c r="M123" s="127">
        <v>381048533.60000002</v>
      </c>
      <c r="N123" s="128">
        <v>2455</v>
      </c>
    </row>
    <row r="124" spans="1:14" x14ac:dyDescent="0.3">
      <c r="A124" s="126">
        <v>45209</v>
      </c>
      <c r="B124" t="s">
        <v>2459</v>
      </c>
      <c r="C124" s="127">
        <v>107699</v>
      </c>
      <c r="D124" s="127">
        <v>108010.55</v>
      </c>
      <c r="E124" s="127">
        <v>107001</v>
      </c>
      <c r="F124" s="127">
        <v>107266.95</v>
      </c>
      <c r="G124" s="127">
        <v>107298.9</v>
      </c>
      <c r="H124" s="127">
        <v>107204.1</v>
      </c>
      <c r="I124" s="127">
        <v>107526.21</v>
      </c>
      <c r="J124" s="127">
        <v>112727.95</v>
      </c>
      <c r="K124" s="127">
        <v>80735.25</v>
      </c>
      <c r="L124" s="128">
        <v>4103</v>
      </c>
      <c r="M124" s="127">
        <v>441180052.80000001</v>
      </c>
      <c r="N124" s="128">
        <v>2754</v>
      </c>
    </row>
    <row r="125" spans="1:14" x14ac:dyDescent="0.3">
      <c r="A125" s="126">
        <v>45208</v>
      </c>
      <c r="B125" t="s">
        <v>2459</v>
      </c>
      <c r="C125" s="127">
        <v>107350</v>
      </c>
      <c r="D125" s="127">
        <v>107684.55</v>
      </c>
      <c r="E125" s="127">
        <v>106405</v>
      </c>
      <c r="F125" s="127">
        <v>107550.25</v>
      </c>
      <c r="G125" s="127">
        <v>107200</v>
      </c>
      <c r="H125" s="127">
        <v>107266.95</v>
      </c>
      <c r="I125" s="127">
        <v>107154.54</v>
      </c>
      <c r="J125" s="127">
        <v>112727.95</v>
      </c>
      <c r="K125" s="127">
        <v>80735.25</v>
      </c>
      <c r="L125" s="128">
        <v>4229</v>
      </c>
      <c r="M125" s="127">
        <v>453156552.85000002</v>
      </c>
      <c r="N125" s="128">
        <v>2860</v>
      </c>
    </row>
    <row r="126" spans="1:14" x14ac:dyDescent="0.3">
      <c r="A126" s="126">
        <v>45205</v>
      </c>
      <c r="B126" t="s">
        <v>2459</v>
      </c>
      <c r="C126" s="127">
        <v>107000</v>
      </c>
      <c r="D126" s="127">
        <v>108000</v>
      </c>
      <c r="E126" s="127">
        <v>107000</v>
      </c>
      <c r="F126" s="127">
        <v>106770.5</v>
      </c>
      <c r="G126" s="127">
        <v>107600</v>
      </c>
      <c r="H126" s="127">
        <v>107550.25</v>
      </c>
      <c r="I126" s="127">
        <v>107565.5</v>
      </c>
      <c r="J126" s="127">
        <v>112727.95</v>
      </c>
      <c r="K126" s="127">
        <v>80100</v>
      </c>
      <c r="L126" s="128">
        <v>3580</v>
      </c>
      <c r="M126" s="127">
        <v>385084490.44999999</v>
      </c>
      <c r="N126" s="128">
        <v>2416</v>
      </c>
    </row>
    <row r="127" spans="1:14" x14ac:dyDescent="0.3">
      <c r="A127" s="126">
        <v>45204</v>
      </c>
      <c r="B127" t="s">
        <v>2459</v>
      </c>
      <c r="C127" s="127">
        <v>107300</v>
      </c>
      <c r="D127" s="127">
        <v>107820</v>
      </c>
      <c r="E127" s="127">
        <v>106583.05</v>
      </c>
      <c r="F127" s="127">
        <v>106901.4</v>
      </c>
      <c r="G127" s="127">
        <v>106850.5</v>
      </c>
      <c r="H127" s="127">
        <v>106770.5</v>
      </c>
      <c r="I127" s="127">
        <v>107001.88</v>
      </c>
      <c r="J127" s="127">
        <v>112727.95</v>
      </c>
      <c r="K127" s="127">
        <v>80100</v>
      </c>
      <c r="L127" s="128">
        <v>3120</v>
      </c>
      <c r="M127" s="127">
        <v>333845866.69999999</v>
      </c>
      <c r="N127" s="128">
        <v>2253</v>
      </c>
    </row>
    <row r="128" spans="1:14" x14ac:dyDescent="0.3">
      <c r="A128" s="126">
        <v>45203</v>
      </c>
      <c r="B128" t="s">
        <v>2459</v>
      </c>
      <c r="C128" s="127">
        <v>108249.8</v>
      </c>
      <c r="D128" s="127">
        <v>108249.8</v>
      </c>
      <c r="E128" s="127">
        <v>106441.1</v>
      </c>
      <c r="F128" s="127">
        <v>108294.45</v>
      </c>
      <c r="G128" s="127">
        <v>106910.45</v>
      </c>
      <c r="H128" s="127">
        <v>106901.4</v>
      </c>
      <c r="I128" s="127">
        <v>107290.03</v>
      </c>
      <c r="J128" s="127">
        <v>112727.95</v>
      </c>
      <c r="K128" s="127">
        <v>80100</v>
      </c>
      <c r="L128" s="128">
        <v>3710</v>
      </c>
      <c r="M128" s="127">
        <v>398046008.80000001</v>
      </c>
      <c r="N128" s="128">
        <v>2403</v>
      </c>
    </row>
    <row r="129" spans="1:14" x14ac:dyDescent="0.3">
      <c r="A129" s="126">
        <v>45202</v>
      </c>
      <c r="B129" t="s">
        <v>2459</v>
      </c>
      <c r="C129" s="127">
        <v>108149.75</v>
      </c>
      <c r="D129" s="127">
        <v>108600.6</v>
      </c>
      <c r="E129" s="127">
        <v>106551.05</v>
      </c>
      <c r="F129" s="127">
        <v>107295.6</v>
      </c>
      <c r="G129" s="127">
        <v>108389</v>
      </c>
      <c r="H129" s="127">
        <v>108294.45</v>
      </c>
      <c r="I129" s="127">
        <v>107589.16</v>
      </c>
      <c r="J129" s="127">
        <v>112727.95</v>
      </c>
      <c r="K129" s="127">
        <v>80100</v>
      </c>
      <c r="L129" s="128">
        <v>5523</v>
      </c>
      <c r="M129" s="127">
        <v>594214958.20000005</v>
      </c>
      <c r="N129" s="128">
        <v>3561</v>
      </c>
    </row>
    <row r="130" spans="1:14" x14ac:dyDescent="0.3">
      <c r="A130" s="126">
        <v>45198</v>
      </c>
      <c r="B130" t="s">
        <v>2459</v>
      </c>
      <c r="C130" s="127">
        <v>108725.85</v>
      </c>
      <c r="D130" s="127">
        <v>109362.35</v>
      </c>
      <c r="E130" s="127">
        <v>106800</v>
      </c>
      <c r="F130" s="127">
        <v>108726.39999999999</v>
      </c>
      <c r="G130" s="127">
        <v>107384.45</v>
      </c>
      <c r="H130" s="127">
        <v>107295.6</v>
      </c>
      <c r="I130" s="127">
        <v>107838.94</v>
      </c>
      <c r="J130" s="127">
        <v>112727.95</v>
      </c>
      <c r="K130" s="127">
        <v>78689.95</v>
      </c>
      <c r="L130" s="128">
        <v>9966</v>
      </c>
      <c r="M130" s="127">
        <v>1074722922.55</v>
      </c>
      <c r="N130" s="128">
        <v>6979</v>
      </c>
    </row>
    <row r="131" spans="1:14" x14ac:dyDescent="0.3">
      <c r="A131" s="126">
        <v>45197</v>
      </c>
      <c r="B131" t="s">
        <v>2459</v>
      </c>
      <c r="C131" s="127">
        <v>110112</v>
      </c>
      <c r="D131" s="127">
        <v>110277.5</v>
      </c>
      <c r="E131" s="127">
        <v>108306.1</v>
      </c>
      <c r="F131" s="127">
        <v>110285.4</v>
      </c>
      <c r="G131" s="127">
        <v>109000</v>
      </c>
      <c r="H131" s="127">
        <v>108726.39999999999</v>
      </c>
      <c r="I131" s="127">
        <v>109022.03</v>
      </c>
      <c r="J131" s="127">
        <v>112727.95</v>
      </c>
      <c r="K131" s="127">
        <v>78689.95</v>
      </c>
      <c r="L131" s="128">
        <v>7911</v>
      </c>
      <c r="M131" s="127">
        <v>862473246.35000002</v>
      </c>
      <c r="N131" s="128">
        <v>5317</v>
      </c>
    </row>
    <row r="132" spans="1:14" x14ac:dyDescent="0.3">
      <c r="A132" s="126">
        <v>45196</v>
      </c>
      <c r="B132" t="s">
        <v>2459</v>
      </c>
      <c r="C132" s="127">
        <v>109719.6</v>
      </c>
      <c r="D132" s="127">
        <v>110500</v>
      </c>
      <c r="E132" s="127">
        <v>109251.9</v>
      </c>
      <c r="F132" s="127">
        <v>109719.6</v>
      </c>
      <c r="G132" s="127">
        <v>110009.65</v>
      </c>
      <c r="H132" s="127">
        <v>110285.4</v>
      </c>
      <c r="I132" s="127">
        <v>109902.04</v>
      </c>
      <c r="J132" s="127">
        <v>112727.95</v>
      </c>
      <c r="K132" s="127">
        <v>78689.95</v>
      </c>
      <c r="L132" s="128">
        <v>2909</v>
      </c>
      <c r="M132" s="127">
        <v>319705025.05000001</v>
      </c>
      <c r="N132" s="128">
        <v>2026</v>
      </c>
    </row>
    <row r="133" spans="1:14" x14ac:dyDescent="0.3">
      <c r="A133" s="126">
        <v>45195</v>
      </c>
      <c r="B133" t="s">
        <v>2459</v>
      </c>
      <c r="C133" s="127">
        <v>109300</v>
      </c>
      <c r="D133" s="127">
        <v>109979.95</v>
      </c>
      <c r="E133" s="127">
        <v>108981.45</v>
      </c>
      <c r="F133" s="127">
        <v>109360.2</v>
      </c>
      <c r="G133" s="127">
        <v>109920</v>
      </c>
      <c r="H133" s="127">
        <v>109719.6</v>
      </c>
      <c r="I133" s="127">
        <v>109535.42</v>
      </c>
      <c r="J133" s="127">
        <v>112727.95</v>
      </c>
      <c r="K133" s="127">
        <v>78689.95</v>
      </c>
      <c r="L133" s="128">
        <v>3557</v>
      </c>
      <c r="M133" s="127">
        <v>389617474.89999998</v>
      </c>
      <c r="N133" s="128">
        <v>2451</v>
      </c>
    </row>
    <row r="134" spans="1:14" x14ac:dyDescent="0.3">
      <c r="A134" s="126">
        <v>45194</v>
      </c>
      <c r="B134" t="s">
        <v>2459</v>
      </c>
      <c r="C134" s="127">
        <v>108999.95</v>
      </c>
      <c r="D134" s="127">
        <v>109489.9</v>
      </c>
      <c r="E134" s="127">
        <v>107651</v>
      </c>
      <c r="F134" s="127">
        <v>108655.05</v>
      </c>
      <c r="G134" s="127">
        <v>109044.25</v>
      </c>
      <c r="H134" s="127">
        <v>109360.2</v>
      </c>
      <c r="I134" s="127">
        <v>108673.21</v>
      </c>
      <c r="J134" s="127">
        <v>112727.95</v>
      </c>
      <c r="K134" s="127">
        <v>78689.95</v>
      </c>
      <c r="L134" s="128">
        <v>6572</v>
      </c>
      <c r="M134" s="127">
        <v>714200332.20000005</v>
      </c>
      <c r="N134" s="128">
        <v>4125</v>
      </c>
    </row>
    <row r="135" spans="1:14" x14ac:dyDescent="0.3">
      <c r="A135" s="126">
        <v>45191</v>
      </c>
      <c r="B135" t="s">
        <v>2459</v>
      </c>
      <c r="C135" s="127">
        <v>108500</v>
      </c>
      <c r="D135" s="127">
        <v>109350</v>
      </c>
      <c r="E135" s="127">
        <v>108477.05</v>
      </c>
      <c r="F135" s="127">
        <v>108841.65</v>
      </c>
      <c r="G135" s="127">
        <v>108520</v>
      </c>
      <c r="H135" s="127">
        <v>108655.05</v>
      </c>
      <c r="I135" s="127">
        <v>108833.9</v>
      </c>
      <c r="J135" s="127">
        <v>112727.95</v>
      </c>
      <c r="K135" s="127">
        <v>78689.95</v>
      </c>
      <c r="L135" s="128">
        <v>3372</v>
      </c>
      <c r="M135" s="127">
        <v>366987902.19999999</v>
      </c>
      <c r="N135" s="128">
        <v>2224</v>
      </c>
    </row>
    <row r="136" spans="1:14" x14ac:dyDescent="0.3">
      <c r="A136" s="126">
        <v>45190</v>
      </c>
      <c r="B136" t="s">
        <v>2459</v>
      </c>
      <c r="C136" s="127">
        <v>109017.60000000001</v>
      </c>
      <c r="D136" s="127">
        <v>109775</v>
      </c>
      <c r="E136" s="127">
        <v>108500</v>
      </c>
      <c r="F136" s="127">
        <v>109603.9</v>
      </c>
      <c r="G136" s="127">
        <v>108500</v>
      </c>
      <c r="H136" s="127">
        <v>108841.65</v>
      </c>
      <c r="I136" s="127">
        <v>109111.38</v>
      </c>
      <c r="J136" s="127">
        <v>112727.95</v>
      </c>
      <c r="K136" s="127">
        <v>78689.95</v>
      </c>
      <c r="L136" s="128">
        <v>3636</v>
      </c>
      <c r="M136" s="127">
        <v>396728983.44999999</v>
      </c>
      <c r="N136" s="128">
        <v>2338</v>
      </c>
    </row>
    <row r="137" spans="1:14" x14ac:dyDescent="0.3">
      <c r="A137" s="126">
        <v>45189</v>
      </c>
      <c r="B137" t="s">
        <v>2459</v>
      </c>
      <c r="C137" s="127">
        <v>109000</v>
      </c>
      <c r="D137" s="127">
        <v>109764.65</v>
      </c>
      <c r="E137" s="127">
        <v>108100</v>
      </c>
      <c r="F137" s="127">
        <v>109003.95</v>
      </c>
      <c r="G137" s="127">
        <v>109700.1</v>
      </c>
      <c r="H137" s="127">
        <v>109603.9</v>
      </c>
      <c r="I137" s="127">
        <v>109196.72</v>
      </c>
      <c r="J137" s="127">
        <v>112727.95</v>
      </c>
      <c r="K137" s="127">
        <v>78689.95</v>
      </c>
      <c r="L137" s="128">
        <v>4471</v>
      </c>
      <c r="M137" s="127">
        <v>488218513.69999999</v>
      </c>
      <c r="N137" s="128">
        <v>3079</v>
      </c>
    </row>
    <row r="138" spans="1:14" x14ac:dyDescent="0.3">
      <c r="A138" s="126">
        <v>45187</v>
      </c>
      <c r="B138" t="s">
        <v>2459</v>
      </c>
      <c r="C138" s="127">
        <v>109666</v>
      </c>
      <c r="D138" s="127">
        <v>109798.75</v>
      </c>
      <c r="E138" s="127">
        <v>108060</v>
      </c>
      <c r="F138" s="127">
        <v>109233.85</v>
      </c>
      <c r="G138" s="127">
        <v>108800</v>
      </c>
      <c r="H138" s="127">
        <v>109003.95</v>
      </c>
      <c r="I138" s="127">
        <v>108823.62</v>
      </c>
      <c r="J138" s="127">
        <v>112727.95</v>
      </c>
      <c r="K138" s="127">
        <v>78689.95</v>
      </c>
      <c r="L138" s="128">
        <v>7075</v>
      </c>
      <c r="M138" s="127">
        <v>769927142.29999995</v>
      </c>
      <c r="N138" s="128">
        <v>5016</v>
      </c>
    </row>
    <row r="139" spans="1:14" x14ac:dyDescent="0.3">
      <c r="A139" s="126">
        <v>45184</v>
      </c>
      <c r="B139" t="s">
        <v>2459</v>
      </c>
      <c r="C139" s="127">
        <v>111000</v>
      </c>
      <c r="D139" s="127">
        <v>112727.95</v>
      </c>
      <c r="E139" s="127">
        <v>108539.7</v>
      </c>
      <c r="F139" s="127">
        <v>111001.25</v>
      </c>
      <c r="G139" s="127">
        <v>109151</v>
      </c>
      <c r="H139" s="127">
        <v>109233.85</v>
      </c>
      <c r="I139" s="127">
        <v>110457.65</v>
      </c>
      <c r="J139" s="127">
        <v>112727.95</v>
      </c>
      <c r="K139" s="127">
        <v>78689.95</v>
      </c>
      <c r="L139" s="128">
        <v>14149</v>
      </c>
      <c r="M139" s="127">
        <v>1562865237.8</v>
      </c>
      <c r="N139" s="128">
        <v>8735</v>
      </c>
    </row>
    <row r="140" spans="1:14" x14ac:dyDescent="0.3">
      <c r="A140" s="126">
        <v>45183</v>
      </c>
      <c r="B140" t="s">
        <v>2459</v>
      </c>
      <c r="C140" s="127">
        <v>109000</v>
      </c>
      <c r="D140" s="127">
        <v>111200</v>
      </c>
      <c r="E140" s="127">
        <v>109000</v>
      </c>
      <c r="F140" s="127">
        <v>109058.65</v>
      </c>
      <c r="G140" s="127">
        <v>110801.65</v>
      </c>
      <c r="H140" s="127">
        <v>111001.25</v>
      </c>
      <c r="I140" s="127">
        <v>110322.29</v>
      </c>
      <c r="J140" s="127">
        <v>111997</v>
      </c>
      <c r="K140" s="127">
        <v>78689.95</v>
      </c>
      <c r="L140" s="128">
        <v>6353</v>
      </c>
      <c r="M140" s="127">
        <v>700877487.89999998</v>
      </c>
      <c r="N140" s="128">
        <v>3797</v>
      </c>
    </row>
    <row r="141" spans="1:14" x14ac:dyDescent="0.3">
      <c r="A141" s="126">
        <v>45182</v>
      </c>
      <c r="B141" t="s">
        <v>2459</v>
      </c>
      <c r="C141" s="127">
        <v>108108</v>
      </c>
      <c r="D141" s="127">
        <v>109191.65</v>
      </c>
      <c r="E141" s="127">
        <v>107476.8</v>
      </c>
      <c r="F141" s="127">
        <v>107916.2</v>
      </c>
      <c r="G141" s="127">
        <v>108800</v>
      </c>
      <c r="H141" s="127">
        <v>109058.65</v>
      </c>
      <c r="I141" s="127">
        <v>108498.91</v>
      </c>
      <c r="J141" s="127">
        <v>111997</v>
      </c>
      <c r="K141" s="127">
        <v>78689.95</v>
      </c>
      <c r="L141" s="128">
        <v>7363</v>
      </c>
      <c r="M141" s="127">
        <v>798877452.54999995</v>
      </c>
      <c r="N141" s="128">
        <v>5185</v>
      </c>
    </row>
    <row r="142" spans="1:14" x14ac:dyDescent="0.3">
      <c r="A142" s="126">
        <v>45181</v>
      </c>
      <c r="B142" t="s">
        <v>2459</v>
      </c>
      <c r="C142" s="127">
        <v>109800</v>
      </c>
      <c r="D142" s="127">
        <v>109800</v>
      </c>
      <c r="E142" s="127">
        <v>107555.05</v>
      </c>
      <c r="F142" s="127">
        <v>109440.45</v>
      </c>
      <c r="G142" s="127">
        <v>107858.55</v>
      </c>
      <c r="H142" s="127">
        <v>107916.2</v>
      </c>
      <c r="I142" s="127">
        <v>108208.36</v>
      </c>
      <c r="J142" s="127">
        <v>111997</v>
      </c>
      <c r="K142" s="127">
        <v>78689.95</v>
      </c>
      <c r="L142" s="128">
        <v>8831</v>
      </c>
      <c r="M142" s="127">
        <v>955588044.54999995</v>
      </c>
      <c r="N142" s="128">
        <v>5736</v>
      </c>
    </row>
    <row r="143" spans="1:14" x14ac:dyDescent="0.3">
      <c r="A143" s="126">
        <v>45180</v>
      </c>
      <c r="B143" t="s">
        <v>2459</v>
      </c>
      <c r="C143" s="127">
        <v>109450</v>
      </c>
      <c r="D143" s="127">
        <v>109850</v>
      </c>
      <c r="E143" s="127">
        <v>108905</v>
      </c>
      <c r="F143" s="127">
        <v>108858.4</v>
      </c>
      <c r="G143" s="127">
        <v>109800</v>
      </c>
      <c r="H143" s="127">
        <v>109440.45</v>
      </c>
      <c r="I143" s="127">
        <v>109374.78</v>
      </c>
      <c r="J143" s="127">
        <v>111997</v>
      </c>
      <c r="K143" s="127">
        <v>78689.95</v>
      </c>
      <c r="L143" s="128">
        <v>3871</v>
      </c>
      <c r="M143" s="127">
        <v>423389760.05000001</v>
      </c>
      <c r="N143" s="128">
        <v>2504</v>
      </c>
    </row>
    <row r="144" spans="1:14" x14ac:dyDescent="0.3">
      <c r="A144" s="126">
        <v>45177</v>
      </c>
      <c r="B144" t="s">
        <v>2459</v>
      </c>
      <c r="C144" s="127">
        <v>109300</v>
      </c>
      <c r="D144" s="127">
        <v>109420.75</v>
      </c>
      <c r="E144" s="127">
        <v>108600.2</v>
      </c>
      <c r="F144" s="127">
        <v>109205.15</v>
      </c>
      <c r="G144" s="127">
        <v>108800</v>
      </c>
      <c r="H144" s="127">
        <v>108858.4</v>
      </c>
      <c r="I144" s="127">
        <v>109021.95</v>
      </c>
      <c r="J144" s="127">
        <v>111997</v>
      </c>
      <c r="K144" s="127">
        <v>78689.95</v>
      </c>
      <c r="L144" s="128">
        <v>2652</v>
      </c>
      <c r="M144" s="127">
        <v>289126199.39999998</v>
      </c>
      <c r="N144" s="128">
        <v>1726</v>
      </c>
    </row>
    <row r="145" spans="1:14" x14ac:dyDescent="0.3">
      <c r="A145" s="126">
        <v>45176</v>
      </c>
      <c r="B145" t="s">
        <v>2459</v>
      </c>
      <c r="C145" s="127">
        <v>108831</v>
      </c>
      <c r="D145" s="127">
        <v>109885.6</v>
      </c>
      <c r="E145" s="127">
        <v>108798.8</v>
      </c>
      <c r="F145" s="127">
        <v>109395.75</v>
      </c>
      <c r="G145" s="127">
        <v>108801.1</v>
      </c>
      <c r="H145" s="127">
        <v>109205.15</v>
      </c>
      <c r="I145" s="127">
        <v>109290.66</v>
      </c>
      <c r="J145" s="127">
        <v>111997</v>
      </c>
      <c r="K145" s="127">
        <v>78689.95</v>
      </c>
      <c r="L145" s="128">
        <v>2632</v>
      </c>
      <c r="M145" s="127">
        <v>287653028.25</v>
      </c>
      <c r="N145" s="128">
        <v>1743</v>
      </c>
    </row>
    <row r="146" spans="1:14" x14ac:dyDescent="0.3">
      <c r="A146" s="126">
        <v>45175</v>
      </c>
      <c r="B146" t="s">
        <v>2459</v>
      </c>
      <c r="C146" s="127">
        <v>108250.5</v>
      </c>
      <c r="D146" s="127">
        <v>109537.95</v>
      </c>
      <c r="E146" s="127">
        <v>107500</v>
      </c>
      <c r="F146" s="127">
        <v>108520</v>
      </c>
      <c r="G146" s="127">
        <v>109424.8</v>
      </c>
      <c r="H146" s="127">
        <v>109395.75</v>
      </c>
      <c r="I146" s="127">
        <v>108312.91</v>
      </c>
      <c r="J146" s="127">
        <v>111997</v>
      </c>
      <c r="K146" s="127">
        <v>78689.95</v>
      </c>
      <c r="L146" s="128">
        <v>8365</v>
      </c>
      <c r="M146" s="127">
        <v>906037523</v>
      </c>
      <c r="N146" s="128">
        <v>4038</v>
      </c>
    </row>
    <row r="147" spans="1:14" x14ac:dyDescent="0.3">
      <c r="A147" s="126">
        <v>45174</v>
      </c>
      <c r="B147" t="s">
        <v>2459</v>
      </c>
      <c r="C147" s="127">
        <v>108453.7</v>
      </c>
      <c r="D147" s="127">
        <v>108800</v>
      </c>
      <c r="E147" s="127">
        <v>107888.15</v>
      </c>
      <c r="F147" s="127">
        <v>108195.4</v>
      </c>
      <c r="G147" s="127">
        <v>108800</v>
      </c>
      <c r="H147" s="127">
        <v>108520</v>
      </c>
      <c r="I147" s="127">
        <v>108330.28</v>
      </c>
      <c r="J147" s="127">
        <v>111997</v>
      </c>
      <c r="K147" s="127">
        <v>78689.95</v>
      </c>
      <c r="L147" s="128">
        <v>3494</v>
      </c>
      <c r="M147" s="127">
        <v>378506005.05000001</v>
      </c>
      <c r="N147" s="128">
        <v>2090</v>
      </c>
    </row>
    <row r="148" spans="1:14" x14ac:dyDescent="0.3">
      <c r="A148" s="126">
        <v>45173</v>
      </c>
      <c r="B148" t="s">
        <v>2459</v>
      </c>
      <c r="C148" s="127">
        <v>108499</v>
      </c>
      <c r="D148" s="127">
        <v>108980</v>
      </c>
      <c r="E148" s="127">
        <v>107347.55</v>
      </c>
      <c r="F148" s="127">
        <v>107984.15</v>
      </c>
      <c r="G148" s="127">
        <v>108400</v>
      </c>
      <c r="H148" s="127">
        <v>108195.4</v>
      </c>
      <c r="I148" s="127">
        <v>108150.62</v>
      </c>
      <c r="J148" s="127">
        <v>111997</v>
      </c>
      <c r="K148" s="127">
        <v>78689.95</v>
      </c>
      <c r="L148" s="128">
        <v>4965</v>
      </c>
      <c r="M148" s="127">
        <v>536967830.75</v>
      </c>
      <c r="N148" s="128">
        <v>3329</v>
      </c>
    </row>
    <row r="149" spans="1:14" x14ac:dyDescent="0.3">
      <c r="A149" s="126">
        <v>45170</v>
      </c>
      <c r="B149" t="s">
        <v>2459</v>
      </c>
      <c r="C149" s="127">
        <v>109500</v>
      </c>
      <c r="D149" s="127">
        <v>109500</v>
      </c>
      <c r="E149" s="127">
        <v>107559.05</v>
      </c>
      <c r="F149" s="127">
        <v>108686.25</v>
      </c>
      <c r="G149" s="127">
        <v>108041.85</v>
      </c>
      <c r="H149" s="127">
        <v>107984.15</v>
      </c>
      <c r="I149" s="127">
        <v>107990.51</v>
      </c>
      <c r="J149" s="127">
        <v>111997</v>
      </c>
      <c r="K149" s="127">
        <v>78689.95</v>
      </c>
      <c r="L149" s="128">
        <v>6574</v>
      </c>
      <c r="M149" s="127">
        <v>709929596.35000002</v>
      </c>
      <c r="N149" s="128">
        <v>3624</v>
      </c>
    </row>
    <row r="150" spans="1:14" x14ac:dyDescent="0.3">
      <c r="A150" s="126">
        <v>45169</v>
      </c>
      <c r="B150" t="s">
        <v>2459</v>
      </c>
      <c r="C150" s="127">
        <v>109677</v>
      </c>
      <c r="D150" s="127">
        <v>109677</v>
      </c>
      <c r="E150" s="127">
        <v>108266.35</v>
      </c>
      <c r="F150" s="127">
        <v>109593.95</v>
      </c>
      <c r="G150" s="127">
        <v>108623</v>
      </c>
      <c r="H150" s="127">
        <v>108686.25</v>
      </c>
      <c r="I150" s="127">
        <v>108896.73</v>
      </c>
      <c r="J150" s="127">
        <v>111997</v>
      </c>
      <c r="K150" s="127">
        <v>78689.95</v>
      </c>
      <c r="L150" s="128">
        <v>5954</v>
      </c>
      <c r="M150" s="127">
        <v>648371122.5</v>
      </c>
      <c r="N150" s="128">
        <v>3867</v>
      </c>
    </row>
    <row r="151" spans="1:14" x14ac:dyDescent="0.3">
      <c r="A151" s="126">
        <v>45168</v>
      </c>
      <c r="B151" t="s">
        <v>2459</v>
      </c>
      <c r="C151" s="127">
        <v>108999</v>
      </c>
      <c r="D151" s="127">
        <v>109778.65</v>
      </c>
      <c r="E151" s="127">
        <v>108812.5</v>
      </c>
      <c r="F151" s="127">
        <v>108812.5</v>
      </c>
      <c r="G151" s="127">
        <v>109749.9</v>
      </c>
      <c r="H151" s="127">
        <v>109593.95</v>
      </c>
      <c r="I151" s="127">
        <v>109419.78</v>
      </c>
      <c r="J151" s="127">
        <v>111997</v>
      </c>
      <c r="K151" s="127">
        <v>78689.95</v>
      </c>
      <c r="L151" s="128">
        <v>2943</v>
      </c>
      <c r="M151" s="127">
        <v>322022398</v>
      </c>
      <c r="N151" s="128">
        <v>1946</v>
      </c>
    </row>
    <row r="152" spans="1:14" x14ac:dyDescent="0.3">
      <c r="A152" s="126">
        <v>45167</v>
      </c>
      <c r="B152" t="s">
        <v>2459</v>
      </c>
      <c r="C152" s="127">
        <v>108353.7</v>
      </c>
      <c r="D152" s="127">
        <v>109000</v>
      </c>
      <c r="E152" s="127">
        <v>108250.85</v>
      </c>
      <c r="F152" s="127">
        <v>108288</v>
      </c>
      <c r="G152" s="127">
        <v>108810</v>
      </c>
      <c r="H152" s="127">
        <v>108812.5</v>
      </c>
      <c r="I152" s="127">
        <v>108719.3</v>
      </c>
      <c r="J152" s="127">
        <v>111997</v>
      </c>
      <c r="K152" s="127">
        <v>78689.95</v>
      </c>
      <c r="L152" s="128">
        <v>2244</v>
      </c>
      <c r="M152" s="127">
        <v>243966120.15000001</v>
      </c>
      <c r="N152" s="128">
        <v>1520</v>
      </c>
    </row>
    <row r="153" spans="1:14" x14ac:dyDescent="0.3">
      <c r="A153" s="126">
        <v>45166</v>
      </c>
      <c r="B153" t="s">
        <v>2459</v>
      </c>
      <c r="C153" s="127">
        <v>108523.7</v>
      </c>
      <c r="D153" s="127">
        <v>108900.55</v>
      </c>
      <c r="E153" s="127">
        <v>107921.55</v>
      </c>
      <c r="F153" s="127">
        <v>108542</v>
      </c>
      <c r="G153" s="127">
        <v>108300</v>
      </c>
      <c r="H153" s="127">
        <v>108288</v>
      </c>
      <c r="I153" s="127">
        <v>108492.8</v>
      </c>
      <c r="J153" s="127">
        <v>111997</v>
      </c>
      <c r="K153" s="127">
        <v>78689.95</v>
      </c>
      <c r="L153" s="128">
        <v>3583</v>
      </c>
      <c r="M153" s="127">
        <v>388729711.35000002</v>
      </c>
      <c r="N153" s="128">
        <v>2424</v>
      </c>
    </row>
    <row r="154" spans="1:14" x14ac:dyDescent="0.3">
      <c r="A154" s="126">
        <v>45163</v>
      </c>
      <c r="B154" t="s">
        <v>2459</v>
      </c>
      <c r="C154" s="127">
        <v>108127.65</v>
      </c>
      <c r="D154" s="127">
        <v>108895.7</v>
      </c>
      <c r="E154" s="127">
        <v>108000.55</v>
      </c>
      <c r="F154" s="127">
        <v>108595.15</v>
      </c>
      <c r="G154" s="127">
        <v>108491</v>
      </c>
      <c r="H154" s="127">
        <v>108542</v>
      </c>
      <c r="I154" s="127">
        <v>108603.44</v>
      </c>
      <c r="J154" s="127">
        <v>111997</v>
      </c>
      <c r="K154" s="127">
        <v>78689.95</v>
      </c>
      <c r="L154" s="128">
        <v>3562</v>
      </c>
      <c r="M154" s="127">
        <v>386845449.5</v>
      </c>
      <c r="N154" s="128">
        <v>2146</v>
      </c>
    </row>
    <row r="155" spans="1:14" x14ac:dyDescent="0.3">
      <c r="A155" s="126">
        <v>45162</v>
      </c>
      <c r="B155" t="s">
        <v>2459</v>
      </c>
      <c r="C155" s="127">
        <v>109399</v>
      </c>
      <c r="D155" s="127">
        <v>109399</v>
      </c>
      <c r="E155" s="127">
        <v>108106</v>
      </c>
      <c r="F155" s="127">
        <v>108675.55</v>
      </c>
      <c r="G155" s="127">
        <v>108500</v>
      </c>
      <c r="H155" s="127">
        <v>108595.15</v>
      </c>
      <c r="I155" s="127">
        <v>108546.65</v>
      </c>
      <c r="J155" s="127">
        <v>111997</v>
      </c>
      <c r="K155" s="127">
        <v>78689.95</v>
      </c>
      <c r="L155" s="128">
        <v>4788</v>
      </c>
      <c r="M155" s="127">
        <v>519721343.35000002</v>
      </c>
      <c r="N155" s="128">
        <v>2569</v>
      </c>
    </row>
    <row r="156" spans="1:14" x14ac:dyDescent="0.3">
      <c r="A156" s="126">
        <v>45161</v>
      </c>
      <c r="B156" t="s">
        <v>2459</v>
      </c>
      <c r="C156" s="127">
        <v>108410</v>
      </c>
      <c r="D156" s="127">
        <v>109200</v>
      </c>
      <c r="E156" s="127">
        <v>108051.15</v>
      </c>
      <c r="F156" s="127">
        <v>108411.8</v>
      </c>
      <c r="G156" s="127">
        <v>108399.95</v>
      </c>
      <c r="H156" s="127">
        <v>108675.55</v>
      </c>
      <c r="I156" s="127">
        <v>108742.24</v>
      </c>
      <c r="J156" s="127">
        <v>111997</v>
      </c>
      <c r="K156" s="127">
        <v>78689.95</v>
      </c>
      <c r="L156" s="128">
        <v>4181</v>
      </c>
      <c r="M156" s="127">
        <v>454651287.10000002</v>
      </c>
      <c r="N156" s="128">
        <v>2625</v>
      </c>
    </row>
    <row r="157" spans="1:14" x14ac:dyDescent="0.3">
      <c r="A157" s="126">
        <v>45160</v>
      </c>
      <c r="B157" t="s">
        <v>2459</v>
      </c>
      <c r="C157" s="127">
        <v>108300</v>
      </c>
      <c r="D157" s="127">
        <v>108549.95</v>
      </c>
      <c r="E157" s="127">
        <v>107758</v>
      </c>
      <c r="F157" s="127">
        <v>107798.45</v>
      </c>
      <c r="G157" s="127">
        <v>108226</v>
      </c>
      <c r="H157" s="127">
        <v>108411.8</v>
      </c>
      <c r="I157" s="127">
        <v>108195.5</v>
      </c>
      <c r="J157" s="127">
        <v>111997</v>
      </c>
      <c r="K157" s="127">
        <v>78689.95</v>
      </c>
      <c r="L157" s="128">
        <v>3566</v>
      </c>
      <c r="M157" s="127">
        <v>385825168.94999999</v>
      </c>
      <c r="N157" s="128">
        <v>2483</v>
      </c>
    </row>
    <row r="158" spans="1:14" x14ac:dyDescent="0.3">
      <c r="A158" s="126">
        <v>45159</v>
      </c>
      <c r="B158" t="s">
        <v>2459</v>
      </c>
      <c r="C158" s="127">
        <v>108500</v>
      </c>
      <c r="D158" s="127">
        <v>108599.95</v>
      </c>
      <c r="E158" s="127">
        <v>107568.1</v>
      </c>
      <c r="F158" s="127">
        <v>107760.35</v>
      </c>
      <c r="G158" s="127">
        <v>107760</v>
      </c>
      <c r="H158" s="127">
        <v>107798.45</v>
      </c>
      <c r="I158" s="127">
        <v>108029.19</v>
      </c>
      <c r="J158" s="127">
        <v>111997</v>
      </c>
      <c r="K158" s="127">
        <v>78689.95</v>
      </c>
      <c r="L158" s="128">
        <v>6810</v>
      </c>
      <c r="M158" s="127">
        <v>735678789.29999995</v>
      </c>
      <c r="N158" s="128">
        <v>4230</v>
      </c>
    </row>
    <row r="159" spans="1:14" x14ac:dyDescent="0.3">
      <c r="A159" s="126">
        <v>45156</v>
      </c>
      <c r="B159" t="s">
        <v>2459</v>
      </c>
      <c r="C159" s="127">
        <v>106500</v>
      </c>
      <c r="D159" s="127">
        <v>108000</v>
      </c>
      <c r="E159" s="127">
        <v>106430.05</v>
      </c>
      <c r="F159" s="127">
        <v>106472.9</v>
      </c>
      <c r="G159" s="127">
        <v>107776.5</v>
      </c>
      <c r="H159" s="127">
        <v>107760.35</v>
      </c>
      <c r="I159" s="127">
        <v>107329.61</v>
      </c>
      <c r="J159" s="127">
        <v>111997</v>
      </c>
      <c r="K159" s="127">
        <v>78689.95</v>
      </c>
      <c r="L159" s="128">
        <v>7089</v>
      </c>
      <c r="M159" s="127">
        <v>760859607</v>
      </c>
      <c r="N159" s="128">
        <v>3700</v>
      </c>
    </row>
    <row r="160" spans="1:14" x14ac:dyDescent="0.3">
      <c r="A160" s="126">
        <v>45155</v>
      </c>
      <c r="B160" t="s">
        <v>2459</v>
      </c>
      <c r="C160" s="127">
        <v>105905.8</v>
      </c>
      <c r="D160" s="127">
        <v>106979.25</v>
      </c>
      <c r="E160" s="127">
        <v>105905.8</v>
      </c>
      <c r="F160" s="127">
        <v>106463.7</v>
      </c>
      <c r="G160" s="127">
        <v>106830</v>
      </c>
      <c r="H160" s="127">
        <v>106472.9</v>
      </c>
      <c r="I160" s="127">
        <v>106498.51</v>
      </c>
      <c r="J160" s="127">
        <v>111997</v>
      </c>
      <c r="K160" s="127">
        <v>78689.95</v>
      </c>
      <c r="L160" s="128">
        <v>4952</v>
      </c>
      <c r="M160" s="127">
        <v>527380620.44999999</v>
      </c>
      <c r="N160" s="128">
        <v>3666</v>
      </c>
    </row>
    <row r="161" spans="1:14" x14ac:dyDescent="0.3">
      <c r="A161" s="126">
        <v>45154</v>
      </c>
      <c r="B161" t="s">
        <v>2459</v>
      </c>
      <c r="C161" s="127">
        <v>105500</v>
      </c>
      <c r="D161" s="127">
        <v>106650</v>
      </c>
      <c r="E161" s="127">
        <v>104834.35</v>
      </c>
      <c r="F161" s="127">
        <v>106266.35</v>
      </c>
      <c r="G161" s="127">
        <v>106498.3</v>
      </c>
      <c r="H161" s="127">
        <v>106463.7</v>
      </c>
      <c r="I161" s="127">
        <v>106062.04</v>
      </c>
      <c r="J161" s="127">
        <v>111997</v>
      </c>
      <c r="K161" s="127">
        <v>78689.95</v>
      </c>
      <c r="L161" s="128">
        <v>4641</v>
      </c>
      <c r="M161" s="127">
        <v>492233928.69999999</v>
      </c>
      <c r="N161" s="128">
        <v>3603</v>
      </c>
    </row>
    <row r="162" spans="1:14" x14ac:dyDescent="0.3">
      <c r="A162" s="126">
        <v>45152</v>
      </c>
      <c r="B162" t="s">
        <v>2459</v>
      </c>
      <c r="C162" s="127">
        <v>105711.05</v>
      </c>
      <c r="D162" s="127">
        <v>106650</v>
      </c>
      <c r="E162" s="127">
        <v>104807</v>
      </c>
      <c r="F162" s="127">
        <v>105989.25</v>
      </c>
      <c r="G162" s="127">
        <v>106253.9</v>
      </c>
      <c r="H162" s="127">
        <v>106266.35</v>
      </c>
      <c r="I162" s="127">
        <v>105725.14</v>
      </c>
      <c r="J162" s="127">
        <v>111997</v>
      </c>
      <c r="K162" s="127">
        <v>78689.95</v>
      </c>
      <c r="L162" s="128">
        <v>4265</v>
      </c>
      <c r="M162" s="127">
        <v>450917733.14999998</v>
      </c>
      <c r="N162" s="128">
        <v>3016</v>
      </c>
    </row>
    <row r="163" spans="1:14" x14ac:dyDescent="0.3">
      <c r="A163" s="126">
        <v>45149</v>
      </c>
      <c r="B163" t="s">
        <v>2459</v>
      </c>
      <c r="C163" s="127">
        <v>106750</v>
      </c>
      <c r="D163" s="127">
        <v>106750</v>
      </c>
      <c r="E163" s="127">
        <v>105615.6</v>
      </c>
      <c r="F163" s="127">
        <v>106355.6</v>
      </c>
      <c r="G163" s="127">
        <v>105822.75</v>
      </c>
      <c r="H163" s="127">
        <v>105989.25</v>
      </c>
      <c r="I163" s="127">
        <v>106034.11</v>
      </c>
      <c r="J163" s="127">
        <v>111997</v>
      </c>
      <c r="K163" s="127">
        <v>78689.95</v>
      </c>
      <c r="L163" s="128">
        <v>4759</v>
      </c>
      <c r="M163" s="127">
        <v>504616309.10000002</v>
      </c>
      <c r="N163" s="128">
        <v>3521</v>
      </c>
    </row>
    <row r="164" spans="1:14" x14ac:dyDescent="0.3">
      <c r="A164" s="126">
        <v>45148</v>
      </c>
      <c r="B164" t="s">
        <v>2459</v>
      </c>
      <c r="C164" s="127">
        <v>106400.25</v>
      </c>
      <c r="D164" s="127">
        <v>106753.3</v>
      </c>
      <c r="E164" s="127">
        <v>105600.05</v>
      </c>
      <c r="F164" s="127">
        <v>106416.9</v>
      </c>
      <c r="G164" s="127">
        <v>106753.3</v>
      </c>
      <c r="H164" s="127">
        <v>106355.6</v>
      </c>
      <c r="I164" s="127">
        <v>106120.72</v>
      </c>
      <c r="J164" s="127">
        <v>111997</v>
      </c>
      <c r="K164" s="127">
        <v>78689.95</v>
      </c>
      <c r="L164" s="128">
        <v>6482</v>
      </c>
      <c r="M164" s="127">
        <v>687874500.70000005</v>
      </c>
      <c r="N164" s="128">
        <v>4550</v>
      </c>
    </row>
    <row r="165" spans="1:14" x14ac:dyDescent="0.3">
      <c r="A165" s="126">
        <v>45147</v>
      </c>
      <c r="B165" t="s">
        <v>2459</v>
      </c>
      <c r="C165" s="127">
        <v>107634.85</v>
      </c>
      <c r="D165" s="127">
        <v>107999</v>
      </c>
      <c r="E165" s="127">
        <v>106000</v>
      </c>
      <c r="F165" s="127">
        <v>107634.85</v>
      </c>
      <c r="G165" s="127">
        <v>106500</v>
      </c>
      <c r="H165" s="127">
        <v>106416.9</v>
      </c>
      <c r="I165" s="127">
        <v>106516.17</v>
      </c>
      <c r="J165" s="127">
        <v>111997</v>
      </c>
      <c r="K165" s="127">
        <v>78689.95</v>
      </c>
      <c r="L165" s="128">
        <v>8607</v>
      </c>
      <c r="M165" s="127">
        <v>916784688.5</v>
      </c>
      <c r="N165" s="128">
        <v>5811</v>
      </c>
    </row>
    <row r="166" spans="1:14" x14ac:dyDescent="0.3">
      <c r="A166" s="126">
        <v>45146</v>
      </c>
      <c r="B166" t="s">
        <v>2459</v>
      </c>
      <c r="C166" s="127">
        <v>108216.25</v>
      </c>
      <c r="D166" s="127">
        <v>108830.55</v>
      </c>
      <c r="E166" s="127">
        <v>105864.15</v>
      </c>
      <c r="F166" s="127">
        <v>108216.25</v>
      </c>
      <c r="G166" s="127">
        <v>107500</v>
      </c>
      <c r="H166" s="127">
        <v>107634.85</v>
      </c>
      <c r="I166" s="127">
        <v>107120.83</v>
      </c>
      <c r="J166" s="127">
        <v>111997</v>
      </c>
      <c r="K166" s="127">
        <v>78689.95</v>
      </c>
      <c r="L166" s="128">
        <v>11305</v>
      </c>
      <c r="M166" s="127">
        <v>1211001017.25</v>
      </c>
      <c r="N166" s="128">
        <v>7561</v>
      </c>
    </row>
    <row r="167" spans="1:14" x14ac:dyDescent="0.3">
      <c r="A167" s="126">
        <v>45145</v>
      </c>
      <c r="B167" t="s">
        <v>2459</v>
      </c>
      <c r="C167" s="127">
        <v>111472</v>
      </c>
      <c r="D167" s="127">
        <v>111500</v>
      </c>
      <c r="E167" s="127">
        <v>107912.35</v>
      </c>
      <c r="F167" s="127">
        <v>111296.5</v>
      </c>
      <c r="G167" s="127">
        <v>108000</v>
      </c>
      <c r="H167" s="127">
        <v>108216.25</v>
      </c>
      <c r="I167" s="127">
        <v>109364.67</v>
      </c>
      <c r="J167" s="127">
        <v>111997</v>
      </c>
      <c r="K167" s="127">
        <v>78689.95</v>
      </c>
      <c r="L167" s="128">
        <v>11175</v>
      </c>
      <c r="M167" s="127">
        <v>1222150187.4000001</v>
      </c>
      <c r="N167" s="128">
        <v>7423</v>
      </c>
    </row>
    <row r="168" spans="1:14" x14ac:dyDescent="0.3">
      <c r="A168" s="126">
        <v>45142</v>
      </c>
      <c r="B168" t="s">
        <v>2459</v>
      </c>
      <c r="C168" s="127">
        <v>108469</v>
      </c>
      <c r="D168" s="127">
        <v>111997</v>
      </c>
      <c r="E168" s="127">
        <v>106775.35</v>
      </c>
      <c r="F168" s="127">
        <v>106973.35</v>
      </c>
      <c r="G168" s="127">
        <v>110804.05</v>
      </c>
      <c r="H168" s="127">
        <v>111296.5</v>
      </c>
      <c r="I168" s="127">
        <v>109978.42</v>
      </c>
      <c r="J168" s="127">
        <v>111997</v>
      </c>
      <c r="K168" s="127">
        <v>78689.95</v>
      </c>
      <c r="L168" s="128">
        <v>26665</v>
      </c>
      <c r="M168" s="127">
        <v>2932574681.8000002</v>
      </c>
      <c r="N168" s="128">
        <v>15620</v>
      </c>
    </row>
    <row r="169" spans="1:14" x14ac:dyDescent="0.3">
      <c r="A169" s="126">
        <v>45141</v>
      </c>
      <c r="B169" t="s">
        <v>2459</v>
      </c>
      <c r="C169" s="127">
        <v>102603</v>
      </c>
      <c r="D169" s="127">
        <v>107600</v>
      </c>
      <c r="E169" s="127">
        <v>101400.05</v>
      </c>
      <c r="F169" s="127">
        <v>102589.2</v>
      </c>
      <c r="G169" s="127">
        <v>107600</v>
      </c>
      <c r="H169" s="127">
        <v>106973.35</v>
      </c>
      <c r="I169" s="127">
        <v>105047.41</v>
      </c>
      <c r="J169" s="127">
        <v>107600</v>
      </c>
      <c r="K169" s="127">
        <v>78689.95</v>
      </c>
      <c r="L169" s="128">
        <v>23043</v>
      </c>
      <c r="M169" s="127">
        <v>2420607459.8000002</v>
      </c>
      <c r="N169" s="128">
        <v>14174</v>
      </c>
    </row>
    <row r="170" spans="1:14" x14ac:dyDescent="0.3">
      <c r="A170" s="126">
        <v>45140</v>
      </c>
      <c r="B170" t="s">
        <v>2459</v>
      </c>
      <c r="C170" s="127">
        <v>102998</v>
      </c>
      <c r="D170" s="127">
        <v>103199.95</v>
      </c>
      <c r="E170" s="127">
        <v>102000</v>
      </c>
      <c r="F170" s="127">
        <v>103285.75</v>
      </c>
      <c r="G170" s="127">
        <v>102575</v>
      </c>
      <c r="H170" s="127">
        <v>102589.2</v>
      </c>
      <c r="I170" s="127">
        <v>102611.48</v>
      </c>
      <c r="J170" s="127">
        <v>103570.95</v>
      </c>
      <c r="K170" s="127">
        <v>78689.95</v>
      </c>
      <c r="L170" s="128">
        <v>3702</v>
      </c>
      <c r="M170" s="127">
        <v>379867712.14999998</v>
      </c>
      <c r="N170" s="128">
        <v>2371</v>
      </c>
    </row>
    <row r="171" spans="1:14" x14ac:dyDescent="0.3">
      <c r="A171" s="126">
        <v>45139</v>
      </c>
      <c r="B171" t="s">
        <v>2459</v>
      </c>
      <c r="C171" s="127">
        <v>102507.15</v>
      </c>
      <c r="D171" s="127">
        <v>103570.95</v>
      </c>
      <c r="E171" s="127">
        <v>102507.15</v>
      </c>
      <c r="F171" s="127">
        <v>102956.25</v>
      </c>
      <c r="G171" s="127">
        <v>103300</v>
      </c>
      <c r="H171" s="127">
        <v>103285.75</v>
      </c>
      <c r="I171" s="127">
        <v>103150.21</v>
      </c>
      <c r="J171" s="127">
        <v>103570.95</v>
      </c>
      <c r="K171" s="127">
        <v>78689.95</v>
      </c>
      <c r="L171" s="128">
        <v>3426</v>
      </c>
      <c r="M171" s="127">
        <v>353392627.30000001</v>
      </c>
      <c r="N171" s="128">
        <v>2231</v>
      </c>
    </row>
    <row r="172" spans="1:14" x14ac:dyDescent="0.3">
      <c r="A172" s="126">
        <v>45138</v>
      </c>
      <c r="B172" t="s">
        <v>2459</v>
      </c>
      <c r="C172" s="127">
        <v>102270</v>
      </c>
      <c r="D172" s="127">
        <v>103298.85</v>
      </c>
      <c r="E172" s="127">
        <v>102100</v>
      </c>
      <c r="F172" s="127">
        <v>102534.15</v>
      </c>
      <c r="G172" s="127">
        <v>102600</v>
      </c>
      <c r="H172" s="127">
        <v>102956.25</v>
      </c>
      <c r="I172" s="127">
        <v>102688.77</v>
      </c>
      <c r="J172" s="127">
        <v>103298.85</v>
      </c>
      <c r="K172" s="127">
        <v>78689.95</v>
      </c>
      <c r="L172" s="128">
        <v>3198</v>
      </c>
      <c r="M172" s="127">
        <v>328398701.05000001</v>
      </c>
      <c r="N172" s="128">
        <v>1959</v>
      </c>
    </row>
    <row r="173" spans="1:14" x14ac:dyDescent="0.3">
      <c r="A173" s="126">
        <v>45135</v>
      </c>
      <c r="B173" t="s">
        <v>2459</v>
      </c>
      <c r="C173" s="127">
        <v>102050.2</v>
      </c>
      <c r="D173" s="127">
        <v>102792.15</v>
      </c>
      <c r="E173" s="127">
        <v>101880.7</v>
      </c>
      <c r="F173" s="127">
        <v>102403.15</v>
      </c>
      <c r="G173" s="127">
        <v>102500</v>
      </c>
      <c r="H173" s="127">
        <v>102534.15</v>
      </c>
      <c r="I173" s="127">
        <v>102284.76</v>
      </c>
      <c r="J173" s="127">
        <v>103263.5</v>
      </c>
      <c r="K173" s="127">
        <v>78689.95</v>
      </c>
      <c r="L173" s="128">
        <v>2608</v>
      </c>
      <c r="M173" s="127">
        <v>266758663.34999999</v>
      </c>
      <c r="N173" s="128">
        <v>1845</v>
      </c>
    </row>
    <row r="174" spans="1:14" x14ac:dyDescent="0.3">
      <c r="A174" s="126">
        <v>45134</v>
      </c>
      <c r="B174" t="s">
        <v>2459</v>
      </c>
      <c r="C174" s="127">
        <v>102625</v>
      </c>
      <c r="D174" s="127">
        <v>102899</v>
      </c>
      <c r="E174" s="127">
        <v>101870.35</v>
      </c>
      <c r="F174" s="127">
        <v>102205.15</v>
      </c>
      <c r="G174" s="127">
        <v>102250.25</v>
      </c>
      <c r="H174" s="127">
        <v>102403.15</v>
      </c>
      <c r="I174" s="127">
        <v>102273.44</v>
      </c>
      <c r="J174" s="127">
        <v>103263.5</v>
      </c>
      <c r="K174" s="127">
        <v>78689.95</v>
      </c>
      <c r="L174" s="128">
        <v>2542</v>
      </c>
      <c r="M174" s="127">
        <v>259979080.94999999</v>
      </c>
      <c r="N174" s="128">
        <v>1658</v>
      </c>
    </row>
    <row r="175" spans="1:14" x14ac:dyDescent="0.3">
      <c r="A175" s="126">
        <v>45133</v>
      </c>
      <c r="B175" t="s">
        <v>2459</v>
      </c>
      <c r="C175" s="127">
        <v>103000</v>
      </c>
      <c r="D175" s="127">
        <v>103263.5</v>
      </c>
      <c r="E175" s="127">
        <v>102000</v>
      </c>
      <c r="F175" s="127">
        <v>102525.8</v>
      </c>
      <c r="G175" s="127">
        <v>102000</v>
      </c>
      <c r="H175" s="127">
        <v>102205.15</v>
      </c>
      <c r="I175" s="127">
        <v>102592.47</v>
      </c>
      <c r="J175" s="127">
        <v>103263.5</v>
      </c>
      <c r="K175" s="127">
        <v>78689.95</v>
      </c>
      <c r="L175" s="128">
        <v>4152</v>
      </c>
      <c r="M175" s="127">
        <v>425963950.10000002</v>
      </c>
      <c r="N175" s="128">
        <v>2572</v>
      </c>
    </row>
    <row r="176" spans="1:14" x14ac:dyDescent="0.3">
      <c r="A176" s="126">
        <v>45132</v>
      </c>
      <c r="B176" t="s">
        <v>2459</v>
      </c>
      <c r="C176" s="127">
        <v>102202.1</v>
      </c>
      <c r="D176" s="127">
        <v>102699</v>
      </c>
      <c r="E176" s="127">
        <v>102000</v>
      </c>
      <c r="F176" s="127">
        <v>102723.5</v>
      </c>
      <c r="G176" s="127">
        <v>102508.15</v>
      </c>
      <c r="H176" s="127">
        <v>102525.8</v>
      </c>
      <c r="I176" s="127">
        <v>102367.91</v>
      </c>
      <c r="J176" s="127">
        <v>103186.7</v>
      </c>
      <c r="K176" s="127">
        <v>78689.95</v>
      </c>
      <c r="L176" s="128">
        <v>2053</v>
      </c>
      <c r="M176" s="127">
        <v>210161309.59999999</v>
      </c>
      <c r="N176" s="128">
        <v>1367</v>
      </c>
    </row>
    <row r="177" spans="1:14" x14ac:dyDescent="0.3">
      <c r="A177" s="126">
        <v>45131</v>
      </c>
      <c r="B177" t="s">
        <v>2459</v>
      </c>
      <c r="C177" s="127">
        <v>102100</v>
      </c>
      <c r="D177" s="127">
        <v>103186.7</v>
      </c>
      <c r="E177" s="127">
        <v>101750</v>
      </c>
      <c r="F177" s="127">
        <v>102089.25</v>
      </c>
      <c r="G177" s="127">
        <v>102400.05</v>
      </c>
      <c r="H177" s="127">
        <v>102723.5</v>
      </c>
      <c r="I177" s="127">
        <v>102538.73</v>
      </c>
      <c r="J177" s="127">
        <v>103186.7</v>
      </c>
      <c r="K177" s="127">
        <v>78689.95</v>
      </c>
      <c r="L177" s="128">
        <v>4020</v>
      </c>
      <c r="M177" s="127">
        <v>412205682</v>
      </c>
      <c r="N177" s="128">
        <v>2492</v>
      </c>
    </row>
    <row r="178" spans="1:14" x14ac:dyDescent="0.3">
      <c r="A178" s="126">
        <v>45128</v>
      </c>
      <c r="B178" t="s">
        <v>2459</v>
      </c>
      <c r="C178" s="127">
        <v>101999.3</v>
      </c>
      <c r="D178" s="127">
        <v>102300.3</v>
      </c>
      <c r="E178" s="127">
        <v>101550</v>
      </c>
      <c r="F178" s="127">
        <v>101896.2</v>
      </c>
      <c r="G178" s="127">
        <v>101851</v>
      </c>
      <c r="H178" s="127">
        <v>102089.25</v>
      </c>
      <c r="I178" s="127">
        <v>101898.97</v>
      </c>
      <c r="J178" s="127">
        <v>102990</v>
      </c>
      <c r="K178" s="127">
        <v>78689.95</v>
      </c>
      <c r="L178" s="128">
        <v>2112</v>
      </c>
      <c r="M178" s="127">
        <v>215210619.80000001</v>
      </c>
      <c r="N178" s="128">
        <v>1535</v>
      </c>
    </row>
    <row r="179" spans="1:14" x14ac:dyDescent="0.3">
      <c r="A179" s="126">
        <v>45127</v>
      </c>
      <c r="B179" t="s">
        <v>2459</v>
      </c>
      <c r="C179" s="127">
        <v>102500</v>
      </c>
      <c r="D179" s="127">
        <v>102733.95</v>
      </c>
      <c r="E179" s="127">
        <v>101600</v>
      </c>
      <c r="F179" s="127">
        <v>102718.15</v>
      </c>
      <c r="G179" s="127">
        <v>101980</v>
      </c>
      <c r="H179" s="127">
        <v>101896.2</v>
      </c>
      <c r="I179" s="127">
        <v>101994.16</v>
      </c>
      <c r="J179" s="127">
        <v>102990</v>
      </c>
      <c r="K179" s="127">
        <v>78689.95</v>
      </c>
      <c r="L179" s="128">
        <v>3770</v>
      </c>
      <c r="M179" s="127">
        <v>384517997.75</v>
      </c>
      <c r="N179" s="128">
        <v>2217</v>
      </c>
    </row>
    <row r="180" spans="1:14" x14ac:dyDescent="0.3">
      <c r="A180" s="126">
        <v>45126</v>
      </c>
      <c r="B180" t="s">
        <v>2459</v>
      </c>
      <c r="C180" s="127">
        <v>102256</v>
      </c>
      <c r="D180" s="127">
        <v>102990</v>
      </c>
      <c r="E180" s="127">
        <v>102065.3</v>
      </c>
      <c r="F180" s="127">
        <v>102245.45</v>
      </c>
      <c r="G180" s="127">
        <v>102500.05</v>
      </c>
      <c r="H180" s="127">
        <v>102718.15</v>
      </c>
      <c r="I180" s="127">
        <v>102553.12</v>
      </c>
      <c r="J180" s="127">
        <v>102990</v>
      </c>
      <c r="K180" s="127">
        <v>78689.95</v>
      </c>
      <c r="L180" s="128">
        <v>4956</v>
      </c>
      <c r="M180" s="127">
        <v>508253260.55000001</v>
      </c>
      <c r="N180" s="128">
        <v>3294</v>
      </c>
    </row>
    <row r="181" spans="1:14" x14ac:dyDescent="0.3">
      <c r="A181" s="126">
        <v>45125</v>
      </c>
      <c r="B181" t="s">
        <v>2459</v>
      </c>
      <c r="C181" s="127">
        <v>102000</v>
      </c>
      <c r="D181" s="127">
        <v>102499.95</v>
      </c>
      <c r="E181" s="127">
        <v>101611.05</v>
      </c>
      <c r="F181" s="127">
        <v>101988.15</v>
      </c>
      <c r="G181" s="127">
        <v>102265.05</v>
      </c>
      <c r="H181" s="127">
        <v>102245.45</v>
      </c>
      <c r="I181" s="127">
        <v>102096.8</v>
      </c>
      <c r="J181" s="127">
        <v>102499.95</v>
      </c>
      <c r="K181" s="127">
        <v>78689.95</v>
      </c>
      <c r="L181" s="128">
        <v>3212</v>
      </c>
      <c r="M181" s="127">
        <v>327934922.60000002</v>
      </c>
      <c r="N181" s="128">
        <v>2052</v>
      </c>
    </row>
    <row r="182" spans="1:14" x14ac:dyDescent="0.3">
      <c r="A182" s="126">
        <v>45124</v>
      </c>
      <c r="B182" t="s">
        <v>2459</v>
      </c>
      <c r="C182" s="127">
        <v>102141.2</v>
      </c>
      <c r="D182" s="127">
        <v>102341.2</v>
      </c>
      <c r="E182" s="127">
        <v>101820.5</v>
      </c>
      <c r="F182" s="127">
        <v>102141.2</v>
      </c>
      <c r="G182" s="127">
        <v>102330</v>
      </c>
      <c r="H182" s="127">
        <v>101988.15</v>
      </c>
      <c r="I182" s="127">
        <v>102031.84</v>
      </c>
      <c r="J182" s="127">
        <v>102494.95</v>
      </c>
      <c r="K182" s="127">
        <v>78689.95</v>
      </c>
      <c r="L182" s="128">
        <v>2065</v>
      </c>
      <c r="M182" s="127">
        <v>210695753.44999999</v>
      </c>
      <c r="N182" s="128">
        <v>1560</v>
      </c>
    </row>
    <row r="183" spans="1:14" x14ac:dyDescent="0.3">
      <c r="A183" s="126">
        <v>45121</v>
      </c>
      <c r="B183" t="s">
        <v>2459</v>
      </c>
      <c r="C183" s="127">
        <v>101450</v>
      </c>
      <c r="D183" s="127">
        <v>102400</v>
      </c>
      <c r="E183" s="127">
        <v>101264.25</v>
      </c>
      <c r="F183" s="127">
        <v>101263.95</v>
      </c>
      <c r="G183" s="127">
        <v>102300</v>
      </c>
      <c r="H183" s="127">
        <v>102141.2</v>
      </c>
      <c r="I183" s="127">
        <v>101904.81</v>
      </c>
      <c r="J183" s="127">
        <v>102494.95</v>
      </c>
      <c r="K183" s="127">
        <v>75300</v>
      </c>
      <c r="L183" s="128">
        <v>5109</v>
      </c>
      <c r="M183" s="127">
        <v>520631682.60000002</v>
      </c>
      <c r="N183" s="128">
        <v>3053</v>
      </c>
    </row>
    <row r="184" spans="1:14" x14ac:dyDescent="0.3">
      <c r="A184" s="126">
        <v>45120</v>
      </c>
      <c r="B184" t="s">
        <v>2459</v>
      </c>
      <c r="C184" s="127">
        <v>102102</v>
      </c>
      <c r="D184" s="127">
        <v>102300</v>
      </c>
      <c r="E184" s="127">
        <v>101003.3</v>
      </c>
      <c r="F184" s="127">
        <v>102231.4</v>
      </c>
      <c r="G184" s="127">
        <v>101309.3</v>
      </c>
      <c r="H184" s="127">
        <v>101263.95</v>
      </c>
      <c r="I184" s="127">
        <v>101674.08</v>
      </c>
      <c r="J184" s="127">
        <v>102494.95</v>
      </c>
      <c r="K184" s="127">
        <v>75300</v>
      </c>
      <c r="L184" s="128">
        <v>3256</v>
      </c>
      <c r="M184" s="127">
        <v>331050808.25</v>
      </c>
      <c r="N184" s="128">
        <v>2180</v>
      </c>
    </row>
    <row r="185" spans="1:14" x14ac:dyDescent="0.3">
      <c r="A185" s="126">
        <v>45119</v>
      </c>
      <c r="B185" t="s">
        <v>2459</v>
      </c>
      <c r="C185" s="127">
        <v>101899</v>
      </c>
      <c r="D185" s="127">
        <v>102494.95</v>
      </c>
      <c r="E185" s="127">
        <v>101652.7</v>
      </c>
      <c r="F185" s="127">
        <v>101930.2</v>
      </c>
      <c r="G185" s="127">
        <v>101950</v>
      </c>
      <c r="H185" s="127">
        <v>102231.4</v>
      </c>
      <c r="I185" s="127">
        <v>102056.53</v>
      </c>
      <c r="J185" s="127">
        <v>102494.95</v>
      </c>
      <c r="K185" s="127">
        <v>75300</v>
      </c>
      <c r="L185" s="128">
        <v>6691</v>
      </c>
      <c r="M185" s="127">
        <v>682860259.64999998</v>
      </c>
      <c r="N185" s="128">
        <v>3657</v>
      </c>
    </row>
    <row r="186" spans="1:14" x14ac:dyDescent="0.3">
      <c r="A186" s="126">
        <v>45118</v>
      </c>
      <c r="B186" t="s">
        <v>2459</v>
      </c>
      <c r="C186" s="127">
        <v>100949.9</v>
      </c>
      <c r="D186" s="127">
        <v>102214.9</v>
      </c>
      <c r="E186" s="127">
        <v>100811.05</v>
      </c>
      <c r="F186" s="127">
        <v>100602.85</v>
      </c>
      <c r="G186" s="127">
        <v>101572.25</v>
      </c>
      <c r="H186" s="127">
        <v>101930.2</v>
      </c>
      <c r="I186" s="127">
        <v>101675.51</v>
      </c>
      <c r="J186" s="127">
        <v>102214.9</v>
      </c>
      <c r="K186" s="127">
        <v>75300</v>
      </c>
      <c r="L186" s="128">
        <v>7421</v>
      </c>
      <c r="M186" s="127">
        <v>754533951.70000005</v>
      </c>
      <c r="N186" s="128">
        <v>4463</v>
      </c>
    </row>
    <row r="187" spans="1:14" x14ac:dyDescent="0.3">
      <c r="A187" s="126">
        <v>45117</v>
      </c>
      <c r="B187" t="s">
        <v>2459</v>
      </c>
      <c r="C187" s="127">
        <v>101177</v>
      </c>
      <c r="D187" s="127">
        <v>101842.3</v>
      </c>
      <c r="E187" s="127">
        <v>100400.25</v>
      </c>
      <c r="F187" s="127">
        <v>101227.65</v>
      </c>
      <c r="G187" s="127">
        <v>100775</v>
      </c>
      <c r="H187" s="127">
        <v>100602.85</v>
      </c>
      <c r="I187" s="127">
        <v>101019.05</v>
      </c>
      <c r="J187" s="127">
        <v>101974.95</v>
      </c>
      <c r="K187" s="127">
        <v>75300</v>
      </c>
      <c r="L187" s="128">
        <v>5534</v>
      </c>
      <c r="M187" s="127">
        <v>559039420.29999995</v>
      </c>
      <c r="N187" s="128">
        <v>3438</v>
      </c>
    </row>
    <row r="188" spans="1:14" x14ac:dyDescent="0.3">
      <c r="A188" s="126">
        <v>45114</v>
      </c>
      <c r="B188" t="s">
        <v>2459</v>
      </c>
      <c r="C188" s="127">
        <v>101180</v>
      </c>
      <c r="D188" s="127">
        <v>101974.95</v>
      </c>
      <c r="E188" s="127">
        <v>100680</v>
      </c>
      <c r="F188" s="127">
        <v>101306.5</v>
      </c>
      <c r="G188" s="127">
        <v>100920.05</v>
      </c>
      <c r="H188" s="127">
        <v>101227.65</v>
      </c>
      <c r="I188" s="127">
        <v>101242.09</v>
      </c>
      <c r="J188" s="127">
        <v>101974.95</v>
      </c>
      <c r="K188" s="127">
        <v>71056.45</v>
      </c>
      <c r="L188" s="128">
        <v>6354</v>
      </c>
      <c r="M188" s="127">
        <v>643292249.54999995</v>
      </c>
      <c r="N188" s="128">
        <v>3945</v>
      </c>
    </row>
    <row r="189" spans="1:14" x14ac:dyDescent="0.3">
      <c r="A189" s="126">
        <v>45113</v>
      </c>
      <c r="B189" t="s">
        <v>2459</v>
      </c>
      <c r="C189" s="127">
        <v>100215</v>
      </c>
      <c r="D189" s="127">
        <v>101888</v>
      </c>
      <c r="E189" s="127">
        <v>100043.5</v>
      </c>
      <c r="F189" s="127">
        <v>100191.2</v>
      </c>
      <c r="G189" s="127">
        <v>101074</v>
      </c>
      <c r="H189" s="127">
        <v>101306.5</v>
      </c>
      <c r="I189" s="127">
        <v>101124.7</v>
      </c>
      <c r="J189" s="127">
        <v>101888</v>
      </c>
      <c r="K189" s="127">
        <v>71056.45</v>
      </c>
      <c r="L189" s="128">
        <v>8593</v>
      </c>
      <c r="M189" s="127">
        <v>868964528.85000002</v>
      </c>
      <c r="N189" s="128">
        <v>5609</v>
      </c>
    </row>
    <row r="190" spans="1:14" x14ac:dyDescent="0.3">
      <c r="A190" s="126">
        <v>45112</v>
      </c>
      <c r="B190" t="s">
        <v>2459</v>
      </c>
      <c r="C190" s="127">
        <v>99600</v>
      </c>
      <c r="D190" s="127">
        <v>100300</v>
      </c>
      <c r="E190" s="127">
        <v>99099</v>
      </c>
      <c r="F190" s="127">
        <v>99148.9</v>
      </c>
      <c r="G190" s="127">
        <v>100000</v>
      </c>
      <c r="H190" s="127">
        <v>100191.2</v>
      </c>
      <c r="I190" s="127">
        <v>99860.75</v>
      </c>
      <c r="J190" s="127">
        <v>101888</v>
      </c>
      <c r="K190" s="127">
        <v>71056.45</v>
      </c>
      <c r="L190" s="128">
        <v>5430</v>
      </c>
      <c r="M190" s="127">
        <v>542243896.75</v>
      </c>
      <c r="N190" s="128">
        <v>3921</v>
      </c>
    </row>
    <row r="191" spans="1:14" x14ac:dyDescent="0.3">
      <c r="A191" s="126">
        <v>45111</v>
      </c>
      <c r="B191" t="s">
        <v>2459</v>
      </c>
      <c r="C191" s="127">
        <v>100480</v>
      </c>
      <c r="D191" s="127">
        <v>100480</v>
      </c>
      <c r="E191" s="127">
        <v>99000</v>
      </c>
      <c r="F191" s="127">
        <v>99899.45</v>
      </c>
      <c r="G191" s="127">
        <v>99230</v>
      </c>
      <c r="H191" s="127">
        <v>99148.9</v>
      </c>
      <c r="I191" s="127">
        <v>99420.79</v>
      </c>
      <c r="J191" s="127">
        <v>101888</v>
      </c>
      <c r="K191" s="127">
        <v>71056.45</v>
      </c>
      <c r="L191" s="128">
        <v>5734</v>
      </c>
      <c r="M191" s="127">
        <v>570078794.54999995</v>
      </c>
      <c r="N191" s="128">
        <v>3364</v>
      </c>
    </row>
    <row r="192" spans="1:14" x14ac:dyDescent="0.3">
      <c r="A192" s="126">
        <v>45110</v>
      </c>
      <c r="B192" t="s">
        <v>2459</v>
      </c>
      <c r="C192" s="127">
        <v>101073</v>
      </c>
      <c r="D192" s="127">
        <v>101888</v>
      </c>
      <c r="E192" s="127">
        <v>99600</v>
      </c>
      <c r="F192" s="127">
        <v>101260.5</v>
      </c>
      <c r="G192" s="127">
        <v>100100</v>
      </c>
      <c r="H192" s="127">
        <v>99899.45</v>
      </c>
      <c r="I192" s="127">
        <v>100436.99</v>
      </c>
      <c r="J192" s="127">
        <v>101888</v>
      </c>
      <c r="K192" s="127">
        <v>71056.45</v>
      </c>
      <c r="L192" s="128">
        <v>9229</v>
      </c>
      <c r="M192" s="127">
        <v>926933006.25</v>
      </c>
      <c r="N192" s="128">
        <v>4719</v>
      </c>
    </row>
    <row r="193" spans="1:14" x14ac:dyDescent="0.3">
      <c r="A193" s="126">
        <v>45107</v>
      </c>
      <c r="B193" t="s">
        <v>2459</v>
      </c>
      <c r="C193" s="127">
        <v>100598</v>
      </c>
      <c r="D193" s="127">
        <v>101648.3</v>
      </c>
      <c r="E193" s="127">
        <v>100020.25</v>
      </c>
      <c r="F193" s="127">
        <v>100387.2</v>
      </c>
      <c r="G193" s="127">
        <v>101002.05</v>
      </c>
      <c r="H193" s="127">
        <v>101260.5</v>
      </c>
      <c r="I193" s="127">
        <v>100932.28</v>
      </c>
      <c r="J193" s="127">
        <v>101648.3</v>
      </c>
      <c r="K193" s="127">
        <v>70300</v>
      </c>
      <c r="L193" s="128">
        <v>9620</v>
      </c>
      <c r="M193" s="127">
        <v>970968510.70000005</v>
      </c>
      <c r="N193" s="128">
        <v>6007</v>
      </c>
    </row>
    <row r="194" spans="1:14" x14ac:dyDescent="0.3">
      <c r="A194" s="126">
        <v>45105</v>
      </c>
      <c r="B194" t="s">
        <v>2459</v>
      </c>
      <c r="C194" s="127">
        <v>99891.25</v>
      </c>
      <c r="D194" s="127">
        <v>100699.85</v>
      </c>
      <c r="E194" s="127">
        <v>99600</v>
      </c>
      <c r="F194" s="127">
        <v>99591.25</v>
      </c>
      <c r="G194" s="127">
        <v>100601</v>
      </c>
      <c r="H194" s="127">
        <v>100387.2</v>
      </c>
      <c r="I194" s="127">
        <v>100095.71</v>
      </c>
      <c r="J194" s="127">
        <v>100950</v>
      </c>
      <c r="K194" s="127">
        <v>70300</v>
      </c>
      <c r="L194" s="128">
        <v>4178</v>
      </c>
      <c r="M194" s="127">
        <v>418199877.75</v>
      </c>
      <c r="N194" s="128">
        <v>2622</v>
      </c>
    </row>
    <row r="195" spans="1:14" x14ac:dyDescent="0.3">
      <c r="A195" s="126">
        <v>45104</v>
      </c>
      <c r="B195" t="s">
        <v>2459</v>
      </c>
      <c r="C195" s="127">
        <v>99900</v>
      </c>
      <c r="D195" s="127">
        <v>100500.95</v>
      </c>
      <c r="E195" s="127">
        <v>99300</v>
      </c>
      <c r="F195" s="127">
        <v>99954.65</v>
      </c>
      <c r="G195" s="127">
        <v>99500</v>
      </c>
      <c r="H195" s="127">
        <v>99591.25</v>
      </c>
      <c r="I195" s="127">
        <v>99859.56</v>
      </c>
      <c r="J195" s="127">
        <v>100950</v>
      </c>
      <c r="K195" s="127">
        <v>70300</v>
      </c>
      <c r="L195" s="128">
        <v>7862</v>
      </c>
      <c r="M195" s="127">
        <v>785095843.64999998</v>
      </c>
      <c r="N195" s="128">
        <v>4376</v>
      </c>
    </row>
    <row r="196" spans="1:14" x14ac:dyDescent="0.3">
      <c r="A196" s="126">
        <v>45103</v>
      </c>
      <c r="B196" t="s">
        <v>2459</v>
      </c>
      <c r="C196" s="127">
        <v>99799.95</v>
      </c>
      <c r="D196" s="127">
        <v>100079.9</v>
      </c>
      <c r="E196" s="127">
        <v>99071.8</v>
      </c>
      <c r="F196" s="127">
        <v>99492.05</v>
      </c>
      <c r="G196" s="127">
        <v>99758.5</v>
      </c>
      <c r="H196" s="127">
        <v>99954.65</v>
      </c>
      <c r="I196" s="127">
        <v>99761.24</v>
      </c>
      <c r="J196" s="127">
        <v>100950</v>
      </c>
      <c r="K196" s="127">
        <v>70300</v>
      </c>
      <c r="L196" s="128">
        <v>3699</v>
      </c>
      <c r="M196" s="127">
        <v>369016815.55000001</v>
      </c>
      <c r="N196" s="128">
        <v>2625</v>
      </c>
    </row>
    <row r="197" spans="1:14" x14ac:dyDescent="0.3">
      <c r="A197" s="126">
        <v>45100</v>
      </c>
      <c r="B197" t="s">
        <v>2459</v>
      </c>
      <c r="C197" s="127">
        <v>99977</v>
      </c>
      <c r="D197" s="127">
        <v>99977</v>
      </c>
      <c r="E197" s="127">
        <v>98880.05</v>
      </c>
      <c r="F197" s="127">
        <v>99868.45</v>
      </c>
      <c r="G197" s="127">
        <v>99301</v>
      </c>
      <c r="H197" s="127">
        <v>99492.05</v>
      </c>
      <c r="I197" s="127">
        <v>99461.15</v>
      </c>
      <c r="J197" s="127">
        <v>100950</v>
      </c>
      <c r="K197" s="127">
        <v>66491.45</v>
      </c>
      <c r="L197" s="128">
        <v>4670</v>
      </c>
      <c r="M197" s="127">
        <v>464483571.19999999</v>
      </c>
      <c r="N197" s="128">
        <v>3398</v>
      </c>
    </row>
    <row r="198" spans="1:14" x14ac:dyDescent="0.3">
      <c r="A198" s="126">
        <v>45099</v>
      </c>
      <c r="B198" t="s">
        <v>2459</v>
      </c>
      <c r="C198" s="127">
        <v>100400</v>
      </c>
      <c r="D198" s="127">
        <v>100900</v>
      </c>
      <c r="E198" s="127">
        <v>99500</v>
      </c>
      <c r="F198" s="127">
        <v>100422.2</v>
      </c>
      <c r="G198" s="127">
        <v>99840</v>
      </c>
      <c r="H198" s="127">
        <v>99868.45</v>
      </c>
      <c r="I198" s="127">
        <v>100148.45</v>
      </c>
      <c r="J198" s="127">
        <v>100950</v>
      </c>
      <c r="K198" s="127">
        <v>66491.45</v>
      </c>
      <c r="L198" s="128">
        <v>5564</v>
      </c>
      <c r="M198" s="127">
        <v>557225970.14999998</v>
      </c>
      <c r="N198" s="128">
        <v>3688</v>
      </c>
    </row>
    <row r="199" spans="1:14" x14ac:dyDescent="0.3">
      <c r="A199" s="126">
        <v>45098</v>
      </c>
      <c r="B199" t="s">
        <v>2459</v>
      </c>
      <c r="C199" s="127">
        <v>99648</v>
      </c>
      <c r="D199" s="127">
        <v>100950</v>
      </c>
      <c r="E199" s="127">
        <v>99484.35</v>
      </c>
      <c r="F199" s="127">
        <v>99348.2</v>
      </c>
      <c r="G199" s="127">
        <v>100450</v>
      </c>
      <c r="H199" s="127">
        <v>100422.2</v>
      </c>
      <c r="I199" s="127">
        <v>100321.16</v>
      </c>
      <c r="J199" s="127">
        <v>100950</v>
      </c>
      <c r="K199" s="127">
        <v>66491.45</v>
      </c>
      <c r="L199" s="128">
        <v>10714</v>
      </c>
      <c r="M199" s="127">
        <v>1074840877.7</v>
      </c>
      <c r="N199" s="128">
        <v>6368</v>
      </c>
    </row>
    <row r="200" spans="1:14" x14ac:dyDescent="0.3">
      <c r="A200" s="126">
        <v>45097</v>
      </c>
      <c r="B200" t="s">
        <v>2459</v>
      </c>
      <c r="C200" s="127">
        <v>100200</v>
      </c>
      <c r="D200" s="127">
        <v>100200</v>
      </c>
      <c r="E200" s="127">
        <v>98280.1</v>
      </c>
      <c r="F200" s="127">
        <v>99758.2</v>
      </c>
      <c r="G200" s="127">
        <v>99472.85</v>
      </c>
      <c r="H200" s="127">
        <v>99348.2</v>
      </c>
      <c r="I200" s="127">
        <v>99223.08</v>
      </c>
      <c r="J200" s="127">
        <v>100849.60000000001</v>
      </c>
      <c r="K200" s="127">
        <v>66491.45</v>
      </c>
      <c r="L200" s="128">
        <v>8914</v>
      </c>
      <c r="M200" s="127">
        <v>884474566.75</v>
      </c>
      <c r="N200" s="128">
        <v>5593</v>
      </c>
    </row>
    <row r="201" spans="1:14" x14ac:dyDescent="0.3">
      <c r="A201" s="126">
        <v>45096</v>
      </c>
      <c r="B201" t="s">
        <v>2459</v>
      </c>
      <c r="C201" s="127">
        <v>100000</v>
      </c>
      <c r="D201" s="127">
        <v>100651</v>
      </c>
      <c r="E201" s="127">
        <v>99557.05</v>
      </c>
      <c r="F201" s="127">
        <v>99892.5</v>
      </c>
      <c r="G201" s="127">
        <v>100030.65</v>
      </c>
      <c r="H201" s="127">
        <v>99758.2</v>
      </c>
      <c r="I201" s="127">
        <v>100019.14</v>
      </c>
      <c r="J201" s="127">
        <v>100849.60000000001</v>
      </c>
      <c r="K201" s="127">
        <v>66491.45</v>
      </c>
      <c r="L201" s="128">
        <v>4964</v>
      </c>
      <c r="M201" s="127">
        <v>496494986.94999999</v>
      </c>
      <c r="N201" s="128">
        <v>3072</v>
      </c>
    </row>
    <row r="202" spans="1:14" x14ac:dyDescent="0.3">
      <c r="A202" s="126">
        <v>45093</v>
      </c>
      <c r="B202" t="s">
        <v>2459</v>
      </c>
      <c r="C202" s="127">
        <v>100083</v>
      </c>
      <c r="D202" s="127">
        <v>100694.95</v>
      </c>
      <c r="E202" s="127">
        <v>99549.5</v>
      </c>
      <c r="F202" s="127">
        <v>100081</v>
      </c>
      <c r="G202" s="127">
        <v>99780</v>
      </c>
      <c r="H202" s="127">
        <v>99892.5</v>
      </c>
      <c r="I202" s="127">
        <v>100128.75</v>
      </c>
      <c r="J202" s="127">
        <v>100849.60000000001</v>
      </c>
      <c r="K202" s="127">
        <v>65878.350000000006</v>
      </c>
      <c r="L202" s="128">
        <v>9713</v>
      </c>
      <c r="M202" s="127">
        <v>972550525.25</v>
      </c>
      <c r="N202" s="128">
        <v>4821</v>
      </c>
    </row>
    <row r="203" spans="1:14" x14ac:dyDescent="0.3">
      <c r="A203" s="126">
        <v>45092</v>
      </c>
      <c r="B203" t="s">
        <v>2459</v>
      </c>
      <c r="C203" s="127">
        <v>100099</v>
      </c>
      <c r="D203" s="127">
        <v>100849.60000000001</v>
      </c>
      <c r="E203" s="127">
        <v>99711</v>
      </c>
      <c r="F203" s="127">
        <v>100114.15</v>
      </c>
      <c r="G203" s="127">
        <v>100075</v>
      </c>
      <c r="H203" s="127">
        <v>100081</v>
      </c>
      <c r="I203" s="127">
        <v>100184.29</v>
      </c>
      <c r="J203" s="127">
        <v>100849.60000000001</v>
      </c>
      <c r="K203" s="127">
        <v>65878.350000000006</v>
      </c>
      <c r="L203" s="128">
        <v>8297</v>
      </c>
      <c r="M203" s="127">
        <v>831229080.39999998</v>
      </c>
      <c r="N203" s="128">
        <v>5166</v>
      </c>
    </row>
    <row r="204" spans="1:14" x14ac:dyDescent="0.3">
      <c r="A204" s="126">
        <v>45091</v>
      </c>
      <c r="B204" t="s">
        <v>2459</v>
      </c>
      <c r="C204" s="127">
        <v>99993</v>
      </c>
      <c r="D204" s="127">
        <v>100400</v>
      </c>
      <c r="E204" s="127">
        <v>99400</v>
      </c>
      <c r="F204" s="127">
        <v>99992.85</v>
      </c>
      <c r="G204" s="127">
        <v>99800</v>
      </c>
      <c r="H204" s="127">
        <v>100114.15</v>
      </c>
      <c r="I204" s="127">
        <v>99990.37</v>
      </c>
      <c r="J204" s="127">
        <v>100439.95</v>
      </c>
      <c r="K204" s="127">
        <v>65878.350000000006</v>
      </c>
      <c r="L204" s="128">
        <v>9786</v>
      </c>
      <c r="M204" s="127">
        <v>978505714.95000005</v>
      </c>
      <c r="N204" s="128">
        <v>5405</v>
      </c>
    </row>
    <row r="205" spans="1:14" x14ac:dyDescent="0.3">
      <c r="A205" s="126">
        <v>45090</v>
      </c>
      <c r="B205" t="s">
        <v>2459</v>
      </c>
      <c r="C205" s="127">
        <v>99150.2</v>
      </c>
      <c r="D205" s="127">
        <v>100439.95</v>
      </c>
      <c r="E205" s="127">
        <v>99150.2</v>
      </c>
      <c r="F205" s="127">
        <v>98968.55</v>
      </c>
      <c r="G205" s="127">
        <v>99900</v>
      </c>
      <c r="H205" s="127">
        <v>99992.85</v>
      </c>
      <c r="I205" s="127">
        <v>99882.58</v>
      </c>
      <c r="J205" s="127">
        <v>100439.95</v>
      </c>
      <c r="K205" s="127">
        <v>65878.350000000006</v>
      </c>
      <c r="L205" s="128">
        <v>16655</v>
      </c>
      <c r="M205" s="127">
        <v>1663544302.55</v>
      </c>
      <c r="N205" s="128">
        <v>10092</v>
      </c>
    </row>
    <row r="206" spans="1:14" x14ac:dyDescent="0.3">
      <c r="A206" s="126">
        <v>45089</v>
      </c>
      <c r="B206" t="s">
        <v>2459</v>
      </c>
      <c r="C206" s="127">
        <v>98335.1</v>
      </c>
      <c r="D206" s="127">
        <v>99400</v>
      </c>
      <c r="E206" s="127">
        <v>98152.75</v>
      </c>
      <c r="F206" s="127">
        <v>98390.95</v>
      </c>
      <c r="G206" s="127">
        <v>98802.1</v>
      </c>
      <c r="H206" s="127">
        <v>98968.55</v>
      </c>
      <c r="I206" s="127">
        <v>98760.61</v>
      </c>
      <c r="J206" s="127">
        <v>99933.5</v>
      </c>
      <c r="K206" s="127">
        <v>65878.350000000006</v>
      </c>
      <c r="L206" s="128">
        <v>7627</v>
      </c>
      <c r="M206" s="127">
        <v>753247176.29999995</v>
      </c>
      <c r="N206" s="128">
        <v>5125</v>
      </c>
    </row>
    <row r="207" spans="1:14" x14ac:dyDescent="0.3">
      <c r="A207" s="126">
        <v>45086</v>
      </c>
      <c r="B207" t="s">
        <v>2459</v>
      </c>
      <c r="C207" s="127">
        <v>97264</v>
      </c>
      <c r="D207" s="127">
        <v>98597.9</v>
      </c>
      <c r="E207" s="127">
        <v>97150</v>
      </c>
      <c r="F207" s="127">
        <v>97077.35</v>
      </c>
      <c r="G207" s="127">
        <v>98262.05</v>
      </c>
      <c r="H207" s="127">
        <v>98390.95</v>
      </c>
      <c r="I207" s="127">
        <v>98036.58</v>
      </c>
      <c r="J207" s="127">
        <v>99933.5</v>
      </c>
      <c r="K207" s="127">
        <v>65878.350000000006</v>
      </c>
      <c r="L207" s="128">
        <v>8604</v>
      </c>
      <c r="M207" s="127">
        <v>843506717.10000002</v>
      </c>
      <c r="N207" s="128">
        <v>5740</v>
      </c>
    </row>
    <row r="208" spans="1:14" x14ac:dyDescent="0.3">
      <c r="A208" s="126">
        <v>45085</v>
      </c>
      <c r="B208" t="s">
        <v>2459</v>
      </c>
      <c r="C208" s="127">
        <v>97610</v>
      </c>
      <c r="D208" s="127">
        <v>98599</v>
      </c>
      <c r="E208" s="127">
        <v>96900</v>
      </c>
      <c r="F208" s="127">
        <v>97553.1</v>
      </c>
      <c r="G208" s="127">
        <v>97150</v>
      </c>
      <c r="H208" s="127">
        <v>97077.35</v>
      </c>
      <c r="I208" s="127">
        <v>97757.91</v>
      </c>
      <c r="J208" s="127">
        <v>99933.5</v>
      </c>
      <c r="K208" s="127">
        <v>65878.350000000006</v>
      </c>
      <c r="L208" s="128">
        <v>9411</v>
      </c>
      <c r="M208" s="127">
        <v>919999734.25</v>
      </c>
      <c r="N208" s="128">
        <v>6245</v>
      </c>
    </row>
    <row r="209" spans="1:14" x14ac:dyDescent="0.3">
      <c r="A209" s="126">
        <v>45084</v>
      </c>
      <c r="B209" t="s">
        <v>2459</v>
      </c>
      <c r="C209" s="127">
        <v>97000</v>
      </c>
      <c r="D209" s="127">
        <v>99230.5</v>
      </c>
      <c r="E209" s="127">
        <v>96775.15</v>
      </c>
      <c r="F209" s="127">
        <v>96636.25</v>
      </c>
      <c r="G209" s="127">
        <v>97550</v>
      </c>
      <c r="H209" s="127">
        <v>97553.1</v>
      </c>
      <c r="I209" s="127">
        <v>98006.46</v>
      </c>
      <c r="J209" s="127">
        <v>99933.5</v>
      </c>
      <c r="K209" s="127">
        <v>65878.350000000006</v>
      </c>
      <c r="L209" s="128">
        <v>10781</v>
      </c>
      <c r="M209" s="127">
        <v>1056607645.9</v>
      </c>
      <c r="N209" s="128">
        <v>6669</v>
      </c>
    </row>
    <row r="210" spans="1:14" x14ac:dyDescent="0.3">
      <c r="A210" s="126">
        <v>45083</v>
      </c>
      <c r="B210" t="s">
        <v>2459</v>
      </c>
      <c r="C210" s="127">
        <v>96888</v>
      </c>
      <c r="D210" s="127">
        <v>97249.5</v>
      </c>
      <c r="E210" s="127">
        <v>96227.65</v>
      </c>
      <c r="F210" s="127">
        <v>96797.45</v>
      </c>
      <c r="G210" s="127">
        <v>96700</v>
      </c>
      <c r="H210" s="127">
        <v>96636.25</v>
      </c>
      <c r="I210" s="127">
        <v>96593.54</v>
      </c>
      <c r="J210" s="127">
        <v>99933.5</v>
      </c>
      <c r="K210" s="127">
        <v>65878.350000000006</v>
      </c>
      <c r="L210" s="128">
        <v>4249</v>
      </c>
      <c r="M210" s="127">
        <v>410425941.10000002</v>
      </c>
      <c r="N210" s="128">
        <v>2821</v>
      </c>
    </row>
    <row r="211" spans="1:14" x14ac:dyDescent="0.3">
      <c r="A211" s="126">
        <v>45082</v>
      </c>
      <c r="B211" t="s">
        <v>2459</v>
      </c>
      <c r="C211" s="127">
        <v>96880</v>
      </c>
      <c r="D211" s="127">
        <v>97187.95</v>
      </c>
      <c r="E211" s="127">
        <v>96502.15</v>
      </c>
      <c r="F211" s="127">
        <v>96368.5</v>
      </c>
      <c r="G211" s="127">
        <v>96850</v>
      </c>
      <c r="H211" s="127">
        <v>96797.45</v>
      </c>
      <c r="I211" s="127">
        <v>96816.76</v>
      </c>
      <c r="J211" s="127">
        <v>99933.5</v>
      </c>
      <c r="K211" s="127">
        <v>65878.350000000006</v>
      </c>
      <c r="L211" s="128">
        <v>3003</v>
      </c>
      <c r="M211" s="127">
        <v>290740727.64999998</v>
      </c>
      <c r="N211" s="128">
        <v>2177</v>
      </c>
    </row>
    <row r="212" spans="1:14" x14ac:dyDescent="0.3">
      <c r="A212" s="126">
        <v>45079</v>
      </c>
      <c r="B212" t="s">
        <v>2459</v>
      </c>
      <c r="C212" s="127">
        <v>97567.3</v>
      </c>
      <c r="D212" s="127">
        <v>98100</v>
      </c>
      <c r="E212" s="127">
        <v>96067.55</v>
      </c>
      <c r="F212" s="127">
        <v>97567.3</v>
      </c>
      <c r="G212" s="127">
        <v>96304.95</v>
      </c>
      <c r="H212" s="127">
        <v>96368.5</v>
      </c>
      <c r="I212" s="127">
        <v>96834.38</v>
      </c>
      <c r="J212" s="127">
        <v>99933.5</v>
      </c>
      <c r="K212" s="127">
        <v>65878.350000000006</v>
      </c>
      <c r="L212" s="128">
        <v>7514</v>
      </c>
      <c r="M212" s="127">
        <v>727613547.25</v>
      </c>
      <c r="N212" s="128">
        <v>5382</v>
      </c>
    </row>
    <row r="213" spans="1:14" x14ac:dyDescent="0.3">
      <c r="A213" s="126">
        <v>45078</v>
      </c>
      <c r="B213" t="s">
        <v>2459</v>
      </c>
      <c r="C213" s="127">
        <v>97100</v>
      </c>
      <c r="D213" s="127">
        <v>97988.95</v>
      </c>
      <c r="E213" s="127">
        <v>97099</v>
      </c>
      <c r="F213" s="127">
        <v>97211.7</v>
      </c>
      <c r="G213" s="127">
        <v>97600</v>
      </c>
      <c r="H213" s="127">
        <v>97567.3</v>
      </c>
      <c r="I213" s="127">
        <v>97609.56</v>
      </c>
      <c r="J213" s="127">
        <v>99933.5</v>
      </c>
      <c r="K213" s="127">
        <v>65878.350000000006</v>
      </c>
      <c r="L213" s="128">
        <v>3795</v>
      </c>
      <c r="M213" s="127">
        <v>370428295.89999998</v>
      </c>
      <c r="N213" s="128">
        <v>2734</v>
      </c>
    </row>
    <row r="214" spans="1:14" x14ac:dyDescent="0.3">
      <c r="A214" s="126">
        <v>45077</v>
      </c>
      <c r="B214" t="s">
        <v>2459</v>
      </c>
      <c r="C214" s="127">
        <v>96906.4</v>
      </c>
      <c r="D214" s="127">
        <v>98650.75</v>
      </c>
      <c r="E214" s="127">
        <v>96650.1</v>
      </c>
      <c r="F214" s="127">
        <v>97096.4</v>
      </c>
      <c r="G214" s="127">
        <v>97137.35</v>
      </c>
      <c r="H214" s="127">
        <v>97211.7</v>
      </c>
      <c r="I214" s="127">
        <v>97441.27</v>
      </c>
      <c r="J214" s="127">
        <v>99933.5</v>
      </c>
      <c r="K214" s="127">
        <v>65878.350000000006</v>
      </c>
      <c r="L214" s="128">
        <v>13323</v>
      </c>
      <c r="M214" s="127">
        <v>1298210040.7</v>
      </c>
      <c r="N214" s="128">
        <v>6826</v>
      </c>
    </row>
    <row r="215" spans="1:14" x14ac:dyDescent="0.3">
      <c r="A215" s="126">
        <v>45076</v>
      </c>
      <c r="B215" t="s">
        <v>2459</v>
      </c>
      <c r="C215" s="127">
        <v>97782.2</v>
      </c>
      <c r="D215" s="127">
        <v>97935</v>
      </c>
      <c r="E215" s="127">
        <v>96900</v>
      </c>
      <c r="F215" s="127">
        <v>97782.2</v>
      </c>
      <c r="G215" s="127">
        <v>96970</v>
      </c>
      <c r="H215" s="127">
        <v>97096.4</v>
      </c>
      <c r="I215" s="127">
        <v>97393.13</v>
      </c>
      <c r="J215" s="127">
        <v>99933.5</v>
      </c>
      <c r="K215" s="127">
        <v>65878.350000000006</v>
      </c>
      <c r="L215" s="128">
        <v>4289</v>
      </c>
      <c r="M215" s="127">
        <v>417719138.60000002</v>
      </c>
      <c r="N215" s="128">
        <v>2700</v>
      </c>
    </row>
    <row r="216" spans="1:14" x14ac:dyDescent="0.3">
      <c r="A216" s="126">
        <v>45075</v>
      </c>
      <c r="B216" t="s">
        <v>2459</v>
      </c>
      <c r="C216" s="127">
        <v>98050</v>
      </c>
      <c r="D216" s="127">
        <v>98440.9</v>
      </c>
      <c r="E216" s="127">
        <v>97475</v>
      </c>
      <c r="F216" s="127">
        <v>97881.8</v>
      </c>
      <c r="G216" s="127">
        <v>97800</v>
      </c>
      <c r="H216" s="127">
        <v>97782.2</v>
      </c>
      <c r="I216" s="127">
        <v>97793.35</v>
      </c>
      <c r="J216" s="127">
        <v>99933.5</v>
      </c>
      <c r="K216" s="127">
        <v>65878.350000000006</v>
      </c>
      <c r="L216" s="128">
        <v>4096</v>
      </c>
      <c r="M216" s="127">
        <v>400561558.19999999</v>
      </c>
      <c r="N216" s="128">
        <v>2498</v>
      </c>
    </row>
    <row r="217" spans="1:14" x14ac:dyDescent="0.3">
      <c r="A217" s="126">
        <v>45072</v>
      </c>
      <c r="B217" t="s">
        <v>2459</v>
      </c>
      <c r="C217" s="127">
        <v>96735</v>
      </c>
      <c r="D217" s="127">
        <v>98171</v>
      </c>
      <c r="E217" s="127">
        <v>96601.15</v>
      </c>
      <c r="F217" s="127">
        <v>96727.35</v>
      </c>
      <c r="G217" s="127">
        <v>97600</v>
      </c>
      <c r="H217" s="127">
        <v>97881.8</v>
      </c>
      <c r="I217" s="127">
        <v>97573.89</v>
      </c>
      <c r="J217" s="127">
        <v>99933.5</v>
      </c>
      <c r="K217" s="127">
        <v>65878.350000000006</v>
      </c>
      <c r="L217" s="128">
        <v>6694</v>
      </c>
      <c r="M217" s="127">
        <v>653159609</v>
      </c>
      <c r="N217" s="128">
        <v>4396</v>
      </c>
    </row>
    <row r="218" spans="1:14" x14ac:dyDescent="0.3">
      <c r="A218" s="126">
        <v>45071</v>
      </c>
      <c r="B218" t="s">
        <v>2459</v>
      </c>
      <c r="C218" s="127">
        <v>95680</v>
      </c>
      <c r="D218" s="127">
        <v>97052.5</v>
      </c>
      <c r="E218" s="127">
        <v>95570.4</v>
      </c>
      <c r="F218" s="127">
        <v>95640.3</v>
      </c>
      <c r="G218" s="127">
        <v>96600</v>
      </c>
      <c r="H218" s="127">
        <v>96727.35</v>
      </c>
      <c r="I218" s="127">
        <v>96322.18</v>
      </c>
      <c r="J218" s="127">
        <v>99933.5</v>
      </c>
      <c r="K218" s="127">
        <v>65878.350000000006</v>
      </c>
      <c r="L218" s="128">
        <v>8319</v>
      </c>
      <c r="M218" s="127">
        <v>801304238.29999995</v>
      </c>
      <c r="N218" s="128">
        <v>4689</v>
      </c>
    </row>
    <row r="219" spans="1:14" x14ac:dyDescent="0.3">
      <c r="A219" s="126">
        <v>45070</v>
      </c>
      <c r="B219" t="s">
        <v>2459</v>
      </c>
      <c r="C219" s="127">
        <v>95550</v>
      </c>
      <c r="D219" s="127">
        <v>97458.4</v>
      </c>
      <c r="E219" s="127">
        <v>95338.55</v>
      </c>
      <c r="F219" s="127">
        <v>95487.65</v>
      </c>
      <c r="G219" s="127">
        <v>95563.25</v>
      </c>
      <c r="H219" s="127">
        <v>95640.3</v>
      </c>
      <c r="I219" s="127">
        <v>96347.46</v>
      </c>
      <c r="J219" s="127">
        <v>99933.5</v>
      </c>
      <c r="K219" s="127">
        <v>65878.350000000006</v>
      </c>
      <c r="L219" s="128">
        <v>13583</v>
      </c>
      <c r="M219" s="127">
        <v>1308687519.55</v>
      </c>
      <c r="N219" s="128">
        <v>7711</v>
      </c>
    </row>
    <row r="220" spans="1:14" x14ac:dyDescent="0.3">
      <c r="A220" s="126">
        <v>45069</v>
      </c>
      <c r="B220" t="s">
        <v>2459</v>
      </c>
      <c r="C220" s="127">
        <v>96066</v>
      </c>
      <c r="D220" s="127">
        <v>96453.8</v>
      </c>
      <c r="E220" s="127">
        <v>95225.3</v>
      </c>
      <c r="F220" s="127">
        <v>95911.45</v>
      </c>
      <c r="G220" s="127">
        <v>95524.5</v>
      </c>
      <c r="H220" s="127">
        <v>95487.65</v>
      </c>
      <c r="I220" s="127">
        <v>95945.46</v>
      </c>
      <c r="J220" s="127">
        <v>99933.5</v>
      </c>
      <c r="K220" s="127">
        <v>65878.350000000006</v>
      </c>
      <c r="L220" s="128">
        <v>9019</v>
      </c>
      <c r="M220" s="127">
        <v>865332113.10000002</v>
      </c>
      <c r="N220" s="128">
        <v>4564</v>
      </c>
    </row>
    <row r="221" spans="1:14" x14ac:dyDescent="0.3">
      <c r="A221" s="126">
        <v>45068</v>
      </c>
      <c r="B221" t="s">
        <v>2459</v>
      </c>
      <c r="C221" s="127">
        <v>96356.65</v>
      </c>
      <c r="D221" s="127">
        <v>96553.4</v>
      </c>
      <c r="E221" s="127">
        <v>95674.25</v>
      </c>
      <c r="F221" s="127">
        <v>96236.65</v>
      </c>
      <c r="G221" s="127">
        <v>95674.25</v>
      </c>
      <c r="H221" s="127">
        <v>95911.45</v>
      </c>
      <c r="I221" s="127">
        <v>96060.92</v>
      </c>
      <c r="J221" s="127">
        <v>99933.5</v>
      </c>
      <c r="K221" s="127">
        <v>65878.350000000006</v>
      </c>
      <c r="L221" s="128">
        <v>7085</v>
      </c>
      <c r="M221" s="127">
        <v>680591594.29999995</v>
      </c>
      <c r="N221" s="128">
        <v>3630</v>
      </c>
    </row>
    <row r="222" spans="1:14" x14ac:dyDescent="0.3">
      <c r="A222" s="126">
        <v>45065</v>
      </c>
      <c r="B222" t="s">
        <v>2459</v>
      </c>
      <c r="C222" s="127">
        <v>97258.05</v>
      </c>
      <c r="D222" s="127">
        <v>97280.95</v>
      </c>
      <c r="E222" s="127">
        <v>95700</v>
      </c>
      <c r="F222" s="127">
        <v>97060.7</v>
      </c>
      <c r="G222" s="127">
        <v>95953</v>
      </c>
      <c r="H222" s="127">
        <v>96236.65</v>
      </c>
      <c r="I222" s="127">
        <v>96389.93</v>
      </c>
      <c r="J222" s="127">
        <v>99933.5</v>
      </c>
      <c r="K222" s="127">
        <v>65878.350000000006</v>
      </c>
      <c r="L222" s="128">
        <v>10866</v>
      </c>
      <c r="M222" s="127">
        <v>1047372946.45</v>
      </c>
      <c r="N222" s="128">
        <v>5675</v>
      </c>
    </row>
    <row r="223" spans="1:14" x14ac:dyDescent="0.3">
      <c r="A223" s="126">
        <v>45064</v>
      </c>
      <c r="B223" t="s">
        <v>2459</v>
      </c>
      <c r="C223" s="127">
        <v>97872.25</v>
      </c>
      <c r="D223" s="127">
        <v>98400</v>
      </c>
      <c r="E223" s="127">
        <v>96800.1</v>
      </c>
      <c r="F223" s="127">
        <v>97655.1</v>
      </c>
      <c r="G223" s="127">
        <v>97142</v>
      </c>
      <c r="H223" s="127">
        <v>97060.7</v>
      </c>
      <c r="I223" s="127">
        <v>97436.74</v>
      </c>
      <c r="J223" s="127">
        <v>99933.5</v>
      </c>
      <c r="K223" s="127">
        <v>65878.350000000006</v>
      </c>
      <c r="L223" s="128">
        <v>8164</v>
      </c>
      <c r="M223" s="127">
        <v>795473562.5</v>
      </c>
      <c r="N223" s="128">
        <v>5246</v>
      </c>
    </row>
    <row r="224" spans="1:14" x14ac:dyDescent="0.3">
      <c r="A224" s="126">
        <v>45063</v>
      </c>
      <c r="B224" t="s">
        <v>2459</v>
      </c>
      <c r="C224" s="127">
        <v>96536</v>
      </c>
      <c r="D224" s="127">
        <v>97900</v>
      </c>
      <c r="E224" s="127">
        <v>96299.8</v>
      </c>
      <c r="F224" s="127">
        <v>96551.85</v>
      </c>
      <c r="G224" s="127">
        <v>97710</v>
      </c>
      <c r="H224" s="127">
        <v>97655.1</v>
      </c>
      <c r="I224" s="127">
        <v>97320.66</v>
      </c>
      <c r="J224" s="127">
        <v>99933.5</v>
      </c>
      <c r="K224" s="127">
        <v>65878.350000000006</v>
      </c>
      <c r="L224" s="128">
        <v>9469</v>
      </c>
      <c r="M224" s="127">
        <v>921529373.25</v>
      </c>
      <c r="N224" s="128">
        <v>6249</v>
      </c>
    </row>
    <row r="225" spans="1:14" x14ac:dyDescent="0.3">
      <c r="A225" s="126">
        <v>45062</v>
      </c>
      <c r="B225" t="s">
        <v>2459</v>
      </c>
      <c r="C225" s="127">
        <v>96800</v>
      </c>
      <c r="D225" s="127">
        <v>97600</v>
      </c>
      <c r="E225" s="127">
        <v>96400</v>
      </c>
      <c r="F225" s="127">
        <v>96900.9</v>
      </c>
      <c r="G225" s="127">
        <v>96420</v>
      </c>
      <c r="H225" s="127">
        <v>96551.85</v>
      </c>
      <c r="I225" s="127">
        <v>96979.07</v>
      </c>
      <c r="J225" s="127">
        <v>99933.5</v>
      </c>
      <c r="K225" s="127">
        <v>65878.350000000006</v>
      </c>
      <c r="L225" s="128">
        <v>9357</v>
      </c>
      <c r="M225" s="127">
        <v>907433193.75</v>
      </c>
      <c r="N225" s="128">
        <v>5794</v>
      </c>
    </row>
    <row r="226" spans="1:14" x14ac:dyDescent="0.3">
      <c r="A226" s="126">
        <v>45061</v>
      </c>
      <c r="B226" t="s">
        <v>2459</v>
      </c>
      <c r="C226" s="127">
        <v>96705</v>
      </c>
      <c r="D226" s="127">
        <v>97656.35</v>
      </c>
      <c r="E226" s="127">
        <v>95150</v>
      </c>
      <c r="F226" s="127">
        <v>96689.15</v>
      </c>
      <c r="G226" s="127">
        <v>96789.95</v>
      </c>
      <c r="H226" s="127">
        <v>96900.9</v>
      </c>
      <c r="I226" s="127">
        <v>96549.67</v>
      </c>
      <c r="J226" s="127">
        <v>99933.5</v>
      </c>
      <c r="K226" s="127">
        <v>65878.350000000006</v>
      </c>
      <c r="L226" s="128">
        <v>9670</v>
      </c>
      <c r="M226" s="127">
        <v>933635328</v>
      </c>
      <c r="N226" s="128">
        <v>6354</v>
      </c>
    </row>
    <row r="227" spans="1:14" x14ac:dyDescent="0.3">
      <c r="A227" s="126">
        <v>45058</v>
      </c>
      <c r="B227" t="s">
        <v>2459</v>
      </c>
      <c r="C227" s="127">
        <v>97760</v>
      </c>
      <c r="D227" s="127">
        <v>97800</v>
      </c>
      <c r="E227" s="127">
        <v>96600.05</v>
      </c>
      <c r="F227" s="127">
        <v>97361</v>
      </c>
      <c r="G227" s="127">
        <v>96700</v>
      </c>
      <c r="H227" s="127">
        <v>96689.15</v>
      </c>
      <c r="I227" s="127">
        <v>97169.79</v>
      </c>
      <c r="J227" s="127">
        <v>99933.5</v>
      </c>
      <c r="K227" s="127">
        <v>65878.350000000006</v>
      </c>
      <c r="L227" s="128">
        <v>6319</v>
      </c>
      <c r="M227" s="127">
        <v>614015923.10000002</v>
      </c>
      <c r="N227" s="128">
        <v>4036</v>
      </c>
    </row>
    <row r="228" spans="1:14" x14ac:dyDescent="0.3">
      <c r="A228" s="126">
        <v>45057</v>
      </c>
      <c r="B228" t="s">
        <v>2459</v>
      </c>
      <c r="C228" s="127">
        <v>97700</v>
      </c>
      <c r="D228" s="127">
        <v>98240</v>
      </c>
      <c r="E228" s="127">
        <v>97200</v>
      </c>
      <c r="F228" s="127">
        <v>97229.35</v>
      </c>
      <c r="G228" s="127">
        <v>97330.3</v>
      </c>
      <c r="H228" s="127">
        <v>97361</v>
      </c>
      <c r="I228" s="127">
        <v>97492.01</v>
      </c>
      <c r="J228" s="127">
        <v>99933.5</v>
      </c>
      <c r="K228" s="127">
        <v>65878.350000000006</v>
      </c>
      <c r="L228" s="128">
        <v>9435</v>
      </c>
      <c r="M228" s="127">
        <v>919837073.29999995</v>
      </c>
      <c r="N228" s="128">
        <v>6125</v>
      </c>
    </row>
    <row r="229" spans="1:14" x14ac:dyDescent="0.3">
      <c r="A229" s="126">
        <v>45056</v>
      </c>
      <c r="B229" t="s">
        <v>2459</v>
      </c>
      <c r="C229" s="127">
        <v>98200</v>
      </c>
      <c r="D229" s="127">
        <v>98200</v>
      </c>
      <c r="E229" s="127">
        <v>96575.05</v>
      </c>
      <c r="F229" s="127">
        <v>97499.75</v>
      </c>
      <c r="G229" s="127">
        <v>97330.9</v>
      </c>
      <c r="H229" s="127">
        <v>97229.35</v>
      </c>
      <c r="I229" s="127">
        <v>97058.49</v>
      </c>
      <c r="J229" s="127">
        <v>99933.5</v>
      </c>
      <c r="K229" s="127">
        <v>65878.350000000006</v>
      </c>
      <c r="L229" s="128">
        <v>9964</v>
      </c>
      <c r="M229" s="127">
        <v>967090838.14999998</v>
      </c>
      <c r="N229" s="128">
        <v>5571</v>
      </c>
    </row>
    <row r="230" spans="1:14" x14ac:dyDescent="0.3">
      <c r="A230" s="126">
        <v>45055</v>
      </c>
      <c r="B230" t="s">
        <v>2459</v>
      </c>
      <c r="C230" s="127">
        <v>98149.5</v>
      </c>
      <c r="D230" s="127">
        <v>99200</v>
      </c>
      <c r="E230" s="127">
        <v>97201.35</v>
      </c>
      <c r="F230" s="127">
        <v>97730.65</v>
      </c>
      <c r="G230" s="127">
        <v>97432.55</v>
      </c>
      <c r="H230" s="127">
        <v>97499.75</v>
      </c>
      <c r="I230" s="127">
        <v>97927.46</v>
      </c>
      <c r="J230" s="127">
        <v>99933.5</v>
      </c>
      <c r="K230" s="127">
        <v>65878.350000000006</v>
      </c>
      <c r="L230" s="128">
        <v>13521</v>
      </c>
      <c r="M230" s="127">
        <v>1324077181.8</v>
      </c>
      <c r="N230" s="128">
        <v>8278</v>
      </c>
    </row>
    <row r="231" spans="1:14" x14ac:dyDescent="0.3">
      <c r="A231" s="126">
        <v>45054</v>
      </c>
      <c r="B231" t="s">
        <v>2459</v>
      </c>
      <c r="C231" s="127">
        <v>98620</v>
      </c>
      <c r="D231" s="127">
        <v>99933.5</v>
      </c>
      <c r="E231" s="127">
        <v>97398.25</v>
      </c>
      <c r="F231" s="127">
        <v>98614.05</v>
      </c>
      <c r="G231" s="127">
        <v>97750</v>
      </c>
      <c r="H231" s="127">
        <v>97730.65</v>
      </c>
      <c r="I231" s="127">
        <v>98414.57</v>
      </c>
      <c r="J231" s="127">
        <v>99933.5</v>
      </c>
      <c r="K231" s="127">
        <v>65878.350000000006</v>
      </c>
      <c r="L231" s="128">
        <v>26682</v>
      </c>
      <c r="M231" s="127">
        <v>2625897536.5999999</v>
      </c>
      <c r="N231" s="128">
        <v>13887</v>
      </c>
    </row>
    <row r="232" spans="1:14" x14ac:dyDescent="0.3">
      <c r="A232" s="126">
        <v>45051</v>
      </c>
      <c r="B232" t="s">
        <v>2459</v>
      </c>
      <c r="C232" s="127">
        <v>95110.8</v>
      </c>
      <c r="D232" s="127">
        <v>98974.65</v>
      </c>
      <c r="E232" s="127">
        <v>94500</v>
      </c>
      <c r="F232" s="127">
        <v>95110.8</v>
      </c>
      <c r="G232" s="127">
        <v>98380</v>
      </c>
      <c r="H232" s="127">
        <v>98614.05</v>
      </c>
      <c r="I232" s="127">
        <v>97777.63</v>
      </c>
      <c r="J232" s="127">
        <v>98974.65</v>
      </c>
      <c r="K232" s="127">
        <v>65878.350000000006</v>
      </c>
      <c r="L232" s="128">
        <v>44972</v>
      </c>
      <c r="M232" s="127">
        <v>4397255535.6000004</v>
      </c>
      <c r="N232" s="128">
        <v>23952</v>
      </c>
    </row>
    <row r="233" spans="1:14" x14ac:dyDescent="0.3">
      <c r="A233" s="126">
        <v>45050</v>
      </c>
      <c r="B233" t="s">
        <v>2459</v>
      </c>
      <c r="C233" s="127">
        <v>94000</v>
      </c>
      <c r="D233" s="127">
        <v>95760</v>
      </c>
      <c r="E233" s="127">
        <v>93026.25</v>
      </c>
      <c r="F233" s="127">
        <v>93559.8</v>
      </c>
      <c r="G233" s="127">
        <v>94875</v>
      </c>
      <c r="H233" s="127">
        <v>95110.8</v>
      </c>
      <c r="I233" s="127">
        <v>94882.14</v>
      </c>
      <c r="J233" s="127">
        <v>96000</v>
      </c>
      <c r="K233" s="127">
        <v>65878.350000000006</v>
      </c>
      <c r="L233" s="128">
        <v>28698</v>
      </c>
      <c r="M233" s="127">
        <v>2722927564.5500002</v>
      </c>
      <c r="N233" s="128">
        <v>16485</v>
      </c>
    </row>
    <row r="234" spans="1:14" x14ac:dyDescent="0.3">
      <c r="A234" s="126">
        <v>45049</v>
      </c>
      <c r="B234" t="s">
        <v>2459</v>
      </c>
      <c r="C234" s="127">
        <v>88787.95</v>
      </c>
      <c r="D234" s="127">
        <v>94390</v>
      </c>
      <c r="E234" s="127">
        <v>88318.85</v>
      </c>
      <c r="F234" s="127">
        <v>88596.9</v>
      </c>
      <c r="G234" s="127">
        <v>93600</v>
      </c>
      <c r="H234" s="127">
        <v>93559.8</v>
      </c>
      <c r="I234" s="127">
        <v>92241.25</v>
      </c>
      <c r="J234" s="127">
        <v>96000</v>
      </c>
      <c r="K234" s="127">
        <v>65878.350000000006</v>
      </c>
      <c r="L234" s="128">
        <v>47192</v>
      </c>
      <c r="M234" s="127">
        <v>4353049032.3500004</v>
      </c>
      <c r="N234" s="128">
        <v>25433</v>
      </c>
    </row>
    <row r="235" spans="1:14" x14ac:dyDescent="0.3">
      <c r="A235" s="126">
        <v>45048</v>
      </c>
      <c r="B235" t="s">
        <v>2459</v>
      </c>
      <c r="C235" s="127">
        <v>89007</v>
      </c>
      <c r="D235" s="127">
        <v>89498.9</v>
      </c>
      <c r="E235" s="127">
        <v>88002.05</v>
      </c>
      <c r="F235" s="127">
        <v>89006.8</v>
      </c>
      <c r="G235" s="127">
        <v>88686.5</v>
      </c>
      <c r="H235" s="127">
        <v>88596.9</v>
      </c>
      <c r="I235" s="127">
        <v>88696.6</v>
      </c>
      <c r="J235" s="127">
        <v>96000</v>
      </c>
      <c r="K235" s="127">
        <v>65878.350000000006</v>
      </c>
      <c r="L235" s="128">
        <v>5222</v>
      </c>
      <c r="M235" s="127">
        <v>463173667.10000002</v>
      </c>
      <c r="N235" s="128">
        <v>3412</v>
      </c>
    </row>
    <row r="236" spans="1:14" x14ac:dyDescent="0.3">
      <c r="A236" s="126">
        <v>45044</v>
      </c>
      <c r="B236" t="s">
        <v>2459</v>
      </c>
      <c r="C236" s="127">
        <v>87437.35</v>
      </c>
      <c r="D236" s="127">
        <v>89300</v>
      </c>
      <c r="E236" s="127">
        <v>87376</v>
      </c>
      <c r="F236" s="127">
        <v>87455.9</v>
      </c>
      <c r="G236" s="127">
        <v>88890.6</v>
      </c>
      <c r="H236" s="127">
        <v>89006.8</v>
      </c>
      <c r="I236" s="127">
        <v>88544.89</v>
      </c>
      <c r="J236" s="127">
        <v>96000</v>
      </c>
      <c r="K236" s="127">
        <v>65878.350000000006</v>
      </c>
      <c r="L236" s="128">
        <v>7620</v>
      </c>
      <c r="M236" s="127">
        <v>674712087.35000002</v>
      </c>
      <c r="N236" s="128">
        <v>4214</v>
      </c>
    </row>
    <row r="237" spans="1:14" x14ac:dyDescent="0.3">
      <c r="A237" s="126">
        <v>45043</v>
      </c>
      <c r="B237" t="s">
        <v>2459</v>
      </c>
      <c r="C237" s="127">
        <v>87497</v>
      </c>
      <c r="D237" s="127">
        <v>87600</v>
      </c>
      <c r="E237" s="127">
        <v>86810</v>
      </c>
      <c r="F237" s="127">
        <v>87231.2</v>
      </c>
      <c r="G237" s="127">
        <v>87469.95</v>
      </c>
      <c r="H237" s="127">
        <v>87455.9</v>
      </c>
      <c r="I237" s="127">
        <v>87170.22</v>
      </c>
      <c r="J237" s="127">
        <v>96000</v>
      </c>
      <c r="K237" s="127">
        <v>65878.350000000006</v>
      </c>
      <c r="L237" s="128">
        <v>3368</v>
      </c>
      <c r="M237" s="127">
        <v>293589288.39999998</v>
      </c>
      <c r="N237" s="128">
        <v>2131</v>
      </c>
    </row>
    <row r="238" spans="1:14" x14ac:dyDescent="0.3">
      <c r="A238" s="126">
        <v>45042</v>
      </c>
      <c r="B238" t="s">
        <v>2459</v>
      </c>
      <c r="C238" s="127">
        <v>86550</v>
      </c>
      <c r="D238" s="127">
        <v>87332.9</v>
      </c>
      <c r="E238" s="127">
        <v>86400</v>
      </c>
      <c r="F238" s="127">
        <v>86561.45</v>
      </c>
      <c r="G238" s="127">
        <v>87173.95</v>
      </c>
      <c r="H238" s="127">
        <v>87231.2</v>
      </c>
      <c r="I238" s="127">
        <v>87014.17</v>
      </c>
      <c r="J238" s="127">
        <v>96000</v>
      </c>
      <c r="K238" s="127">
        <v>65878.350000000006</v>
      </c>
      <c r="L238" s="128">
        <v>4413</v>
      </c>
      <c r="M238" s="127">
        <v>383993524.14999998</v>
      </c>
      <c r="N238" s="128">
        <v>2509</v>
      </c>
    </row>
    <row r="239" spans="1:14" x14ac:dyDescent="0.3">
      <c r="A239" s="126">
        <v>45041</v>
      </c>
      <c r="B239" t="s">
        <v>2459</v>
      </c>
      <c r="C239" s="127">
        <v>87100</v>
      </c>
      <c r="D239" s="127">
        <v>87399.95</v>
      </c>
      <c r="E239" s="127">
        <v>86086</v>
      </c>
      <c r="F239" s="127">
        <v>86896.15</v>
      </c>
      <c r="G239" s="127">
        <v>86450</v>
      </c>
      <c r="H239" s="127">
        <v>86561.45</v>
      </c>
      <c r="I239" s="127">
        <v>86585.43</v>
      </c>
      <c r="J239" s="127">
        <v>96000</v>
      </c>
      <c r="K239" s="127">
        <v>65878.350000000006</v>
      </c>
      <c r="L239" s="128">
        <v>3991</v>
      </c>
      <c r="M239" s="127">
        <v>345562458.14999998</v>
      </c>
      <c r="N239" s="128">
        <v>2415</v>
      </c>
    </row>
    <row r="240" spans="1:14" x14ac:dyDescent="0.3">
      <c r="A240" s="126">
        <v>45040</v>
      </c>
      <c r="B240" t="s">
        <v>2459</v>
      </c>
      <c r="C240" s="127">
        <v>86945</v>
      </c>
      <c r="D240" s="127">
        <v>87200</v>
      </c>
      <c r="E240" s="127">
        <v>86300</v>
      </c>
      <c r="F240" s="127">
        <v>86517.4</v>
      </c>
      <c r="G240" s="127">
        <v>86900</v>
      </c>
      <c r="H240" s="127">
        <v>86896.15</v>
      </c>
      <c r="I240" s="127">
        <v>86870.15</v>
      </c>
      <c r="J240" s="127">
        <v>96000</v>
      </c>
      <c r="K240" s="127">
        <v>65878.350000000006</v>
      </c>
      <c r="L240" s="128">
        <v>3160</v>
      </c>
      <c r="M240" s="127">
        <v>274509662.39999998</v>
      </c>
      <c r="N240" s="128">
        <v>1920</v>
      </c>
    </row>
    <row r="241" spans="1:14" x14ac:dyDescent="0.3">
      <c r="A241" s="126">
        <v>45037</v>
      </c>
      <c r="B241" t="s">
        <v>2459</v>
      </c>
      <c r="C241" s="127">
        <v>86300</v>
      </c>
      <c r="D241" s="127">
        <v>86950</v>
      </c>
      <c r="E241" s="127">
        <v>86090.15</v>
      </c>
      <c r="F241" s="127">
        <v>86502.65</v>
      </c>
      <c r="G241" s="127">
        <v>86541.9</v>
      </c>
      <c r="H241" s="127">
        <v>86517.4</v>
      </c>
      <c r="I241" s="127">
        <v>86586.98</v>
      </c>
      <c r="J241" s="127">
        <v>96000</v>
      </c>
      <c r="K241" s="127">
        <v>65800</v>
      </c>
      <c r="L241" s="128">
        <v>3418</v>
      </c>
      <c r="M241" s="127">
        <v>295954292.5</v>
      </c>
      <c r="N241" s="128">
        <v>2392</v>
      </c>
    </row>
    <row r="242" spans="1:14" x14ac:dyDescent="0.3">
      <c r="A242" s="126">
        <v>45036</v>
      </c>
      <c r="B242" t="s">
        <v>2459</v>
      </c>
      <c r="C242" s="127">
        <v>86279</v>
      </c>
      <c r="D242" s="127">
        <v>86869.2</v>
      </c>
      <c r="E242" s="127">
        <v>86012.15</v>
      </c>
      <c r="F242" s="127">
        <v>85837.25</v>
      </c>
      <c r="G242" s="127">
        <v>86290.05</v>
      </c>
      <c r="H242" s="127">
        <v>86502.65</v>
      </c>
      <c r="I242" s="127">
        <v>86454.7</v>
      </c>
      <c r="J242" s="127">
        <v>96000</v>
      </c>
      <c r="K242" s="127">
        <v>65800</v>
      </c>
      <c r="L242" s="128">
        <v>2998</v>
      </c>
      <c r="M242" s="127">
        <v>259191205.05000001</v>
      </c>
      <c r="N242" s="128">
        <v>1922</v>
      </c>
    </row>
    <row r="243" spans="1:14" x14ac:dyDescent="0.3">
      <c r="A243" s="126">
        <v>45035</v>
      </c>
      <c r="B243" t="s">
        <v>2459</v>
      </c>
      <c r="C243" s="127">
        <v>87000</v>
      </c>
      <c r="D243" s="127">
        <v>87343.7</v>
      </c>
      <c r="E243" s="127">
        <v>85697</v>
      </c>
      <c r="F243" s="127">
        <v>86821.35</v>
      </c>
      <c r="G243" s="127">
        <v>85876.5</v>
      </c>
      <c r="H243" s="127">
        <v>85837.25</v>
      </c>
      <c r="I243" s="127">
        <v>86174.39</v>
      </c>
      <c r="J243" s="127">
        <v>96000</v>
      </c>
      <c r="K243" s="127">
        <v>65800</v>
      </c>
      <c r="L243" s="128">
        <v>2897</v>
      </c>
      <c r="M243" s="127">
        <v>249647205.44999999</v>
      </c>
      <c r="N243" s="128">
        <v>2107</v>
      </c>
    </row>
    <row r="244" spans="1:14" x14ac:dyDescent="0.3">
      <c r="A244" s="126">
        <v>45034</v>
      </c>
      <c r="B244" t="s">
        <v>2459</v>
      </c>
      <c r="C244" s="127">
        <v>85500</v>
      </c>
      <c r="D244" s="127">
        <v>87495</v>
      </c>
      <c r="E244" s="127">
        <v>85487.45</v>
      </c>
      <c r="F244" s="127">
        <v>85376.35</v>
      </c>
      <c r="G244" s="127">
        <v>86333.05</v>
      </c>
      <c r="H244" s="127">
        <v>86821.35</v>
      </c>
      <c r="I244" s="127">
        <v>86817.03</v>
      </c>
      <c r="J244" s="127">
        <v>96000</v>
      </c>
      <c r="K244" s="127">
        <v>65800</v>
      </c>
      <c r="L244" s="128">
        <v>6492</v>
      </c>
      <c r="M244" s="127">
        <v>563616161.89999998</v>
      </c>
      <c r="N244" s="128">
        <v>4578</v>
      </c>
    </row>
    <row r="245" spans="1:14" x14ac:dyDescent="0.3">
      <c r="A245" s="126">
        <v>45033</v>
      </c>
      <c r="B245" t="s">
        <v>2459</v>
      </c>
      <c r="C245" s="127">
        <v>85499</v>
      </c>
      <c r="D245" s="127">
        <v>85700</v>
      </c>
      <c r="E245" s="127">
        <v>85001</v>
      </c>
      <c r="F245" s="127">
        <v>85516.95</v>
      </c>
      <c r="G245" s="127">
        <v>85487.45</v>
      </c>
      <c r="H245" s="127">
        <v>85376.35</v>
      </c>
      <c r="I245" s="127">
        <v>85348.73</v>
      </c>
      <c r="J245" s="127">
        <v>96000</v>
      </c>
      <c r="K245" s="127">
        <v>65800</v>
      </c>
      <c r="L245" s="128">
        <v>2573</v>
      </c>
      <c r="M245" s="127">
        <v>219602290.25</v>
      </c>
      <c r="N245" s="128">
        <v>1811</v>
      </c>
    </row>
    <row r="246" spans="1:14" x14ac:dyDescent="0.3">
      <c r="A246" s="126">
        <v>45029</v>
      </c>
      <c r="B246" t="s">
        <v>2459</v>
      </c>
      <c r="C246" s="127">
        <v>85699</v>
      </c>
      <c r="D246" s="127">
        <v>85700.05</v>
      </c>
      <c r="E246" s="127">
        <v>85407.35</v>
      </c>
      <c r="F246" s="127">
        <v>85456.25</v>
      </c>
      <c r="G246" s="127">
        <v>85594.1</v>
      </c>
      <c r="H246" s="127">
        <v>85516.95</v>
      </c>
      <c r="I246" s="127">
        <v>85550.42</v>
      </c>
      <c r="J246" s="127">
        <v>96000</v>
      </c>
      <c r="K246" s="127">
        <v>65800</v>
      </c>
      <c r="L246" s="128">
        <v>2496</v>
      </c>
      <c r="M246" s="127">
        <v>213533843.94999999</v>
      </c>
      <c r="N246" s="128">
        <v>1950</v>
      </c>
    </row>
    <row r="247" spans="1:14" x14ac:dyDescent="0.3">
      <c r="A247" s="126">
        <v>45028</v>
      </c>
      <c r="B247" t="s">
        <v>2459</v>
      </c>
      <c r="C247" s="127">
        <v>84800.9</v>
      </c>
      <c r="D247" s="127">
        <v>85794.2</v>
      </c>
      <c r="E247" s="127">
        <v>84750</v>
      </c>
      <c r="F247" s="127">
        <v>84617</v>
      </c>
      <c r="G247" s="127">
        <v>85301</v>
      </c>
      <c r="H247" s="127">
        <v>85456.25</v>
      </c>
      <c r="I247" s="127">
        <v>85378.5</v>
      </c>
      <c r="J247" s="127">
        <v>96000</v>
      </c>
      <c r="K247" s="127">
        <v>65800</v>
      </c>
      <c r="L247" s="128">
        <v>4928</v>
      </c>
      <c r="M247" s="127">
        <v>420745239.44999999</v>
      </c>
      <c r="N247" s="128">
        <v>2699</v>
      </c>
    </row>
    <row r="248" spans="1:14" x14ac:dyDescent="0.3">
      <c r="A248" s="126">
        <v>45027</v>
      </c>
      <c r="B248" t="s">
        <v>2459</v>
      </c>
      <c r="C248" s="127">
        <v>84601.05</v>
      </c>
      <c r="D248" s="127">
        <v>85298.3</v>
      </c>
      <c r="E248" s="127">
        <v>84294.3</v>
      </c>
      <c r="F248" s="127">
        <v>84398.45</v>
      </c>
      <c r="G248" s="127">
        <v>84535.15</v>
      </c>
      <c r="H248" s="127">
        <v>84617</v>
      </c>
      <c r="I248" s="127">
        <v>84787.68</v>
      </c>
      <c r="J248" s="127">
        <v>96000</v>
      </c>
      <c r="K248" s="127">
        <v>65800</v>
      </c>
      <c r="L248" s="128">
        <v>3034</v>
      </c>
      <c r="M248" s="127">
        <v>257245827.59999999</v>
      </c>
      <c r="N248" s="128">
        <v>2144</v>
      </c>
    </row>
    <row r="249" spans="1:14" x14ac:dyDescent="0.3">
      <c r="A249" s="126">
        <v>45026</v>
      </c>
      <c r="B249" t="s">
        <v>2459</v>
      </c>
      <c r="C249" s="127">
        <v>83750</v>
      </c>
      <c r="D249" s="127">
        <v>84780</v>
      </c>
      <c r="E249" s="127">
        <v>83750</v>
      </c>
      <c r="F249" s="127">
        <v>84005.55</v>
      </c>
      <c r="G249" s="127">
        <v>84537.25</v>
      </c>
      <c r="H249" s="127">
        <v>84398.45</v>
      </c>
      <c r="I249" s="127">
        <v>84338.48</v>
      </c>
      <c r="J249" s="127">
        <v>96000</v>
      </c>
      <c r="K249" s="127">
        <v>65800</v>
      </c>
      <c r="L249" s="128">
        <v>3582</v>
      </c>
      <c r="M249" s="127">
        <v>302100433.55000001</v>
      </c>
      <c r="N249" s="128">
        <v>2123</v>
      </c>
    </row>
    <row r="250" spans="1:14" x14ac:dyDescent="0.3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</row>
    <row r="251" spans="1:14" x14ac:dyDescent="0.3">
      <c r="A251" t="s">
        <v>2445</v>
      </c>
      <c r="B251" t="s">
        <v>2446</v>
      </c>
      <c r="C251" t="s">
        <v>2447</v>
      </c>
      <c r="D251" t="s">
        <v>2448</v>
      </c>
      <c r="E251" t="s">
        <v>2449</v>
      </c>
      <c r="F251" t="s">
        <v>2450</v>
      </c>
      <c r="G251" t="s">
        <v>2451</v>
      </c>
      <c r="H251" t="s">
        <v>2452</v>
      </c>
      <c r="I251" t="s">
        <v>2453</v>
      </c>
      <c r="J251" t="s">
        <v>2454</v>
      </c>
      <c r="K251" t="s">
        <v>2455</v>
      </c>
      <c r="L251" t="s">
        <v>2456</v>
      </c>
      <c r="M251" t="s">
        <v>2457</v>
      </c>
      <c r="N251" t="s">
        <v>2458</v>
      </c>
    </row>
    <row r="252" spans="1:14" x14ac:dyDescent="0.3">
      <c r="A252" s="126">
        <v>45754</v>
      </c>
      <c r="B252" t="s">
        <v>2459</v>
      </c>
      <c r="C252" s="127">
        <v>110000</v>
      </c>
      <c r="D252" s="127">
        <v>110821.5</v>
      </c>
      <c r="E252" s="127">
        <v>108001</v>
      </c>
      <c r="F252" s="127">
        <v>113236.95</v>
      </c>
      <c r="G252" s="127">
        <v>110665.95</v>
      </c>
      <c r="H252" s="127">
        <v>110385.5</v>
      </c>
      <c r="I252" s="127">
        <v>109833.24</v>
      </c>
      <c r="J252" s="127">
        <v>143849.9</v>
      </c>
      <c r="K252" s="127">
        <v>102124.05</v>
      </c>
      <c r="L252" s="128">
        <v>7098</v>
      </c>
      <c r="M252" s="127">
        <v>779596348.85000002</v>
      </c>
      <c r="N252" s="128">
        <v>5043</v>
      </c>
    </row>
    <row r="253" spans="1:14" x14ac:dyDescent="0.3">
      <c r="A253" s="126">
        <v>45751</v>
      </c>
      <c r="B253" t="s">
        <v>2459</v>
      </c>
      <c r="C253" s="127">
        <v>115000</v>
      </c>
      <c r="D253" s="127">
        <v>115000</v>
      </c>
      <c r="E253" s="127">
        <v>112800</v>
      </c>
      <c r="F253" s="127">
        <v>114870.45</v>
      </c>
      <c r="G253" s="127">
        <v>113280.25</v>
      </c>
      <c r="H253" s="127">
        <v>113236.95</v>
      </c>
      <c r="I253" s="127">
        <v>113408.39</v>
      </c>
      <c r="J253" s="127">
        <v>143849.9</v>
      </c>
      <c r="K253" s="127">
        <v>102124.05</v>
      </c>
      <c r="L253" s="128">
        <v>4440</v>
      </c>
      <c r="M253" s="127">
        <v>503533232.44999999</v>
      </c>
      <c r="N253" s="128">
        <v>3260</v>
      </c>
    </row>
    <row r="254" spans="1:14" x14ac:dyDescent="0.3">
      <c r="A254" s="126">
        <v>45750</v>
      </c>
      <c r="B254" t="s">
        <v>2459</v>
      </c>
      <c r="C254" s="127">
        <v>114500</v>
      </c>
      <c r="D254" s="127">
        <v>115000</v>
      </c>
      <c r="E254" s="127">
        <v>113800</v>
      </c>
      <c r="F254" s="127">
        <v>115137.35</v>
      </c>
      <c r="G254" s="127">
        <v>114877.7</v>
      </c>
      <c r="H254" s="127">
        <v>114870.45</v>
      </c>
      <c r="I254" s="127">
        <v>114499.88</v>
      </c>
      <c r="J254" s="127">
        <v>143849.9</v>
      </c>
      <c r="K254" s="127">
        <v>102124.05</v>
      </c>
      <c r="L254" s="128">
        <v>3272</v>
      </c>
      <c r="M254" s="127">
        <v>374643593</v>
      </c>
      <c r="N254" s="128">
        <v>2613</v>
      </c>
    </row>
    <row r="255" spans="1:14" x14ac:dyDescent="0.3">
      <c r="A255" s="126">
        <v>45749</v>
      </c>
      <c r="B255" t="s">
        <v>2459</v>
      </c>
      <c r="C255" s="127">
        <v>113400.05</v>
      </c>
      <c r="D255" s="127">
        <v>115275.8</v>
      </c>
      <c r="E255" s="127">
        <v>112774.3</v>
      </c>
      <c r="F255" s="127">
        <v>113037.05</v>
      </c>
      <c r="G255" s="127">
        <v>114919</v>
      </c>
      <c r="H255" s="127">
        <v>115137.35</v>
      </c>
      <c r="I255" s="127">
        <v>114379.13</v>
      </c>
      <c r="J255" s="127">
        <v>143849.9</v>
      </c>
      <c r="K255" s="127">
        <v>102124.05</v>
      </c>
      <c r="L255" s="128">
        <v>5030</v>
      </c>
      <c r="M255" s="127">
        <v>575327001.60000002</v>
      </c>
      <c r="N255" s="128">
        <v>3815</v>
      </c>
    </row>
    <row r="256" spans="1:14" x14ac:dyDescent="0.3">
      <c r="A256" s="126">
        <v>45748</v>
      </c>
      <c r="B256" t="s">
        <v>2459</v>
      </c>
      <c r="C256" s="127">
        <v>112500</v>
      </c>
      <c r="D256" s="127">
        <v>114411.65</v>
      </c>
      <c r="E256" s="127">
        <v>111900</v>
      </c>
      <c r="F256" s="127">
        <v>112677.75</v>
      </c>
      <c r="G256" s="127">
        <v>113077.75</v>
      </c>
      <c r="H256" s="127">
        <v>113037.05</v>
      </c>
      <c r="I256" s="127">
        <v>113253.04</v>
      </c>
      <c r="J256" s="127">
        <v>143849.9</v>
      </c>
      <c r="K256" s="127">
        <v>102124.05</v>
      </c>
      <c r="L256" s="128">
        <v>3593</v>
      </c>
      <c r="M256" s="127">
        <v>406918159.14999998</v>
      </c>
      <c r="N256" s="128">
        <v>2862</v>
      </c>
    </row>
    <row r="257" spans="1:14" x14ac:dyDescent="0.3">
      <c r="A257" s="126">
        <v>45744</v>
      </c>
      <c r="B257" t="s">
        <v>2459</v>
      </c>
      <c r="C257" s="127">
        <v>113800</v>
      </c>
      <c r="D257" s="127">
        <v>114397</v>
      </c>
      <c r="E257" s="127">
        <v>112084.35</v>
      </c>
      <c r="F257" s="127">
        <v>113264.05</v>
      </c>
      <c r="G257" s="127">
        <v>112500.25</v>
      </c>
      <c r="H257" s="127">
        <v>112677.75</v>
      </c>
      <c r="I257" s="127">
        <v>112937.96</v>
      </c>
      <c r="J257" s="127">
        <v>143849.9</v>
      </c>
      <c r="K257" s="127">
        <v>102124.05</v>
      </c>
      <c r="L257" s="128">
        <v>7320</v>
      </c>
      <c r="M257" s="127">
        <v>826705866.45000005</v>
      </c>
      <c r="N257" s="128">
        <v>5233</v>
      </c>
    </row>
    <row r="258" spans="1:14" x14ac:dyDescent="0.3">
      <c r="A258" s="126">
        <v>45743</v>
      </c>
      <c r="B258" t="s">
        <v>2459</v>
      </c>
      <c r="C258" s="127">
        <v>114003</v>
      </c>
      <c r="D258" s="127">
        <v>114200</v>
      </c>
      <c r="E258" s="127">
        <v>112445</v>
      </c>
      <c r="F258" s="127">
        <v>114321.2</v>
      </c>
      <c r="G258" s="127">
        <v>113939.7</v>
      </c>
      <c r="H258" s="127">
        <v>113264.05</v>
      </c>
      <c r="I258" s="127">
        <v>113188.28</v>
      </c>
      <c r="J258" s="127">
        <v>143849.9</v>
      </c>
      <c r="K258" s="127">
        <v>102124.05</v>
      </c>
      <c r="L258" s="128">
        <v>10576</v>
      </c>
      <c r="M258" s="127">
        <v>1197079289.45</v>
      </c>
      <c r="N258" s="128">
        <v>7707</v>
      </c>
    </row>
    <row r="259" spans="1:14" x14ac:dyDescent="0.3">
      <c r="A259" s="126">
        <v>45742</v>
      </c>
      <c r="B259" t="s">
        <v>2459</v>
      </c>
      <c r="C259" s="127">
        <v>114126.5</v>
      </c>
      <c r="D259" s="127">
        <v>115500</v>
      </c>
      <c r="E259" s="127">
        <v>113900.1</v>
      </c>
      <c r="F259" s="127">
        <v>114264.5</v>
      </c>
      <c r="G259" s="127">
        <v>114008.7</v>
      </c>
      <c r="H259" s="127">
        <v>114321.2</v>
      </c>
      <c r="I259" s="127">
        <v>114844.44</v>
      </c>
      <c r="J259" s="127">
        <v>143849.9</v>
      </c>
      <c r="K259" s="127">
        <v>102124.05</v>
      </c>
      <c r="L259" s="128">
        <v>5979</v>
      </c>
      <c r="M259" s="127">
        <v>686654888.20000005</v>
      </c>
      <c r="N259" s="128">
        <v>4284</v>
      </c>
    </row>
    <row r="260" spans="1:14" x14ac:dyDescent="0.3">
      <c r="A260" s="126">
        <v>45741</v>
      </c>
      <c r="B260" t="s">
        <v>2459</v>
      </c>
      <c r="C260" s="127">
        <v>115925</v>
      </c>
      <c r="D260" s="127">
        <v>116000</v>
      </c>
      <c r="E260" s="127">
        <v>113509.85</v>
      </c>
      <c r="F260" s="127">
        <v>114020.8</v>
      </c>
      <c r="G260" s="127">
        <v>114115</v>
      </c>
      <c r="H260" s="127">
        <v>114264.5</v>
      </c>
      <c r="I260" s="127">
        <v>114610.7</v>
      </c>
      <c r="J260" s="127">
        <v>143849.9</v>
      </c>
      <c r="K260" s="127">
        <v>102124.05</v>
      </c>
      <c r="L260" s="128">
        <v>8037</v>
      </c>
      <c r="M260" s="127">
        <v>921126213.85000002</v>
      </c>
      <c r="N260" s="128">
        <v>5495</v>
      </c>
    </row>
    <row r="261" spans="1:14" x14ac:dyDescent="0.3">
      <c r="A261" s="126">
        <v>45740</v>
      </c>
      <c r="B261" t="s">
        <v>2459</v>
      </c>
      <c r="C261" s="127">
        <v>112990</v>
      </c>
      <c r="D261" s="127">
        <v>114300</v>
      </c>
      <c r="E261" s="127">
        <v>112651.3</v>
      </c>
      <c r="F261" s="127">
        <v>112050.15</v>
      </c>
      <c r="G261" s="127">
        <v>114150</v>
      </c>
      <c r="H261" s="127">
        <v>114020.8</v>
      </c>
      <c r="I261" s="127">
        <v>113907.54</v>
      </c>
      <c r="J261" s="127">
        <v>143849.9</v>
      </c>
      <c r="K261" s="127">
        <v>102124.05</v>
      </c>
      <c r="L261" s="128">
        <v>5731</v>
      </c>
      <c r="M261" s="127">
        <v>652804087.79999995</v>
      </c>
      <c r="N261" s="128">
        <v>4028</v>
      </c>
    </row>
    <row r="262" spans="1:14" x14ac:dyDescent="0.3">
      <c r="A262" s="126">
        <v>45737</v>
      </c>
      <c r="B262" t="s">
        <v>2459</v>
      </c>
      <c r="C262" s="127">
        <v>111440</v>
      </c>
      <c r="D262" s="127">
        <v>112799.95</v>
      </c>
      <c r="E262" s="127">
        <v>111042.45</v>
      </c>
      <c r="F262" s="127">
        <v>111107.9</v>
      </c>
      <c r="G262" s="127">
        <v>112100</v>
      </c>
      <c r="H262" s="127">
        <v>112050.15</v>
      </c>
      <c r="I262" s="127">
        <v>112131.46</v>
      </c>
      <c r="J262" s="127">
        <v>143849.9</v>
      </c>
      <c r="K262" s="127">
        <v>102124.05</v>
      </c>
      <c r="L262" s="128">
        <v>8367</v>
      </c>
      <c r="M262" s="127">
        <v>938203887.95000005</v>
      </c>
      <c r="N262" s="128">
        <v>5828</v>
      </c>
    </row>
    <row r="263" spans="1:14" x14ac:dyDescent="0.3">
      <c r="A263" s="126">
        <v>45736</v>
      </c>
      <c r="B263" t="s">
        <v>2459</v>
      </c>
      <c r="C263" s="127">
        <v>110500</v>
      </c>
      <c r="D263" s="127">
        <v>111450</v>
      </c>
      <c r="E263" s="127">
        <v>110161.15</v>
      </c>
      <c r="F263" s="127">
        <v>109922.8</v>
      </c>
      <c r="G263" s="127">
        <v>111230</v>
      </c>
      <c r="H263" s="127">
        <v>111107.9</v>
      </c>
      <c r="I263" s="127">
        <v>110951.56</v>
      </c>
      <c r="J263" s="127">
        <v>143849.9</v>
      </c>
      <c r="K263" s="127">
        <v>102124.05</v>
      </c>
      <c r="L263" s="128">
        <v>5687</v>
      </c>
      <c r="M263" s="127">
        <v>630981505.25</v>
      </c>
      <c r="N263" s="128">
        <v>3631</v>
      </c>
    </row>
    <row r="264" spans="1:14" x14ac:dyDescent="0.3">
      <c r="A264" s="126">
        <v>45735</v>
      </c>
      <c r="B264" t="s">
        <v>2459</v>
      </c>
      <c r="C264" s="127">
        <v>107999.7</v>
      </c>
      <c r="D264" s="127">
        <v>110099</v>
      </c>
      <c r="E264" s="127">
        <v>107999.7</v>
      </c>
      <c r="F264" s="127">
        <v>107839.2</v>
      </c>
      <c r="G264" s="127">
        <v>110099</v>
      </c>
      <c r="H264" s="127">
        <v>109922.8</v>
      </c>
      <c r="I264" s="127">
        <v>109099.63</v>
      </c>
      <c r="J264" s="127">
        <v>143849.9</v>
      </c>
      <c r="K264" s="127">
        <v>102124.05</v>
      </c>
      <c r="L264" s="128">
        <v>6057</v>
      </c>
      <c r="M264" s="127">
        <v>660816478.60000002</v>
      </c>
      <c r="N264" s="128">
        <v>4141</v>
      </c>
    </row>
    <row r="265" spans="1:14" x14ac:dyDescent="0.3">
      <c r="A265" s="126">
        <v>45734</v>
      </c>
      <c r="B265" t="s">
        <v>2459</v>
      </c>
      <c r="C265" s="127">
        <v>105500</v>
      </c>
      <c r="D265" s="127">
        <v>107950</v>
      </c>
      <c r="E265" s="127">
        <v>105500</v>
      </c>
      <c r="F265" s="127">
        <v>105410.8</v>
      </c>
      <c r="G265" s="127">
        <v>107850.1</v>
      </c>
      <c r="H265" s="127">
        <v>107839.2</v>
      </c>
      <c r="I265" s="127">
        <v>107154.67</v>
      </c>
      <c r="J265" s="127">
        <v>143849.9</v>
      </c>
      <c r="K265" s="127">
        <v>102124.05</v>
      </c>
      <c r="L265" s="128">
        <v>4928</v>
      </c>
      <c r="M265" s="127">
        <v>528058213.80000001</v>
      </c>
      <c r="N265" s="128">
        <v>3410</v>
      </c>
    </row>
    <row r="266" spans="1:14" x14ac:dyDescent="0.3">
      <c r="A266" s="126">
        <v>45733</v>
      </c>
      <c r="B266" t="s">
        <v>2459</v>
      </c>
      <c r="C266" s="127">
        <v>105200</v>
      </c>
      <c r="D266" s="127">
        <v>106440.7</v>
      </c>
      <c r="E266" s="127">
        <v>105200</v>
      </c>
      <c r="F266" s="127">
        <v>105041.60000000001</v>
      </c>
      <c r="G266" s="127">
        <v>105400.05</v>
      </c>
      <c r="H266" s="127">
        <v>105410.8</v>
      </c>
      <c r="I266" s="127">
        <v>105688.16</v>
      </c>
      <c r="J266" s="127">
        <v>143849.9</v>
      </c>
      <c r="K266" s="127">
        <v>102124.05</v>
      </c>
      <c r="L266" s="128">
        <v>3891</v>
      </c>
      <c r="M266" s="127">
        <v>411232627.80000001</v>
      </c>
      <c r="N266" s="128">
        <v>2912</v>
      </c>
    </row>
    <row r="267" spans="1:14" x14ac:dyDescent="0.3">
      <c r="A267" s="126">
        <v>45729</v>
      </c>
      <c r="B267" t="s">
        <v>2459</v>
      </c>
      <c r="C267" s="127">
        <v>107264.25</v>
      </c>
      <c r="D267" s="127">
        <v>107264.25</v>
      </c>
      <c r="E267" s="127">
        <v>104800</v>
      </c>
      <c r="F267" s="127">
        <v>107264.25</v>
      </c>
      <c r="G267" s="127">
        <v>105200</v>
      </c>
      <c r="H267" s="127">
        <v>105041.60000000001</v>
      </c>
      <c r="I267" s="127">
        <v>105621.11</v>
      </c>
      <c r="J267" s="127">
        <v>145337.29999999999</v>
      </c>
      <c r="K267" s="127">
        <v>102124.05</v>
      </c>
      <c r="L267" s="128">
        <v>9096</v>
      </c>
      <c r="M267" s="127">
        <v>960729633.35000002</v>
      </c>
      <c r="N267" s="128">
        <v>5380</v>
      </c>
    </row>
    <row r="268" spans="1:14" x14ac:dyDescent="0.3">
      <c r="A268" s="126">
        <v>45728</v>
      </c>
      <c r="B268" t="s">
        <v>2459</v>
      </c>
      <c r="C268" s="127">
        <v>107000</v>
      </c>
      <c r="D268" s="127">
        <v>107475.75</v>
      </c>
      <c r="E268" s="127">
        <v>106309</v>
      </c>
      <c r="F268" s="127">
        <v>106534.3</v>
      </c>
      <c r="G268" s="127">
        <v>107115.8</v>
      </c>
      <c r="H268" s="127">
        <v>107264.25</v>
      </c>
      <c r="I268" s="127">
        <v>106933.67</v>
      </c>
      <c r="J268" s="127">
        <v>145337.29999999999</v>
      </c>
      <c r="K268" s="127">
        <v>102124.05</v>
      </c>
      <c r="L268" s="128">
        <v>3589</v>
      </c>
      <c r="M268" s="127">
        <v>383784949.94999999</v>
      </c>
      <c r="N268" s="128">
        <v>2709</v>
      </c>
    </row>
    <row r="269" spans="1:14" x14ac:dyDescent="0.3">
      <c r="A269" s="126">
        <v>45727</v>
      </c>
      <c r="B269" t="s">
        <v>2459</v>
      </c>
      <c r="C269" s="127">
        <v>106500</v>
      </c>
      <c r="D269" s="127">
        <v>106859.95</v>
      </c>
      <c r="E269" s="127">
        <v>105576.05</v>
      </c>
      <c r="F269" s="127">
        <v>106650.6</v>
      </c>
      <c r="G269" s="127">
        <v>106800</v>
      </c>
      <c r="H269" s="127">
        <v>106534.3</v>
      </c>
      <c r="I269" s="127">
        <v>106304.39</v>
      </c>
      <c r="J269" s="127">
        <v>145337.29999999999</v>
      </c>
      <c r="K269" s="127">
        <v>102124.05</v>
      </c>
      <c r="L269" s="128">
        <v>3772</v>
      </c>
      <c r="M269" s="127">
        <v>400980174.80000001</v>
      </c>
      <c r="N269" s="128">
        <v>2594</v>
      </c>
    </row>
    <row r="270" spans="1:14" x14ac:dyDescent="0.3">
      <c r="A270" s="126">
        <v>45726</v>
      </c>
      <c r="B270" t="s">
        <v>2459</v>
      </c>
      <c r="C270" s="127">
        <v>107839</v>
      </c>
      <c r="D270" s="127">
        <v>108197.95</v>
      </c>
      <c r="E270" s="127">
        <v>106174.75</v>
      </c>
      <c r="F270" s="127">
        <v>107202.95</v>
      </c>
      <c r="G270" s="127">
        <v>106407.5</v>
      </c>
      <c r="H270" s="127">
        <v>106650.6</v>
      </c>
      <c r="I270" s="127">
        <v>107096.34</v>
      </c>
      <c r="J270" s="127">
        <v>145337.29999999999</v>
      </c>
      <c r="K270" s="127">
        <v>102124.05</v>
      </c>
      <c r="L270" s="128">
        <v>5348</v>
      </c>
      <c r="M270" s="127">
        <v>572751214.04999995</v>
      </c>
      <c r="N270" s="128">
        <v>3636</v>
      </c>
    </row>
    <row r="271" spans="1:14" x14ac:dyDescent="0.3">
      <c r="A271" s="126">
        <v>45723</v>
      </c>
      <c r="B271" t="s">
        <v>2459</v>
      </c>
      <c r="C271" s="127">
        <v>107500</v>
      </c>
      <c r="D271" s="127">
        <v>108650</v>
      </c>
      <c r="E271" s="127">
        <v>107001.5</v>
      </c>
      <c r="F271" s="127">
        <v>107795.3</v>
      </c>
      <c r="G271" s="127">
        <v>107450</v>
      </c>
      <c r="H271" s="127">
        <v>107202.95</v>
      </c>
      <c r="I271" s="127">
        <v>107773.77</v>
      </c>
      <c r="J271" s="127">
        <v>147144.95000000001</v>
      </c>
      <c r="K271" s="127">
        <v>102124.05</v>
      </c>
      <c r="L271" s="128">
        <v>4698</v>
      </c>
      <c r="M271" s="127">
        <v>506321172.5</v>
      </c>
      <c r="N271" s="128">
        <v>3488</v>
      </c>
    </row>
    <row r="272" spans="1:14" x14ac:dyDescent="0.3">
      <c r="A272" s="126">
        <v>45722</v>
      </c>
      <c r="B272" t="s">
        <v>2459</v>
      </c>
      <c r="C272" s="127">
        <v>106995.5</v>
      </c>
      <c r="D272" s="127">
        <v>108250</v>
      </c>
      <c r="E272" s="127">
        <v>106500.05</v>
      </c>
      <c r="F272" s="127">
        <v>105805.5</v>
      </c>
      <c r="G272" s="127">
        <v>107502</v>
      </c>
      <c r="H272" s="127">
        <v>107795.3</v>
      </c>
      <c r="I272" s="127">
        <v>107497.97</v>
      </c>
      <c r="J272" s="127">
        <v>147144.95000000001</v>
      </c>
      <c r="K272" s="127">
        <v>102124.05</v>
      </c>
      <c r="L272" s="128">
        <v>5969</v>
      </c>
      <c r="M272" s="127">
        <v>641655358.39999998</v>
      </c>
      <c r="N272" s="128">
        <v>4321</v>
      </c>
    </row>
    <row r="273" spans="1:14" x14ac:dyDescent="0.3">
      <c r="A273" s="126">
        <v>45721</v>
      </c>
      <c r="B273" t="s">
        <v>2459</v>
      </c>
      <c r="C273" s="127">
        <v>102345.60000000001</v>
      </c>
      <c r="D273" s="127">
        <v>105962.5</v>
      </c>
      <c r="E273" s="127">
        <v>102124.05</v>
      </c>
      <c r="F273" s="127">
        <v>102659.4</v>
      </c>
      <c r="G273" s="127">
        <v>105800</v>
      </c>
      <c r="H273" s="127">
        <v>105805.5</v>
      </c>
      <c r="I273" s="127">
        <v>104497.04</v>
      </c>
      <c r="J273" s="127">
        <v>147144.95000000001</v>
      </c>
      <c r="K273" s="127">
        <v>102124.05</v>
      </c>
      <c r="L273" s="128">
        <v>6770</v>
      </c>
      <c r="M273" s="127">
        <v>707444942.5</v>
      </c>
      <c r="N273" s="128">
        <v>5102</v>
      </c>
    </row>
    <row r="274" spans="1:14" x14ac:dyDescent="0.3">
      <c r="A274" s="126">
        <v>45720</v>
      </c>
      <c r="B274" t="s">
        <v>2459</v>
      </c>
      <c r="C274" s="127">
        <v>104900</v>
      </c>
      <c r="D274" s="127">
        <v>105170.25</v>
      </c>
      <c r="E274" s="127">
        <v>102351</v>
      </c>
      <c r="F274" s="127">
        <v>105170.25</v>
      </c>
      <c r="G274" s="127">
        <v>102731</v>
      </c>
      <c r="H274" s="127">
        <v>102659.4</v>
      </c>
      <c r="I274" s="127">
        <v>103599.79</v>
      </c>
      <c r="J274" s="127">
        <v>147144.95000000001</v>
      </c>
      <c r="K274" s="127">
        <v>102351</v>
      </c>
      <c r="L274" s="128">
        <v>13881</v>
      </c>
      <c r="M274" s="127">
        <v>1438068703.75</v>
      </c>
      <c r="N274" s="128">
        <v>7837</v>
      </c>
    </row>
    <row r="275" spans="1:14" x14ac:dyDescent="0.3">
      <c r="A275" s="126">
        <v>45719</v>
      </c>
      <c r="B275" t="s">
        <v>2459</v>
      </c>
      <c r="C275" s="127">
        <v>105500</v>
      </c>
      <c r="D275" s="127">
        <v>106190.85</v>
      </c>
      <c r="E275" s="127">
        <v>104025</v>
      </c>
      <c r="F275" s="127">
        <v>105373.7</v>
      </c>
      <c r="G275" s="127">
        <v>105346.65</v>
      </c>
      <c r="H275" s="127">
        <v>105170.25</v>
      </c>
      <c r="I275" s="127">
        <v>104878.7</v>
      </c>
      <c r="J275" s="127">
        <v>147144.95000000001</v>
      </c>
      <c r="K275" s="127">
        <v>103824.1</v>
      </c>
      <c r="L275" s="128">
        <v>4599</v>
      </c>
      <c r="M275" s="127">
        <v>482337119.44999999</v>
      </c>
      <c r="N275" s="128">
        <v>3470</v>
      </c>
    </row>
    <row r="276" spans="1:14" x14ac:dyDescent="0.3">
      <c r="A276" s="126">
        <v>45716</v>
      </c>
      <c r="B276" t="s">
        <v>2459</v>
      </c>
      <c r="C276" s="127">
        <v>105480</v>
      </c>
      <c r="D276" s="127">
        <v>105649.75</v>
      </c>
      <c r="E276" s="127">
        <v>103824.1</v>
      </c>
      <c r="F276" s="127">
        <v>105723.4</v>
      </c>
      <c r="G276" s="127">
        <v>105500</v>
      </c>
      <c r="H276" s="127">
        <v>105373.7</v>
      </c>
      <c r="I276" s="127">
        <v>104894.75</v>
      </c>
      <c r="J276" s="127">
        <v>151224.75</v>
      </c>
      <c r="K276" s="127">
        <v>103824.1</v>
      </c>
      <c r="L276" s="128">
        <v>8766</v>
      </c>
      <c r="M276" s="127">
        <v>919507352.64999998</v>
      </c>
      <c r="N276" s="128">
        <v>6030</v>
      </c>
    </row>
    <row r="277" spans="1:14" x14ac:dyDescent="0.3">
      <c r="A277" s="126">
        <v>45715</v>
      </c>
      <c r="B277" t="s">
        <v>2459</v>
      </c>
      <c r="C277" s="127">
        <v>107399</v>
      </c>
      <c r="D277" s="127">
        <v>107879.85</v>
      </c>
      <c r="E277" s="127">
        <v>105250.45</v>
      </c>
      <c r="F277" s="127">
        <v>107203.95</v>
      </c>
      <c r="G277" s="127">
        <v>105479.95</v>
      </c>
      <c r="H277" s="127">
        <v>105723.4</v>
      </c>
      <c r="I277" s="127">
        <v>106344.22</v>
      </c>
      <c r="J277" s="127">
        <v>151224.75</v>
      </c>
      <c r="K277" s="127">
        <v>105250.45</v>
      </c>
      <c r="L277" s="128">
        <v>8469</v>
      </c>
      <c r="M277" s="127">
        <v>900629238.39999998</v>
      </c>
      <c r="N277" s="128">
        <v>6078</v>
      </c>
    </row>
    <row r="278" spans="1:14" x14ac:dyDescent="0.3">
      <c r="A278" s="126">
        <v>45713</v>
      </c>
      <c r="B278" t="s">
        <v>2459</v>
      </c>
      <c r="C278" s="127">
        <v>108700</v>
      </c>
      <c r="D278" s="127">
        <v>109244.95</v>
      </c>
      <c r="E278" s="127">
        <v>107000</v>
      </c>
      <c r="F278" s="127">
        <v>108842</v>
      </c>
      <c r="G278" s="127">
        <v>107190</v>
      </c>
      <c r="H278" s="127">
        <v>107203.95</v>
      </c>
      <c r="I278" s="127">
        <v>108126.65</v>
      </c>
      <c r="J278" s="127">
        <v>151224.75</v>
      </c>
      <c r="K278" s="127">
        <v>106335</v>
      </c>
      <c r="L278" s="128">
        <v>4923</v>
      </c>
      <c r="M278" s="127">
        <v>532307494.69999999</v>
      </c>
      <c r="N278" s="128">
        <v>3270</v>
      </c>
    </row>
    <row r="279" spans="1:14" x14ac:dyDescent="0.3">
      <c r="A279" s="126">
        <v>45712</v>
      </c>
      <c r="B279" t="s">
        <v>2459</v>
      </c>
      <c r="C279" s="127">
        <v>109260</v>
      </c>
      <c r="D279" s="127">
        <v>109500</v>
      </c>
      <c r="E279" s="127">
        <v>108149</v>
      </c>
      <c r="F279" s="127">
        <v>109263.3</v>
      </c>
      <c r="G279" s="127">
        <v>108700</v>
      </c>
      <c r="H279" s="127">
        <v>108842</v>
      </c>
      <c r="I279" s="127">
        <v>108787.57</v>
      </c>
      <c r="J279" s="127">
        <v>151224.75</v>
      </c>
      <c r="K279" s="127">
        <v>106335</v>
      </c>
      <c r="L279" s="128">
        <v>4368</v>
      </c>
      <c r="M279" s="127">
        <v>475184124.75</v>
      </c>
      <c r="N279" s="128">
        <v>3259</v>
      </c>
    </row>
    <row r="280" spans="1:14" x14ac:dyDescent="0.3">
      <c r="A280" s="126">
        <v>45709</v>
      </c>
      <c r="B280" t="s">
        <v>2459</v>
      </c>
      <c r="C280" s="127">
        <v>109900</v>
      </c>
      <c r="D280" s="127">
        <v>110371</v>
      </c>
      <c r="E280" s="127">
        <v>108786</v>
      </c>
      <c r="F280" s="127">
        <v>109938.7</v>
      </c>
      <c r="G280" s="127">
        <v>109297</v>
      </c>
      <c r="H280" s="127">
        <v>109263.3</v>
      </c>
      <c r="I280" s="127">
        <v>109398.77</v>
      </c>
      <c r="J280" s="127">
        <v>151445</v>
      </c>
      <c r="K280" s="127">
        <v>106335</v>
      </c>
      <c r="L280" s="128">
        <v>5319</v>
      </c>
      <c r="M280" s="127">
        <v>581892044.60000002</v>
      </c>
      <c r="N280" s="128">
        <v>3382</v>
      </c>
    </row>
    <row r="281" spans="1:14" x14ac:dyDescent="0.3">
      <c r="A281" s="126">
        <v>45708</v>
      </c>
      <c r="B281" t="s">
        <v>2459</v>
      </c>
      <c r="C281" s="127">
        <v>109750</v>
      </c>
      <c r="D281" s="127">
        <v>110400</v>
      </c>
      <c r="E281" s="127">
        <v>108880.6</v>
      </c>
      <c r="F281" s="127">
        <v>109570.7</v>
      </c>
      <c r="G281" s="127">
        <v>109840.5</v>
      </c>
      <c r="H281" s="127">
        <v>109938.7</v>
      </c>
      <c r="I281" s="127">
        <v>109844.02</v>
      </c>
      <c r="J281" s="127">
        <v>151445</v>
      </c>
      <c r="K281" s="127">
        <v>106335</v>
      </c>
      <c r="L281" s="128">
        <v>3751</v>
      </c>
      <c r="M281" s="127">
        <v>412024912.94999999</v>
      </c>
      <c r="N281" s="128">
        <v>2344</v>
      </c>
    </row>
    <row r="282" spans="1:14" x14ac:dyDescent="0.3">
      <c r="A282" s="126">
        <v>45707</v>
      </c>
      <c r="B282" t="s">
        <v>2459</v>
      </c>
      <c r="C282" s="127">
        <v>108800</v>
      </c>
      <c r="D282" s="127">
        <v>109900</v>
      </c>
      <c r="E282" s="127">
        <v>108269.1</v>
      </c>
      <c r="F282" s="127">
        <v>109020.45</v>
      </c>
      <c r="G282" s="127">
        <v>109178.6</v>
      </c>
      <c r="H282" s="127">
        <v>109570.7</v>
      </c>
      <c r="I282" s="127">
        <v>109301.48</v>
      </c>
      <c r="J282" s="127">
        <v>151445</v>
      </c>
      <c r="K282" s="127">
        <v>106335</v>
      </c>
      <c r="L282" s="128">
        <v>3428</v>
      </c>
      <c r="M282" s="127">
        <v>374685472.80000001</v>
      </c>
      <c r="N282" s="128">
        <v>2710</v>
      </c>
    </row>
    <row r="283" spans="1:14" x14ac:dyDescent="0.3">
      <c r="A283" s="126">
        <v>45706</v>
      </c>
      <c r="B283" t="s">
        <v>2459</v>
      </c>
      <c r="C283" s="127">
        <v>109601</v>
      </c>
      <c r="D283" s="127">
        <v>109999.95</v>
      </c>
      <c r="E283" s="127">
        <v>108700</v>
      </c>
      <c r="F283" s="127">
        <v>109984</v>
      </c>
      <c r="G283" s="127">
        <v>108862.75</v>
      </c>
      <c r="H283" s="127">
        <v>109020.45</v>
      </c>
      <c r="I283" s="127">
        <v>109144.35</v>
      </c>
      <c r="J283" s="127">
        <v>151445</v>
      </c>
      <c r="K283" s="127">
        <v>106335</v>
      </c>
      <c r="L283" s="128">
        <v>3139</v>
      </c>
      <c r="M283" s="127">
        <v>342604115.85000002</v>
      </c>
      <c r="N283" s="128">
        <v>2394</v>
      </c>
    </row>
    <row r="284" spans="1:14" x14ac:dyDescent="0.3">
      <c r="A284" s="126">
        <v>45705</v>
      </c>
      <c r="B284" t="s">
        <v>2459</v>
      </c>
      <c r="C284" s="127">
        <v>109200</v>
      </c>
      <c r="D284" s="127">
        <v>110371.4</v>
      </c>
      <c r="E284" s="127">
        <v>108000</v>
      </c>
      <c r="F284" s="127">
        <v>109474.85</v>
      </c>
      <c r="G284" s="127">
        <v>109958</v>
      </c>
      <c r="H284" s="127">
        <v>109984</v>
      </c>
      <c r="I284" s="127">
        <v>109534.82</v>
      </c>
      <c r="J284" s="127">
        <v>151445</v>
      </c>
      <c r="K284" s="127">
        <v>106335</v>
      </c>
      <c r="L284" s="128">
        <v>5051</v>
      </c>
      <c r="M284" s="127">
        <v>553260358.95000005</v>
      </c>
      <c r="N284" s="128">
        <v>3599</v>
      </c>
    </row>
    <row r="285" spans="1:14" x14ac:dyDescent="0.3">
      <c r="A285" s="126">
        <v>45702</v>
      </c>
      <c r="B285" t="s">
        <v>2459</v>
      </c>
      <c r="C285" s="127">
        <v>109688</v>
      </c>
      <c r="D285" s="127">
        <v>110598.75</v>
      </c>
      <c r="E285" s="127">
        <v>108520.6</v>
      </c>
      <c r="F285" s="127">
        <v>109767</v>
      </c>
      <c r="G285" s="127">
        <v>109280</v>
      </c>
      <c r="H285" s="127">
        <v>109474.85</v>
      </c>
      <c r="I285" s="127">
        <v>109453.15</v>
      </c>
      <c r="J285" s="127">
        <v>151445</v>
      </c>
      <c r="K285" s="127">
        <v>106335</v>
      </c>
      <c r="L285" s="128">
        <v>4673</v>
      </c>
      <c r="M285" s="127">
        <v>511474585.35000002</v>
      </c>
      <c r="N285" s="128">
        <v>3472</v>
      </c>
    </row>
    <row r="286" spans="1:14" x14ac:dyDescent="0.3">
      <c r="A286" s="126">
        <v>45701</v>
      </c>
      <c r="B286" t="s">
        <v>2459</v>
      </c>
      <c r="C286" s="127">
        <v>110000</v>
      </c>
      <c r="D286" s="127">
        <v>110380</v>
      </c>
      <c r="E286" s="127">
        <v>109039.5</v>
      </c>
      <c r="F286" s="127">
        <v>109394.15</v>
      </c>
      <c r="G286" s="127">
        <v>109687.1</v>
      </c>
      <c r="H286" s="127">
        <v>109767</v>
      </c>
      <c r="I286" s="127">
        <v>109769.63</v>
      </c>
      <c r="J286" s="127">
        <v>151445</v>
      </c>
      <c r="K286" s="127">
        <v>106335</v>
      </c>
      <c r="L286" s="128">
        <v>5402</v>
      </c>
      <c r="M286" s="127">
        <v>592975545.14999998</v>
      </c>
      <c r="N286" s="128">
        <v>3874</v>
      </c>
    </row>
    <row r="287" spans="1:14" x14ac:dyDescent="0.3">
      <c r="A287" s="126">
        <v>45700</v>
      </c>
      <c r="B287" t="s">
        <v>2459</v>
      </c>
      <c r="C287" s="127">
        <v>108716.45</v>
      </c>
      <c r="D287" s="127">
        <v>110967.5</v>
      </c>
      <c r="E287" s="127">
        <v>106335</v>
      </c>
      <c r="F287" s="127">
        <v>108716.45</v>
      </c>
      <c r="G287" s="127">
        <v>109390</v>
      </c>
      <c r="H287" s="127">
        <v>109394.15</v>
      </c>
      <c r="I287" s="127">
        <v>108720.61</v>
      </c>
      <c r="J287" s="127">
        <v>151445</v>
      </c>
      <c r="K287" s="127">
        <v>106335</v>
      </c>
      <c r="L287" s="128">
        <v>11043</v>
      </c>
      <c r="M287" s="127">
        <v>1200601750.1500001</v>
      </c>
      <c r="N287" s="128">
        <v>8135</v>
      </c>
    </row>
    <row r="288" spans="1:14" x14ac:dyDescent="0.3">
      <c r="A288" s="126">
        <v>45699</v>
      </c>
      <c r="B288" t="s">
        <v>2459</v>
      </c>
      <c r="C288" s="127">
        <v>111458</v>
      </c>
      <c r="D288" s="127">
        <v>111529.75</v>
      </c>
      <c r="E288" s="127">
        <v>108419.25</v>
      </c>
      <c r="F288" s="127">
        <v>111036.2</v>
      </c>
      <c r="G288" s="127">
        <v>108730</v>
      </c>
      <c r="H288" s="127">
        <v>108716.45</v>
      </c>
      <c r="I288" s="127">
        <v>109454.41</v>
      </c>
      <c r="J288" s="127">
        <v>151445</v>
      </c>
      <c r="K288" s="127">
        <v>108419.25</v>
      </c>
      <c r="L288" s="128">
        <v>7514</v>
      </c>
      <c r="M288" s="127">
        <v>822440406.29999995</v>
      </c>
      <c r="N288" s="128">
        <v>5675</v>
      </c>
    </row>
    <row r="289" spans="1:14" x14ac:dyDescent="0.3">
      <c r="A289" s="126">
        <v>45698</v>
      </c>
      <c r="B289" t="s">
        <v>2459</v>
      </c>
      <c r="C289" s="127">
        <v>113000</v>
      </c>
      <c r="D289" s="127">
        <v>113393.35</v>
      </c>
      <c r="E289" s="127">
        <v>110760.05</v>
      </c>
      <c r="F289" s="127">
        <v>112875.1</v>
      </c>
      <c r="G289" s="127">
        <v>111000</v>
      </c>
      <c r="H289" s="127">
        <v>111036.2</v>
      </c>
      <c r="I289" s="127">
        <v>111622.73</v>
      </c>
      <c r="J289" s="127">
        <v>151445</v>
      </c>
      <c r="K289" s="127">
        <v>110000</v>
      </c>
      <c r="L289" s="128">
        <v>6609</v>
      </c>
      <c r="M289" s="127">
        <v>737714628.85000002</v>
      </c>
      <c r="N289" s="128">
        <v>4801</v>
      </c>
    </row>
    <row r="290" spans="1:14" x14ac:dyDescent="0.3">
      <c r="A290" s="126">
        <v>45695</v>
      </c>
      <c r="B290" t="s">
        <v>2459</v>
      </c>
      <c r="C290" s="127">
        <v>112450</v>
      </c>
      <c r="D290" s="127">
        <v>115191.9</v>
      </c>
      <c r="E290" s="127">
        <v>112300.2</v>
      </c>
      <c r="F290" s="127">
        <v>114128.9</v>
      </c>
      <c r="G290" s="127">
        <v>112880.1</v>
      </c>
      <c r="H290" s="127">
        <v>112875.1</v>
      </c>
      <c r="I290" s="127">
        <v>113670.89</v>
      </c>
      <c r="J290" s="127">
        <v>151445</v>
      </c>
      <c r="K290" s="127">
        <v>110000</v>
      </c>
      <c r="L290" s="128">
        <v>9034</v>
      </c>
      <c r="M290" s="127">
        <v>1026902845.2</v>
      </c>
      <c r="N290" s="128">
        <v>6722</v>
      </c>
    </row>
    <row r="291" spans="1:14" x14ac:dyDescent="0.3">
      <c r="A291" s="126">
        <v>45694</v>
      </c>
      <c r="B291" t="s">
        <v>2459</v>
      </c>
      <c r="C291" s="127">
        <v>115200</v>
      </c>
      <c r="D291" s="127">
        <v>115399.9</v>
      </c>
      <c r="E291" s="127">
        <v>110000</v>
      </c>
      <c r="F291" s="127">
        <v>114960.75</v>
      </c>
      <c r="G291" s="127">
        <v>113857.75</v>
      </c>
      <c r="H291" s="127">
        <v>114128.9</v>
      </c>
      <c r="I291" s="127">
        <v>112846.91</v>
      </c>
      <c r="J291" s="127">
        <v>151445</v>
      </c>
      <c r="K291" s="127">
        <v>110000</v>
      </c>
      <c r="L291" s="128">
        <v>24120</v>
      </c>
      <c r="M291" s="127">
        <v>2721867543.6500001</v>
      </c>
      <c r="N291" s="128">
        <v>16608</v>
      </c>
    </row>
    <row r="292" spans="1:14" x14ac:dyDescent="0.3">
      <c r="A292" s="126">
        <v>45693</v>
      </c>
      <c r="B292" t="s">
        <v>2459</v>
      </c>
      <c r="C292" s="127">
        <v>114933</v>
      </c>
      <c r="D292" s="127">
        <v>115419.95</v>
      </c>
      <c r="E292" s="127">
        <v>114325.1</v>
      </c>
      <c r="F292" s="127">
        <v>114934.7</v>
      </c>
      <c r="G292" s="127">
        <v>115000</v>
      </c>
      <c r="H292" s="127">
        <v>114960.75</v>
      </c>
      <c r="I292" s="127">
        <v>114972.78</v>
      </c>
      <c r="J292" s="127">
        <v>151445</v>
      </c>
      <c r="K292" s="127">
        <v>110100</v>
      </c>
      <c r="L292" s="128">
        <v>5231</v>
      </c>
      <c r="M292" s="127">
        <v>601422626.85000002</v>
      </c>
      <c r="N292" s="128">
        <v>3736</v>
      </c>
    </row>
    <row r="293" spans="1:14" x14ac:dyDescent="0.3">
      <c r="A293" s="126">
        <v>45692</v>
      </c>
      <c r="B293" t="s">
        <v>2459</v>
      </c>
      <c r="C293" s="127">
        <v>114000</v>
      </c>
      <c r="D293" s="127">
        <v>115007.4</v>
      </c>
      <c r="E293" s="127">
        <v>113111</v>
      </c>
      <c r="F293" s="127">
        <v>113793.3</v>
      </c>
      <c r="G293" s="127">
        <v>114502</v>
      </c>
      <c r="H293" s="127">
        <v>114934.7</v>
      </c>
      <c r="I293" s="127">
        <v>114262.27</v>
      </c>
      <c r="J293" s="127">
        <v>151445</v>
      </c>
      <c r="K293" s="127">
        <v>110100</v>
      </c>
      <c r="L293" s="128">
        <v>5329</v>
      </c>
      <c r="M293" s="127">
        <v>608903658.54999995</v>
      </c>
      <c r="N293" s="128">
        <v>3698</v>
      </c>
    </row>
    <row r="294" spans="1:14" x14ac:dyDescent="0.3">
      <c r="A294" s="126">
        <v>45691</v>
      </c>
      <c r="B294" t="s">
        <v>2459</v>
      </c>
      <c r="C294" s="127">
        <v>114100</v>
      </c>
      <c r="D294" s="127">
        <v>114990.35</v>
      </c>
      <c r="E294" s="127">
        <v>113400</v>
      </c>
      <c r="F294" s="127">
        <v>114183.45</v>
      </c>
      <c r="G294" s="127">
        <v>113680</v>
      </c>
      <c r="H294" s="127">
        <v>113793.3</v>
      </c>
      <c r="I294" s="127">
        <v>114105.37</v>
      </c>
      <c r="J294" s="127">
        <v>151445</v>
      </c>
      <c r="K294" s="127">
        <v>110100</v>
      </c>
      <c r="L294" s="128">
        <v>4291</v>
      </c>
      <c r="M294" s="127">
        <v>489626156.80000001</v>
      </c>
      <c r="N294" s="128">
        <v>3091</v>
      </c>
    </row>
    <row r="295" spans="1:14" x14ac:dyDescent="0.3">
      <c r="A295" s="126">
        <v>45689</v>
      </c>
      <c r="B295" t="s">
        <v>2459</v>
      </c>
      <c r="C295" s="127">
        <v>113632.5</v>
      </c>
      <c r="D295" s="127">
        <v>114499.95</v>
      </c>
      <c r="E295" s="127">
        <v>112215.2</v>
      </c>
      <c r="F295" s="127">
        <v>113632.5</v>
      </c>
      <c r="G295" s="127">
        <v>114000</v>
      </c>
      <c r="H295" s="127">
        <v>114183.45</v>
      </c>
      <c r="I295" s="127">
        <v>113774.08</v>
      </c>
      <c r="J295" s="127">
        <v>151445</v>
      </c>
      <c r="K295" s="127">
        <v>110100</v>
      </c>
      <c r="L295" s="128">
        <v>4218</v>
      </c>
      <c r="M295" s="127">
        <v>479899052.85000002</v>
      </c>
      <c r="N295" s="128">
        <v>3493</v>
      </c>
    </row>
    <row r="296" spans="1:14" x14ac:dyDescent="0.3">
      <c r="A296" s="126">
        <v>45688</v>
      </c>
      <c r="B296" t="s">
        <v>2459</v>
      </c>
      <c r="C296" s="127">
        <v>111800</v>
      </c>
      <c r="D296" s="127">
        <v>114606.25</v>
      </c>
      <c r="E296" s="127">
        <v>111800</v>
      </c>
      <c r="F296" s="127">
        <v>112622.5</v>
      </c>
      <c r="G296" s="127">
        <v>114100</v>
      </c>
      <c r="H296" s="127">
        <v>113632.5</v>
      </c>
      <c r="I296" s="127">
        <v>113678.83</v>
      </c>
      <c r="J296" s="127">
        <v>151445</v>
      </c>
      <c r="K296" s="127">
        <v>110100</v>
      </c>
      <c r="L296" s="128">
        <v>6999</v>
      </c>
      <c r="M296" s="127">
        <v>795638130.10000002</v>
      </c>
      <c r="N296" s="128">
        <v>4867</v>
      </c>
    </row>
    <row r="297" spans="1:14" x14ac:dyDescent="0.3">
      <c r="A297" s="126">
        <v>45687</v>
      </c>
      <c r="B297" t="s">
        <v>2459</v>
      </c>
      <c r="C297" s="127">
        <v>112394.95</v>
      </c>
      <c r="D297" s="127">
        <v>113500</v>
      </c>
      <c r="E297" s="127">
        <v>112045.4</v>
      </c>
      <c r="F297" s="127">
        <v>112334.95</v>
      </c>
      <c r="G297" s="127">
        <v>112301.1</v>
      </c>
      <c r="H297" s="127">
        <v>112622.5</v>
      </c>
      <c r="I297" s="127">
        <v>112813.97</v>
      </c>
      <c r="J297" s="127">
        <v>151445</v>
      </c>
      <c r="K297" s="127">
        <v>110100</v>
      </c>
      <c r="L297" s="128">
        <v>7858</v>
      </c>
      <c r="M297" s="127">
        <v>886492165.25</v>
      </c>
      <c r="N297" s="128">
        <v>6127</v>
      </c>
    </row>
    <row r="298" spans="1:14" x14ac:dyDescent="0.3">
      <c r="A298" s="126">
        <v>45686</v>
      </c>
      <c r="B298" t="s">
        <v>2459</v>
      </c>
      <c r="C298" s="127">
        <v>112350</v>
      </c>
      <c r="D298" s="127">
        <v>112800.4</v>
      </c>
      <c r="E298" s="127">
        <v>111600.05</v>
      </c>
      <c r="F298" s="127">
        <v>112883.7</v>
      </c>
      <c r="G298" s="127">
        <v>112394.95</v>
      </c>
      <c r="H298" s="127">
        <v>112334.95</v>
      </c>
      <c r="I298" s="127">
        <v>112217.47</v>
      </c>
      <c r="J298" s="127">
        <v>151445</v>
      </c>
      <c r="K298" s="127">
        <v>110100</v>
      </c>
      <c r="L298" s="128">
        <v>5682</v>
      </c>
      <c r="M298" s="127">
        <v>637619642.10000002</v>
      </c>
      <c r="N298" s="128">
        <v>3987</v>
      </c>
    </row>
    <row r="299" spans="1:14" x14ac:dyDescent="0.3">
      <c r="A299" s="126">
        <v>45685</v>
      </c>
      <c r="B299" t="s">
        <v>2459</v>
      </c>
      <c r="C299" s="127">
        <v>111076.95</v>
      </c>
      <c r="D299" s="127">
        <v>113092.85</v>
      </c>
      <c r="E299" s="127">
        <v>111076.95</v>
      </c>
      <c r="F299" s="127">
        <v>111256.45</v>
      </c>
      <c r="G299" s="127">
        <v>112841</v>
      </c>
      <c r="H299" s="127">
        <v>112883.7</v>
      </c>
      <c r="I299" s="127">
        <v>112506.07</v>
      </c>
      <c r="J299" s="127">
        <v>151445</v>
      </c>
      <c r="K299" s="127">
        <v>110100</v>
      </c>
      <c r="L299" s="128">
        <v>9345</v>
      </c>
      <c r="M299" s="127">
        <v>1051369215.65</v>
      </c>
      <c r="N299" s="128">
        <v>6491</v>
      </c>
    </row>
    <row r="300" spans="1:14" x14ac:dyDescent="0.3">
      <c r="A300" s="126">
        <v>45684</v>
      </c>
      <c r="B300" t="s">
        <v>2459</v>
      </c>
      <c r="C300" s="127">
        <v>111479</v>
      </c>
      <c r="D300" s="127">
        <v>111568.7</v>
      </c>
      <c r="E300" s="127">
        <v>110100</v>
      </c>
      <c r="F300" s="127">
        <v>111484.55</v>
      </c>
      <c r="G300" s="127">
        <v>111111</v>
      </c>
      <c r="H300" s="127">
        <v>111256.45</v>
      </c>
      <c r="I300" s="127">
        <v>110804.95</v>
      </c>
      <c r="J300" s="127">
        <v>151445</v>
      </c>
      <c r="K300" s="127">
        <v>110100</v>
      </c>
      <c r="L300" s="128">
        <v>4370</v>
      </c>
      <c r="M300" s="127">
        <v>484217640</v>
      </c>
      <c r="N300" s="128">
        <v>3550</v>
      </c>
    </row>
    <row r="301" spans="1:14" x14ac:dyDescent="0.3">
      <c r="A301" s="126">
        <v>45681</v>
      </c>
      <c r="B301" t="s">
        <v>2459</v>
      </c>
      <c r="C301" s="127">
        <v>112000</v>
      </c>
      <c r="D301" s="127">
        <v>112667.8</v>
      </c>
      <c r="E301" s="127">
        <v>111011.45</v>
      </c>
      <c r="F301" s="127">
        <v>111739.5</v>
      </c>
      <c r="G301" s="127">
        <v>111500</v>
      </c>
      <c r="H301" s="127">
        <v>111484.55</v>
      </c>
      <c r="I301" s="127">
        <v>111765.07</v>
      </c>
      <c r="J301" s="127">
        <v>151445</v>
      </c>
      <c r="K301" s="127">
        <v>110525.6</v>
      </c>
      <c r="L301" s="128">
        <v>4615</v>
      </c>
      <c r="M301" s="127">
        <v>515795787.60000002</v>
      </c>
      <c r="N301" s="128">
        <v>3386</v>
      </c>
    </row>
    <row r="302" spans="1:14" x14ac:dyDescent="0.3">
      <c r="A302" s="126">
        <v>45680</v>
      </c>
      <c r="B302" t="s">
        <v>2459</v>
      </c>
      <c r="C302" s="127">
        <v>111400</v>
      </c>
      <c r="D302" s="127">
        <v>112199.95</v>
      </c>
      <c r="E302" s="127">
        <v>110550</v>
      </c>
      <c r="F302" s="127">
        <v>111599.85</v>
      </c>
      <c r="G302" s="127">
        <v>111899</v>
      </c>
      <c r="H302" s="127">
        <v>111739.5</v>
      </c>
      <c r="I302" s="127">
        <v>111520.69</v>
      </c>
      <c r="J302" s="127">
        <v>151445</v>
      </c>
      <c r="K302" s="127">
        <v>110525.6</v>
      </c>
      <c r="L302" s="128">
        <v>7377</v>
      </c>
      <c r="M302" s="127">
        <v>822688164.70000005</v>
      </c>
      <c r="N302" s="128">
        <v>4450</v>
      </c>
    </row>
    <row r="303" spans="1:14" x14ac:dyDescent="0.3">
      <c r="A303" s="126">
        <v>45679</v>
      </c>
      <c r="B303" t="s">
        <v>2459</v>
      </c>
      <c r="C303" s="127">
        <v>113000</v>
      </c>
      <c r="D303" s="127">
        <v>113003.4</v>
      </c>
      <c r="E303" s="127">
        <v>110525.6</v>
      </c>
      <c r="F303" s="127">
        <v>112097.25</v>
      </c>
      <c r="G303" s="127">
        <v>111501</v>
      </c>
      <c r="H303" s="127">
        <v>111599.85</v>
      </c>
      <c r="I303" s="127">
        <v>111448.39</v>
      </c>
      <c r="J303" s="127">
        <v>151445</v>
      </c>
      <c r="K303" s="127">
        <v>110525.6</v>
      </c>
      <c r="L303" s="128">
        <v>5531</v>
      </c>
      <c r="M303" s="127">
        <v>616421022.35000002</v>
      </c>
      <c r="N303" s="128">
        <v>4222</v>
      </c>
    </row>
    <row r="304" spans="1:14" x14ac:dyDescent="0.3">
      <c r="A304" s="126">
        <v>45678</v>
      </c>
      <c r="B304" t="s">
        <v>2459</v>
      </c>
      <c r="C304" s="127">
        <v>113790</v>
      </c>
      <c r="D304" s="127">
        <v>115294.8</v>
      </c>
      <c r="E304" s="127">
        <v>111912.05</v>
      </c>
      <c r="F304" s="127">
        <v>113786.6</v>
      </c>
      <c r="G304" s="127">
        <v>112099</v>
      </c>
      <c r="H304" s="127">
        <v>112097.25</v>
      </c>
      <c r="I304" s="127">
        <v>113127.25</v>
      </c>
      <c r="J304" s="127">
        <v>151445</v>
      </c>
      <c r="K304" s="127">
        <v>111912.05</v>
      </c>
      <c r="L304" s="128">
        <v>6999</v>
      </c>
      <c r="M304" s="127">
        <v>791777636.75</v>
      </c>
      <c r="N304" s="128">
        <v>5180</v>
      </c>
    </row>
    <row r="305" spans="1:14" x14ac:dyDescent="0.3">
      <c r="A305" s="126">
        <v>45677</v>
      </c>
      <c r="B305" t="s">
        <v>2459</v>
      </c>
      <c r="C305" s="127">
        <v>113948.65</v>
      </c>
      <c r="D305" s="127">
        <v>114044.25</v>
      </c>
      <c r="E305" s="127">
        <v>112100</v>
      </c>
      <c r="F305" s="127">
        <v>113948.65</v>
      </c>
      <c r="G305" s="127">
        <v>113502.1</v>
      </c>
      <c r="H305" s="127">
        <v>113786.6</v>
      </c>
      <c r="I305" s="127">
        <v>113199.03999999999</v>
      </c>
      <c r="J305" s="127">
        <v>151445</v>
      </c>
      <c r="K305" s="127">
        <v>112100</v>
      </c>
      <c r="L305" s="128">
        <v>5911</v>
      </c>
      <c r="M305" s="127">
        <v>669119549.95000005</v>
      </c>
      <c r="N305" s="128">
        <v>4329</v>
      </c>
    </row>
    <row r="306" spans="1:14" x14ac:dyDescent="0.3">
      <c r="A306" s="126">
        <v>45674</v>
      </c>
      <c r="B306" t="s">
        <v>2459</v>
      </c>
      <c r="C306" s="127">
        <v>114399.95</v>
      </c>
      <c r="D306" s="127">
        <v>114539.15</v>
      </c>
      <c r="E306" s="127">
        <v>113301.1</v>
      </c>
      <c r="F306" s="127">
        <v>114463.6</v>
      </c>
      <c r="G306" s="127">
        <v>113960</v>
      </c>
      <c r="H306" s="127">
        <v>113948.65</v>
      </c>
      <c r="I306" s="127">
        <v>113839.13</v>
      </c>
      <c r="J306" s="127">
        <v>151445</v>
      </c>
      <c r="K306" s="127">
        <v>112652.15</v>
      </c>
      <c r="L306" s="128">
        <v>3965</v>
      </c>
      <c r="M306" s="127">
        <v>451372148.19999999</v>
      </c>
      <c r="N306" s="128">
        <v>2984</v>
      </c>
    </row>
    <row r="307" spans="1:14" x14ac:dyDescent="0.3">
      <c r="A307" s="126">
        <v>45673</v>
      </c>
      <c r="B307" t="s">
        <v>2459</v>
      </c>
      <c r="C307" s="127">
        <v>114800</v>
      </c>
      <c r="D307" s="127">
        <v>115300.05</v>
      </c>
      <c r="E307" s="127">
        <v>114138.05</v>
      </c>
      <c r="F307" s="127">
        <v>114227</v>
      </c>
      <c r="G307" s="127">
        <v>114500</v>
      </c>
      <c r="H307" s="127">
        <v>114463.6</v>
      </c>
      <c r="I307" s="127">
        <v>114654.36</v>
      </c>
      <c r="J307" s="127">
        <v>151445</v>
      </c>
      <c r="K307" s="127">
        <v>112652.15</v>
      </c>
      <c r="L307" s="128">
        <v>4528</v>
      </c>
      <c r="M307" s="127">
        <v>519154935.10000002</v>
      </c>
      <c r="N307" s="128">
        <v>3476</v>
      </c>
    </row>
    <row r="308" spans="1:14" x14ac:dyDescent="0.3">
      <c r="A308" s="126">
        <v>45672</v>
      </c>
      <c r="B308" t="s">
        <v>2459</v>
      </c>
      <c r="C308" s="127">
        <v>115200</v>
      </c>
      <c r="D308" s="127">
        <v>115200</v>
      </c>
      <c r="E308" s="127">
        <v>113754.5</v>
      </c>
      <c r="F308" s="127">
        <v>114213.4</v>
      </c>
      <c r="G308" s="127">
        <v>114000</v>
      </c>
      <c r="H308" s="127">
        <v>114227</v>
      </c>
      <c r="I308" s="127">
        <v>114362.18</v>
      </c>
      <c r="J308" s="127">
        <v>151445</v>
      </c>
      <c r="K308" s="127">
        <v>112652.15</v>
      </c>
      <c r="L308" s="128">
        <v>5385</v>
      </c>
      <c r="M308" s="127">
        <v>615840356.70000005</v>
      </c>
      <c r="N308" s="128">
        <v>4275</v>
      </c>
    </row>
    <row r="309" spans="1:14" x14ac:dyDescent="0.3">
      <c r="A309" s="126">
        <v>45671</v>
      </c>
      <c r="B309" t="s">
        <v>2459</v>
      </c>
      <c r="C309" s="127">
        <v>113003.8</v>
      </c>
      <c r="D309" s="127">
        <v>114700</v>
      </c>
      <c r="E309" s="127">
        <v>112652.15</v>
      </c>
      <c r="F309" s="127">
        <v>113003.8</v>
      </c>
      <c r="G309" s="127">
        <v>114500</v>
      </c>
      <c r="H309" s="127">
        <v>114213.4</v>
      </c>
      <c r="I309" s="127">
        <v>113915.2</v>
      </c>
      <c r="J309" s="127">
        <v>151445</v>
      </c>
      <c r="K309" s="127">
        <v>112652.15</v>
      </c>
      <c r="L309" s="128">
        <v>8640</v>
      </c>
      <c r="M309" s="127">
        <v>984227310.5</v>
      </c>
      <c r="N309" s="128">
        <v>6538</v>
      </c>
    </row>
    <row r="310" spans="1:14" x14ac:dyDescent="0.3">
      <c r="A310" s="126">
        <v>45670</v>
      </c>
      <c r="B310" t="s">
        <v>2459</v>
      </c>
      <c r="C310" s="127">
        <v>117000</v>
      </c>
      <c r="D310" s="127">
        <v>117000</v>
      </c>
      <c r="E310" s="127">
        <v>112700</v>
      </c>
      <c r="F310" s="127">
        <v>117104.55</v>
      </c>
      <c r="G310" s="127">
        <v>112800</v>
      </c>
      <c r="H310" s="127">
        <v>113003.8</v>
      </c>
      <c r="I310" s="127">
        <v>114290.47</v>
      </c>
      <c r="J310" s="127">
        <v>151445</v>
      </c>
      <c r="K310" s="127">
        <v>112700</v>
      </c>
      <c r="L310" s="128">
        <v>9530</v>
      </c>
      <c r="M310" s="127">
        <v>1089188215.2</v>
      </c>
      <c r="N310" s="128">
        <v>7233</v>
      </c>
    </row>
    <row r="311" spans="1:14" x14ac:dyDescent="0.3">
      <c r="A311" s="126">
        <v>45667</v>
      </c>
      <c r="B311" t="s">
        <v>2459</v>
      </c>
      <c r="C311" s="127">
        <v>118330</v>
      </c>
      <c r="D311" s="127">
        <v>119099.7</v>
      </c>
      <c r="E311" s="127">
        <v>117000.05</v>
      </c>
      <c r="F311" s="127">
        <v>118885.65</v>
      </c>
      <c r="G311" s="127">
        <v>117300</v>
      </c>
      <c r="H311" s="127">
        <v>117104.55</v>
      </c>
      <c r="I311" s="127">
        <v>117713.34</v>
      </c>
      <c r="J311" s="127">
        <v>151445</v>
      </c>
      <c r="K311" s="127">
        <v>116347.85</v>
      </c>
      <c r="L311" s="128">
        <v>5619</v>
      </c>
      <c r="M311" s="127">
        <v>661431232.45000005</v>
      </c>
      <c r="N311" s="128">
        <v>4268</v>
      </c>
    </row>
    <row r="312" spans="1:14" x14ac:dyDescent="0.3">
      <c r="A312" s="126">
        <v>45666</v>
      </c>
      <c r="B312" t="s">
        <v>2459</v>
      </c>
      <c r="C312" s="127">
        <v>120390</v>
      </c>
      <c r="D312" s="127">
        <v>120749.85</v>
      </c>
      <c r="E312" s="127">
        <v>118740.2</v>
      </c>
      <c r="F312" s="127">
        <v>119869.3</v>
      </c>
      <c r="G312" s="127">
        <v>118850.05</v>
      </c>
      <c r="H312" s="127">
        <v>118885.65</v>
      </c>
      <c r="I312" s="127">
        <v>119431.45</v>
      </c>
      <c r="J312" s="127">
        <v>151445</v>
      </c>
      <c r="K312" s="127">
        <v>116347.85</v>
      </c>
      <c r="L312" s="128">
        <v>5782</v>
      </c>
      <c r="M312" s="127">
        <v>690552634.29999995</v>
      </c>
      <c r="N312" s="128">
        <v>4231</v>
      </c>
    </row>
    <row r="313" spans="1:14" x14ac:dyDescent="0.3">
      <c r="A313" s="126">
        <v>45665</v>
      </c>
      <c r="B313" t="s">
        <v>2459</v>
      </c>
      <c r="C313" s="127">
        <v>121998.9</v>
      </c>
      <c r="D313" s="127">
        <v>121999.85</v>
      </c>
      <c r="E313" s="127">
        <v>119001</v>
      </c>
      <c r="F313" s="127">
        <v>121222.15</v>
      </c>
      <c r="G313" s="127">
        <v>119880</v>
      </c>
      <c r="H313" s="127">
        <v>119869.3</v>
      </c>
      <c r="I313" s="127">
        <v>119889.84</v>
      </c>
      <c r="J313" s="127">
        <v>151445</v>
      </c>
      <c r="K313" s="127">
        <v>116347.85</v>
      </c>
      <c r="L313" s="128">
        <v>7672</v>
      </c>
      <c r="M313" s="127">
        <v>919794828.85000002</v>
      </c>
      <c r="N313" s="128">
        <v>5561</v>
      </c>
    </row>
    <row r="314" spans="1:14" x14ac:dyDescent="0.3">
      <c r="A314" s="126">
        <v>45664</v>
      </c>
      <c r="B314" t="s">
        <v>2459</v>
      </c>
      <c r="C314" s="127">
        <v>123450</v>
      </c>
      <c r="D314" s="127">
        <v>124230</v>
      </c>
      <c r="E314" s="127">
        <v>120700.1</v>
      </c>
      <c r="F314" s="127">
        <v>122869.95</v>
      </c>
      <c r="G314" s="127">
        <v>121270</v>
      </c>
      <c r="H314" s="127">
        <v>121222.15</v>
      </c>
      <c r="I314" s="127">
        <v>121885.48</v>
      </c>
      <c r="J314" s="127">
        <v>151445</v>
      </c>
      <c r="K314" s="127">
        <v>116347.85</v>
      </c>
      <c r="L314" s="128">
        <v>8586</v>
      </c>
      <c r="M314" s="127">
        <v>1046508760.5</v>
      </c>
      <c r="N314" s="128">
        <v>6367</v>
      </c>
    </row>
    <row r="315" spans="1:14" x14ac:dyDescent="0.3">
      <c r="A315" s="126">
        <v>45663</v>
      </c>
      <c r="B315" t="s">
        <v>2459</v>
      </c>
      <c r="C315" s="127">
        <v>126800</v>
      </c>
      <c r="D315" s="127">
        <v>126919.25</v>
      </c>
      <c r="E315" s="127">
        <v>122310</v>
      </c>
      <c r="F315" s="127">
        <v>126362.5</v>
      </c>
      <c r="G315" s="127">
        <v>122994.7</v>
      </c>
      <c r="H315" s="127">
        <v>122869.95</v>
      </c>
      <c r="I315" s="127">
        <v>123809.95</v>
      </c>
      <c r="J315" s="127">
        <v>151445</v>
      </c>
      <c r="K315" s="127">
        <v>116347.85</v>
      </c>
      <c r="L315" s="128">
        <v>7675</v>
      </c>
      <c r="M315" s="127">
        <v>950241342.10000002</v>
      </c>
      <c r="N315" s="128">
        <v>5563</v>
      </c>
    </row>
    <row r="316" spans="1:14" x14ac:dyDescent="0.3">
      <c r="A316" s="126">
        <v>45660</v>
      </c>
      <c r="B316" t="s">
        <v>2459</v>
      </c>
      <c r="C316" s="127">
        <v>129300</v>
      </c>
      <c r="D316" s="127">
        <v>129800</v>
      </c>
      <c r="E316" s="127">
        <v>125125.75</v>
      </c>
      <c r="F316" s="127">
        <v>129211.8</v>
      </c>
      <c r="G316" s="127">
        <v>126299</v>
      </c>
      <c r="H316" s="127">
        <v>126362.5</v>
      </c>
      <c r="I316" s="127">
        <v>127369.08</v>
      </c>
      <c r="J316" s="127">
        <v>151445</v>
      </c>
      <c r="K316" s="127">
        <v>116347.85</v>
      </c>
      <c r="L316" s="128">
        <v>8718</v>
      </c>
      <c r="M316" s="127">
        <v>1110403672.25</v>
      </c>
      <c r="N316" s="128">
        <v>5901</v>
      </c>
    </row>
    <row r="317" spans="1:14" x14ac:dyDescent="0.3">
      <c r="A317" s="126">
        <v>45659</v>
      </c>
      <c r="B317" t="s">
        <v>2459</v>
      </c>
      <c r="C317" s="127">
        <v>129700</v>
      </c>
      <c r="D317" s="127">
        <v>129839.05</v>
      </c>
      <c r="E317" s="127">
        <v>127800</v>
      </c>
      <c r="F317" s="127">
        <v>129374.5</v>
      </c>
      <c r="G317" s="127">
        <v>129189</v>
      </c>
      <c r="H317" s="127">
        <v>129211.8</v>
      </c>
      <c r="I317" s="127">
        <v>128680.6</v>
      </c>
      <c r="J317" s="127">
        <v>151445</v>
      </c>
      <c r="K317" s="127">
        <v>116347.85</v>
      </c>
      <c r="L317" s="128">
        <v>7133</v>
      </c>
      <c r="M317" s="127">
        <v>917878711.5</v>
      </c>
      <c r="N317" s="128">
        <v>4371</v>
      </c>
    </row>
    <row r="318" spans="1:14" x14ac:dyDescent="0.3">
      <c r="A318" s="126">
        <v>45658</v>
      </c>
      <c r="B318" t="s">
        <v>2459</v>
      </c>
      <c r="C318" s="127">
        <v>130000</v>
      </c>
      <c r="D318" s="127">
        <v>130789.25</v>
      </c>
      <c r="E318" s="127">
        <v>129000</v>
      </c>
      <c r="F318" s="127">
        <v>130634.85</v>
      </c>
      <c r="G318" s="127">
        <v>129300.05</v>
      </c>
      <c r="H318" s="127">
        <v>129374.5</v>
      </c>
      <c r="I318" s="127">
        <v>129905.68</v>
      </c>
      <c r="J318" s="127">
        <v>151445</v>
      </c>
      <c r="K318" s="127">
        <v>116347.85</v>
      </c>
      <c r="L318" s="128">
        <v>2343</v>
      </c>
      <c r="M318" s="127">
        <v>304369005.5</v>
      </c>
      <c r="N318" s="128">
        <v>1825</v>
      </c>
    </row>
    <row r="319" spans="1:14" x14ac:dyDescent="0.3">
      <c r="A319" s="126">
        <v>45657</v>
      </c>
      <c r="B319" t="s">
        <v>2459</v>
      </c>
      <c r="C319" s="127">
        <v>130990</v>
      </c>
      <c r="D319" s="127">
        <v>131400</v>
      </c>
      <c r="E319" s="127">
        <v>129552</v>
      </c>
      <c r="F319" s="127">
        <v>131141.75</v>
      </c>
      <c r="G319" s="127">
        <v>130300</v>
      </c>
      <c r="H319" s="127">
        <v>130634.85</v>
      </c>
      <c r="I319" s="127">
        <v>130528.31</v>
      </c>
      <c r="J319" s="127">
        <v>151445</v>
      </c>
      <c r="K319" s="127">
        <v>116347.85</v>
      </c>
      <c r="L319" s="128">
        <v>3714</v>
      </c>
      <c r="M319" s="127">
        <v>484782159.85000002</v>
      </c>
      <c r="N319" s="128">
        <v>2908</v>
      </c>
    </row>
    <row r="320" spans="1:14" x14ac:dyDescent="0.3">
      <c r="A320" s="126">
        <v>45656</v>
      </c>
      <c r="B320" t="s">
        <v>2459</v>
      </c>
      <c r="C320" s="127">
        <v>130955</v>
      </c>
      <c r="D320" s="127">
        <v>131873.60000000001</v>
      </c>
      <c r="E320" s="127">
        <v>129500</v>
      </c>
      <c r="F320" s="127">
        <v>131553.79999999999</v>
      </c>
      <c r="G320" s="127">
        <v>131100</v>
      </c>
      <c r="H320" s="127">
        <v>131141.75</v>
      </c>
      <c r="I320" s="127">
        <v>130856.21</v>
      </c>
      <c r="J320" s="127">
        <v>151445</v>
      </c>
      <c r="K320" s="127">
        <v>116347.85</v>
      </c>
      <c r="L320" s="128">
        <v>10148</v>
      </c>
      <c r="M320" s="127">
        <v>1327928853.3</v>
      </c>
      <c r="N320" s="128">
        <v>8000</v>
      </c>
    </row>
    <row r="321" spans="1:14" x14ac:dyDescent="0.3">
      <c r="A321" s="126">
        <v>45653</v>
      </c>
      <c r="B321" t="s">
        <v>2459</v>
      </c>
      <c r="C321" s="127">
        <v>131000</v>
      </c>
      <c r="D321" s="127">
        <v>132674.95000000001</v>
      </c>
      <c r="E321" s="127">
        <v>130930</v>
      </c>
      <c r="F321" s="127">
        <v>131204.20000000001</v>
      </c>
      <c r="G321" s="127">
        <v>131301</v>
      </c>
      <c r="H321" s="127">
        <v>131553.79999999999</v>
      </c>
      <c r="I321" s="127">
        <v>131821.26999999999</v>
      </c>
      <c r="J321" s="127">
        <v>151445</v>
      </c>
      <c r="K321" s="127">
        <v>116347.85</v>
      </c>
      <c r="L321" s="128">
        <v>4886</v>
      </c>
      <c r="M321" s="127">
        <v>644078735.89999998</v>
      </c>
      <c r="N321" s="128">
        <v>3316</v>
      </c>
    </row>
    <row r="322" spans="1:14" x14ac:dyDescent="0.3">
      <c r="A322" s="126">
        <v>45652</v>
      </c>
      <c r="B322" t="s">
        <v>2459</v>
      </c>
      <c r="C322" s="127">
        <v>129890</v>
      </c>
      <c r="D322" s="127">
        <v>131500</v>
      </c>
      <c r="E322" s="127">
        <v>129890</v>
      </c>
      <c r="F322" s="127">
        <v>130343.2</v>
      </c>
      <c r="G322" s="127">
        <v>131494.04999999999</v>
      </c>
      <c r="H322" s="127">
        <v>131204.20000000001</v>
      </c>
      <c r="I322" s="127">
        <v>130801.76</v>
      </c>
      <c r="J322" s="127">
        <v>151445</v>
      </c>
      <c r="K322" s="127">
        <v>116347.85</v>
      </c>
      <c r="L322" s="128">
        <v>5181</v>
      </c>
      <c r="M322" s="127">
        <v>677683942</v>
      </c>
      <c r="N322" s="128">
        <v>3914</v>
      </c>
    </row>
    <row r="323" spans="1:14" x14ac:dyDescent="0.3">
      <c r="A323" s="126">
        <v>45650</v>
      </c>
      <c r="B323" t="s">
        <v>2459</v>
      </c>
      <c r="C323" s="127">
        <v>131180</v>
      </c>
      <c r="D323" s="127">
        <v>131180</v>
      </c>
      <c r="E323" s="127">
        <v>129950</v>
      </c>
      <c r="F323" s="127">
        <v>130345.9</v>
      </c>
      <c r="G323" s="127">
        <v>130000</v>
      </c>
      <c r="H323" s="127">
        <v>130343.2</v>
      </c>
      <c r="I323" s="127">
        <v>130400.48</v>
      </c>
      <c r="J323" s="127">
        <v>151445</v>
      </c>
      <c r="K323" s="127">
        <v>116347.85</v>
      </c>
      <c r="L323" s="128">
        <v>2554</v>
      </c>
      <c r="M323" s="127">
        <v>333042821.19999999</v>
      </c>
      <c r="N323" s="128">
        <v>1820</v>
      </c>
    </row>
    <row r="324" spans="1:14" x14ac:dyDescent="0.3">
      <c r="A324" s="126">
        <v>45649</v>
      </c>
      <c r="B324" t="s">
        <v>2459</v>
      </c>
      <c r="C324" s="127">
        <v>128060</v>
      </c>
      <c r="D324" s="127">
        <v>130500</v>
      </c>
      <c r="E324" s="127">
        <v>128060</v>
      </c>
      <c r="F324" s="127">
        <v>128057.9</v>
      </c>
      <c r="G324" s="127">
        <v>130226</v>
      </c>
      <c r="H324" s="127">
        <v>130345.9</v>
      </c>
      <c r="I324" s="127">
        <v>129778.34</v>
      </c>
      <c r="J324" s="127">
        <v>151445</v>
      </c>
      <c r="K324" s="127">
        <v>116347.85</v>
      </c>
      <c r="L324" s="128">
        <v>4229</v>
      </c>
      <c r="M324" s="127">
        <v>548832618.85000002</v>
      </c>
      <c r="N324" s="128">
        <v>3205</v>
      </c>
    </row>
    <row r="325" spans="1:14" x14ac:dyDescent="0.3">
      <c r="A325" s="126">
        <v>45646</v>
      </c>
      <c r="B325" t="s">
        <v>2459</v>
      </c>
      <c r="C325" s="127">
        <v>129843.1</v>
      </c>
      <c r="D325" s="127">
        <v>130660.1</v>
      </c>
      <c r="E325" s="127">
        <v>127556.1</v>
      </c>
      <c r="F325" s="127">
        <v>129843.1</v>
      </c>
      <c r="G325" s="127">
        <v>127864.4</v>
      </c>
      <c r="H325" s="127">
        <v>128057.9</v>
      </c>
      <c r="I325" s="127">
        <v>128374.35</v>
      </c>
      <c r="J325" s="127">
        <v>151445</v>
      </c>
      <c r="K325" s="127">
        <v>115500.05</v>
      </c>
      <c r="L325" s="128">
        <v>9524</v>
      </c>
      <c r="M325" s="127">
        <v>1222637315.55</v>
      </c>
      <c r="N325" s="128">
        <v>5170</v>
      </c>
    </row>
    <row r="326" spans="1:14" x14ac:dyDescent="0.3">
      <c r="A326" s="126">
        <v>45645</v>
      </c>
      <c r="B326" t="s">
        <v>2459</v>
      </c>
      <c r="C326" s="127">
        <v>129000</v>
      </c>
      <c r="D326" s="127">
        <v>130103.95</v>
      </c>
      <c r="E326" s="127">
        <v>128888</v>
      </c>
      <c r="F326" s="127">
        <v>130411.3</v>
      </c>
      <c r="G326" s="127">
        <v>129701</v>
      </c>
      <c r="H326" s="127">
        <v>129843.1</v>
      </c>
      <c r="I326" s="127">
        <v>129514.46</v>
      </c>
      <c r="J326" s="127">
        <v>151445</v>
      </c>
      <c r="K326" s="127">
        <v>115500.05</v>
      </c>
      <c r="L326" s="128">
        <v>3035</v>
      </c>
      <c r="M326" s="127">
        <v>393076391</v>
      </c>
      <c r="N326" s="128">
        <v>2267</v>
      </c>
    </row>
    <row r="327" spans="1:14" x14ac:dyDescent="0.3">
      <c r="A327" s="126">
        <v>45644</v>
      </c>
      <c r="B327" t="s">
        <v>2459</v>
      </c>
      <c r="C327" s="127">
        <v>131000</v>
      </c>
      <c r="D327" s="127">
        <v>131499.35</v>
      </c>
      <c r="E327" s="127">
        <v>130100</v>
      </c>
      <c r="F327" s="127">
        <v>130976.6</v>
      </c>
      <c r="G327" s="127">
        <v>130320.8</v>
      </c>
      <c r="H327" s="127">
        <v>130411.3</v>
      </c>
      <c r="I327" s="127">
        <v>130751.58</v>
      </c>
      <c r="J327" s="127">
        <v>151445</v>
      </c>
      <c r="K327" s="127">
        <v>115500.05</v>
      </c>
      <c r="L327" s="128">
        <v>3584</v>
      </c>
      <c r="M327" s="127">
        <v>468613651.5</v>
      </c>
      <c r="N327" s="128">
        <v>2683</v>
      </c>
    </row>
    <row r="328" spans="1:14" x14ac:dyDescent="0.3">
      <c r="A328" s="126">
        <v>45643</v>
      </c>
      <c r="B328" t="s">
        <v>2459</v>
      </c>
      <c r="C328" s="127">
        <v>132530.5</v>
      </c>
      <c r="D328" s="127">
        <v>132530.54999999999</v>
      </c>
      <c r="E328" s="127">
        <v>130664.1</v>
      </c>
      <c r="F328" s="127">
        <v>132530.5</v>
      </c>
      <c r="G328" s="127">
        <v>131150</v>
      </c>
      <c r="H328" s="127">
        <v>130976.6</v>
      </c>
      <c r="I328" s="127">
        <v>131451.74</v>
      </c>
      <c r="J328" s="127">
        <v>151445</v>
      </c>
      <c r="K328" s="127">
        <v>115500.05</v>
      </c>
      <c r="L328" s="128">
        <v>4757</v>
      </c>
      <c r="M328" s="127">
        <v>625315924.64999998</v>
      </c>
      <c r="N328" s="128">
        <v>3570</v>
      </c>
    </row>
    <row r="329" spans="1:14" x14ac:dyDescent="0.3">
      <c r="A329" s="126">
        <v>45642</v>
      </c>
      <c r="B329" t="s">
        <v>2459</v>
      </c>
      <c r="C329" s="127">
        <v>133240.25</v>
      </c>
      <c r="D329" s="127">
        <v>133442.79999999999</v>
      </c>
      <c r="E329" s="127">
        <v>132300</v>
      </c>
      <c r="F329" s="127">
        <v>133235.25</v>
      </c>
      <c r="G329" s="127">
        <v>132700</v>
      </c>
      <c r="H329" s="127">
        <v>132530.5</v>
      </c>
      <c r="I329" s="127">
        <v>132732.23000000001</v>
      </c>
      <c r="J329" s="127">
        <v>151445</v>
      </c>
      <c r="K329" s="127">
        <v>115500.05</v>
      </c>
      <c r="L329" s="128">
        <v>2755</v>
      </c>
      <c r="M329" s="127">
        <v>365677295.64999998</v>
      </c>
      <c r="N329" s="128">
        <v>2284</v>
      </c>
    </row>
    <row r="330" spans="1:14" x14ac:dyDescent="0.3">
      <c r="A330" s="126">
        <v>45639</v>
      </c>
      <c r="B330" t="s">
        <v>2459</v>
      </c>
      <c r="C330" s="127">
        <v>132000</v>
      </c>
      <c r="D330" s="127">
        <v>133500</v>
      </c>
      <c r="E330" s="127">
        <v>130900.05</v>
      </c>
      <c r="F330" s="127">
        <v>131872.4</v>
      </c>
      <c r="G330" s="127">
        <v>133012.04999999999</v>
      </c>
      <c r="H330" s="127">
        <v>133235.25</v>
      </c>
      <c r="I330" s="127">
        <v>132412.01999999999</v>
      </c>
      <c r="J330" s="127">
        <v>151445</v>
      </c>
      <c r="K330" s="127">
        <v>115500.05</v>
      </c>
      <c r="L330" s="128">
        <v>5396</v>
      </c>
      <c r="M330" s="127">
        <v>714495241.70000005</v>
      </c>
      <c r="N330" s="128">
        <v>3809</v>
      </c>
    </row>
    <row r="331" spans="1:14" x14ac:dyDescent="0.3">
      <c r="A331" s="126">
        <v>45638</v>
      </c>
      <c r="B331" t="s">
        <v>2459</v>
      </c>
      <c r="C331" s="127">
        <v>132600</v>
      </c>
      <c r="D331" s="127">
        <v>132781.75</v>
      </c>
      <c r="E331" s="127">
        <v>131655.6</v>
      </c>
      <c r="F331" s="127">
        <v>132517.4</v>
      </c>
      <c r="G331" s="127">
        <v>132100</v>
      </c>
      <c r="H331" s="127">
        <v>131872.4</v>
      </c>
      <c r="I331" s="127">
        <v>132005.16</v>
      </c>
      <c r="J331" s="127">
        <v>151445</v>
      </c>
      <c r="K331" s="127">
        <v>115500.05</v>
      </c>
      <c r="L331" s="128">
        <v>3243</v>
      </c>
      <c r="M331" s="127">
        <v>428092749.94999999</v>
      </c>
      <c r="N331" s="128">
        <v>2289</v>
      </c>
    </row>
    <row r="332" spans="1:14" x14ac:dyDescent="0.3">
      <c r="A332" s="126">
        <v>45637</v>
      </c>
      <c r="B332" t="s">
        <v>2459</v>
      </c>
      <c r="C332" s="127">
        <v>132101</v>
      </c>
      <c r="D332" s="127">
        <v>132800</v>
      </c>
      <c r="E332" s="127">
        <v>131851.25</v>
      </c>
      <c r="F332" s="127">
        <v>132458.25</v>
      </c>
      <c r="G332" s="127">
        <v>132624.04999999999</v>
      </c>
      <c r="H332" s="127">
        <v>132517.4</v>
      </c>
      <c r="I332" s="127">
        <v>132385.21</v>
      </c>
      <c r="J332" s="127">
        <v>151445</v>
      </c>
      <c r="K332" s="127">
        <v>115500.05</v>
      </c>
      <c r="L332" s="128">
        <v>3350</v>
      </c>
      <c r="M332" s="127">
        <v>443490459.10000002</v>
      </c>
      <c r="N332" s="128">
        <v>2801</v>
      </c>
    </row>
    <row r="333" spans="1:14" x14ac:dyDescent="0.3">
      <c r="A333" s="126">
        <v>45636</v>
      </c>
      <c r="B333" t="s">
        <v>2459</v>
      </c>
      <c r="C333" s="127">
        <v>133100</v>
      </c>
      <c r="D333" s="127">
        <v>133119.29999999999</v>
      </c>
      <c r="E333" s="127">
        <v>131647.25</v>
      </c>
      <c r="F333" s="127">
        <v>132151.4</v>
      </c>
      <c r="G333" s="127">
        <v>131985.95000000001</v>
      </c>
      <c r="H333" s="127">
        <v>132458.25</v>
      </c>
      <c r="I333" s="127">
        <v>132441.69</v>
      </c>
      <c r="J333" s="127">
        <v>151445</v>
      </c>
      <c r="K333" s="127">
        <v>115500.05</v>
      </c>
      <c r="L333" s="128">
        <v>6593</v>
      </c>
      <c r="M333" s="127">
        <v>873188043.75</v>
      </c>
      <c r="N333" s="128">
        <v>4917</v>
      </c>
    </row>
    <row r="334" spans="1:14" x14ac:dyDescent="0.3">
      <c r="A334" s="126">
        <v>45635</v>
      </c>
      <c r="B334" t="s">
        <v>2459</v>
      </c>
      <c r="C334" s="127">
        <v>131240</v>
      </c>
      <c r="D334" s="127">
        <v>133172.5</v>
      </c>
      <c r="E334" s="127">
        <v>130800.55</v>
      </c>
      <c r="F334" s="127">
        <v>130635.55</v>
      </c>
      <c r="G334" s="127">
        <v>132433.60000000001</v>
      </c>
      <c r="H334" s="127">
        <v>132151.4</v>
      </c>
      <c r="I334" s="127">
        <v>132290.07999999999</v>
      </c>
      <c r="J334" s="127">
        <v>151445</v>
      </c>
      <c r="K334" s="127">
        <v>115500.05</v>
      </c>
      <c r="L334" s="128">
        <v>7413</v>
      </c>
      <c r="M334" s="127">
        <v>980666381.45000005</v>
      </c>
      <c r="N334" s="128">
        <v>5467</v>
      </c>
    </row>
    <row r="335" spans="1:14" x14ac:dyDescent="0.3">
      <c r="A335" s="126">
        <v>45632</v>
      </c>
      <c r="B335" t="s">
        <v>2459</v>
      </c>
      <c r="C335" s="127">
        <v>130900</v>
      </c>
      <c r="D335" s="127">
        <v>132200</v>
      </c>
      <c r="E335" s="127">
        <v>130416.2</v>
      </c>
      <c r="F335" s="127">
        <v>130761.5</v>
      </c>
      <c r="G335" s="127">
        <v>130799</v>
      </c>
      <c r="H335" s="127">
        <v>130635.55</v>
      </c>
      <c r="I335" s="127">
        <v>131252.06</v>
      </c>
      <c r="J335" s="127">
        <v>151445</v>
      </c>
      <c r="K335" s="127">
        <v>110856.2</v>
      </c>
      <c r="L335" s="128">
        <v>7588</v>
      </c>
      <c r="M335" s="127">
        <v>995940628.79999995</v>
      </c>
      <c r="N335" s="128">
        <v>5747</v>
      </c>
    </row>
    <row r="336" spans="1:14" x14ac:dyDescent="0.3">
      <c r="A336" s="126">
        <v>45631</v>
      </c>
      <c r="B336" t="s">
        <v>2459</v>
      </c>
      <c r="C336" s="127">
        <v>126900</v>
      </c>
      <c r="D336" s="127">
        <v>131210</v>
      </c>
      <c r="E336" s="127">
        <v>126566.05</v>
      </c>
      <c r="F336" s="127">
        <v>126841.4</v>
      </c>
      <c r="G336" s="127">
        <v>130700</v>
      </c>
      <c r="H336" s="127">
        <v>130761.5</v>
      </c>
      <c r="I336" s="127">
        <v>129808.22</v>
      </c>
      <c r="J336" s="127">
        <v>151445</v>
      </c>
      <c r="K336" s="127">
        <v>110856.2</v>
      </c>
      <c r="L336" s="128">
        <v>13817</v>
      </c>
      <c r="M336" s="127">
        <v>1793560229.3</v>
      </c>
      <c r="N336" s="128">
        <v>8814</v>
      </c>
    </row>
    <row r="337" spans="1:14" x14ac:dyDescent="0.3">
      <c r="A337" s="126">
        <v>45630</v>
      </c>
      <c r="B337" t="s">
        <v>2459</v>
      </c>
      <c r="C337" s="127">
        <v>125800</v>
      </c>
      <c r="D337" s="127">
        <v>127200</v>
      </c>
      <c r="E337" s="127">
        <v>125325.1</v>
      </c>
      <c r="F337" s="127">
        <v>125585.05</v>
      </c>
      <c r="G337" s="127">
        <v>126858</v>
      </c>
      <c r="H337" s="127">
        <v>126841.4</v>
      </c>
      <c r="I337" s="127">
        <v>126274.72</v>
      </c>
      <c r="J337" s="127">
        <v>151445</v>
      </c>
      <c r="K337" s="127">
        <v>110856.2</v>
      </c>
      <c r="L337" s="128">
        <v>7926</v>
      </c>
      <c r="M337" s="127">
        <v>1000853466.5</v>
      </c>
      <c r="N337" s="128">
        <v>5249</v>
      </c>
    </row>
    <row r="338" spans="1:14" x14ac:dyDescent="0.3">
      <c r="A338" s="126">
        <v>45629</v>
      </c>
      <c r="B338" t="s">
        <v>2459</v>
      </c>
      <c r="C338" s="127">
        <v>125500</v>
      </c>
      <c r="D338" s="127">
        <v>125896.6</v>
      </c>
      <c r="E338" s="127">
        <v>124894.5</v>
      </c>
      <c r="F338" s="127">
        <v>125359.35</v>
      </c>
      <c r="G338" s="127">
        <v>125580</v>
      </c>
      <c r="H338" s="127">
        <v>125585.05</v>
      </c>
      <c r="I338" s="127">
        <v>125432.12</v>
      </c>
      <c r="J338" s="127">
        <v>151445</v>
      </c>
      <c r="K338" s="127">
        <v>110856.2</v>
      </c>
      <c r="L338" s="128">
        <v>5200</v>
      </c>
      <c r="M338" s="127">
        <v>652247040.45000005</v>
      </c>
      <c r="N338" s="128">
        <v>3330</v>
      </c>
    </row>
    <row r="339" spans="1:14" x14ac:dyDescent="0.3">
      <c r="A339" s="126">
        <v>45628</v>
      </c>
      <c r="B339" t="s">
        <v>2459</v>
      </c>
      <c r="C339" s="127">
        <v>125100</v>
      </c>
      <c r="D339" s="127">
        <v>125440.85</v>
      </c>
      <c r="E339" s="127">
        <v>124261</v>
      </c>
      <c r="F339" s="127">
        <v>125251.3</v>
      </c>
      <c r="G339" s="127">
        <v>125300</v>
      </c>
      <c r="H339" s="127">
        <v>125359.35</v>
      </c>
      <c r="I339" s="127">
        <v>124943.43</v>
      </c>
      <c r="J339" s="127">
        <v>151445</v>
      </c>
      <c r="K339" s="127">
        <v>110856.2</v>
      </c>
      <c r="L339" s="128">
        <v>5110</v>
      </c>
      <c r="M339" s="127">
        <v>638460903.14999998</v>
      </c>
      <c r="N339" s="128">
        <v>3168</v>
      </c>
    </row>
    <row r="340" spans="1:14" x14ac:dyDescent="0.3">
      <c r="A340" s="126">
        <v>45625</v>
      </c>
      <c r="B340" t="s">
        <v>2459</v>
      </c>
      <c r="C340" s="127">
        <v>123000</v>
      </c>
      <c r="D340" s="127">
        <v>125432.1</v>
      </c>
      <c r="E340" s="127">
        <v>122702.65</v>
      </c>
      <c r="F340" s="127">
        <v>123662.35</v>
      </c>
      <c r="G340" s="127">
        <v>125040.9</v>
      </c>
      <c r="H340" s="127">
        <v>125251.3</v>
      </c>
      <c r="I340" s="127">
        <v>124805.62</v>
      </c>
      <c r="J340" s="127">
        <v>151445</v>
      </c>
      <c r="K340" s="127">
        <v>110856.2</v>
      </c>
      <c r="L340" s="128">
        <v>8271</v>
      </c>
      <c r="M340" s="127">
        <v>1032267301.6</v>
      </c>
      <c r="N340" s="128">
        <v>5773</v>
      </c>
    </row>
    <row r="341" spans="1:14" x14ac:dyDescent="0.3">
      <c r="A341" s="126">
        <v>45624</v>
      </c>
      <c r="B341" t="s">
        <v>2459</v>
      </c>
      <c r="C341" s="127">
        <v>124548</v>
      </c>
      <c r="D341" s="127">
        <v>124689.95</v>
      </c>
      <c r="E341" s="127">
        <v>123458.05</v>
      </c>
      <c r="F341" s="127">
        <v>124534.2</v>
      </c>
      <c r="G341" s="127">
        <v>123580</v>
      </c>
      <c r="H341" s="127">
        <v>123662.35</v>
      </c>
      <c r="I341" s="127">
        <v>123833.48</v>
      </c>
      <c r="J341" s="127">
        <v>151445</v>
      </c>
      <c r="K341" s="127">
        <v>110856.2</v>
      </c>
      <c r="L341" s="128">
        <v>6135</v>
      </c>
      <c r="M341" s="127">
        <v>759718389.39999998</v>
      </c>
      <c r="N341" s="128">
        <v>4277</v>
      </c>
    </row>
    <row r="342" spans="1:14" x14ac:dyDescent="0.3">
      <c r="A342" s="126">
        <v>45623</v>
      </c>
      <c r="B342" t="s">
        <v>2459</v>
      </c>
      <c r="C342" s="127">
        <v>124150</v>
      </c>
      <c r="D342" s="127">
        <v>125299.95</v>
      </c>
      <c r="E342" s="127">
        <v>123110.25</v>
      </c>
      <c r="F342" s="127">
        <v>124173.2</v>
      </c>
      <c r="G342" s="127">
        <v>124999.9</v>
      </c>
      <c r="H342" s="127">
        <v>124534.2</v>
      </c>
      <c r="I342" s="127">
        <v>124176.75</v>
      </c>
      <c r="J342" s="127">
        <v>151445</v>
      </c>
      <c r="K342" s="127">
        <v>110856.2</v>
      </c>
      <c r="L342" s="128">
        <v>5246</v>
      </c>
      <c r="M342" s="127">
        <v>651431243.70000005</v>
      </c>
      <c r="N342" s="128">
        <v>3790</v>
      </c>
    </row>
    <row r="343" spans="1:14" x14ac:dyDescent="0.3">
      <c r="A343" s="126">
        <v>45622</v>
      </c>
      <c r="B343" t="s">
        <v>2459</v>
      </c>
      <c r="C343" s="127">
        <v>124700</v>
      </c>
      <c r="D343" s="127">
        <v>125749.7</v>
      </c>
      <c r="E343" s="127">
        <v>124000.05</v>
      </c>
      <c r="F343" s="127">
        <v>124492.35</v>
      </c>
      <c r="G343" s="127">
        <v>124206.45</v>
      </c>
      <c r="H343" s="127">
        <v>124173.2</v>
      </c>
      <c r="I343" s="127">
        <v>124789.25</v>
      </c>
      <c r="J343" s="127">
        <v>151445</v>
      </c>
      <c r="K343" s="127">
        <v>110856.2</v>
      </c>
      <c r="L343" s="128">
        <v>4556</v>
      </c>
      <c r="M343" s="127">
        <v>568539828.79999995</v>
      </c>
      <c r="N343" s="128">
        <v>3499</v>
      </c>
    </row>
    <row r="344" spans="1:14" x14ac:dyDescent="0.3">
      <c r="A344" s="126">
        <v>45621</v>
      </c>
      <c r="B344" t="s">
        <v>2459</v>
      </c>
      <c r="C344" s="127">
        <v>126000</v>
      </c>
      <c r="D344" s="127">
        <v>126200</v>
      </c>
      <c r="E344" s="127">
        <v>124000</v>
      </c>
      <c r="F344" s="127">
        <v>124597</v>
      </c>
      <c r="G344" s="127">
        <v>124799.95</v>
      </c>
      <c r="H344" s="127">
        <v>124492.35</v>
      </c>
      <c r="I344" s="127">
        <v>124851.4</v>
      </c>
      <c r="J344" s="127">
        <v>151445</v>
      </c>
      <c r="K344" s="127">
        <v>110856.2</v>
      </c>
      <c r="L344" s="128">
        <v>14605</v>
      </c>
      <c r="M344" s="127">
        <v>1823454756.0999999</v>
      </c>
      <c r="N344" s="128">
        <v>8881</v>
      </c>
    </row>
    <row r="345" spans="1:14" x14ac:dyDescent="0.3">
      <c r="A345" s="126">
        <v>45618</v>
      </c>
      <c r="B345" t="s">
        <v>2459</v>
      </c>
      <c r="C345" s="127">
        <v>123662</v>
      </c>
      <c r="D345" s="127">
        <v>124742.8</v>
      </c>
      <c r="E345" s="127">
        <v>122538.1</v>
      </c>
      <c r="F345" s="127">
        <v>123509.9</v>
      </c>
      <c r="G345" s="127">
        <v>124453</v>
      </c>
      <c r="H345" s="127">
        <v>124597</v>
      </c>
      <c r="I345" s="127">
        <v>123962.97</v>
      </c>
      <c r="J345" s="127">
        <v>151445</v>
      </c>
      <c r="K345" s="127">
        <v>110617.55</v>
      </c>
      <c r="L345" s="128">
        <v>6464</v>
      </c>
      <c r="M345" s="127">
        <v>801296666.95000005</v>
      </c>
      <c r="N345" s="128">
        <v>4260</v>
      </c>
    </row>
    <row r="346" spans="1:14" x14ac:dyDescent="0.3">
      <c r="A346" s="126">
        <v>45617</v>
      </c>
      <c r="B346" t="s">
        <v>2459</v>
      </c>
      <c r="C346" s="127">
        <v>123100</v>
      </c>
      <c r="D346" s="127">
        <v>124099.95</v>
      </c>
      <c r="E346" s="127">
        <v>121751.05</v>
      </c>
      <c r="F346" s="127">
        <v>122950.6</v>
      </c>
      <c r="G346" s="127">
        <v>123462</v>
      </c>
      <c r="H346" s="127">
        <v>123509.9</v>
      </c>
      <c r="I346" s="127">
        <v>123123.92</v>
      </c>
      <c r="J346" s="127">
        <v>151445</v>
      </c>
      <c r="K346" s="127">
        <v>110617.55</v>
      </c>
      <c r="L346" s="128">
        <v>6696</v>
      </c>
      <c r="M346" s="127">
        <v>824437769.79999995</v>
      </c>
      <c r="N346" s="128">
        <v>5034</v>
      </c>
    </row>
    <row r="347" spans="1:14" x14ac:dyDescent="0.3">
      <c r="A347" s="126">
        <v>45615</v>
      </c>
      <c r="B347" t="s">
        <v>2459</v>
      </c>
      <c r="C347" s="127">
        <v>120900</v>
      </c>
      <c r="D347" s="127">
        <v>124194.55</v>
      </c>
      <c r="E347" s="127">
        <v>120570.85</v>
      </c>
      <c r="F347" s="127">
        <v>120861.1</v>
      </c>
      <c r="G347" s="127">
        <v>122820</v>
      </c>
      <c r="H347" s="127">
        <v>122950.6</v>
      </c>
      <c r="I347" s="127">
        <v>122756.81</v>
      </c>
      <c r="J347" s="127">
        <v>151445</v>
      </c>
      <c r="K347" s="127">
        <v>110617.55</v>
      </c>
      <c r="L347" s="128">
        <v>9833</v>
      </c>
      <c r="M347" s="127">
        <v>1207067729.2</v>
      </c>
      <c r="N347" s="128">
        <v>7030</v>
      </c>
    </row>
    <row r="348" spans="1:14" x14ac:dyDescent="0.3">
      <c r="A348" s="126">
        <v>45614</v>
      </c>
      <c r="B348" t="s">
        <v>2459</v>
      </c>
      <c r="C348" s="127">
        <v>119088.1</v>
      </c>
      <c r="D348" s="127">
        <v>121174.65</v>
      </c>
      <c r="E348" s="127">
        <v>119024.15</v>
      </c>
      <c r="F348" s="127">
        <v>120551.75</v>
      </c>
      <c r="G348" s="127">
        <v>120930</v>
      </c>
      <c r="H348" s="127">
        <v>120861.1</v>
      </c>
      <c r="I348" s="127">
        <v>120460.53</v>
      </c>
      <c r="J348" s="127">
        <v>151445</v>
      </c>
      <c r="K348" s="127">
        <v>110617.55</v>
      </c>
      <c r="L348" s="128">
        <v>6728</v>
      </c>
      <c r="M348" s="127">
        <v>810458429.85000002</v>
      </c>
      <c r="N348" s="128">
        <v>4734</v>
      </c>
    </row>
    <row r="349" spans="1:14" x14ac:dyDescent="0.3">
      <c r="A349" s="126">
        <v>45610</v>
      </c>
      <c r="B349" t="s">
        <v>2459</v>
      </c>
      <c r="C349" s="127">
        <v>120400</v>
      </c>
      <c r="D349" s="127">
        <v>121901</v>
      </c>
      <c r="E349" s="127">
        <v>120283</v>
      </c>
      <c r="F349" s="127">
        <v>120483.7</v>
      </c>
      <c r="G349" s="127">
        <v>120601</v>
      </c>
      <c r="H349" s="127">
        <v>120551.75</v>
      </c>
      <c r="I349" s="127">
        <v>120860.9</v>
      </c>
      <c r="J349" s="127">
        <v>151445</v>
      </c>
      <c r="K349" s="127">
        <v>107033.05</v>
      </c>
      <c r="L349" s="128">
        <v>5012</v>
      </c>
      <c r="M349" s="127">
        <v>605754809.64999998</v>
      </c>
      <c r="N349" s="128">
        <v>3737</v>
      </c>
    </row>
    <row r="350" spans="1:14" x14ac:dyDescent="0.3">
      <c r="A350" s="126">
        <v>45609</v>
      </c>
      <c r="B350" t="s">
        <v>2459</v>
      </c>
      <c r="C350" s="127">
        <v>120900</v>
      </c>
      <c r="D350" s="127">
        <v>121659.95</v>
      </c>
      <c r="E350" s="127">
        <v>119925.3</v>
      </c>
      <c r="F350" s="127">
        <v>120924.15</v>
      </c>
      <c r="G350" s="127">
        <v>120720.45</v>
      </c>
      <c r="H350" s="127">
        <v>120483.7</v>
      </c>
      <c r="I350" s="127">
        <v>120899.11</v>
      </c>
      <c r="J350" s="127">
        <v>151445</v>
      </c>
      <c r="K350" s="127">
        <v>107033.05</v>
      </c>
      <c r="L350" s="128">
        <v>7941</v>
      </c>
      <c r="M350" s="127">
        <v>960059853.89999998</v>
      </c>
      <c r="N350" s="128">
        <v>5497</v>
      </c>
    </row>
    <row r="351" spans="1:14" x14ac:dyDescent="0.3">
      <c r="A351" s="126">
        <v>45608</v>
      </c>
      <c r="B351" t="s">
        <v>2459</v>
      </c>
      <c r="C351" s="127">
        <v>123700</v>
      </c>
      <c r="D351" s="127">
        <v>124107.7</v>
      </c>
      <c r="E351" s="127">
        <v>120717.1</v>
      </c>
      <c r="F351" s="127">
        <v>123045.6</v>
      </c>
      <c r="G351" s="127">
        <v>121000</v>
      </c>
      <c r="H351" s="127">
        <v>120924.15</v>
      </c>
      <c r="I351" s="127">
        <v>122188.72</v>
      </c>
      <c r="J351" s="127">
        <v>151445</v>
      </c>
      <c r="K351" s="127">
        <v>107033.05</v>
      </c>
      <c r="L351" s="128">
        <v>8804</v>
      </c>
      <c r="M351" s="127">
        <v>1075749454.05</v>
      </c>
      <c r="N351" s="128">
        <v>6221</v>
      </c>
    </row>
    <row r="352" spans="1:14" x14ac:dyDescent="0.3">
      <c r="A352" s="126">
        <v>45607</v>
      </c>
      <c r="B352" t="s">
        <v>2459</v>
      </c>
      <c r="C352" s="127">
        <v>120101</v>
      </c>
      <c r="D352" s="127">
        <v>125154.05</v>
      </c>
      <c r="E352" s="127">
        <v>120050</v>
      </c>
      <c r="F352" s="127">
        <v>119354.3</v>
      </c>
      <c r="G352" s="127">
        <v>122700</v>
      </c>
      <c r="H352" s="127">
        <v>123045.6</v>
      </c>
      <c r="I352" s="127">
        <v>123172.68</v>
      </c>
      <c r="J352" s="127">
        <v>151445</v>
      </c>
      <c r="K352" s="127">
        <v>107033.05</v>
      </c>
      <c r="L352" s="128">
        <v>23062</v>
      </c>
      <c r="M352" s="127">
        <v>2840608382.0500002</v>
      </c>
      <c r="N352" s="128">
        <v>14984</v>
      </c>
    </row>
    <row r="353" spans="1:14" x14ac:dyDescent="0.3">
      <c r="A353" s="126">
        <v>45604</v>
      </c>
      <c r="B353" t="s">
        <v>2459</v>
      </c>
      <c r="C353" s="127">
        <v>121000</v>
      </c>
      <c r="D353" s="127">
        <v>121249.45</v>
      </c>
      <c r="E353" s="127">
        <v>117401.05</v>
      </c>
      <c r="F353" s="127">
        <v>121025.95</v>
      </c>
      <c r="G353" s="127">
        <v>119100</v>
      </c>
      <c r="H353" s="127">
        <v>119354.3</v>
      </c>
      <c r="I353" s="127">
        <v>119024.25</v>
      </c>
      <c r="J353" s="127">
        <v>151445</v>
      </c>
      <c r="K353" s="127">
        <v>107008.05</v>
      </c>
      <c r="L353" s="128">
        <v>15073</v>
      </c>
      <c r="M353" s="127">
        <v>1794052578.05</v>
      </c>
      <c r="N353" s="128">
        <v>10738</v>
      </c>
    </row>
    <row r="354" spans="1:14" x14ac:dyDescent="0.3">
      <c r="A354" s="126">
        <v>45603</v>
      </c>
      <c r="B354" t="s">
        <v>2459</v>
      </c>
      <c r="C354" s="127">
        <v>121900</v>
      </c>
      <c r="D354" s="127">
        <v>122333.65</v>
      </c>
      <c r="E354" s="127">
        <v>120231.1</v>
      </c>
      <c r="F354" s="127">
        <v>121613.55</v>
      </c>
      <c r="G354" s="127">
        <v>121149.45</v>
      </c>
      <c r="H354" s="127">
        <v>121025.95</v>
      </c>
      <c r="I354" s="127">
        <v>121082.82</v>
      </c>
      <c r="J354" s="127">
        <v>151445</v>
      </c>
      <c r="K354" s="127">
        <v>107008.05</v>
      </c>
      <c r="L354" s="128">
        <v>5330</v>
      </c>
      <c r="M354" s="127">
        <v>645371405.64999998</v>
      </c>
      <c r="N354" s="128">
        <v>3885</v>
      </c>
    </row>
    <row r="355" spans="1:14" x14ac:dyDescent="0.3">
      <c r="A355" s="126">
        <v>45602</v>
      </c>
      <c r="B355" t="s">
        <v>2459</v>
      </c>
      <c r="C355" s="127">
        <v>119845</v>
      </c>
      <c r="D355" s="127">
        <v>121840.8</v>
      </c>
      <c r="E355" s="127">
        <v>119845</v>
      </c>
      <c r="F355" s="127">
        <v>119530.15</v>
      </c>
      <c r="G355" s="127">
        <v>121840</v>
      </c>
      <c r="H355" s="127">
        <v>121613.55</v>
      </c>
      <c r="I355" s="127">
        <v>120963.15</v>
      </c>
      <c r="J355" s="127">
        <v>151445</v>
      </c>
      <c r="K355" s="127">
        <v>107008.05</v>
      </c>
      <c r="L355" s="128">
        <v>6948</v>
      </c>
      <c r="M355" s="127">
        <v>840451948.60000002</v>
      </c>
      <c r="N355" s="128">
        <v>5120</v>
      </c>
    </row>
    <row r="356" spans="1:14" x14ac:dyDescent="0.3">
      <c r="A356" s="126">
        <v>45601</v>
      </c>
      <c r="B356" t="s">
        <v>2459</v>
      </c>
      <c r="C356" s="127">
        <v>120801</v>
      </c>
      <c r="D356" s="127">
        <v>121243.9</v>
      </c>
      <c r="E356" s="127">
        <v>118000</v>
      </c>
      <c r="F356" s="127">
        <v>120876.75</v>
      </c>
      <c r="G356" s="127">
        <v>119845</v>
      </c>
      <c r="H356" s="127">
        <v>119530.15</v>
      </c>
      <c r="I356" s="127">
        <v>119384.21</v>
      </c>
      <c r="J356" s="127">
        <v>151445</v>
      </c>
      <c r="K356" s="127">
        <v>107008.05</v>
      </c>
      <c r="L356" s="128">
        <v>9899</v>
      </c>
      <c r="M356" s="127">
        <v>1181784305.6500001</v>
      </c>
      <c r="N356" s="128">
        <v>6719</v>
      </c>
    </row>
    <row r="357" spans="1:14" x14ac:dyDescent="0.3">
      <c r="A357" s="126">
        <v>45600</v>
      </c>
      <c r="B357" t="s">
        <v>2459</v>
      </c>
      <c r="C357" s="127">
        <v>123750</v>
      </c>
      <c r="D357" s="127">
        <v>123830.3</v>
      </c>
      <c r="E357" s="127">
        <v>120500</v>
      </c>
      <c r="F357" s="127">
        <v>123330.3</v>
      </c>
      <c r="G357" s="127">
        <v>120550</v>
      </c>
      <c r="H357" s="127">
        <v>120876.75</v>
      </c>
      <c r="I357" s="127">
        <v>121676.9</v>
      </c>
      <c r="J357" s="127">
        <v>151445</v>
      </c>
      <c r="K357" s="127">
        <v>107008.05</v>
      </c>
      <c r="L357" s="128">
        <v>9772</v>
      </c>
      <c r="M357" s="127">
        <v>1189026671.55</v>
      </c>
      <c r="N357" s="128">
        <v>6808</v>
      </c>
    </row>
    <row r="358" spans="1:14" x14ac:dyDescent="0.3">
      <c r="A358" s="126">
        <v>45597</v>
      </c>
      <c r="B358" t="s">
        <v>2459</v>
      </c>
      <c r="C358" s="127">
        <v>122500</v>
      </c>
      <c r="D358" s="127">
        <v>123499.45</v>
      </c>
      <c r="E358" s="127">
        <v>122500</v>
      </c>
      <c r="F358" s="127">
        <v>122524.45</v>
      </c>
      <c r="G358" s="127">
        <v>123379.95</v>
      </c>
      <c r="H358" s="127">
        <v>123330.3</v>
      </c>
      <c r="I358" s="127">
        <v>123289.05</v>
      </c>
      <c r="J358" s="127">
        <v>151445</v>
      </c>
      <c r="K358" s="127">
        <v>107008.05</v>
      </c>
      <c r="L358">
        <v>927</v>
      </c>
      <c r="M358" s="127">
        <v>114288945.7</v>
      </c>
      <c r="N358">
        <v>788</v>
      </c>
    </row>
    <row r="359" spans="1:14" x14ac:dyDescent="0.3">
      <c r="A359" s="126">
        <v>45596</v>
      </c>
      <c r="B359" t="s">
        <v>2459</v>
      </c>
      <c r="C359" s="127">
        <v>122100</v>
      </c>
      <c r="D359" s="127">
        <v>122972.75</v>
      </c>
      <c r="E359" s="127">
        <v>121503</v>
      </c>
      <c r="F359" s="127">
        <v>121989.35</v>
      </c>
      <c r="G359" s="127">
        <v>122219.9</v>
      </c>
      <c r="H359" s="127">
        <v>122524.45</v>
      </c>
      <c r="I359" s="127">
        <v>122216.96000000001</v>
      </c>
      <c r="J359" s="127">
        <v>151445</v>
      </c>
      <c r="K359" s="127">
        <v>107008.05</v>
      </c>
      <c r="L359" s="128">
        <v>4359</v>
      </c>
      <c r="M359" s="127">
        <v>532743734.94999999</v>
      </c>
      <c r="N359" s="128">
        <v>3314</v>
      </c>
    </row>
    <row r="360" spans="1:14" x14ac:dyDescent="0.3">
      <c r="A360" s="126">
        <v>45595</v>
      </c>
      <c r="B360" t="s">
        <v>2459</v>
      </c>
      <c r="C360" s="127">
        <v>122200</v>
      </c>
      <c r="D360" s="127">
        <v>123163.4</v>
      </c>
      <c r="E360" s="127">
        <v>121300.05</v>
      </c>
      <c r="F360" s="127">
        <v>122507.85</v>
      </c>
      <c r="G360" s="127">
        <v>122198</v>
      </c>
      <c r="H360" s="127">
        <v>121989.35</v>
      </c>
      <c r="I360" s="127">
        <v>122234.7</v>
      </c>
      <c r="J360" s="127">
        <v>151445</v>
      </c>
      <c r="K360" s="127">
        <v>107008.05</v>
      </c>
      <c r="L360" s="128">
        <v>6372</v>
      </c>
      <c r="M360" s="127">
        <v>778879513.04999995</v>
      </c>
      <c r="N360" s="128">
        <v>4325</v>
      </c>
    </row>
    <row r="361" spans="1:14" x14ac:dyDescent="0.3">
      <c r="A361" s="126">
        <v>45594</v>
      </c>
      <c r="B361" t="s">
        <v>2459</v>
      </c>
      <c r="C361" s="127">
        <v>123399</v>
      </c>
      <c r="D361" s="127">
        <v>123400</v>
      </c>
      <c r="E361" s="127">
        <v>120750</v>
      </c>
      <c r="F361" s="127">
        <v>123090.95</v>
      </c>
      <c r="G361" s="127">
        <v>122345.60000000001</v>
      </c>
      <c r="H361" s="127">
        <v>122507.85</v>
      </c>
      <c r="I361" s="127">
        <v>121857.86</v>
      </c>
      <c r="J361" s="127">
        <v>151445</v>
      </c>
      <c r="K361" s="127">
        <v>107008.05</v>
      </c>
      <c r="L361" s="128">
        <v>5946</v>
      </c>
      <c r="M361" s="127">
        <v>724566833.5</v>
      </c>
      <c r="N361" s="128">
        <v>4361</v>
      </c>
    </row>
    <row r="362" spans="1:14" x14ac:dyDescent="0.3">
      <c r="A362" s="126">
        <v>45593</v>
      </c>
      <c r="B362" t="s">
        <v>2459</v>
      </c>
      <c r="C362" s="127">
        <v>122900</v>
      </c>
      <c r="D362" s="127">
        <v>124298</v>
      </c>
      <c r="E362" s="127">
        <v>122819.3</v>
      </c>
      <c r="F362" s="127">
        <v>122751.8</v>
      </c>
      <c r="G362" s="127">
        <v>122999</v>
      </c>
      <c r="H362" s="127">
        <v>123090.95</v>
      </c>
      <c r="I362" s="127">
        <v>123481.73</v>
      </c>
      <c r="J362" s="127">
        <v>151445</v>
      </c>
      <c r="K362" s="127">
        <v>107008.05</v>
      </c>
      <c r="L362" s="128">
        <v>5059</v>
      </c>
      <c r="M362" s="127">
        <v>624694051.35000002</v>
      </c>
      <c r="N362" s="128">
        <v>4120</v>
      </c>
    </row>
    <row r="363" spans="1:14" x14ac:dyDescent="0.3">
      <c r="A363" s="126">
        <v>45590</v>
      </c>
      <c r="B363" t="s">
        <v>2459</v>
      </c>
      <c r="C363" s="127">
        <v>124131.2</v>
      </c>
      <c r="D363" s="127">
        <v>124862.3</v>
      </c>
      <c r="E363" s="127">
        <v>121875.05</v>
      </c>
      <c r="F363" s="127">
        <v>124131.2</v>
      </c>
      <c r="G363" s="127">
        <v>122899</v>
      </c>
      <c r="H363" s="127">
        <v>122751.8</v>
      </c>
      <c r="I363" s="127">
        <v>123228.46</v>
      </c>
      <c r="J363" s="127">
        <v>151445</v>
      </c>
      <c r="K363" s="127">
        <v>107008.05</v>
      </c>
      <c r="L363" s="128">
        <v>6300</v>
      </c>
      <c r="M363" s="127">
        <v>776339303.39999998</v>
      </c>
      <c r="N363" s="128">
        <v>4291</v>
      </c>
    </row>
    <row r="364" spans="1:14" x14ac:dyDescent="0.3">
      <c r="A364" s="126">
        <v>45589</v>
      </c>
      <c r="B364" t="s">
        <v>2459</v>
      </c>
      <c r="C364" s="127">
        <v>125600</v>
      </c>
      <c r="D364" s="127">
        <v>125999.85</v>
      </c>
      <c r="E364" s="127">
        <v>123950</v>
      </c>
      <c r="F364" s="127">
        <v>125493.95</v>
      </c>
      <c r="G364" s="127">
        <v>124159.95</v>
      </c>
      <c r="H364" s="127">
        <v>124131.2</v>
      </c>
      <c r="I364" s="127">
        <v>124581.08</v>
      </c>
      <c r="J364" s="127">
        <v>151445</v>
      </c>
      <c r="K364" s="127">
        <v>107008.05</v>
      </c>
      <c r="L364" s="128">
        <v>5151</v>
      </c>
      <c r="M364" s="127">
        <v>641717132.5</v>
      </c>
      <c r="N364" s="128">
        <v>3768</v>
      </c>
    </row>
    <row r="365" spans="1:14" x14ac:dyDescent="0.3">
      <c r="A365" s="126">
        <v>45588</v>
      </c>
      <c r="B365" t="s">
        <v>2459</v>
      </c>
      <c r="C365" s="127">
        <v>126100</v>
      </c>
      <c r="D365" s="127">
        <v>126755</v>
      </c>
      <c r="E365" s="127">
        <v>124988.4</v>
      </c>
      <c r="F365" s="127">
        <v>126407.25</v>
      </c>
      <c r="G365" s="127">
        <v>125500</v>
      </c>
      <c r="H365" s="127">
        <v>125493.95</v>
      </c>
      <c r="I365" s="127">
        <v>125914.35</v>
      </c>
      <c r="J365" s="127">
        <v>151445</v>
      </c>
      <c r="K365" s="127">
        <v>107008.05</v>
      </c>
      <c r="L365" s="128">
        <v>6712</v>
      </c>
      <c r="M365" s="127">
        <v>845137107.85000002</v>
      </c>
      <c r="N365" s="128">
        <v>4948</v>
      </c>
    </row>
    <row r="366" spans="1:14" x14ac:dyDescent="0.3">
      <c r="A366" s="126">
        <v>45587</v>
      </c>
      <c r="B366" t="s">
        <v>2459</v>
      </c>
      <c r="C366" s="127">
        <v>128990</v>
      </c>
      <c r="D366" s="127">
        <v>128990</v>
      </c>
      <c r="E366" s="127">
        <v>126100</v>
      </c>
      <c r="F366" s="127">
        <v>128242.95</v>
      </c>
      <c r="G366" s="127">
        <v>126498</v>
      </c>
      <c r="H366" s="127">
        <v>126407.25</v>
      </c>
      <c r="I366" s="127">
        <v>127328.26</v>
      </c>
      <c r="J366" s="127">
        <v>151445</v>
      </c>
      <c r="K366" s="127">
        <v>107008.05</v>
      </c>
      <c r="L366" s="128">
        <v>5713</v>
      </c>
      <c r="M366" s="127">
        <v>727426322.45000005</v>
      </c>
      <c r="N366" s="128">
        <v>4270</v>
      </c>
    </row>
    <row r="367" spans="1:14" x14ac:dyDescent="0.3">
      <c r="A367" s="126">
        <v>45586</v>
      </c>
      <c r="B367" t="s">
        <v>2459</v>
      </c>
      <c r="C367" s="127">
        <v>130100</v>
      </c>
      <c r="D367" s="127">
        <v>132000</v>
      </c>
      <c r="E367" s="127">
        <v>128051.05</v>
      </c>
      <c r="F367" s="127">
        <v>129444.65</v>
      </c>
      <c r="G367" s="127">
        <v>128249.95</v>
      </c>
      <c r="H367" s="127">
        <v>128242.95</v>
      </c>
      <c r="I367" s="127">
        <v>129850.12</v>
      </c>
      <c r="J367" s="127">
        <v>151445</v>
      </c>
      <c r="K367" s="127">
        <v>107008.05</v>
      </c>
      <c r="L367" s="128">
        <v>9788</v>
      </c>
      <c r="M367" s="127">
        <v>1270972960.1500001</v>
      </c>
      <c r="N367" s="128">
        <v>6923</v>
      </c>
    </row>
    <row r="368" spans="1:14" x14ac:dyDescent="0.3">
      <c r="A368" s="126">
        <v>45583</v>
      </c>
      <c r="B368" t="s">
        <v>2459</v>
      </c>
      <c r="C368" s="127">
        <v>129800</v>
      </c>
      <c r="D368" s="127">
        <v>129950</v>
      </c>
      <c r="E368" s="127">
        <v>128618</v>
      </c>
      <c r="F368" s="127">
        <v>129811.75</v>
      </c>
      <c r="G368" s="127">
        <v>129599</v>
      </c>
      <c r="H368" s="127">
        <v>129444.65</v>
      </c>
      <c r="I368" s="127">
        <v>129399.92</v>
      </c>
      <c r="J368" s="127">
        <v>151445</v>
      </c>
      <c r="K368" s="127">
        <v>107008.05</v>
      </c>
      <c r="L368" s="128">
        <v>3964</v>
      </c>
      <c r="M368" s="127">
        <v>512941292.44999999</v>
      </c>
      <c r="N368" s="128">
        <v>3119</v>
      </c>
    </row>
    <row r="369" spans="1:14" x14ac:dyDescent="0.3">
      <c r="A369" s="126">
        <v>45582</v>
      </c>
      <c r="B369" t="s">
        <v>2459</v>
      </c>
      <c r="C369" s="127">
        <v>130421</v>
      </c>
      <c r="D369" s="127">
        <v>130949.9</v>
      </c>
      <c r="E369" s="127">
        <v>129400</v>
      </c>
      <c r="F369" s="127">
        <v>130493.8</v>
      </c>
      <c r="G369" s="127">
        <v>129898</v>
      </c>
      <c r="H369" s="127">
        <v>129811.75</v>
      </c>
      <c r="I369" s="127">
        <v>129925.75999999999</v>
      </c>
      <c r="J369" s="127">
        <v>151445</v>
      </c>
      <c r="K369" s="127">
        <v>107008.05</v>
      </c>
      <c r="L369" s="128">
        <v>3163</v>
      </c>
      <c r="M369" s="127">
        <v>410955192</v>
      </c>
      <c r="N369" s="128">
        <v>2339</v>
      </c>
    </row>
    <row r="370" spans="1:14" x14ac:dyDescent="0.3">
      <c r="A370" s="126">
        <v>45581</v>
      </c>
      <c r="B370" t="s">
        <v>2459</v>
      </c>
      <c r="C370" s="127">
        <v>131000.25</v>
      </c>
      <c r="D370" s="127">
        <v>131278.1</v>
      </c>
      <c r="E370" s="127">
        <v>129530.05</v>
      </c>
      <c r="F370" s="127">
        <v>131027.25</v>
      </c>
      <c r="G370" s="127">
        <v>130585</v>
      </c>
      <c r="H370" s="127">
        <v>130493.8</v>
      </c>
      <c r="I370" s="127">
        <v>130304.68</v>
      </c>
      <c r="J370" s="127">
        <v>151445</v>
      </c>
      <c r="K370" s="127">
        <v>107008.05</v>
      </c>
      <c r="L370" s="128">
        <v>5437</v>
      </c>
      <c r="M370" s="127">
        <v>708466541.10000002</v>
      </c>
      <c r="N370" s="128">
        <v>3734</v>
      </c>
    </row>
    <row r="371" spans="1:14" x14ac:dyDescent="0.3">
      <c r="A371" s="126">
        <v>45580</v>
      </c>
      <c r="B371" t="s">
        <v>2459</v>
      </c>
      <c r="C371" s="127">
        <v>131914</v>
      </c>
      <c r="D371" s="127">
        <v>132499.95000000001</v>
      </c>
      <c r="E371" s="127">
        <v>130850</v>
      </c>
      <c r="F371" s="127">
        <v>131913.29999999999</v>
      </c>
      <c r="G371" s="127">
        <v>131186.6</v>
      </c>
      <c r="H371" s="127">
        <v>131027.25</v>
      </c>
      <c r="I371" s="127">
        <v>131348.62</v>
      </c>
      <c r="J371" s="127">
        <v>151445</v>
      </c>
      <c r="K371" s="127">
        <v>107008.05</v>
      </c>
      <c r="L371" s="128">
        <v>6023</v>
      </c>
      <c r="M371" s="127">
        <v>791112742.10000002</v>
      </c>
      <c r="N371" s="128">
        <v>3424</v>
      </c>
    </row>
    <row r="372" spans="1:14" x14ac:dyDescent="0.3">
      <c r="A372" s="126">
        <v>45579</v>
      </c>
      <c r="B372" t="s">
        <v>2459</v>
      </c>
      <c r="C372" s="127">
        <v>132197.6</v>
      </c>
      <c r="D372" s="127">
        <v>132900</v>
      </c>
      <c r="E372" s="127">
        <v>131251.20000000001</v>
      </c>
      <c r="F372" s="127">
        <v>132197.6</v>
      </c>
      <c r="G372" s="127">
        <v>132125.1</v>
      </c>
      <c r="H372" s="127">
        <v>131913.29999999999</v>
      </c>
      <c r="I372" s="127">
        <v>132070.76</v>
      </c>
      <c r="J372" s="127">
        <v>151445</v>
      </c>
      <c r="K372" s="127">
        <v>107008.05</v>
      </c>
      <c r="L372" s="128">
        <v>5429</v>
      </c>
      <c r="M372" s="127">
        <v>717012169.85000002</v>
      </c>
      <c r="N372" s="128">
        <v>4182</v>
      </c>
    </row>
    <row r="373" spans="1:14" x14ac:dyDescent="0.3">
      <c r="A373" s="126">
        <v>45576</v>
      </c>
      <c r="B373" t="s">
        <v>2459</v>
      </c>
      <c r="C373" s="127">
        <v>132400</v>
      </c>
      <c r="D373" s="127">
        <v>132417.9</v>
      </c>
      <c r="E373" s="127">
        <v>131151.20000000001</v>
      </c>
      <c r="F373" s="127">
        <v>132214.45000000001</v>
      </c>
      <c r="G373" s="127">
        <v>132214.15</v>
      </c>
      <c r="H373" s="127">
        <v>132197.6</v>
      </c>
      <c r="I373" s="127">
        <v>131926.06</v>
      </c>
      <c r="J373" s="127">
        <v>151445</v>
      </c>
      <c r="K373" s="127">
        <v>106405</v>
      </c>
      <c r="L373" s="128">
        <v>3353</v>
      </c>
      <c r="M373" s="127">
        <v>442348070.60000002</v>
      </c>
      <c r="N373" s="128">
        <v>2424</v>
      </c>
    </row>
    <row r="374" spans="1:14" x14ac:dyDescent="0.3">
      <c r="A374" s="126">
        <v>45575</v>
      </c>
      <c r="B374" t="s">
        <v>2459</v>
      </c>
      <c r="C374" s="127">
        <v>133600</v>
      </c>
      <c r="D374" s="127">
        <v>133690</v>
      </c>
      <c r="E374" s="127">
        <v>132000</v>
      </c>
      <c r="F374" s="127">
        <v>132583.29999999999</v>
      </c>
      <c r="G374" s="127">
        <v>132409.9</v>
      </c>
      <c r="H374" s="127">
        <v>132214.45000000001</v>
      </c>
      <c r="I374" s="127">
        <v>132673.51</v>
      </c>
      <c r="J374" s="127">
        <v>151445</v>
      </c>
      <c r="K374" s="127">
        <v>106405</v>
      </c>
      <c r="L374" s="128">
        <v>3208</v>
      </c>
      <c r="M374" s="127">
        <v>425616607.39999998</v>
      </c>
      <c r="N374" s="128">
        <v>2398</v>
      </c>
    </row>
    <row r="375" spans="1:14" x14ac:dyDescent="0.3">
      <c r="A375" s="126">
        <v>45574</v>
      </c>
      <c r="B375" t="s">
        <v>2459</v>
      </c>
      <c r="C375" s="127">
        <v>133800</v>
      </c>
      <c r="D375" s="127">
        <v>133990</v>
      </c>
      <c r="E375" s="127">
        <v>132450.85</v>
      </c>
      <c r="F375" s="127">
        <v>132140.20000000001</v>
      </c>
      <c r="G375" s="127">
        <v>132700</v>
      </c>
      <c r="H375" s="127">
        <v>132583.29999999999</v>
      </c>
      <c r="I375" s="127">
        <v>132941.54999999999</v>
      </c>
      <c r="J375" s="127">
        <v>151445</v>
      </c>
      <c r="K375" s="127">
        <v>106405</v>
      </c>
      <c r="L375" s="128">
        <v>4681</v>
      </c>
      <c r="M375" s="127">
        <v>622299391.85000002</v>
      </c>
      <c r="N375" s="128">
        <v>3659</v>
      </c>
    </row>
    <row r="376" spans="1:14" x14ac:dyDescent="0.3">
      <c r="A376" s="126">
        <v>45573</v>
      </c>
      <c r="B376" t="s">
        <v>2459</v>
      </c>
      <c r="C376" s="127">
        <v>131600</v>
      </c>
      <c r="D376" s="127">
        <v>132583.85</v>
      </c>
      <c r="E376" s="127">
        <v>130850.1</v>
      </c>
      <c r="F376" s="127">
        <v>131237.85</v>
      </c>
      <c r="G376" s="127">
        <v>132200</v>
      </c>
      <c r="H376" s="127">
        <v>132140.20000000001</v>
      </c>
      <c r="I376" s="127">
        <v>131760.89000000001</v>
      </c>
      <c r="J376" s="127">
        <v>151445</v>
      </c>
      <c r="K376" s="127">
        <v>106405</v>
      </c>
      <c r="L376" s="128">
        <v>5944</v>
      </c>
      <c r="M376" s="127">
        <v>783186741.45000005</v>
      </c>
      <c r="N376" s="128">
        <v>4527</v>
      </c>
    </row>
    <row r="377" spans="1:14" x14ac:dyDescent="0.3">
      <c r="A377" s="126">
        <v>45572</v>
      </c>
      <c r="B377" t="s">
        <v>2459</v>
      </c>
      <c r="C377" s="127">
        <v>135377</v>
      </c>
      <c r="D377" s="127">
        <v>135500</v>
      </c>
      <c r="E377" s="127">
        <v>130555</v>
      </c>
      <c r="F377" s="127">
        <v>133408.75</v>
      </c>
      <c r="G377" s="127">
        <v>131555</v>
      </c>
      <c r="H377" s="127">
        <v>131237.85</v>
      </c>
      <c r="I377" s="127">
        <v>132162.76999999999</v>
      </c>
      <c r="J377" s="127">
        <v>151445</v>
      </c>
      <c r="K377" s="127">
        <v>106405</v>
      </c>
      <c r="L377" s="128">
        <v>7958</v>
      </c>
      <c r="M377" s="127">
        <v>1051751332.75</v>
      </c>
      <c r="N377" s="128">
        <v>6477</v>
      </c>
    </row>
    <row r="378" spans="1:14" x14ac:dyDescent="0.3">
      <c r="A378" s="126">
        <v>45569</v>
      </c>
      <c r="B378" t="s">
        <v>2459</v>
      </c>
      <c r="C378" s="127">
        <v>136600</v>
      </c>
      <c r="D378" s="127">
        <v>136782.79999999999</v>
      </c>
      <c r="E378" s="127">
        <v>133000</v>
      </c>
      <c r="F378" s="127">
        <v>136104.35</v>
      </c>
      <c r="G378" s="127">
        <v>133500</v>
      </c>
      <c r="H378" s="127">
        <v>133408.75</v>
      </c>
      <c r="I378" s="127">
        <v>134302.10999999999</v>
      </c>
      <c r="J378" s="127">
        <v>151445</v>
      </c>
      <c r="K378" s="127">
        <v>106405</v>
      </c>
      <c r="L378" s="128">
        <v>10223</v>
      </c>
      <c r="M378" s="127">
        <v>1372970433.3</v>
      </c>
      <c r="N378" s="128">
        <v>7379</v>
      </c>
    </row>
    <row r="379" spans="1:14" x14ac:dyDescent="0.3">
      <c r="A379" s="126">
        <v>45568</v>
      </c>
      <c r="B379" t="s">
        <v>2459</v>
      </c>
      <c r="C379" s="127">
        <v>138000</v>
      </c>
      <c r="D379" s="127">
        <v>139894.5</v>
      </c>
      <c r="E379" s="127">
        <v>135924.4</v>
      </c>
      <c r="F379" s="127">
        <v>140262.9</v>
      </c>
      <c r="G379" s="127">
        <v>136200</v>
      </c>
      <c r="H379" s="127">
        <v>136104.35</v>
      </c>
      <c r="I379" s="127">
        <v>137417.22</v>
      </c>
      <c r="J379" s="127">
        <v>151445</v>
      </c>
      <c r="K379" s="127">
        <v>106405</v>
      </c>
      <c r="L379" s="128">
        <v>7483</v>
      </c>
      <c r="M379" s="127">
        <v>1028293038.3</v>
      </c>
      <c r="N379" s="128">
        <v>5529</v>
      </c>
    </row>
    <row r="380" spans="1:14" x14ac:dyDescent="0.3">
      <c r="A380" s="126">
        <v>45566</v>
      </c>
      <c r="B380" t="s">
        <v>2459</v>
      </c>
      <c r="C380" s="127">
        <v>139600</v>
      </c>
      <c r="D380" s="127">
        <v>140447.1</v>
      </c>
      <c r="E380" s="127">
        <v>138950.20000000001</v>
      </c>
      <c r="F380" s="127">
        <v>138513.65</v>
      </c>
      <c r="G380" s="127">
        <v>140101</v>
      </c>
      <c r="H380" s="127">
        <v>140262.9</v>
      </c>
      <c r="I380" s="127">
        <v>139877.82999999999</v>
      </c>
      <c r="J380" s="127">
        <v>151445</v>
      </c>
      <c r="K380" s="127">
        <v>106405</v>
      </c>
      <c r="L380" s="128">
        <v>3931</v>
      </c>
      <c r="M380" s="127">
        <v>549859737.35000002</v>
      </c>
      <c r="N380" s="128">
        <v>3077</v>
      </c>
    </row>
    <row r="381" spans="1:14" x14ac:dyDescent="0.3">
      <c r="A381" s="126">
        <v>45565</v>
      </c>
      <c r="B381" t="s">
        <v>2459</v>
      </c>
      <c r="C381" s="127">
        <v>141000</v>
      </c>
      <c r="D381" s="127">
        <v>141884.85</v>
      </c>
      <c r="E381" s="127">
        <v>138200.04999999999</v>
      </c>
      <c r="F381" s="127">
        <v>140973.9</v>
      </c>
      <c r="G381" s="127">
        <v>138600</v>
      </c>
      <c r="H381" s="127">
        <v>138513.65</v>
      </c>
      <c r="I381" s="127">
        <v>139546.89000000001</v>
      </c>
      <c r="J381" s="127">
        <v>151445</v>
      </c>
      <c r="K381" s="127">
        <v>106405</v>
      </c>
      <c r="L381" s="128">
        <v>6269</v>
      </c>
      <c r="M381" s="127">
        <v>874819453.70000005</v>
      </c>
      <c r="N381" s="128">
        <v>4956</v>
      </c>
    </row>
    <row r="382" spans="1:14" x14ac:dyDescent="0.3">
      <c r="A382" s="126">
        <v>45562</v>
      </c>
      <c r="B382" t="s">
        <v>2459</v>
      </c>
      <c r="C382" s="127">
        <v>138700</v>
      </c>
      <c r="D382" s="127">
        <v>142383.9</v>
      </c>
      <c r="E382" s="127">
        <v>138377</v>
      </c>
      <c r="F382" s="127">
        <v>138852.15</v>
      </c>
      <c r="G382" s="127">
        <v>141000.04999999999</v>
      </c>
      <c r="H382" s="127">
        <v>140973.9</v>
      </c>
      <c r="I382" s="127">
        <v>141235.34</v>
      </c>
      <c r="J382" s="127">
        <v>151445</v>
      </c>
      <c r="K382" s="127">
        <v>106405</v>
      </c>
      <c r="L382" s="128">
        <v>12240</v>
      </c>
      <c r="M382" s="127">
        <v>1728720622</v>
      </c>
      <c r="N382" s="128">
        <v>8793</v>
      </c>
    </row>
    <row r="383" spans="1:14" x14ac:dyDescent="0.3">
      <c r="A383" s="126">
        <v>45561</v>
      </c>
      <c r="B383" t="s">
        <v>2459</v>
      </c>
      <c r="C383" s="127">
        <v>139250</v>
      </c>
      <c r="D383" s="127">
        <v>139500</v>
      </c>
      <c r="E383" s="127">
        <v>137697.04999999999</v>
      </c>
      <c r="F383" s="127">
        <v>139156.15</v>
      </c>
      <c r="G383" s="127">
        <v>138800</v>
      </c>
      <c r="H383" s="127">
        <v>138852.15</v>
      </c>
      <c r="I383" s="127">
        <v>138609.70000000001</v>
      </c>
      <c r="J383" s="127">
        <v>151445</v>
      </c>
      <c r="K383" s="127">
        <v>106405</v>
      </c>
      <c r="L383" s="128">
        <v>8335</v>
      </c>
      <c r="M383" s="127">
        <v>1155311833.0999999</v>
      </c>
      <c r="N383" s="128">
        <v>5982</v>
      </c>
    </row>
    <row r="384" spans="1:14" x14ac:dyDescent="0.3">
      <c r="A384" s="126">
        <v>45560</v>
      </c>
      <c r="B384" t="s">
        <v>2459</v>
      </c>
      <c r="C384" s="127">
        <v>137348</v>
      </c>
      <c r="D384" s="127">
        <v>139855.65</v>
      </c>
      <c r="E384" s="127">
        <v>137300.15</v>
      </c>
      <c r="F384" s="127">
        <v>137813</v>
      </c>
      <c r="G384" s="127">
        <v>139139</v>
      </c>
      <c r="H384" s="127">
        <v>139156.15</v>
      </c>
      <c r="I384" s="127">
        <v>138747.22</v>
      </c>
      <c r="J384" s="127">
        <v>151445</v>
      </c>
      <c r="K384" s="127">
        <v>106405</v>
      </c>
      <c r="L384" s="128">
        <v>8665</v>
      </c>
      <c r="M384" s="127">
        <v>1202244664.0999999</v>
      </c>
      <c r="N384" s="128">
        <v>5902</v>
      </c>
    </row>
    <row r="385" spans="1:14" x14ac:dyDescent="0.3">
      <c r="A385" s="126">
        <v>45559</v>
      </c>
      <c r="B385" t="s">
        <v>2459</v>
      </c>
      <c r="C385" s="127">
        <v>137210</v>
      </c>
      <c r="D385" s="127">
        <v>137999.95000000001</v>
      </c>
      <c r="E385" s="127">
        <v>136750</v>
      </c>
      <c r="F385" s="127">
        <v>137234.79999999999</v>
      </c>
      <c r="G385" s="127">
        <v>137204.6</v>
      </c>
      <c r="H385" s="127">
        <v>137813</v>
      </c>
      <c r="I385" s="127">
        <v>137570.25</v>
      </c>
      <c r="J385" s="127">
        <v>151445</v>
      </c>
      <c r="K385" s="127">
        <v>106405</v>
      </c>
      <c r="L385" s="128">
        <v>5250</v>
      </c>
      <c r="M385" s="127">
        <v>722243787.25</v>
      </c>
      <c r="N385" s="128">
        <v>3744</v>
      </c>
    </row>
    <row r="386" spans="1:14" x14ac:dyDescent="0.3">
      <c r="A386" s="126">
        <v>45558</v>
      </c>
      <c r="B386" t="s">
        <v>2459</v>
      </c>
      <c r="C386" s="127">
        <v>136050</v>
      </c>
      <c r="D386" s="127">
        <v>137500</v>
      </c>
      <c r="E386" s="127">
        <v>136050</v>
      </c>
      <c r="F386" s="127">
        <v>135934.39999999999</v>
      </c>
      <c r="G386" s="127">
        <v>137292.25</v>
      </c>
      <c r="H386" s="127">
        <v>137234.79999999999</v>
      </c>
      <c r="I386" s="127">
        <v>136840.13</v>
      </c>
      <c r="J386" s="127">
        <v>151445</v>
      </c>
      <c r="K386" s="127">
        <v>106405</v>
      </c>
      <c r="L386" s="128">
        <v>5664</v>
      </c>
      <c r="M386" s="127">
        <v>775062473.29999995</v>
      </c>
      <c r="N386" s="128">
        <v>4122</v>
      </c>
    </row>
    <row r="387" spans="1:14" x14ac:dyDescent="0.3">
      <c r="A387" s="126">
        <v>45555</v>
      </c>
      <c r="B387" t="s">
        <v>2459</v>
      </c>
      <c r="C387" s="127">
        <v>136500</v>
      </c>
      <c r="D387" s="127">
        <v>136818.29999999999</v>
      </c>
      <c r="E387" s="127">
        <v>135100.04999999999</v>
      </c>
      <c r="F387" s="127">
        <v>136347.6</v>
      </c>
      <c r="G387" s="127">
        <v>136000</v>
      </c>
      <c r="H387" s="127">
        <v>135934.39999999999</v>
      </c>
      <c r="I387" s="127">
        <v>135902.46</v>
      </c>
      <c r="J387" s="127">
        <v>151445</v>
      </c>
      <c r="K387" s="127">
        <v>106405</v>
      </c>
      <c r="L387" s="128">
        <v>13578</v>
      </c>
      <c r="M387" s="127">
        <v>1845283649.7</v>
      </c>
      <c r="N387" s="128">
        <v>8567</v>
      </c>
    </row>
    <row r="388" spans="1:14" x14ac:dyDescent="0.3">
      <c r="A388" s="126">
        <v>45554</v>
      </c>
      <c r="B388" t="s">
        <v>2459</v>
      </c>
      <c r="C388" s="127">
        <v>134700</v>
      </c>
      <c r="D388" s="127">
        <v>136850</v>
      </c>
      <c r="E388" s="127">
        <v>134122.95000000001</v>
      </c>
      <c r="F388" s="127">
        <v>134242.70000000001</v>
      </c>
      <c r="G388" s="127">
        <v>136500</v>
      </c>
      <c r="H388" s="127">
        <v>136347.6</v>
      </c>
      <c r="I388" s="127">
        <v>135550.01999999999</v>
      </c>
      <c r="J388" s="127">
        <v>151445</v>
      </c>
      <c r="K388" s="127">
        <v>106405</v>
      </c>
      <c r="L388" s="128">
        <v>7839</v>
      </c>
      <c r="M388" s="127">
        <v>1062576613</v>
      </c>
      <c r="N388" s="128">
        <v>5632</v>
      </c>
    </row>
    <row r="389" spans="1:14" x14ac:dyDescent="0.3">
      <c r="A389" s="126">
        <v>45553</v>
      </c>
      <c r="B389" t="s">
        <v>2459</v>
      </c>
      <c r="C389" s="127">
        <v>135690</v>
      </c>
      <c r="D389" s="127">
        <v>135690</v>
      </c>
      <c r="E389" s="127">
        <v>133300</v>
      </c>
      <c r="F389" s="127">
        <v>135219.20000000001</v>
      </c>
      <c r="G389" s="127">
        <v>134300</v>
      </c>
      <c r="H389" s="127">
        <v>134242.70000000001</v>
      </c>
      <c r="I389" s="127">
        <v>134392.95000000001</v>
      </c>
      <c r="J389" s="127">
        <v>151445</v>
      </c>
      <c r="K389" s="127">
        <v>106405</v>
      </c>
      <c r="L389" s="128">
        <v>4978</v>
      </c>
      <c r="M389" s="127">
        <v>669008095.70000005</v>
      </c>
      <c r="N389" s="128">
        <v>3648</v>
      </c>
    </row>
    <row r="390" spans="1:14" x14ac:dyDescent="0.3">
      <c r="A390" s="126">
        <v>45552</v>
      </c>
      <c r="B390" t="s">
        <v>2459</v>
      </c>
      <c r="C390" s="127">
        <v>137050</v>
      </c>
      <c r="D390" s="127">
        <v>137264.35</v>
      </c>
      <c r="E390" s="127">
        <v>135052.95000000001</v>
      </c>
      <c r="F390" s="127">
        <v>136427</v>
      </c>
      <c r="G390" s="127">
        <v>135249</v>
      </c>
      <c r="H390" s="127">
        <v>135219.20000000001</v>
      </c>
      <c r="I390" s="127">
        <v>135716.71</v>
      </c>
      <c r="J390" s="127">
        <v>151445</v>
      </c>
      <c r="K390" s="127">
        <v>106405</v>
      </c>
      <c r="L390" s="128">
        <v>2915</v>
      </c>
      <c r="M390" s="127">
        <v>395614201.55000001</v>
      </c>
      <c r="N390" s="128">
        <v>2447</v>
      </c>
    </row>
    <row r="391" spans="1:14" x14ac:dyDescent="0.3">
      <c r="A391" s="126">
        <v>45551</v>
      </c>
      <c r="B391" t="s">
        <v>2459</v>
      </c>
      <c r="C391" s="127">
        <v>137800</v>
      </c>
      <c r="D391" s="127">
        <v>138509</v>
      </c>
      <c r="E391" s="127">
        <v>136100</v>
      </c>
      <c r="F391" s="127">
        <v>137353.95000000001</v>
      </c>
      <c r="G391" s="127">
        <v>136250</v>
      </c>
      <c r="H391" s="127">
        <v>136427</v>
      </c>
      <c r="I391" s="127">
        <v>136890.26</v>
      </c>
      <c r="J391" s="127">
        <v>151445</v>
      </c>
      <c r="K391" s="127">
        <v>106405</v>
      </c>
      <c r="L391" s="128">
        <v>5576</v>
      </c>
      <c r="M391" s="127">
        <v>763300088.04999995</v>
      </c>
      <c r="N391" s="128">
        <v>4151</v>
      </c>
    </row>
    <row r="392" spans="1:14" x14ac:dyDescent="0.3">
      <c r="A392" s="126">
        <v>45548</v>
      </c>
      <c r="B392" t="s">
        <v>2459</v>
      </c>
      <c r="C392" s="127">
        <v>136400</v>
      </c>
      <c r="D392" s="127">
        <v>137599.95000000001</v>
      </c>
      <c r="E392" s="127">
        <v>135800.04999999999</v>
      </c>
      <c r="F392" s="127">
        <v>135962.25</v>
      </c>
      <c r="G392" s="127">
        <v>137485</v>
      </c>
      <c r="H392" s="127">
        <v>137353.95000000001</v>
      </c>
      <c r="I392" s="127">
        <v>137086.26</v>
      </c>
      <c r="J392" s="127">
        <v>151445</v>
      </c>
      <c r="K392" s="127">
        <v>106405</v>
      </c>
      <c r="L392" s="128">
        <v>4948</v>
      </c>
      <c r="M392" s="127">
        <v>678302818.25</v>
      </c>
      <c r="N392" s="128">
        <v>3794</v>
      </c>
    </row>
    <row r="393" spans="1:14" x14ac:dyDescent="0.3">
      <c r="A393" s="126">
        <v>45547</v>
      </c>
      <c r="B393" t="s">
        <v>2459</v>
      </c>
      <c r="C393" s="127">
        <v>135798</v>
      </c>
      <c r="D393" s="127">
        <v>136476.1</v>
      </c>
      <c r="E393" s="127">
        <v>135500</v>
      </c>
      <c r="F393" s="127">
        <v>135345.95000000001</v>
      </c>
      <c r="G393" s="127">
        <v>135600</v>
      </c>
      <c r="H393" s="127">
        <v>135962.25</v>
      </c>
      <c r="I393" s="127">
        <v>135939.70000000001</v>
      </c>
      <c r="J393" s="127">
        <v>151445</v>
      </c>
      <c r="K393" s="127">
        <v>106405</v>
      </c>
      <c r="L393" s="128">
        <v>3413</v>
      </c>
      <c r="M393" s="127">
        <v>463962183.5</v>
      </c>
      <c r="N393" s="128">
        <v>2530</v>
      </c>
    </row>
    <row r="394" spans="1:14" x14ac:dyDescent="0.3">
      <c r="A394" s="126">
        <v>45546</v>
      </c>
      <c r="B394" t="s">
        <v>2459</v>
      </c>
      <c r="C394" s="127">
        <v>136220</v>
      </c>
      <c r="D394" s="127">
        <v>136650</v>
      </c>
      <c r="E394" s="127">
        <v>135141.79999999999</v>
      </c>
      <c r="F394" s="127">
        <v>135759.4</v>
      </c>
      <c r="G394" s="127">
        <v>135775.29999999999</v>
      </c>
      <c r="H394" s="127">
        <v>135345.95000000001</v>
      </c>
      <c r="I394" s="127">
        <v>135797.97</v>
      </c>
      <c r="J394" s="127">
        <v>151445</v>
      </c>
      <c r="K394" s="127">
        <v>106405</v>
      </c>
      <c r="L394" s="128">
        <v>5167</v>
      </c>
      <c r="M394" s="127">
        <v>701668095</v>
      </c>
      <c r="N394" s="128">
        <v>3425</v>
      </c>
    </row>
    <row r="395" spans="1:14" x14ac:dyDescent="0.3">
      <c r="A395" s="126">
        <v>45545</v>
      </c>
      <c r="B395" t="s">
        <v>2459</v>
      </c>
      <c r="C395" s="127">
        <v>134850</v>
      </c>
      <c r="D395" s="127">
        <v>136359.9</v>
      </c>
      <c r="E395" s="127">
        <v>134255.65</v>
      </c>
      <c r="F395" s="127">
        <v>133979.29999999999</v>
      </c>
      <c r="G395" s="127">
        <v>135774.95000000001</v>
      </c>
      <c r="H395" s="127">
        <v>135759.4</v>
      </c>
      <c r="I395" s="127">
        <v>135527.20000000001</v>
      </c>
      <c r="J395" s="127">
        <v>151445</v>
      </c>
      <c r="K395" s="127">
        <v>106405</v>
      </c>
      <c r="L395" s="128">
        <v>5084</v>
      </c>
      <c r="M395" s="127">
        <v>689020303.60000002</v>
      </c>
      <c r="N395" s="128">
        <v>4179</v>
      </c>
    </row>
    <row r="396" spans="1:14" x14ac:dyDescent="0.3">
      <c r="A396" s="126">
        <v>45544</v>
      </c>
      <c r="B396" t="s">
        <v>2459</v>
      </c>
      <c r="C396" s="127">
        <v>135000</v>
      </c>
      <c r="D396" s="127">
        <v>135000</v>
      </c>
      <c r="E396" s="127">
        <v>132600</v>
      </c>
      <c r="F396" s="127">
        <v>134260.75</v>
      </c>
      <c r="G396" s="127">
        <v>134117</v>
      </c>
      <c r="H396" s="127">
        <v>133979.29999999999</v>
      </c>
      <c r="I396" s="127">
        <v>133874.68</v>
      </c>
      <c r="J396" s="127">
        <v>151445</v>
      </c>
      <c r="K396" s="127">
        <v>106405</v>
      </c>
      <c r="L396" s="128">
        <v>6107</v>
      </c>
      <c r="M396" s="127">
        <v>817572669.39999998</v>
      </c>
      <c r="N396" s="128">
        <v>5103</v>
      </c>
    </row>
    <row r="397" spans="1:14" x14ac:dyDescent="0.3">
      <c r="A397" s="126">
        <v>45541</v>
      </c>
      <c r="B397" t="s">
        <v>2459</v>
      </c>
      <c r="C397" s="127">
        <v>136350</v>
      </c>
      <c r="D397" s="127">
        <v>136700</v>
      </c>
      <c r="E397" s="127">
        <v>134042.45000000001</v>
      </c>
      <c r="F397" s="127">
        <v>136017.1</v>
      </c>
      <c r="G397" s="127">
        <v>134200</v>
      </c>
      <c r="H397" s="127">
        <v>134260.75</v>
      </c>
      <c r="I397" s="127">
        <v>135151.32</v>
      </c>
      <c r="J397" s="127">
        <v>151445</v>
      </c>
      <c r="K397" s="127">
        <v>106405</v>
      </c>
      <c r="L397" s="128">
        <v>3820</v>
      </c>
      <c r="M397" s="127">
        <v>516278042.19999999</v>
      </c>
      <c r="N397" s="128">
        <v>3237</v>
      </c>
    </row>
    <row r="398" spans="1:14" x14ac:dyDescent="0.3">
      <c r="A398" s="126">
        <v>45540</v>
      </c>
      <c r="B398" t="s">
        <v>2459</v>
      </c>
      <c r="C398" s="127">
        <v>136250</v>
      </c>
      <c r="D398" s="127">
        <v>136666</v>
      </c>
      <c r="E398" s="127">
        <v>135500</v>
      </c>
      <c r="F398" s="127">
        <v>135326.9</v>
      </c>
      <c r="G398" s="127">
        <v>136000</v>
      </c>
      <c r="H398" s="127">
        <v>136017.1</v>
      </c>
      <c r="I398" s="127">
        <v>136056.49</v>
      </c>
      <c r="J398" s="127">
        <v>151445</v>
      </c>
      <c r="K398" s="127">
        <v>106405</v>
      </c>
      <c r="L398" s="128">
        <v>3971</v>
      </c>
      <c r="M398" s="127">
        <v>540280316.20000005</v>
      </c>
      <c r="N398" s="128">
        <v>2959</v>
      </c>
    </row>
    <row r="399" spans="1:14" x14ac:dyDescent="0.3">
      <c r="A399" s="126">
        <v>45539</v>
      </c>
      <c r="B399" t="s">
        <v>2459</v>
      </c>
      <c r="C399" s="127">
        <v>134398</v>
      </c>
      <c r="D399" s="127">
        <v>135459.79999999999</v>
      </c>
      <c r="E399" s="127">
        <v>134055.45000000001</v>
      </c>
      <c r="F399" s="127">
        <v>134419</v>
      </c>
      <c r="G399" s="127">
        <v>135300</v>
      </c>
      <c r="H399" s="127">
        <v>135326.9</v>
      </c>
      <c r="I399" s="127">
        <v>134996.89000000001</v>
      </c>
      <c r="J399" s="127">
        <v>151445</v>
      </c>
      <c r="K399" s="127">
        <v>106405</v>
      </c>
      <c r="L399" s="128">
        <v>4118</v>
      </c>
      <c r="M399" s="127">
        <v>555917209.79999995</v>
      </c>
      <c r="N399" s="128">
        <v>2876</v>
      </c>
    </row>
    <row r="400" spans="1:14" x14ac:dyDescent="0.3">
      <c r="A400" s="126">
        <v>45538</v>
      </c>
      <c r="B400" t="s">
        <v>2459</v>
      </c>
      <c r="C400" s="127">
        <v>134750</v>
      </c>
      <c r="D400" s="127">
        <v>134798</v>
      </c>
      <c r="E400" s="127">
        <v>134040</v>
      </c>
      <c r="F400" s="127">
        <v>134195.25</v>
      </c>
      <c r="G400" s="127">
        <v>134499.95000000001</v>
      </c>
      <c r="H400" s="127">
        <v>134419</v>
      </c>
      <c r="I400" s="127">
        <v>134365.22</v>
      </c>
      <c r="J400" s="127">
        <v>151445</v>
      </c>
      <c r="K400" s="127">
        <v>106405</v>
      </c>
      <c r="L400" s="128">
        <v>4691</v>
      </c>
      <c r="M400" s="127">
        <v>630307250.35000002</v>
      </c>
      <c r="N400" s="128">
        <v>3200</v>
      </c>
    </row>
    <row r="401" spans="1:14" x14ac:dyDescent="0.3">
      <c r="A401" s="126">
        <v>45537</v>
      </c>
      <c r="B401" t="s">
        <v>2459</v>
      </c>
      <c r="C401" s="127">
        <v>135450</v>
      </c>
      <c r="D401" s="127">
        <v>136078.70000000001</v>
      </c>
      <c r="E401" s="127">
        <v>134000</v>
      </c>
      <c r="F401" s="127">
        <v>134833.45000000001</v>
      </c>
      <c r="G401" s="127">
        <v>134400.9</v>
      </c>
      <c r="H401" s="127">
        <v>134195.25</v>
      </c>
      <c r="I401" s="127">
        <v>134646.82</v>
      </c>
      <c r="J401" s="127">
        <v>151445</v>
      </c>
      <c r="K401" s="127">
        <v>106405</v>
      </c>
      <c r="L401" s="128">
        <v>6841</v>
      </c>
      <c r="M401" s="127">
        <v>921118922.5</v>
      </c>
      <c r="N401" s="128">
        <v>5230</v>
      </c>
    </row>
    <row r="402" spans="1:14" x14ac:dyDescent="0.3">
      <c r="A402" s="126">
        <v>45534</v>
      </c>
      <c r="B402" t="s">
        <v>2459</v>
      </c>
      <c r="C402" s="127">
        <v>135400</v>
      </c>
      <c r="D402" s="127">
        <v>135490</v>
      </c>
      <c r="E402" s="127">
        <v>134400</v>
      </c>
      <c r="F402" s="127">
        <v>134421.1</v>
      </c>
      <c r="G402" s="127">
        <v>135000</v>
      </c>
      <c r="H402" s="127">
        <v>134833.45000000001</v>
      </c>
      <c r="I402" s="127">
        <v>134840.31</v>
      </c>
      <c r="J402" s="127">
        <v>151445</v>
      </c>
      <c r="K402" s="127">
        <v>106405</v>
      </c>
      <c r="L402" s="128">
        <v>10322</v>
      </c>
      <c r="M402" s="127">
        <v>1391821687.5999999</v>
      </c>
      <c r="N402" s="128">
        <v>6446</v>
      </c>
    </row>
    <row r="403" spans="1:14" x14ac:dyDescent="0.3">
      <c r="A403" s="126">
        <v>45533</v>
      </c>
      <c r="B403" t="s">
        <v>2459</v>
      </c>
      <c r="C403" s="127">
        <v>137000</v>
      </c>
      <c r="D403" s="127">
        <v>137312.85</v>
      </c>
      <c r="E403" s="127">
        <v>133390</v>
      </c>
      <c r="F403" s="127">
        <v>136856.29999999999</v>
      </c>
      <c r="G403" s="127">
        <v>134670</v>
      </c>
      <c r="H403" s="127">
        <v>134421.1</v>
      </c>
      <c r="I403" s="127">
        <v>134792.10999999999</v>
      </c>
      <c r="J403" s="127">
        <v>151445</v>
      </c>
      <c r="K403" s="127">
        <v>106405</v>
      </c>
      <c r="L403" s="128">
        <v>10344</v>
      </c>
      <c r="M403" s="127">
        <v>1394289605.8</v>
      </c>
      <c r="N403" s="128">
        <v>7955</v>
      </c>
    </row>
    <row r="404" spans="1:14" x14ac:dyDescent="0.3">
      <c r="A404" s="126">
        <v>45532</v>
      </c>
      <c r="B404" t="s">
        <v>2459</v>
      </c>
      <c r="C404" s="127">
        <v>139500</v>
      </c>
      <c r="D404" s="127">
        <v>139500</v>
      </c>
      <c r="E404" s="127">
        <v>136486.35</v>
      </c>
      <c r="F404" s="127">
        <v>138807.6</v>
      </c>
      <c r="G404" s="127">
        <v>136804</v>
      </c>
      <c r="H404" s="127">
        <v>136856.29999999999</v>
      </c>
      <c r="I404" s="127">
        <v>137645.09</v>
      </c>
      <c r="J404" s="127">
        <v>151445</v>
      </c>
      <c r="K404" s="127">
        <v>106405</v>
      </c>
      <c r="L404" s="128">
        <v>6441</v>
      </c>
      <c r="M404" s="127">
        <v>886571993.14999998</v>
      </c>
      <c r="N404" s="128">
        <v>4744</v>
      </c>
    </row>
    <row r="405" spans="1:14" x14ac:dyDescent="0.3">
      <c r="A405" s="126">
        <v>45531</v>
      </c>
      <c r="B405" t="s">
        <v>2459</v>
      </c>
      <c r="C405" s="127">
        <v>139360</v>
      </c>
      <c r="D405" s="127">
        <v>139849.95000000001</v>
      </c>
      <c r="E405" s="127">
        <v>138448.9</v>
      </c>
      <c r="F405" s="127">
        <v>139324.45000000001</v>
      </c>
      <c r="G405" s="127">
        <v>139000</v>
      </c>
      <c r="H405" s="127">
        <v>138807.6</v>
      </c>
      <c r="I405" s="127">
        <v>139079.92000000001</v>
      </c>
      <c r="J405" s="127">
        <v>151445</v>
      </c>
      <c r="K405" s="127">
        <v>106405</v>
      </c>
      <c r="L405" s="128">
        <v>4576</v>
      </c>
      <c r="M405" s="127">
        <v>636429718.04999995</v>
      </c>
      <c r="N405" s="128">
        <v>3484</v>
      </c>
    </row>
    <row r="406" spans="1:14" x14ac:dyDescent="0.3">
      <c r="A406" s="126">
        <v>45530</v>
      </c>
      <c r="B406" t="s">
        <v>2459</v>
      </c>
      <c r="C406" s="127">
        <v>139999.54999999999</v>
      </c>
      <c r="D406" s="127">
        <v>140500</v>
      </c>
      <c r="E406" s="127">
        <v>138361.15</v>
      </c>
      <c r="F406" s="127">
        <v>138519.6</v>
      </c>
      <c r="G406" s="127">
        <v>139062.79999999999</v>
      </c>
      <c r="H406" s="127">
        <v>139324.45000000001</v>
      </c>
      <c r="I406" s="127">
        <v>139375.09</v>
      </c>
      <c r="J406" s="127">
        <v>151445</v>
      </c>
      <c r="K406" s="127">
        <v>106405</v>
      </c>
      <c r="L406" s="128">
        <v>9279</v>
      </c>
      <c r="M406" s="127">
        <v>1293261495.7</v>
      </c>
      <c r="N406" s="128">
        <v>6407</v>
      </c>
    </row>
    <row r="407" spans="1:14" x14ac:dyDescent="0.3">
      <c r="A407" s="126">
        <v>45527</v>
      </c>
      <c r="B407" t="s">
        <v>2459</v>
      </c>
      <c r="C407" s="127">
        <v>139500</v>
      </c>
      <c r="D407" s="127">
        <v>140500</v>
      </c>
      <c r="E407" s="127">
        <v>138231.35</v>
      </c>
      <c r="F407" s="127">
        <v>139614.54999999999</v>
      </c>
      <c r="G407" s="127">
        <v>138387</v>
      </c>
      <c r="H407" s="127">
        <v>138519.6</v>
      </c>
      <c r="I407" s="127">
        <v>139105.56</v>
      </c>
      <c r="J407" s="127">
        <v>151445</v>
      </c>
      <c r="K407" s="127">
        <v>106405</v>
      </c>
      <c r="L407" s="128">
        <v>5657</v>
      </c>
      <c r="M407" s="127">
        <v>786920141.54999995</v>
      </c>
      <c r="N407" s="128">
        <v>4235</v>
      </c>
    </row>
    <row r="408" spans="1:14" x14ac:dyDescent="0.3">
      <c r="A408" s="126">
        <v>45526</v>
      </c>
      <c r="B408" t="s">
        <v>2459</v>
      </c>
      <c r="C408" s="127">
        <v>137437.79999999999</v>
      </c>
      <c r="D408" s="127">
        <v>139898</v>
      </c>
      <c r="E408" s="127">
        <v>137437.79999999999</v>
      </c>
      <c r="F408" s="127">
        <v>137831.35</v>
      </c>
      <c r="G408" s="127">
        <v>139700</v>
      </c>
      <c r="H408" s="127">
        <v>139614.54999999999</v>
      </c>
      <c r="I408" s="127">
        <v>138982.81</v>
      </c>
      <c r="J408" s="127">
        <v>151445</v>
      </c>
      <c r="K408" s="127">
        <v>106405</v>
      </c>
      <c r="L408" s="128">
        <v>5436</v>
      </c>
      <c r="M408" s="127">
        <v>755510562.70000005</v>
      </c>
      <c r="N408" s="128">
        <v>4157</v>
      </c>
    </row>
    <row r="409" spans="1:14" x14ac:dyDescent="0.3">
      <c r="A409" s="126">
        <v>45525</v>
      </c>
      <c r="B409" t="s">
        <v>2459</v>
      </c>
      <c r="C409" s="127">
        <v>135300</v>
      </c>
      <c r="D409" s="127">
        <v>138000</v>
      </c>
      <c r="E409" s="127">
        <v>135300</v>
      </c>
      <c r="F409" s="127">
        <v>135873.04999999999</v>
      </c>
      <c r="G409" s="127">
        <v>137800</v>
      </c>
      <c r="H409" s="127">
        <v>137831.35</v>
      </c>
      <c r="I409" s="127">
        <v>137343.51</v>
      </c>
      <c r="J409" s="127">
        <v>151445</v>
      </c>
      <c r="K409" s="127">
        <v>106405</v>
      </c>
      <c r="L409" s="128">
        <v>6885</v>
      </c>
      <c r="M409" s="127">
        <v>945610093.04999995</v>
      </c>
      <c r="N409" s="128">
        <v>4908</v>
      </c>
    </row>
    <row r="410" spans="1:14" x14ac:dyDescent="0.3">
      <c r="A410" s="126">
        <v>45524</v>
      </c>
      <c r="B410" t="s">
        <v>2459</v>
      </c>
      <c r="C410" s="127">
        <v>135600</v>
      </c>
      <c r="D410" s="127">
        <v>136218.70000000001</v>
      </c>
      <c r="E410" s="127">
        <v>135051</v>
      </c>
      <c r="F410" s="127">
        <v>134923.75</v>
      </c>
      <c r="G410" s="127">
        <v>135555</v>
      </c>
      <c r="H410" s="127">
        <v>135873.04999999999</v>
      </c>
      <c r="I410" s="127">
        <v>135687.34</v>
      </c>
      <c r="J410" s="127">
        <v>151445</v>
      </c>
      <c r="K410" s="127">
        <v>106405</v>
      </c>
      <c r="L410" s="128">
        <v>4051</v>
      </c>
      <c r="M410" s="127">
        <v>549669430.60000002</v>
      </c>
      <c r="N410" s="128">
        <v>3143</v>
      </c>
    </row>
    <row r="411" spans="1:14" x14ac:dyDescent="0.3">
      <c r="A411" s="126">
        <v>45523</v>
      </c>
      <c r="B411" t="s">
        <v>2459</v>
      </c>
      <c r="C411" s="127">
        <v>136280</v>
      </c>
      <c r="D411" s="127">
        <v>136999.25</v>
      </c>
      <c r="E411" s="127">
        <v>134500.5</v>
      </c>
      <c r="F411" s="127">
        <v>136087.20000000001</v>
      </c>
      <c r="G411" s="127">
        <v>134900</v>
      </c>
      <c r="H411" s="127">
        <v>134923.75</v>
      </c>
      <c r="I411" s="127">
        <v>135275.09</v>
      </c>
      <c r="J411" s="127">
        <v>151445</v>
      </c>
      <c r="K411" s="127">
        <v>106405</v>
      </c>
      <c r="L411" s="128">
        <v>9128</v>
      </c>
      <c r="M411" s="127">
        <v>1234791015.6500001</v>
      </c>
      <c r="N411" s="128">
        <v>6782</v>
      </c>
    </row>
    <row r="412" spans="1:14" x14ac:dyDescent="0.3">
      <c r="A412" s="126">
        <v>45520</v>
      </c>
      <c r="B412" t="s">
        <v>2459</v>
      </c>
      <c r="C412" s="127">
        <v>137250</v>
      </c>
      <c r="D412" s="127">
        <v>137678.29999999999</v>
      </c>
      <c r="E412" s="127">
        <v>134622.04999999999</v>
      </c>
      <c r="F412" s="127">
        <v>135970.45000000001</v>
      </c>
      <c r="G412" s="127">
        <v>135802</v>
      </c>
      <c r="H412" s="127">
        <v>136087.20000000001</v>
      </c>
      <c r="I412" s="127">
        <v>135709.18</v>
      </c>
      <c r="J412" s="127">
        <v>151445</v>
      </c>
      <c r="K412" s="127">
        <v>104807</v>
      </c>
      <c r="L412" s="128">
        <v>9943</v>
      </c>
      <c r="M412" s="127">
        <v>1349356411.5999999</v>
      </c>
      <c r="N412" s="128">
        <v>5843</v>
      </c>
    </row>
    <row r="413" spans="1:14" x14ac:dyDescent="0.3">
      <c r="A413" s="126">
        <v>45518</v>
      </c>
      <c r="B413" t="s">
        <v>2459</v>
      </c>
      <c r="C413" s="127">
        <v>137105</v>
      </c>
      <c r="D413" s="127">
        <v>138149.95000000001</v>
      </c>
      <c r="E413" s="127">
        <v>135522.85</v>
      </c>
      <c r="F413" s="127">
        <v>137487.95000000001</v>
      </c>
      <c r="G413" s="127">
        <v>135770</v>
      </c>
      <c r="H413" s="127">
        <v>135970.45000000001</v>
      </c>
      <c r="I413" s="127">
        <v>136561.54</v>
      </c>
      <c r="J413" s="127">
        <v>151445</v>
      </c>
      <c r="K413" s="127">
        <v>104807</v>
      </c>
      <c r="L413" s="128">
        <v>6578</v>
      </c>
      <c r="M413" s="127">
        <v>898301815.04999995</v>
      </c>
      <c r="N413" s="128">
        <v>4299</v>
      </c>
    </row>
    <row r="414" spans="1:14" x14ac:dyDescent="0.3">
      <c r="A414" s="126">
        <v>45517</v>
      </c>
      <c r="B414" t="s">
        <v>2459</v>
      </c>
      <c r="C414" s="127">
        <v>138299.95000000001</v>
      </c>
      <c r="D414" s="127">
        <v>138500</v>
      </c>
      <c r="E414" s="127">
        <v>137020</v>
      </c>
      <c r="F414" s="127">
        <v>137285.5</v>
      </c>
      <c r="G414" s="127">
        <v>137528.4</v>
      </c>
      <c r="H414" s="127">
        <v>137487.95000000001</v>
      </c>
      <c r="I414" s="127">
        <v>137828.88</v>
      </c>
      <c r="J414" s="127">
        <v>151445</v>
      </c>
      <c r="K414" s="127">
        <v>104807</v>
      </c>
      <c r="L414" s="128">
        <v>4734</v>
      </c>
      <c r="M414" s="127">
        <v>652481931</v>
      </c>
      <c r="N414" s="128">
        <v>3704</v>
      </c>
    </row>
    <row r="415" spans="1:14" x14ac:dyDescent="0.3">
      <c r="A415" s="126">
        <v>45516</v>
      </c>
      <c r="B415" t="s">
        <v>2459</v>
      </c>
      <c r="C415" s="127">
        <v>137100</v>
      </c>
      <c r="D415" s="127">
        <v>138500</v>
      </c>
      <c r="E415" s="127">
        <v>134500</v>
      </c>
      <c r="F415" s="127">
        <v>136911.70000000001</v>
      </c>
      <c r="G415" s="127">
        <v>137125</v>
      </c>
      <c r="H415" s="127">
        <v>137285.5</v>
      </c>
      <c r="I415" s="127">
        <v>136367.85999999999</v>
      </c>
      <c r="J415" s="127">
        <v>151445</v>
      </c>
      <c r="K415" s="127">
        <v>104807</v>
      </c>
      <c r="L415" s="128">
        <v>15138</v>
      </c>
      <c r="M415" s="127">
        <v>2064336604.95</v>
      </c>
      <c r="N415" s="128">
        <v>9277</v>
      </c>
    </row>
    <row r="416" spans="1:14" x14ac:dyDescent="0.3">
      <c r="A416" s="126">
        <v>45513</v>
      </c>
      <c r="B416" t="s">
        <v>2459</v>
      </c>
      <c r="C416" s="127">
        <v>140391.54999999999</v>
      </c>
      <c r="D416" s="127">
        <v>141249.85</v>
      </c>
      <c r="E416" s="127">
        <v>135400</v>
      </c>
      <c r="F416" s="127">
        <v>140391.54999999999</v>
      </c>
      <c r="G416" s="127">
        <v>137198.15</v>
      </c>
      <c r="H416" s="127">
        <v>136911.70000000001</v>
      </c>
      <c r="I416" s="127">
        <v>137269.65</v>
      </c>
      <c r="J416" s="127">
        <v>151445</v>
      </c>
      <c r="K416" s="127">
        <v>104807</v>
      </c>
      <c r="L416" s="128">
        <v>17910</v>
      </c>
      <c r="M416" s="127">
        <v>2458499374.9499998</v>
      </c>
      <c r="N416" s="128">
        <v>13288</v>
      </c>
    </row>
    <row r="417" spans="1:14" x14ac:dyDescent="0.3">
      <c r="A417" s="126">
        <v>45512</v>
      </c>
      <c r="B417" t="s">
        <v>2459</v>
      </c>
      <c r="C417" s="127">
        <v>134500</v>
      </c>
      <c r="D417" s="127">
        <v>142500</v>
      </c>
      <c r="E417" s="127">
        <v>132000</v>
      </c>
      <c r="F417" s="127">
        <v>134605.5</v>
      </c>
      <c r="G417" s="127">
        <v>139893.1</v>
      </c>
      <c r="H417" s="127">
        <v>140391.54999999999</v>
      </c>
      <c r="I417" s="127">
        <v>138936.1</v>
      </c>
      <c r="J417" s="127">
        <v>151445</v>
      </c>
      <c r="K417" s="127">
        <v>104807</v>
      </c>
      <c r="L417" s="128">
        <v>39876</v>
      </c>
      <c r="M417" s="127">
        <v>5540215904.3000002</v>
      </c>
      <c r="N417" s="128">
        <v>28608</v>
      </c>
    </row>
    <row r="418" spans="1:14" x14ac:dyDescent="0.3">
      <c r="A418" s="126">
        <v>45511</v>
      </c>
      <c r="B418" t="s">
        <v>2459</v>
      </c>
      <c r="C418" s="127">
        <v>137500</v>
      </c>
      <c r="D418" s="127">
        <v>138673.29999999999</v>
      </c>
      <c r="E418" s="127">
        <v>134206.04999999999</v>
      </c>
      <c r="F418" s="127">
        <v>135673.29999999999</v>
      </c>
      <c r="G418" s="127">
        <v>134700</v>
      </c>
      <c r="H418" s="127">
        <v>134605.5</v>
      </c>
      <c r="I418" s="127">
        <v>135643.70000000001</v>
      </c>
      <c r="J418" s="127">
        <v>151445</v>
      </c>
      <c r="K418" s="127">
        <v>104807</v>
      </c>
      <c r="L418" s="128">
        <v>6772</v>
      </c>
      <c r="M418" s="127">
        <v>918579105.29999995</v>
      </c>
      <c r="N418" s="128">
        <v>5562</v>
      </c>
    </row>
    <row r="419" spans="1:14" x14ac:dyDescent="0.3">
      <c r="A419" s="126">
        <v>45510</v>
      </c>
      <c r="B419" t="s">
        <v>2459</v>
      </c>
      <c r="C419" s="127">
        <v>136025</v>
      </c>
      <c r="D419" s="127">
        <v>139000</v>
      </c>
      <c r="E419" s="127">
        <v>135300</v>
      </c>
      <c r="F419" s="127">
        <v>136468.6</v>
      </c>
      <c r="G419" s="127">
        <v>135980</v>
      </c>
      <c r="H419" s="127">
        <v>135673.29999999999</v>
      </c>
      <c r="I419" s="127">
        <v>137354.32999999999</v>
      </c>
      <c r="J419" s="127">
        <v>151445</v>
      </c>
      <c r="K419" s="127">
        <v>104807</v>
      </c>
      <c r="L419" s="128">
        <v>7917</v>
      </c>
      <c r="M419" s="127">
        <v>1087434216.8</v>
      </c>
      <c r="N419" s="128">
        <v>6280</v>
      </c>
    </row>
    <row r="420" spans="1:14" x14ac:dyDescent="0.3">
      <c r="A420" s="126">
        <v>45509</v>
      </c>
      <c r="B420" t="s">
        <v>2459</v>
      </c>
      <c r="C420" s="127">
        <v>136800</v>
      </c>
      <c r="D420" s="127">
        <v>137900</v>
      </c>
      <c r="E420" s="127">
        <v>135275</v>
      </c>
      <c r="F420" s="127">
        <v>138360.35</v>
      </c>
      <c r="G420" s="127">
        <v>136215.54999999999</v>
      </c>
      <c r="H420" s="127">
        <v>136468.6</v>
      </c>
      <c r="I420" s="127">
        <v>136545.59</v>
      </c>
      <c r="J420" s="127">
        <v>151445</v>
      </c>
      <c r="K420" s="127">
        <v>104807</v>
      </c>
      <c r="L420" s="128">
        <v>9577</v>
      </c>
      <c r="M420" s="127">
        <v>1307697106.5</v>
      </c>
      <c r="N420" s="128">
        <v>7819</v>
      </c>
    </row>
    <row r="421" spans="1:14" x14ac:dyDescent="0.3">
      <c r="A421" s="126">
        <v>45506</v>
      </c>
      <c r="B421" t="s">
        <v>2459</v>
      </c>
      <c r="C421" s="127">
        <v>140265</v>
      </c>
      <c r="D421" s="127">
        <v>140650</v>
      </c>
      <c r="E421" s="127">
        <v>138001</v>
      </c>
      <c r="F421" s="127">
        <v>140266.15</v>
      </c>
      <c r="G421" s="127">
        <v>138200</v>
      </c>
      <c r="H421" s="127">
        <v>138360.35</v>
      </c>
      <c r="I421" s="127">
        <v>139465.39000000001</v>
      </c>
      <c r="J421" s="127">
        <v>151445</v>
      </c>
      <c r="K421" s="127">
        <v>101400.05</v>
      </c>
      <c r="L421" s="128">
        <v>6267</v>
      </c>
      <c r="M421" s="127">
        <v>874029587.89999998</v>
      </c>
      <c r="N421" s="128">
        <v>5070</v>
      </c>
    </row>
    <row r="422" spans="1:14" x14ac:dyDescent="0.3">
      <c r="A422" s="126">
        <v>45505</v>
      </c>
      <c r="B422" t="s">
        <v>2459</v>
      </c>
      <c r="C422" s="127">
        <v>142461.5</v>
      </c>
      <c r="D422" s="127">
        <v>143849.9</v>
      </c>
      <c r="E422" s="127">
        <v>139600</v>
      </c>
      <c r="F422" s="127">
        <v>142249.04999999999</v>
      </c>
      <c r="G422" s="127">
        <v>140298</v>
      </c>
      <c r="H422" s="127">
        <v>140266.15</v>
      </c>
      <c r="I422" s="127">
        <v>140984.71</v>
      </c>
      <c r="J422" s="127">
        <v>151445</v>
      </c>
      <c r="K422" s="127">
        <v>101400.05</v>
      </c>
      <c r="L422" s="128">
        <v>8618</v>
      </c>
      <c r="M422" s="127">
        <v>1215006194.75</v>
      </c>
      <c r="N422" s="128">
        <v>6184</v>
      </c>
    </row>
    <row r="423" spans="1:14" x14ac:dyDescent="0.3">
      <c r="A423" s="126">
        <v>45504</v>
      </c>
      <c r="B423" t="s">
        <v>2459</v>
      </c>
      <c r="C423" s="127">
        <v>139950</v>
      </c>
      <c r="D423" s="127">
        <v>142497.85</v>
      </c>
      <c r="E423" s="127">
        <v>139950</v>
      </c>
      <c r="F423" s="127">
        <v>139938.5</v>
      </c>
      <c r="G423" s="127">
        <v>142252</v>
      </c>
      <c r="H423" s="127">
        <v>142249.04999999999</v>
      </c>
      <c r="I423" s="127">
        <v>141627.69</v>
      </c>
      <c r="J423" s="127">
        <v>151445</v>
      </c>
      <c r="K423" s="127">
        <v>101400.05</v>
      </c>
      <c r="L423" s="128">
        <v>11737</v>
      </c>
      <c r="M423" s="127">
        <v>1662284153.0999999</v>
      </c>
      <c r="N423" s="128">
        <v>7213</v>
      </c>
    </row>
    <row r="424" spans="1:14" x14ac:dyDescent="0.3">
      <c r="A424" s="126">
        <v>45503</v>
      </c>
      <c r="B424" t="s">
        <v>2459</v>
      </c>
      <c r="C424" s="127">
        <v>139260</v>
      </c>
      <c r="D424" s="127">
        <v>140500</v>
      </c>
      <c r="E424" s="127">
        <v>139254.6</v>
      </c>
      <c r="F424" s="127">
        <v>139254.6</v>
      </c>
      <c r="G424" s="127">
        <v>139550</v>
      </c>
      <c r="H424" s="127">
        <v>139938.5</v>
      </c>
      <c r="I424" s="127">
        <v>139945.51999999999</v>
      </c>
      <c r="J424" s="127">
        <v>151445</v>
      </c>
      <c r="K424" s="127">
        <v>101400.05</v>
      </c>
      <c r="L424" s="128">
        <v>7514</v>
      </c>
      <c r="M424" s="127">
        <v>1051550649.5</v>
      </c>
      <c r="N424" s="128">
        <v>4569</v>
      </c>
    </row>
    <row r="425" spans="1:14" x14ac:dyDescent="0.3">
      <c r="A425" s="126">
        <v>45502</v>
      </c>
      <c r="B425" t="s">
        <v>2459</v>
      </c>
      <c r="C425" s="127">
        <v>138880.5</v>
      </c>
      <c r="D425" s="127">
        <v>140478.29999999999</v>
      </c>
      <c r="E425" s="127">
        <v>138500</v>
      </c>
      <c r="F425" s="127">
        <v>138870.35</v>
      </c>
      <c r="G425" s="127">
        <v>139185.45000000001</v>
      </c>
      <c r="H425" s="127">
        <v>139254.6</v>
      </c>
      <c r="I425" s="127">
        <v>139482.34</v>
      </c>
      <c r="J425" s="127">
        <v>151445</v>
      </c>
      <c r="K425" s="127">
        <v>101400.05</v>
      </c>
      <c r="L425" s="128">
        <v>12647</v>
      </c>
      <c r="M425" s="127">
        <v>1764033111.8</v>
      </c>
      <c r="N425" s="128">
        <v>8960</v>
      </c>
    </row>
    <row r="426" spans="1:14" x14ac:dyDescent="0.3">
      <c r="A426" s="126">
        <v>45499</v>
      </c>
      <c r="B426" t="s">
        <v>2459</v>
      </c>
      <c r="C426" s="127">
        <v>137890</v>
      </c>
      <c r="D426" s="127">
        <v>139322.95000000001</v>
      </c>
      <c r="E426" s="127">
        <v>136206.04999999999</v>
      </c>
      <c r="F426" s="127">
        <v>137590.1</v>
      </c>
      <c r="G426" s="127">
        <v>138503.70000000001</v>
      </c>
      <c r="H426" s="127">
        <v>138870.35</v>
      </c>
      <c r="I426" s="127">
        <v>137980.75</v>
      </c>
      <c r="J426" s="127">
        <v>151445</v>
      </c>
      <c r="K426" s="127">
        <v>101400.05</v>
      </c>
      <c r="L426" s="128">
        <v>13182</v>
      </c>
      <c r="M426" s="127">
        <v>1818862230.4000001</v>
      </c>
      <c r="N426" s="128">
        <v>8775</v>
      </c>
    </row>
    <row r="427" spans="1:14" x14ac:dyDescent="0.3">
      <c r="A427" s="126">
        <v>45498</v>
      </c>
      <c r="B427" t="s">
        <v>2459</v>
      </c>
      <c r="C427" s="127">
        <v>134500.15</v>
      </c>
      <c r="D427" s="127">
        <v>139995</v>
      </c>
      <c r="E427" s="127">
        <v>134500.15</v>
      </c>
      <c r="F427" s="127">
        <v>137272.65</v>
      </c>
      <c r="G427" s="127">
        <v>137101.04999999999</v>
      </c>
      <c r="H427" s="127">
        <v>137590.1</v>
      </c>
      <c r="I427" s="127">
        <v>137865.54</v>
      </c>
      <c r="J427" s="127">
        <v>151445</v>
      </c>
      <c r="K427" s="127">
        <v>101400.05</v>
      </c>
      <c r="L427" s="128">
        <v>17629</v>
      </c>
      <c r="M427" s="127">
        <v>2430431553.1999998</v>
      </c>
      <c r="N427" s="128">
        <v>12056</v>
      </c>
    </row>
    <row r="428" spans="1:14" x14ac:dyDescent="0.3">
      <c r="A428" s="126">
        <v>45497</v>
      </c>
      <c r="B428" t="s">
        <v>2459</v>
      </c>
      <c r="C428" s="127">
        <v>131470.15</v>
      </c>
      <c r="D428" s="127">
        <v>137876</v>
      </c>
      <c r="E428" s="127">
        <v>130955.55</v>
      </c>
      <c r="F428" s="127">
        <v>132004.70000000001</v>
      </c>
      <c r="G428" s="127">
        <v>136900</v>
      </c>
      <c r="H428" s="127">
        <v>137272.65</v>
      </c>
      <c r="I428" s="127">
        <v>135278.37</v>
      </c>
      <c r="J428" s="127">
        <v>151445</v>
      </c>
      <c r="K428" s="127">
        <v>101400.05</v>
      </c>
      <c r="L428" s="128">
        <v>22893</v>
      </c>
      <c r="M428" s="127">
        <v>3096927779.3000002</v>
      </c>
      <c r="N428" s="128">
        <v>14148</v>
      </c>
    </row>
    <row r="429" spans="1:14" x14ac:dyDescent="0.3">
      <c r="A429" s="126">
        <v>45496</v>
      </c>
      <c r="B429" t="s">
        <v>2459</v>
      </c>
      <c r="C429" s="127">
        <v>130501</v>
      </c>
      <c r="D429" s="127">
        <v>133736.04999999999</v>
      </c>
      <c r="E429" s="127">
        <v>126225.60000000001</v>
      </c>
      <c r="F429" s="127">
        <v>130974.5</v>
      </c>
      <c r="G429" s="127">
        <v>131465</v>
      </c>
      <c r="H429" s="127">
        <v>132004.70000000001</v>
      </c>
      <c r="I429" s="127">
        <v>131980.23000000001</v>
      </c>
      <c r="J429" s="127">
        <v>151445</v>
      </c>
      <c r="K429" s="127">
        <v>101400.05</v>
      </c>
      <c r="L429" s="128">
        <v>18946</v>
      </c>
      <c r="M429" s="127">
        <v>2500497508.5999999</v>
      </c>
      <c r="N429" s="128">
        <v>11851</v>
      </c>
    </row>
    <row r="430" spans="1:14" x14ac:dyDescent="0.3">
      <c r="A430" s="126">
        <v>45495</v>
      </c>
      <c r="B430" t="s">
        <v>2459</v>
      </c>
      <c r="C430" s="127">
        <v>128123.55</v>
      </c>
      <c r="D430" s="127">
        <v>131560</v>
      </c>
      <c r="E430" s="127">
        <v>126600.15</v>
      </c>
      <c r="F430" s="127">
        <v>128123.55</v>
      </c>
      <c r="G430" s="127">
        <v>130550</v>
      </c>
      <c r="H430" s="127">
        <v>130974.5</v>
      </c>
      <c r="I430" s="127">
        <v>130132.21</v>
      </c>
      <c r="J430" s="127">
        <v>151445</v>
      </c>
      <c r="K430" s="127">
        <v>101400.05</v>
      </c>
      <c r="L430" s="128">
        <v>19170</v>
      </c>
      <c r="M430" s="127">
        <v>2494634491.8000002</v>
      </c>
      <c r="N430" s="128">
        <v>12885</v>
      </c>
    </row>
    <row r="431" spans="1:14" x14ac:dyDescent="0.3">
      <c r="A431" s="126">
        <v>45492</v>
      </c>
      <c r="B431" t="s">
        <v>2459</v>
      </c>
      <c r="C431" s="127">
        <v>132250</v>
      </c>
      <c r="D431" s="127">
        <v>132250</v>
      </c>
      <c r="E431" s="127">
        <v>127500</v>
      </c>
      <c r="F431" s="127">
        <v>132300.85</v>
      </c>
      <c r="G431" s="127">
        <v>127699</v>
      </c>
      <c r="H431" s="127">
        <v>128123.55</v>
      </c>
      <c r="I431" s="127">
        <v>128530.26</v>
      </c>
      <c r="J431" s="127">
        <v>151445</v>
      </c>
      <c r="K431" s="127">
        <v>101400.05</v>
      </c>
      <c r="L431" s="128">
        <v>18338</v>
      </c>
      <c r="M431" s="127">
        <v>2356987857.1999998</v>
      </c>
      <c r="N431" s="128">
        <v>10436</v>
      </c>
    </row>
    <row r="432" spans="1:14" x14ac:dyDescent="0.3">
      <c r="A432" s="126">
        <v>45491</v>
      </c>
      <c r="B432" t="s">
        <v>2459</v>
      </c>
      <c r="C432" s="127">
        <v>132701.1</v>
      </c>
      <c r="D432" s="127">
        <v>133174.85</v>
      </c>
      <c r="E432" s="127">
        <v>130786</v>
      </c>
      <c r="F432" s="127">
        <v>133181.6</v>
      </c>
      <c r="G432" s="127">
        <v>132450</v>
      </c>
      <c r="H432" s="127">
        <v>132300.85</v>
      </c>
      <c r="I432" s="127">
        <v>132057.16</v>
      </c>
      <c r="J432" s="127">
        <v>151445</v>
      </c>
      <c r="K432" s="127">
        <v>101400.05</v>
      </c>
      <c r="L432" s="128">
        <v>5679</v>
      </c>
      <c r="M432" s="127">
        <v>749952586.14999998</v>
      </c>
      <c r="N432" s="128">
        <v>4510</v>
      </c>
    </row>
    <row r="433" spans="1:14" x14ac:dyDescent="0.3">
      <c r="A433" s="126">
        <v>45489</v>
      </c>
      <c r="B433" t="s">
        <v>2459</v>
      </c>
      <c r="C433" s="127">
        <v>131850</v>
      </c>
      <c r="D433" s="127">
        <v>133480</v>
      </c>
      <c r="E433" s="127">
        <v>131400</v>
      </c>
      <c r="F433" s="127">
        <v>131261.85</v>
      </c>
      <c r="G433" s="127">
        <v>132800</v>
      </c>
      <c r="H433" s="127">
        <v>133181.6</v>
      </c>
      <c r="I433" s="127">
        <v>132655.54999999999</v>
      </c>
      <c r="J433" s="127">
        <v>151445</v>
      </c>
      <c r="K433" s="127">
        <v>101400.05</v>
      </c>
      <c r="L433" s="128">
        <v>8534</v>
      </c>
      <c r="M433" s="127">
        <v>1132082434.3499999</v>
      </c>
      <c r="N433" s="128">
        <v>5750</v>
      </c>
    </row>
    <row r="434" spans="1:14" x14ac:dyDescent="0.3">
      <c r="A434" s="126">
        <v>45488</v>
      </c>
      <c r="B434" t="s">
        <v>2459</v>
      </c>
      <c r="C434" s="127">
        <v>130220</v>
      </c>
      <c r="D434" s="127">
        <v>134350</v>
      </c>
      <c r="E434" s="127">
        <v>130220</v>
      </c>
      <c r="F434" s="127">
        <v>129690.9</v>
      </c>
      <c r="G434" s="127">
        <v>131250</v>
      </c>
      <c r="H434" s="127">
        <v>131261.85</v>
      </c>
      <c r="I434" s="127">
        <v>132574.47</v>
      </c>
      <c r="J434" s="127">
        <v>151445</v>
      </c>
      <c r="K434" s="127">
        <v>101400.05</v>
      </c>
      <c r="L434" s="128">
        <v>16952</v>
      </c>
      <c r="M434" s="127">
        <v>2247402450.5500002</v>
      </c>
      <c r="N434" s="128">
        <v>12653</v>
      </c>
    </row>
    <row r="435" spans="1:14" x14ac:dyDescent="0.3">
      <c r="A435" s="126">
        <v>45485</v>
      </c>
      <c r="B435" t="s">
        <v>2459</v>
      </c>
      <c r="C435" s="127">
        <v>130610</v>
      </c>
      <c r="D435" s="127">
        <v>130999.95</v>
      </c>
      <c r="E435" s="127">
        <v>129221.15</v>
      </c>
      <c r="F435" s="127">
        <v>130605.9</v>
      </c>
      <c r="G435" s="127">
        <v>129824.4</v>
      </c>
      <c r="H435" s="127">
        <v>129690.9</v>
      </c>
      <c r="I435" s="127">
        <v>129969.13</v>
      </c>
      <c r="J435" s="127">
        <v>151445</v>
      </c>
      <c r="K435" s="127">
        <v>100400.25</v>
      </c>
      <c r="L435" s="128">
        <v>4312</v>
      </c>
      <c r="M435" s="127">
        <v>560426904.5</v>
      </c>
      <c r="N435" s="128">
        <v>3475</v>
      </c>
    </row>
    <row r="436" spans="1:14" x14ac:dyDescent="0.3">
      <c r="A436" s="126">
        <v>45484</v>
      </c>
      <c r="B436" t="s">
        <v>2459</v>
      </c>
      <c r="C436" s="127">
        <v>130401</v>
      </c>
      <c r="D436" s="127">
        <v>131332.95000000001</v>
      </c>
      <c r="E436" s="127">
        <v>130280</v>
      </c>
      <c r="F436" s="127">
        <v>130872.45</v>
      </c>
      <c r="G436" s="127">
        <v>130769.95</v>
      </c>
      <c r="H436" s="127">
        <v>130605.9</v>
      </c>
      <c r="I436" s="127">
        <v>130727.91</v>
      </c>
      <c r="J436" s="127">
        <v>151445</v>
      </c>
      <c r="K436" s="127">
        <v>100400.25</v>
      </c>
      <c r="L436" s="128">
        <v>3872</v>
      </c>
      <c r="M436" s="127">
        <v>506178476.64999998</v>
      </c>
      <c r="N436" s="128">
        <v>3143</v>
      </c>
    </row>
    <row r="437" spans="1:14" x14ac:dyDescent="0.3">
      <c r="A437" s="126">
        <v>45483</v>
      </c>
      <c r="B437" t="s">
        <v>2459</v>
      </c>
      <c r="C437" s="127">
        <v>131999</v>
      </c>
      <c r="D437" s="127">
        <v>131999</v>
      </c>
      <c r="E437" s="127">
        <v>128200</v>
      </c>
      <c r="F437" s="127">
        <v>131350.54999999999</v>
      </c>
      <c r="G437" s="127">
        <v>130719.55</v>
      </c>
      <c r="H437" s="127">
        <v>130872.45</v>
      </c>
      <c r="I437" s="127">
        <v>130237.34</v>
      </c>
      <c r="J437" s="127">
        <v>151445</v>
      </c>
      <c r="K437" s="127">
        <v>100400.25</v>
      </c>
      <c r="L437" s="128">
        <v>7283</v>
      </c>
      <c r="M437" s="127">
        <v>948518521.29999995</v>
      </c>
      <c r="N437" s="128">
        <v>5889</v>
      </c>
    </row>
    <row r="438" spans="1:14" x14ac:dyDescent="0.3">
      <c r="A438" s="126">
        <v>45482</v>
      </c>
      <c r="B438" t="s">
        <v>2459</v>
      </c>
      <c r="C438" s="127">
        <v>129500</v>
      </c>
      <c r="D438" s="127">
        <v>131649.95000000001</v>
      </c>
      <c r="E438" s="127">
        <v>128759.8</v>
      </c>
      <c r="F438" s="127">
        <v>128771.1</v>
      </c>
      <c r="G438" s="127">
        <v>131293.95000000001</v>
      </c>
      <c r="H438" s="127">
        <v>131350.54999999999</v>
      </c>
      <c r="I438" s="127">
        <v>130566.44</v>
      </c>
      <c r="J438" s="127">
        <v>151445</v>
      </c>
      <c r="K438" s="127">
        <v>100400.25</v>
      </c>
      <c r="L438" s="128">
        <v>7879</v>
      </c>
      <c r="M438" s="127">
        <v>1028733008.4</v>
      </c>
      <c r="N438" s="128">
        <v>5770</v>
      </c>
    </row>
    <row r="439" spans="1:14" x14ac:dyDescent="0.3">
      <c r="A439" s="126">
        <v>45481</v>
      </c>
      <c r="B439" t="s">
        <v>2459</v>
      </c>
      <c r="C439" s="127">
        <v>129174</v>
      </c>
      <c r="D439" s="127">
        <v>131230.5</v>
      </c>
      <c r="E439" s="127">
        <v>128058.95</v>
      </c>
      <c r="F439" s="127">
        <v>128951.05</v>
      </c>
      <c r="G439" s="127">
        <v>128900.05</v>
      </c>
      <c r="H439" s="127">
        <v>128771.1</v>
      </c>
      <c r="I439" s="127">
        <v>129791.32</v>
      </c>
      <c r="J439" s="127">
        <v>151445</v>
      </c>
      <c r="K439" s="127">
        <v>100400.25</v>
      </c>
      <c r="L439" s="128">
        <v>20120</v>
      </c>
      <c r="M439" s="127">
        <v>2611401400.4499998</v>
      </c>
      <c r="N439" s="128">
        <v>13760</v>
      </c>
    </row>
    <row r="440" spans="1:14" x14ac:dyDescent="0.3">
      <c r="A440" s="126">
        <v>45478</v>
      </c>
      <c r="B440" t="s">
        <v>2459</v>
      </c>
      <c r="C440" s="127">
        <v>128500</v>
      </c>
      <c r="D440" s="127">
        <v>130650</v>
      </c>
      <c r="E440" s="127">
        <v>128200</v>
      </c>
      <c r="F440" s="127">
        <v>128517.85</v>
      </c>
      <c r="G440" s="127">
        <v>128506</v>
      </c>
      <c r="H440" s="127">
        <v>128951.05</v>
      </c>
      <c r="I440" s="127">
        <v>129315.76</v>
      </c>
      <c r="J440" s="127">
        <v>151445</v>
      </c>
      <c r="K440" s="127">
        <v>99000</v>
      </c>
      <c r="L440" s="128">
        <v>7882</v>
      </c>
      <c r="M440" s="127">
        <v>1019266844.6</v>
      </c>
      <c r="N440" s="128">
        <v>4965</v>
      </c>
    </row>
    <row r="441" spans="1:14" x14ac:dyDescent="0.3">
      <c r="A441" s="126">
        <v>45477</v>
      </c>
      <c r="B441" t="s">
        <v>2459</v>
      </c>
      <c r="C441" s="127">
        <v>128975</v>
      </c>
      <c r="D441" s="127">
        <v>129150</v>
      </c>
      <c r="E441" s="127">
        <v>127830.05</v>
      </c>
      <c r="F441" s="127">
        <v>128927.9</v>
      </c>
      <c r="G441" s="127">
        <v>128735</v>
      </c>
      <c r="H441" s="127">
        <v>128517.85</v>
      </c>
      <c r="I441" s="127">
        <v>128588.22</v>
      </c>
      <c r="J441" s="127">
        <v>151445</v>
      </c>
      <c r="K441" s="127">
        <v>99000</v>
      </c>
      <c r="L441" s="128">
        <v>4989</v>
      </c>
      <c r="M441" s="127">
        <v>641526624.39999998</v>
      </c>
      <c r="N441" s="128">
        <v>3422</v>
      </c>
    </row>
    <row r="442" spans="1:14" x14ac:dyDescent="0.3">
      <c r="A442" s="126">
        <v>45476</v>
      </c>
      <c r="B442" t="s">
        <v>2459</v>
      </c>
      <c r="C442" s="127">
        <v>129222.5</v>
      </c>
      <c r="D442" s="127">
        <v>129325.05</v>
      </c>
      <c r="E442" s="127">
        <v>128000</v>
      </c>
      <c r="F442" s="127">
        <v>128687.1</v>
      </c>
      <c r="G442" s="127">
        <v>129250</v>
      </c>
      <c r="H442" s="127">
        <v>128927.9</v>
      </c>
      <c r="I442" s="127">
        <v>128686.01</v>
      </c>
      <c r="J442" s="127">
        <v>151445</v>
      </c>
      <c r="K442" s="127">
        <v>99000</v>
      </c>
      <c r="L442" s="128">
        <v>6825</v>
      </c>
      <c r="M442" s="127">
        <v>878282011.39999998</v>
      </c>
      <c r="N442" s="128">
        <v>5613</v>
      </c>
    </row>
    <row r="443" spans="1:14" x14ac:dyDescent="0.3">
      <c r="A443" s="126">
        <v>45475</v>
      </c>
      <c r="B443" t="s">
        <v>2459</v>
      </c>
      <c r="C443" s="127">
        <v>129770</v>
      </c>
      <c r="D443" s="127">
        <v>129959.95</v>
      </c>
      <c r="E443" s="127">
        <v>128125.1</v>
      </c>
      <c r="F443" s="127">
        <v>129667.95</v>
      </c>
      <c r="G443" s="127">
        <v>128670.45</v>
      </c>
      <c r="H443" s="127">
        <v>128687.1</v>
      </c>
      <c r="I443" s="127">
        <v>129070.16</v>
      </c>
      <c r="J443" s="127">
        <v>151445</v>
      </c>
      <c r="K443" s="127">
        <v>99000</v>
      </c>
      <c r="L443" s="128">
        <v>6210</v>
      </c>
      <c r="M443" s="127">
        <v>801525692.29999995</v>
      </c>
      <c r="N443" s="128">
        <v>4557</v>
      </c>
    </row>
    <row r="444" spans="1:14" x14ac:dyDescent="0.3">
      <c r="A444" s="126">
        <v>45474</v>
      </c>
      <c r="B444" t="s">
        <v>2459</v>
      </c>
      <c r="C444" s="127">
        <v>129600.5</v>
      </c>
      <c r="D444" s="127">
        <v>130500</v>
      </c>
      <c r="E444" s="127">
        <v>127701.5</v>
      </c>
      <c r="F444" s="127">
        <v>129459.15</v>
      </c>
      <c r="G444" s="127">
        <v>129742.7</v>
      </c>
      <c r="H444" s="127">
        <v>129667.95</v>
      </c>
      <c r="I444" s="127">
        <v>129108.81</v>
      </c>
      <c r="J444" s="127">
        <v>151445</v>
      </c>
      <c r="K444" s="127">
        <v>99000</v>
      </c>
      <c r="L444" s="128">
        <v>11010</v>
      </c>
      <c r="M444" s="127">
        <v>1421487969.6500001</v>
      </c>
      <c r="N444" s="128">
        <v>8399</v>
      </c>
    </row>
    <row r="445" spans="1:14" x14ac:dyDescent="0.3">
      <c r="A445" s="126">
        <v>45471</v>
      </c>
      <c r="B445" t="s">
        <v>2459</v>
      </c>
      <c r="C445" s="127">
        <v>125511</v>
      </c>
      <c r="D445" s="127">
        <v>130837.4</v>
      </c>
      <c r="E445" s="127">
        <v>125399.95</v>
      </c>
      <c r="F445" s="127">
        <v>125211</v>
      </c>
      <c r="G445" s="127">
        <v>129600</v>
      </c>
      <c r="H445" s="127">
        <v>129459.15</v>
      </c>
      <c r="I445" s="127">
        <v>128681.1</v>
      </c>
      <c r="J445" s="127">
        <v>151445</v>
      </c>
      <c r="K445" s="127">
        <v>99000</v>
      </c>
      <c r="L445" s="128">
        <v>21408</v>
      </c>
      <c r="M445" s="127">
        <v>2754805041.75</v>
      </c>
      <c r="N445" s="128">
        <v>14163</v>
      </c>
    </row>
    <row r="446" spans="1:14" x14ac:dyDescent="0.3">
      <c r="A446" s="126">
        <v>45470</v>
      </c>
      <c r="B446" t="s">
        <v>2459</v>
      </c>
      <c r="C446" s="127">
        <v>125927.45</v>
      </c>
      <c r="D446" s="127">
        <v>126154.45</v>
      </c>
      <c r="E446" s="127">
        <v>124800.05</v>
      </c>
      <c r="F446" s="127">
        <v>125927.45</v>
      </c>
      <c r="G446" s="127">
        <v>125399.95</v>
      </c>
      <c r="H446" s="127">
        <v>125211</v>
      </c>
      <c r="I446" s="127">
        <v>125368.14</v>
      </c>
      <c r="J446" s="127">
        <v>151445</v>
      </c>
      <c r="K446" s="127">
        <v>99000</v>
      </c>
      <c r="L446" s="128">
        <v>6984</v>
      </c>
      <c r="M446" s="127">
        <v>875571114.75</v>
      </c>
      <c r="N446" s="128">
        <v>5120</v>
      </c>
    </row>
    <row r="447" spans="1:14" x14ac:dyDescent="0.3">
      <c r="A447" s="126">
        <v>45469</v>
      </c>
      <c r="B447" t="s">
        <v>2459</v>
      </c>
      <c r="C447" s="127">
        <v>127480</v>
      </c>
      <c r="D447" s="127">
        <v>127480</v>
      </c>
      <c r="E447" s="127">
        <v>125800.5</v>
      </c>
      <c r="F447" s="127">
        <v>126954.85</v>
      </c>
      <c r="G447" s="127">
        <v>125821</v>
      </c>
      <c r="H447" s="127">
        <v>125927.45</v>
      </c>
      <c r="I447" s="127">
        <v>126517.71</v>
      </c>
      <c r="J447" s="127">
        <v>151445</v>
      </c>
      <c r="K447" s="127">
        <v>99000</v>
      </c>
      <c r="L447" s="128">
        <v>5775</v>
      </c>
      <c r="M447" s="127">
        <v>730639756.85000002</v>
      </c>
      <c r="N447" s="128">
        <v>4145</v>
      </c>
    </row>
    <row r="448" spans="1:14" x14ac:dyDescent="0.3">
      <c r="A448" s="126">
        <v>45468</v>
      </c>
      <c r="B448" t="s">
        <v>2459</v>
      </c>
      <c r="C448" s="127">
        <v>126000</v>
      </c>
      <c r="D448" s="127">
        <v>127770</v>
      </c>
      <c r="E448" s="127">
        <v>125460.3</v>
      </c>
      <c r="F448" s="127">
        <v>125245.3</v>
      </c>
      <c r="G448" s="127">
        <v>126850</v>
      </c>
      <c r="H448" s="127">
        <v>126954.85</v>
      </c>
      <c r="I448" s="127">
        <v>126511.64</v>
      </c>
      <c r="J448" s="127">
        <v>151445</v>
      </c>
      <c r="K448" s="127">
        <v>99000</v>
      </c>
      <c r="L448" s="128">
        <v>6690</v>
      </c>
      <c r="M448" s="127">
        <v>846362903.39999998</v>
      </c>
      <c r="N448" s="128">
        <v>4217</v>
      </c>
    </row>
    <row r="449" spans="1:14" x14ac:dyDescent="0.3">
      <c r="A449" s="126">
        <v>45467</v>
      </c>
      <c r="B449" t="s">
        <v>2459</v>
      </c>
      <c r="C449" s="127">
        <v>125694</v>
      </c>
      <c r="D449" s="127">
        <v>126344.4</v>
      </c>
      <c r="E449" s="127">
        <v>124500</v>
      </c>
      <c r="F449" s="127">
        <v>125289.3</v>
      </c>
      <c r="G449" s="127">
        <v>125702.5</v>
      </c>
      <c r="H449" s="127">
        <v>125245.3</v>
      </c>
      <c r="I449" s="127">
        <v>125515.29</v>
      </c>
      <c r="J449" s="127">
        <v>151445</v>
      </c>
      <c r="K449" s="127">
        <v>99000</v>
      </c>
      <c r="L449" s="128">
        <v>9053</v>
      </c>
      <c r="M449" s="127">
        <v>1136289915.9000001</v>
      </c>
      <c r="N449" s="128">
        <v>7284</v>
      </c>
    </row>
    <row r="450" spans="1:14" x14ac:dyDescent="0.3">
      <c r="A450" s="126">
        <v>45464</v>
      </c>
      <c r="B450" t="s">
        <v>2459</v>
      </c>
      <c r="C450" s="127">
        <v>126300</v>
      </c>
      <c r="D450" s="127">
        <v>127100</v>
      </c>
      <c r="E450" s="127">
        <v>125000</v>
      </c>
      <c r="F450" s="127">
        <v>126301.15</v>
      </c>
      <c r="G450" s="127">
        <v>125065.5</v>
      </c>
      <c r="H450" s="127">
        <v>125289.3</v>
      </c>
      <c r="I450" s="127">
        <v>125991.35</v>
      </c>
      <c r="J450" s="127">
        <v>151445</v>
      </c>
      <c r="K450" s="127">
        <v>98280.1</v>
      </c>
      <c r="L450" s="128">
        <v>7878</v>
      </c>
      <c r="M450" s="127">
        <v>992559843.54999995</v>
      </c>
      <c r="N450" s="128">
        <v>5813</v>
      </c>
    </row>
    <row r="451" spans="1:14" x14ac:dyDescent="0.3">
      <c r="A451" s="126">
        <v>45463</v>
      </c>
      <c r="B451" t="s">
        <v>2459</v>
      </c>
      <c r="C451" s="127">
        <v>125200</v>
      </c>
      <c r="D451" s="127">
        <v>126700</v>
      </c>
      <c r="E451" s="127">
        <v>124615.35</v>
      </c>
      <c r="F451" s="127">
        <v>124948.75</v>
      </c>
      <c r="G451" s="127">
        <v>126590</v>
      </c>
      <c r="H451" s="127">
        <v>126301.15</v>
      </c>
      <c r="I451" s="127">
        <v>126038.2</v>
      </c>
      <c r="J451" s="127">
        <v>151445</v>
      </c>
      <c r="K451" s="127">
        <v>98280.1</v>
      </c>
      <c r="L451" s="128">
        <v>6497</v>
      </c>
      <c r="M451" s="127">
        <v>818870208.39999998</v>
      </c>
      <c r="N451" s="128">
        <v>4171</v>
      </c>
    </row>
    <row r="452" spans="1:14" x14ac:dyDescent="0.3">
      <c r="A452" s="126">
        <v>45462</v>
      </c>
      <c r="B452" t="s">
        <v>2459</v>
      </c>
      <c r="C452" s="127">
        <v>125900</v>
      </c>
      <c r="D452" s="127">
        <v>126197.95</v>
      </c>
      <c r="E452" s="127">
        <v>124750</v>
      </c>
      <c r="F452" s="127">
        <v>125848.2</v>
      </c>
      <c r="G452" s="127">
        <v>124998</v>
      </c>
      <c r="H452" s="127">
        <v>124948.75</v>
      </c>
      <c r="I452" s="127">
        <v>125313.73</v>
      </c>
      <c r="J452" s="127">
        <v>151445</v>
      </c>
      <c r="K452" s="127">
        <v>98280.1</v>
      </c>
      <c r="L452" s="128">
        <v>3973</v>
      </c>
      <c r="M452" s="127">
        <v>497871445.5</v>
      </c>
      <c r="N452" s="128">
        <v>2912</v>
      </c>
    </row>
    <row r="453" spans="1:14" x14ac:dyDescent="0.3">
      <c r="A453" s="126">
        <v>45461</v>
      </c>
      <c r="B453" t="s">
        <v>2459</v>
      </c>
      <c r="C453" s="127">
        <v>125580.7</v>
      </c>
      <c r="D453" s="127">
        <v>126329.95</v>
      </c>
      <c r="E453" s="127">
        <v>125580.7</v>
      </c>
      <c r="F453" s="127">
        <v>125580.7</v>
      </c>
      <c r="G453" s="127">
        <v>125900</v>
      </c>
      <c r="H453" s="127">
        <v>125848.2</v>
      </c>
      <c r="I453" s="127">
        <v>125901.85</v>
      </c>
      <c r="J453" s="127">
        <v>151445</v>
      </c>
      <c r="K453" s="127">
        <v>98280.1</v>
      </c>
      <c r="L453" s="128">
        <v>3439</v>
      </c>
      <c r="M453" s="127">
        <v>432976464.5</v>
      </c>
      <c r="N453" s="128">
        <v>2444</v>
      </c>
    </row>
    <row r="454" spans="1:14" x14ac:dyDescent="0.3">
      <c r="A454" s="126">
        <v>45457</v>
      </c>
      <c r="B454" t="s">
        <v>2459</v>
      </c>
      <c r="C454" s="127">
        <v>126079</v>
      </c>
      <c r="D454" s="127">
        <v>126326</v>
      </c>
      <c r="E454" s="127">
        <v>125387</v>
      </c>
      <c r="F454" s="127">
        <v>126079.6</v>
      </c>
      <c r="G454" s="127">
        <v>125431.05</v>
      </c>
      <c r="H454" s="127">
        <v>125580.7</v>
      </c>
      <c r="I454" s="127">
        <v>125786.67</v>
      </c>
      <c r="J454" s="127">
        <v>151445</v>
      </c>
      <c r="K454" s="127">
        <v>98152.75</v>
      </c>
      <c r="L454" s="128">
        <v>5958</v>
      </c>
      <c r="M454" s="127">
        <v>749437002.89999998</v>
      </c>
      <c r="N454" s="128">
        <v>4270</v>
      </c>
    </row>
    <row r="455" spans="1:14" x14ac:dyDescent="0.3">
      <c r="A455" s="126">
        <v>45456</v>
      </c>
      <c r="B455" t="s">
        <v>2459</v>
      </c>
      <c r="C455" s="127">
        <v>126101.45</v>
      </c>
      <c r="D455" s="127">
        <v>126765.3</v>
      </c>
      <c r="E455" s="127">
        <v>125851.15</v>
      </c>
      <c r="F455" s="127">
        <v>126077.45</v>
      </c>
      <c r="G455" s="127">
        <v>125956</v>
      </c>
      <c r="H455" s="127">
        <v>126079.6</v>
      </c>
      <c r="I455" s="127">
        <v>126200.12</v>
      </c>
      <c r="J455" s="127">
        <v>151445</v>
      </c>
      <c r="K455" s="127">
        <v>98152.75</v>
      </c>
      <c r="L455" s="128">
        <v>2995</v>
      </c>
      <c r="M455" s="127">
        <v>377969364.39999998</v>
      </c>
      <c r="N455" s="128">
        <v>2261</v>
      </c>
    </row>
    <row r="456" spans="1:14" x14ac:dyDescent="0.3">
      <c r="A456" s="126">
        <v>45455</v>
      </c>
      <c r="B456" t="s">
        <v>2459</v>
      </c>
      <c r="C456" s="127">
        <v>126400</v>
      </c>
      <c r="D456" s="127">
        <v>126900</v>
      </c>
      <c r="E456" s="127">
        <v>125830.05</v>
      </c>
      <c r="F456" s="127">
        <v>126258.9</v>
      </c>
      <c r="G456" s="127">
        <v>126270</v>
      </c>
      <c r="H456" s="127">
        <v>126077.45</v>
      </c>
      <c r="I456" s="127">
        <v>126243.01</v>
      </c>
      <c r="J456" s="127">
        <v>151445</v>
      </c>
      <c r="K456" s="127">
        <v>98152.75</v>
      </c>
      <c r="L456" s="128">
        <v>5185</v>
      </c>
      <c r="M456" s="127">
        <v>654570024.79999995</v>
      </c>
      <c r="N456" s="128">
        <v>3916</v>
      </c>
    </row>
    <row r="457" spans="1:14" x14ac:dyDescent="0.3">
      <c r="A457" s="126">
        <v>45454</v>
      </c>
      <c r="B457" t="s">
        <v>2459</v>
      </c>
      <c r="C457" s="127">
        <v>126970</v>
      </c>
      <c r="D457" s="127">
        <v>127500</v>
      </c>
      <c r="E457" s="127">
        <v>126055</v>
      </c>
      <c r="F457" s="127">
        <v>126963.3</v>
      </c>
      <c r="G457" s="127">
        <v>126348</v>
      </c>
      <c r="H457" s="127">
        <v>126258.9</v>
      </c>
      <c r="I457" s="127">
        <v>126714.02</v>
      </c>
      <c r="J457" s="127">
        <v>151445</v>
      </c>
      <c r="K457" s="127">
        <v>98152.75</v>
      </c>
      <c r="L457" s="128">
        <v>4595</v>
      </c>
      <c r="M457" s="127">
        <v>582250913.64999998</v>
      </c>
      <c r="N457" s="128">
        <v>3506</v>
      </c>
    </row>
    <row r="458" spans="1:14" x14ac:dyDescent="0.3">
      <c r="A458" s="126">
        <v>45453</v>
      </c>
      <c r="B458" t="s">
        <v>2459</v>
      </c>
      <c r="C458" s="127">
        <v>128199</v>
      </c>
      <c r="D458" s="127">
        <v>128200</v>
      </c>
      <c r="E458" s="127">
        <v>126049.4</v>
      </c>
      <c r="F458" s="127">
        <v>127280.45</v>
      </c>
      <c r="G458" s="127">
        <v>127000</v>
      </c>
      <c r="H458" s="127">
        <v>126963.3</v>
      </c>
      <c r="I458" s="127">
        <v>126874.74</v>
      </c>
      <c r="J458" s="127">
        <v>151445</v>
      </c>
      <c r="K458" s="127">
        <v>98152.75</v>
      </c>
      <c r="L458" s="128">
        <v>14250</v>
      </c>
      <c r="M458" s="127">
        <v>1807965018.55</v>
      </c>
      <c r="N458" s="128">
        <v>9992</v>
      </c>
    </row>
    <row r="459" spans="1:14" x14ac:dyDescent="0.3">
      <c r="A459" s="126">
        <v>45450</v>
      </c>
      <c r="B459" t="s">
        <v>2459</v>
      </c>
      <c r="C459" s="127">
        <v>126132.05</v>
      </c>
      <c r="D459" s="127">
        <v>127450</v>
      </c>
      <c r="E459" s="127">
        <v>125801.5</v>
      </c>
      <c r="F459" s="127">
        <v>126132.05</v>
      </c>
      <c r="G459" s="127">
        <v>127200</v>
      </c>
      <c r="H459" s="127">
        <v>127280.45</v>
      </c>
      <c r="I459" s="127">
        <v>126855.28</v>
      </c>
      <c r="J459" s="127">
        <v>151445</v>
      </c>
      <c r="K459" s="127">
        <v>96227.65</v>
      </c>
      <c r="L459" s="128">
        <v>7440</v>
      </c>
      <c r="M459" s="127">
        <v>943803258.89999998</v>
      </c>
      <c r="N459" s="128">
        <v>4714</v>
      </c>
    </row>
    <row r="460" spans="1:14" x14ac:dyDescent="0.3">
      <c r="A460" s="126">
        <v>45449</v>
      </c>
      <c r="B460" t="s">
        <v>2459</v>
      </c>
      <c r="C460" s="127">
        <v>128500</v>
      </c>
      <c r="D460" s="127">
        <v>128697.65</v>
      </c>
      <c r="E460" s="127">
        <v>125933.55</v>
      </c>
      <c r="F460" s="127">
        <v>127959.7</v>
      </c>
      <c r="G460" s="127">
        <v>126300</v>
      </c>
      <c r="H460" s="127">
        <v>126132.05</v>
      </c>
      <c r="I460" s="127">
        <v>126908.61</v>
      </c>
      <c r="J460" s="127">
        <v>151445</v>
      </c>
      <c r="K460" s="127">
        <v>96227.65</v>
      </c>
      <c r="L460" s="128">
        <v>10281</v>
      </c>
      <c r="M460" s="127">
        <v>1304747464.95</v>
      </c>
      <c r="N460" s="128">
        <v>4880</v>
      </c>
    </row>
    <row r="461" spans="1:14" x14ac:dyDescent="0.3">
      <c r="A461" s="126">
        <v>45448</v>
      </c>
      <c r="B461" t="s">
        <v>2459</v>
      </c>
      <c r="C461" s="127">
        <v>123150</v>
      </c>
      <c r="D461" s="127">
        <v>128328.35</v>
      </c>
      <c r="E461" s="127">
        <v>122016.9</v>
      </c>
      <c r="F461" s="127">
        <v>121903.2</v>
      </c>
      <c r="G461" s="127">
        <v>127500</v>
      </c>
      <c r="H461" s="127">
        <v>127959.7</v>
      </c>
      <c r="I461" s="127">
        <v>125893.09</v>
      </c>
      <c r="J461" s="127">
        <v>151445</v>
      </c>
      <c r="K461" s="127">
        <v>96227.65</v>
      </c>
      <c r="L461" s="128">
        <v>9992</v>
      </c>
      <c r="M461" s="127">
        <v>1257923781.1500001</v>
      </c>
      <c r="N461" s="128">
        <v>6902</v>
      </c>
    </row>
    <row r="462" spans="1:14" x14ac:dyDescent="0.3">
      <c r="A462" s="126">
        <v>45447</v>
      </c>
      <c r="B462" t="s">
        <v>2459</v>
      </c>
      <c r="C462" s="127">
        <v>127000</v>
      </c>
      <c r="D462" s="127">
        <v>127000</v>
      </c>
      <c r="E462" s="127">
        <v>116347.85</v>
      </c>
      <c r="F462" s="127">
        <v>126970.4</v>
      </c>
      <c r="G462" s="127">
        <v>122754.95</v>
      </c>
      <c r="H462" s="127">
        <v>121903.2</v>
      </c>
      <c r="I462" s="127">
        <v>122537.41</v>
      </c>
      <c r="J462" s="127">
        <v>151445</v>
      </c>
      <c r="K462" s="127">
        <v>96227.65</v>
      </c>
      <c r="L462" s="128">
        <v>19731</v>
      </c>
      <c r="M462" s="127">
        <v>2417785649.0999999</v>
      </c>
      <c r="N462" s="128">
        <v>14464</v>
      </c>
    </row>
    <row r="463" spans="1:14" x14ac:dyDescent="0.3">
      <c r="A463" s="126">
        <v>45446</v>
      </c>
      <c r="B463" t="s">
        <v>2459</v>
      </c>
      <c r="C463" s="127">
        <v>128900</v>
      </c>
      <c r="D463" s="127">
        <v>128900</v>
      </c>
      <c r="E463" s="127">
        <v>126700.15</v>
      </c>
      <c r="F463" s="127">
        <v>125431.5</v>
      </c>
      <c r="G463" s="127">
        <v>127000</v>
      </c>
      <c r="H463" s="127">
        <v>126970.4</v>
      </c>
      <c r="I463" s="127">
        <v>127291.39</v>
      </c>
      <c r="J463" s="127">
        <v>151445</v>
      </c>
      <c r="K463" s="127">
        <v>96227.65</v>
      </c>
      <c r="L463" s="128">
        <v>17642</v>
      </c>
      <c r="M463" s="127">
        <v>2245674643.9499998</v>
      </c>
      <c r="N463" s="128">
        <v>11700</v>
      </c>
    </row>
    <row r="464" spans="1:14" x14ac:dyDescent="0.3">
      <c r="A464" s="126">
        <v>45443</v>
      </c>
      <c r="B464" t="s">
        <v>2459</v>
      </c>
      <c r="C464" s="127">
        <v>126100</v>
      </c>
      <c r="D464" s="127">
        <v>126899.95</v>
      </c>
      <c r="E464" s="127">
        <v>125027.55</v>
      </c>
      <c r="F464" s="127">
        <v>125466.05</v>
      </c>
      <c r="G464" s="127">
        <v>125524.1</v>
      </c>
      <c r="H464" s="127">
        <v>125431.5</v>
      </c>
      <c r="I464" s="127">
        <v>125710.73</v>
      </c>
      <c r="J464" s="127">
        <v>151445</v>
      </c>
      <c r="K464" s="127">
        <v>96067.55</v>
      </c>
      <c r="L464" s="128">
        <v>14691</v>
      </c>
      <c r="M464" s="127">
        <v>1846816339.4000001</v>
      </c>
      <c r="N464" s="128">
        <v>9079</v>
      </c>
    </row>
    <row r="465" spans="1:14" x14ac:dyDescent="0.3">
      <c r="A465" s="126">
        <v>45442</v>
      </c>
      <c r="B465" t="s">
        <v>2459</v>
      </c>
      <c r="C465" s="127">
        <v>128000</v>
      </c>
      <c r="D465" s="127">
        <v>128002.5</v>
      </c>
      <c r="E465" s="127">
        <v>125050</v>
      </c>
      <c r="F465" s="127">
        <v>128147.85</v>
      </c>
      <c r="G465" s="127">
        <v>125751.1</v>
      </c>
      <c r="H465" s="127">
        <v>125466.05</v>
      </c>
      <c r="I465" s="127">
        <v>126218.81</v>
      </c>
      <c r="J465" s="127">
        <v>151445</v>
      </c>
      <c r="K465" s="127">
        <v>96067.55</v>
      </c>
      <c r="L465" s="128">
        <v>8549</v>
      </c>
      <c r="M465" s="127">
        <v>1079044590.5</v>
      </c>
      <c r="N465" s="128">
        <v>6245</v>
      </c>
    </row>
    <row r="466" spans="1:14" x14ac:dyDescent="0.3">
      <c r="A466" s="126">
        <v>45441</v>
      </c>
      <c r="B466" t="s">
        <v>2459</v>
      </c>
      <c r="C466" s="127">
        <v>129500</v>
      </c>
      <c r="D466" s="127">
        <v>129699.95</v>
      </c>
      <c r="E466" s="127">
        <v>127920</v>
      </c>
      <c r="F466" s="127">
        <v>129109.2</v>
      </c>
      <c r="G466" s="127">
        <v>128100</v>
      </c>
      <c r="H466" s="127">
        <v>128147.85</v>
      </c>
      <c r="I466" s="127">
        <v>128708.67</v>
      </c>
      <c r="J466" s="127">
        <v>151445</v>
      </c>
      <c r="K466" s="127">
        <v>96067.55</v>
      </c>
      <c r="L466" s="128">
        <v>5173</v>
      </c>
      <c r="M466" s="127">
        <v>665809963.70000005</v>
      </c>
      <c r="N466" s="128">
        <v>3457</v>
      </c>
    </row>
    <row r="467" spans="1:14" x14ac:dyDescent="0.3">
      <c r="A467" s="126">
        <v>45440</v>
      </c>
      <c r="B467" t="s">
        <v>2459</v>
      </c>
      <c r="C467" s="127">
        <v>131300</v>
      </c>
      <c r="D467" s="127">
        <v>131498.20000000001</v>
      </c>
      <c r="E467" s="127">
        <v>129000</v>
      </c>
      <c r="F467" s="127">
        <v>130953.75</v>
      </c>
      <c r="G467" s="127">
        <v>129284</v>
      </c>
      <c r="H467" s="127">
        <v>129109.2</v>
      </c>
      <c r="I467" s="127">
        <v>130000.67</v>
      </c>
      <c r="J467" s="127">
        <v>151445</v>
      </c>
      <c r="K467" s="127">
        <v>96067.55</v>
      </c>
      <c r="L467" s="128">
        <v>5327</v>
      </c>
      <c r="M467" s="127">
        <v>692513543.85000002</v>
      </c>
      <c r="N467" s="128">
        <v>4114</v>
      </c>
    </row>
    <row r="468" spans="1:14" x14ac:dyDescent="0.3">
      <c r="A468" s="126">
        <v>45439</v>
      </c>
      <c r="B468" t="s">
        <v>2459</v>
      </c>
      <c r="C468" s="127">
        <v>130800</v>
      </c>
      <c r="D468" s="127">
        <v>132800</v>
      </c>
      <c r="E468" s="127">
        <v>130151</v>
      </c>
      <c r="F468" s="127">
        <v>131039.55</v>
      </c>
      <c r="G468" s="127">
        <v>130990</v>
      </c>
      <c r="H468" s="127">
        <v>130953.75</v>
      </c>
      <c r="I468" s="127">
        <v>131567.57999999999</v>
      </c>
      <c r="J468" s="127">
        <v>151445</v>
      </c>
      <c r="K468" s="127">
        <v>96067.55</v>
      </c>
      <c r="L468" s="128">
        <v>16733</v>
      </c>
      <c r="M468" s="127">
        <v>2201520342.0999999</v>
      </c>
      <c r="N468" s="128">
        <v>12146</v>
      </c>
    </row>
    <row r="469" spans="1:14" x14ac:dyDescent="0.3">
      <c r="A469" s="126">
        <v>45436</v>
      </c>
      <c r="B469" t="s">
        <v>2459</v>
      </c>
      <c r="C469" s="127">
        <v>130150</v>
      </c>
      <c r="D469" s="127">
        <v>131497</v>
      </c>
      <c r="E469" s="127">
        <v>128968.2</v>
      </c>
      <c r="F469" s="127">
        <v>130160.75</v>
      </c>
      <c r="G469" s="127">
        <v>130728.95</v>
      </c>
      <c r="H469" s="127">
        <v>131039.55</v>
      </c>
      <c r="I469" s="127">
        <v>130434.72</v>
      </c>
      <c r="J469" s="127">
        <v>151445</v>
      </c>
      <c r="K469" s="127">
        <v>95225.3</v>
      </c>
      <c r="L469" s="128">
        <v>8423</v>
      </c>
      <c r="M469" s="127">
        <v>1098651687</v>
      </c>
      <c r="N469" s="128">
        <v>5309</v>
      </c>
    </row>
    <row r="470" spans="1:14" x14ac:dyDescent="0.3">
      <c r="A470" s="126">
        <v>45435</v>
      </c>
      <c r="B470" t="s">
        <v>2459</v>
      </c>
      <c r="C470" s="127">
        <v>129481.25</v>
      </c>
      <c r="D470" s="127">
        <v>130585</v>
      </c>
      <c r="E470" s="127">
        <v>129051.05</v>
      </c>
      <c r="F470" s="127">
        <v>129481.25</v>
      </c>
      <c r="G470" s="127">
        <v>130000</v>
      </c>
      <c r="H470" s="127">
        <v>130160.75</v>
      </c>
      <c r="I470" s="127">
        <v>129822.53</v>
      </c>
      <c r="J470" s="127">
        <v>151445</v>
      </c>
      <c r="K470" s="127">
        <v>95225.3</v>
      </c>
      <c r="L470" s="128">
        <v>11228</v>
      </c>
      <c r="M470" s="127">
        <v>1457647408.4000001</v>
      </c>
      <c r="N470" s="128">
        <v>6638</v>
      </c>
    </row>
    <row r="471" spans="1:14" x14ac:dyDescent="0.3">
      <c r="A471" s="126">
        <v>45434</v>
      </c>
      <c r="B471" t="s">
        <v>2459</v>
      </c>
      <c r="C471" s="127">
        <v>129650</v>
      </c>
      <c r="D471" s="127">
        <v>130200</v>
      </c>
      <c r="E471" s="127">
        <v>129000</v>
      </c>
      <c r="F471" s="127">
        <v>129620.75</v>
      </c>
      <c r="G471" s="127">
        <v>129549.9</v>
      </c>
      <c r="H471" s="127">
        <v>129481.25</v>
      </c>
      <c r="I471" s="127">
        <v>129425.53</v>
      </c>
      <c r="J471" s="127">
        <v>151445</v>
      </c>
      <c r="K471" s="127">
        <v>95225.3</v>
      </c>
      <c r="L471" s="128">
        <v>7108</v>
      </c>
      <c r="M471" s="127">
        <v>919956653.14999998</v>
      </c>
      <c r="N471" s="128">
        <v>4621</v>
      </c>
    </row>
    <row r="472" spans="1:14" x14ac:dyDescent="0.3">
      <c r="A472" s="126">
        <v>45433</v>
      </c>
      <c r="B472" t="s">
        <v>2459</v>
      </c>
      <c r="C472" s="127">
        <v>127560</v>
      </c>
      <c r="D472" s="127">
        <v>129992.3</v>
      </c>
      <c r="E472" s="127">
        <v>127560</v>
      </c>
      <c r="F472" s="127">
        <v>129084.15</v>
      </c>
      <c r="G472" s="127">
        <v>129650</v>
      </c>
      <c r="H472" s="127">
        <v>129620.75</v>
      </c>
      <c r="I472" s="127">
        <v>129063.96</v>
      </c>
      <c r="J472" s="127">
        <v>151445</v>
      </c>
      <c r="K472" s="127">
        <v>95225.3</v>
      </c>
      <c r="L472" s="128">
        <v>7993</v>
      </c>
      <c r="M472" s="127">
        <v>1031608197.45</v>
      </c>
      <c r="N472" s="128">
        <v>5400</v>
      </c>
    </row>
    <row r="473" spans="1:14" x14ac:dyDescent="0.3">
      <c r="A473" s="126">
        <v>45430</v>
      </c>
      <c r="B473" t="s">
        <v>2459</v>
      </c>
      <c r="C473" s="127">
        <v>128700</v>
      </c>
      <c r="D473" s="127">
        <v>129499</v>
      </c>
      <c r="E473" s="127">
        <v>128700</v>
      </c>
      <c r="F473" s="127">
        <v>129143.6</v>
      </c>
      <c r="G473" s="127">
        <v>129000</v>
      </c>
      <c r="H473" s="127">
        <v>129084.15</v>
      </c>
      <c r="I473" s="127">
        <v>129096.9</v>
      </c>
      <c r="J473" s="127">
        <v>151445</v>
      </c>
      <c r="K473" s="127">
        <v>95150</v>
      </c>
      <c r="L473">
        <v>483</v>
      </c>
      <c r="M473" s="127">
        <v>62353804.399999999</v>
      </c>
      <c r="N473">
        <v>411</v>
      </c>
    </row>
    <row r="474" spans="1:14" x14ac:dyDescent="0.3">
      <c r="A474" s="126">
        <v>45429</v>
      </c>
      <c r="B474" t="s">
        <v>2459</v>
      </c>
      <c r="C474" s="127">
        <v>128900</v>
      </c>
      <c r="D474" s="127">
        <v>129589.15</v>
      </c>
      <c r="E474" s="127">
        <v>128400</v>
      </c>
      <c r="F474" s="127">
        <v>128964.3</v>
      </c>
      <c r="G474" s="127">
        <v>128503.5</v>
      </c>
      <c r="H474" s="127">
        <v>129143.6</v>
      </c>
      <c r="I474" s="127">
        <v>129054.52</v>
      </c>
      <c r="J474" s="127">
        <v>151445</v>
      </c>
      <c r="K474" s="127">
        <v>95150</v>
      </c>
      <c r="L474" s="128">
        <v>9747</v>
      </c>
      <c r="M474" s="127">
        <v>1257894384.75</v>
      </c>
      <c r="N474" s="128">
        <v>4538</v>
      </c>
    </row>
    <row r="475" spans="1:14" x14ac:dyDescent="0.3">
      <c r="A475" s="126">
        <v>45428</v>
      </c>
      <c r="B475" t="s">
        <v>2459</v>
      </c>
      <c r="C475" s="127">
        <v>127555</v>
      </c>
      <c r="D475" s="127">
        <v>129150</v>
      </c>
      <c r="E475" s="127">
        <v>127050</v>
      </c>
      <c r="F475" s="127">
        <v>127445.45</v>
      </c>
      <c r="G475" s="127">
        <v>129149</v>
      </c>
      <c r="H475" s="127">
        <v>128964.3</v>
      </c>
      <c r="I475" s="127">
        <v>128235.21</v>
      </c>
      <c r="J475" s="127">
        <v>151445</v>
      </c>
      <c r="K475" s="127">
        <v>95150</v>
      </c>
      <c r="L475" s="128">
        <v>6690</v>
      </c>
      <c r="M475" s="127">
        <v>857893552.39999998</v>
      </c>
      <c r="N475" s="128">
        <v>4305</v>
      </c>
    </row>
    <row r="476" spans="1:14" x14ac:dyDescent="0.3">
      <c r="A476" s="126">
        <v>45427</v>
      </c>
      <c r="B476" t="s">
        <v>2459</v>
      </c>
      <c r="C476" s="127">
        <v>128000</v>
      </c>
      <c r="D476" s="127">
        <v>128549.95</v>
      </c>
      <c r="E476" s="127">
        <v>127301.95</v>
      </c>
      <c r="F476" s="127">
        <v>128194.95</v>
      </c>
      <c r="G476" s="127">
        <v>127555</v>
      </c>
      <c r="H476" s="127">
        <v>127445.45</v>
      </c>
      <c r="I476" s="127">
        <v>127695.18</v>
      </c>
      <c r="J476" s="127">
        <v>151445</v>
      </c>
      <c r="K476" s="127">
        <v>95150</v>
      </c>
      <c r="L476" s="128">
        <v>6132</v>
      </c>
      <c r="M476" s="127">
        <v>783026831.5</v>
      </c>
      <c r="N476" s="128">
        <v>3559</v>
      </c>
    </row>
    <row r="477" spans="1:14" x14ac:dyDescent="0.3">
      <c r="A477" s="126">
        <v>45426</v>
      </c>
      <c r="B477" t="s">
        <v>2459</v>
      </c>
      <c r="C477" s="127">
        <v>128700</v>
      </c>
      <c r="D477" s="127">
        <v>129000</v>
      </c>
      <c r="E477" s="127">
        <v>127700</v>
      </c>
      <c r="F477" s="127">
        <v>128881.9</v>
      </c>
      <c r="G477" s="127">
        <v>128365</v>
      </c>
      <c r="H477" s="127">
        <v>128194.95</v>
      </c>
      <c r="I477" s="127">
        <v>128402.64</v>
      </c>
      <c r="J477" s="127">
        <v>151445</v>
      </c>
      <c r="K477" s="127">
        <v>95150</v>
      </c>
      <c r="L477" s="128">
        <v>5329</v>
      </c>
      <c r="M477" s="127">
        <v>684257652.5</v>
      </c>
      <c r="N477" s="128">
        <v>3786</v>
      </c>
    </row>
    <row r="478" spans="1:14" x14ac:dyDescent="0.3">
      <c r="A478" s="126">
        <v>45425</v>
      </c>
      <c r="B478" t="s">
        <v>2459</v>
      </c>
      <c r="C478" s="127">
        <v>127595.7</v>
      </c>
      <c r="D478" s="127">
        <v>129199.8</v>
      </c>
      <c r="E478" s="127">
        <v>125623.15</v>
      </c>
      <c r="F478" s="127">
        <v>127595.7</v>
      </c>
      <c r="G478" s="127">
        <v>128699.95</v>
      </c>
      <c r="H478" s="127">
        <v>128881.9</v>
      </c>
      <c r="I478" s="127">
        <v>127719.57</v>
      </c>
      <c r="J478" s="127">
        <v>151445</v>
      </c>
      <c r="K478" s="127">
        <v>95150</v>
      </c>
      <c r="L478" s="128">
        <v>9777</v>
      </c>
      <c r="M478" s="127">
        <v>1248714223.8499999</v>
      </c>
      <c r="N478" s="128">
        <v>7373</v>
      </c>
    </row>
    <row r="479" spans="1:14" x14ac:dyDescent="0.3">
      <c r="A479" s="126">
        <v>45422</v>
      </c>
      <c r="B479" t="s">
        <v>2459</v>
      </c>
      <c r="C479" s="127">
        <v>126700</v>
      </c>
      <c r="D479" s="127">
        <v>127850.95</v>
      </c>
      <c r="E479" s="127">
        <v>125543.45</v>
      </c>
      <c r="F479" s="127">
        <v>126225.15</v>
      </c>
      <c r="G479" s="127">
        <v>127698</v>
      </c>
      <c r="H479" s="127">
        <v>127595.7</v>
      </c>
      <c r="I479" s="127">
        <v>126954.4</v>
      </c>
      <c r="J479" s="127">
        <v>151445</v>
      </c>
      <c r="K479" s="127">
        <v>95150</v>
      </c>
      <c r="L479" s="128">
        <v>5922</v>
      </c>
      <c r="M479" s="127">
        <v>751823952.5</v>
      </c>
      <c r="N479" s="128">
        <v>4173</v>
      </c>
    </row>
    <row r="480" spans="1:14" x14ac:dyDescent="0.3">
      <c r="A480" s="126">
        <v>45421</v>
      </c>
      <c r="B480" t="s">
        <v>2459</v>
      </c>
      <c r="C480" s="127">
        <v>126300</v>
      </c>
      <c r="D480" s="127">
        <v>127699.9</v>
      </c>
      <c r="E480" s="127">
        <v>125800</v>
      </c>
      <c r="F480" s="127">
        <v>126677.65</v>
      </c>
      <c r="G480" s="127">
        <v>125802</v>
      </c>
      <c r="H480" s="127">
        <v>126225.15</v>
      </c>
      <c r="I480" s="127">
        <v>126667.42</v>
      </c>
      <c r="J480" s="127">
        <v>151445</v>
      </c>
      <c r="K480" s="127">
        <v>95150</v>
      </c>
      <c r="L480" s="128">
        <v>7038</v>
      </c>
      <c r="M480" s="127">
        <v>891485321.54999995</v>
      </c>
      <c r="N480" s="128">
        <v>4986</v>
      </c>
    </row>
    <row r="481" spans="1:14" x14ac:dyDescent="0.3">
      <c r="A481" s="126">
        <v>45420</v>
      </c>
      <c r="B481" t="s">
        <v>2459</v>
      </c>
      <c r="C481" s="127">
        <v>124514.5</v>
      </c>
      <c r="D481" s="127">
        <v>127190.15</v>
      </c>
      <c r="E481" s="127">
        <v>123840</v>
      </c>
      <c r="F481" s="127">
        <v>124514.5</v>
      </c>
      <c r="G481" s="127">
        <v>126700</v>
      </c>
      <c r="H481" s="127">
        <v>126677.65</v>
      </c>
      <c r="I481" s="127">
        <v>125739.46</v>
      </c>
      <c r="J481" s="127">
        <v>151445</v>
      </c>
      <c r="K481" s="127">
        <v>95150</v>
      </c>
      <c r="L481" s="128">
        <v>9470</v>
      </c>
      <c r="M481" s="127">
        <v>1190752723.75</v>
      </c>
      <c r="N481" s="128">
        <v>7214</v>
      </c>
    </row>
    <row r="482" spans="1:14" x14ac:dyDescent="0.3">
      <c r="A482" s="126">
        <v>45419</v>
      </c>
      <c r="B482" t="s">
        <v>2459</v>
      </c>
      <c r="C482" s="127">
        <v>126475.5</v>
      </c>
      <c r="D482" s="127">
        <v>126986.05</v>
      </c>
      <c r="E482" s="127">
        <v>123111.1</v>
      </c>
      <c r="F482" s="127">
        <v>126475.5</v>
      </c>
      <c r="G482" s="127">
        <v>124600</v>
      </c>
      <c r="H482" s="127">
        <v>124514.5</v>
      </c>
      <c r="I482" s="127">
        <v>124457.05</v>
      </c>
      <c r="J482" s="127">
        <v>151445</v>
      </c>
      <c r="K482" s="127">
        <v>95150</v>
      </c>
      <c r="L482" s="128">
        <v>13141</v>
      </c>
      <c r="M482" s="127">
        <v>1635490061.05</v>
      </c>
      <c r="N482" s="128">
        <v>9341</v>
      </c>
    </row>
    <row r="483" spans="1:14" x14ac:dyDescent="0.3">
      <c r="A483" s="126">
        <v>45418</v>
      </c>
      <c r="B483" t="s">
        <v>2459</v>
      </c>
      <c r="C483" s="127">
        <v>129450</v>
      </c>
      <c r="D483" s="127">
        <v>129450</v>
      </c>
      <c r="E483" s="127">
        <v>125001.1</v>
      </c>
      <c r="F483" s="127">
        <v>128560.4</v>
      </c>
      <c r="G483" s="127">
        <v>126400.15</v>
      </c>
      <c r="H483" s="127">
        <v>126475.5</v>
      </c>
      <c r="I483" s="127">
        <v>126949.12</v>
      </c>
      <c r="J483" s="127">
        <v>151445</v>
      </c>
      <c r="K483" s="127">
        <v>95150</v>
      </c>
      <c r="L483" s="128">
        <v>16067</v>
      </c>
      <c r="M483" s="127">
        <v>2039691589.8499999</v>
      </c>
      <c r="N483" s="128">
        <v>11874</v>
      </c>
    </row>
    <row r="484" spans="1:14" x14ac:dyDescent="0.3">
      <c r="A484" s="126">
        <v>45415</v>
      </c>
      <c r="B484" t="s">
        <v>2459</v>
      </c>
      <c r="C484" s="127">
        <v>134300</v>
      </c>
      <c r="D484" s="127">
        <v>134300</v>
      </c>
      <c r="E484" s="127">
        <v>127767.9</v>
      </c>
      <c r="F484" s="127">
        <v>133861.95000000001</v>
      </c>
      <c r="G484" s="127">
        <v>128400</v>
      </c>
      <c r="H484" s="127">
        <v>128560.4</v>
      </c>
      <c r="I484" s="127">
        <v>129279.41</v>
      </c>
      <c r="J484" s="127">
        <v>151445</v>
      </c>
      <c r="K484" s="127">
        <v>88002.05</v>
      </c>
      <c r="L484" s="128">
        <v>32315</v>
      </c>
      <c r="M484" s="127">
        <v>4177664066.5</v>
      </c>
      <c r="N484" s="128">
        <v>22402</v>
      </c>
    </row>
    <row r="485" spans="1:14" x14ac:dyDescent="0.3">
      <c r="A485" s="126">
        <v>45414</v>
      </c>
      <c r="B485" t="s">
        <v>2459</v>
      </c>
      <c r="C485" s="127">
        <v>134038.45000000001</v>
      </c>
      <c r="D485" s="127">
        <v>135000</v>
      </c>
      <c r="E485" s="127">
        <v>132500</v>
      </c>
      <c r="F485" s="127">
        <v>133019.45000000001</v>
      </c>
      <c r="G485" s="127">
        <v>134000</v>
      </c>
      <c r="H485" s="127">
        <v>133861.95000000001</v>
      </c>
      <c r="I485" s="127">
        <v>133918.92000000001</v>
      </c>
      <c r="J485" s="127">
        <v>151445</v>
      </c>
      <c r="K485" s="127">
        <v>88002.05</v>
      </c>
      <c r="L485" s="128">
        <v>9911</v>
      </c>
      <c r="M485" s="127">
        <v>1327270463.9000001</v>
      </c>
      <c r="N485" s="128">
        <v>7542</v>
      </c>
    </row>
    <row r="486" spans="1:14" x14ac:dyDescent="0.3">
      <c r="A486" s="126">
        <v>45412</v>
      </c>
      <c r="B486" t="s">
        <v>2459</v>
      </c>
      <c r="C486" s="127">
        <v>131052.65</v>
      </c>
      <c r="D486" s="127">
        <v>135582.39999999999</v>
      </c>
      <c r="E486" s="127">
        <v>131052.65</v>
      </c>
      <c r="F486" s="127">
        <v>130821.3</v>
      </c>
      <c r="G486" s="127">
        <v>133400</v>
      </c>
      <c r="H486" s="127">
        <v>133019.45000000001</v>
      </c>
      <c r="I486" s="127">
        <v>133819.24</v>
      </c>
      <c r="J486" s="127">
        <v>151445</v>
      </c>
      <c r="K486" s="127">
        <v>88002.05</v>
      </c>
      <c r="L486" s="128">
        <v>14637</v>
      </c>
      <c r="M486" s="127">
        <v>1958712259.1500001</v>
      </c>
      <c r="N486" s="128">
        <v>9755</v>
      </c>
    </row>
    <row r="487" spans="1:14" x14ac:dyDescent="0.3">
      <c r="A487" s="126">
        <v>45411</v>
      </c>
      <c r="B487" t="s">
        <v>2459</v>
      </c>
      <c r="C487" s="127">
        <v>131000</v>
      </c>
      <c r="D487" s="127">
        <v>131240</v>
      </c>
      <c r="E487" s="127">
        <v>130400</v>
      </c>
      <c r="F487" s="127">
        <v>130237.75</v>
      </c>
      <c r="G487" s="127">
        <v>130907</v>
      </c>
      <c r="H487" s="127">
        <v>130821.3</v>
      </c>
      <c r="I487" s="127">
        <v>130778.99</v>
      </c>
      <c r="J487" s="127">
        <v>151445</v>
      </c>
      <c r="K487" s="127">
        <v>88002.05</v>
      </c>
      <c r="L487" s="128">
        <v>3233</v>
      </c>
      <c r="M487" s="127">
        <v>422808471.64999998</v>
      </c>
      <c r="N487" s="128">
        <v>2466</v>
      </c>
    </row>
    <row r="488" spans="1:14" x14ac:dyDescent="0.3">
      <c r="A488" s="126">
        <v>45408</v>
      </c>
      <c r="B488" t="s">
        <v>2459</v>
      </c>
      <c r="C488" s="127">
        <v>129700</v>
      </c>
      <c r="D488" s="127">
        <v>130750</v>
      </c>
      <c r="E488" s="127">
        <v>129632.7</v>
      </c>
      <c r="F488" s="127">
        <v>129632.7</v>
      </c>
      <c r="G488" s="127">
        <v>130255</v>
      </c>
      <c r="H488" s="127">
        <v>130237.75</v>
      </c>
      <c r="I488" s="127">
        <v>130220.01</v>
      </c>
      <c r="J488" s="127">
        <v>151445</v>
      </c>
      <c r="K488" s="127">
        <v>86086</v>
      </c>
      <c r="L488" s="128">
        <v>3735</v>
      </c>
      <c r="M488" s="127">
        <v>486371751.60000002</v>
      </c>
      <c r="N488" s="128">
        <v>2819</v>
      </c>
    </row>
    <row r="489" spans="1:14" x14ac:dyDescent="0.3">
      <c r="A489" s="126">
        <v>45407</v>
      </c>
      <c r="B489" t="s">
        <v>2459</v>
      </c>
      <c r="C489" s="127">
        <v>128500</v>
      </c>
      <c r="D489" s="127">
        <v>129874.6</v>
      </c>
      <c r="E489" s="127">
        <v>128200</v>
      </c>
      <c r="F489" s="127">
        <v>128524.45</v>
      </c>
      <c r="G489" s="127">
        <v>129700</v>
      </c>
      <c r="H489" s="127">
        <v>129632.7</v>
      </c>
      <c r="I489" s="127">
        <v>129154.22</v>
      </c>
      <c r="J489" s="127">
        <v>151445</v>
      </c>
      <c r="K489" s="127">
        <v>86086</v>
      </c>
      <c r="L489" s="128">
        <v>5828</v>
      </c>
      <c r="M489" s="127">
        <v>752710817.60000002</v>
      </c>
      <c r="N489" s="128">
        <v>4309</v>
      </c>
    </row>
    <row r="490" spans="1:14" x14ac:dyDescent="0.3">
      <c r="A490" s="126">
        <v>45406</v>
      </c>
      <c r="B490" t="s">
        <v>2459</v>
      </c>
      <c r="C490" s="127">
        <v>129437.8</v>
      </c>
      <c r="D490" s="127">
        <v>130147.6</v>
      </c>
      <c r="E490" s="127">
        <v>128325.05</v>
      </c>
      <c r="F490" s="127">
        <v>129226.7</v>
      </c>
      <c r="G490" s="127">
        <v>128350</v>
      </c>
      <c r="H490" s="127">
        <v>128524.45</v>
      </c>
      <c r="I490" s="127">
        <v>129110.86</v>
      </c>
      <c r="J490" s="127">
        <v>151445</v>
      </c>
      <c r="K490" s="127">
        <v>86086</v>
      </c>
      <c r="L490" s="128">
        <v>4696</v>
      </c>
      <c r="M490" s="127">
        <v>606304617.20000005</v>
      </c>
      <c r="N490" s="128">
        <v>3627</v>
      </c>
    </row>
    <row r="491" spans="1:14" x14ac:dyDescent="0.3">
      <c r="A491" s="126">
        <v>45405</v>
      </c>
      <c r="B491" t="s">
        <v>2459</v>
      </c>
      <c r="C491" s="127">
        <v>129500</v>
      </c>
      <c r="D491" s="127">
        <v>130104.1</v>
      </c>
      <c r="E491" s="127">
        <v>128754.95</v>
      </c>
      <c r="F491" s="127">
        <v>129020.05</v>
      </c>
      <c r="G491" s="127">
        <v>129117.75</v>
      </c>
      <c r="H491" s="127">
        <v>129226.7</v>
      </c>
      <c r="I491" s="127">
        <v>129267.35</v>
      </c>
      <c r="J491" s="127">
        <v>151445</v>
      </c>
      <c r="K491" s="127">
        <v>86086</v>
      </c>
      <c r="L491" s="128">
        <v>5398</v>
      </c>
      <c r="M491" s="127">
        <v>697785146.10000002</v>
      </c>
      <c r="N491" s="128">
        <v>3886</v>
      </c>
    </row>
    <row r="492" spans="1:14" x14ac:dyDescent="0.3">
      <c r="A492" s="126">
        <v>45404</v>
      </c>
      <c r="B492" t="s">
        <v>2459</v>
      </c>
      <c r="C492" s="127">
        <v>129900</v>
      </c>
      <c r="D492" s="127">
        <v>131651</v>
      </c>
      <c r="E492" s="127">
        <v>128709.1</v>
      </c>
      <c r="F492" s="127">
        <v>129157.65</v>
      </c>
      <c r="G492" s="127">
        <v>129125</v>
      </c>
      <c r="H492" s="127">
        <v>129020.05</v>
      </c>
      <c r="I492" s="127">
        <v>130056.63</v>
      </c>
      <c r="J492" s="127">
        <v>151445</v>
      </c>
      <c r="K492" s="127">
        <v>86086</v>
      </c>
      <c r="L492" s="128">
        <v>6055</v>
      </c>
      <c r="M492" s="127">
        <v>787492877.75</v>
      </c>
      <c r="N492" s="128">
        <v>4490</v>
      </c>
    </row>
    <row r="493" spans="1:14" x14ac:dyDescent="0.3">
      <c r="A493" s="126">
        <v>45401</v>
      </c>
      <c r="B493" t="s">
        <v>2459</v>
      </c>
      <c r="C493" s="127">
        <v>128921</v>
      </c>
      <c r="D493" s="127">
        <v>129521.05</v>
      </c>
      <c r="E493" s="127">
        <v>127312.1</v>
      </c>
      <c r="F493" s="127">
        <v>129231.5</v>
      </c>
      <c r="G493" s="127">
        <v>129271</v>
      </c>
      <c r="H493" s="127">
        <v>129157.65</v>
      </c>
      <c r="I493" s="127">
        <v>128508.8</v>
      </c>
      <c r="J493" s="127">
        <v>151445</v>
      </c>
      <c r="K493" s="127">
        <v>85001</v>
      </c>
      <c r="L493" s="128">
        <v>6377</v>
      </c>
      <c r="M493" s="127">
        <v>819500602.39999998</v>
      </c>
      <c r="N493" s="128">
        <v>4773</v>
      </c>
    </row>
    <row r="494" spans="1:14" x14ac:dyDescent="0.3">
      <c r="A494" s="126">
        <v>45400</v>
      </c>
      <c r="B494" t="s">
        <v>2459</v>
      </c>
      <c r="C494" s="127">
        <v>130749.95</v>
      </c>
      <c r="D494" s="127">
        <v>131503.1</v>
      </c>
      <c r="E494" s="127">
        <v>129003.85</v>
      </c>
      <c r="F494" s="127">
        <v>130156.15</v>
      </c>
      <c r="G494" s="127">
        <v>129202</v>
      </c>
      <c r="H494" s="127">
        <v>129231.5</v>
      </c>
      <c r="I494" s="127">
        <v>130215.59</v>
      </c>
      <c r="J494" s="127">
        <v>151445</v>
      </c>
      <c r="K494" s="127">
        <v>85001</v>
      </c>
      <c r="L494" s="128">
        <v>4811</v>
      </c>
      <c r="M494" s="127">
        <v>626467190.75</v>
      </c>
      <c r="N494" s="128">
        <v>3779</v>
      </c>
    </row>
    <row r="495" spans="1:14" x14ac:dyDescent="0.3">
      <c r="A495" s="126">
        <v>45398</v>
      </c>
      <c r="B495" t="s">
        <v>2459</v>
      </c>
      <c r="C495" s="127">
        <v>128500</v>
      </c>
      <c r="D495" s="127">
        <v>130688.7</v>
      </c>
      <c r="E495" s="127">
        <v>128001.15</v>
      </c>
      <c r="F495" s="127">
        <v>129443.8</v>
      </c>
      <c r="G495" s="127">
        <v>130333.75</v>
      </c>
      <c r="H495" s="127">
        <v>130156.15</v>
      </c>
      <c r="I495" s="127">
        <v>129546.78</v>
      </c>
      <c r="J495" s="127">
        <v>151445</v>
      </c>
      <c r="K495" s="127">
        <v>85001</v>
      </c>
      <c r="L495" s="128">
        <v>6799</v>
      </c>
      <c r="M495" s="127">
        <v>880788574.29999995</v>
      </c>
      <c r="N495" s="128">
        <v>4709</v>
      </c>
    </row>
    <row r="496" spans="1:14" x14ac:dyDescent="0.3">
      <c r="A496" s="126">
        <v>45397</v>
      </c>
      <c r="B496" t="s">
        <v>2459</v>
      </c>
      <c r="C496" s="127">
        <v>131399.5</v>
      </c>
      <c r="D496" s="127">
        <v>131399.5</v>
      </c>
      <c r="E496" s="127">
        <v>129170</v>
      </c>
      <c r="F496" s="127">
        <v>131716.5</v>
      </c>
      <c r="G496" s="127">
        <v>129300</v>
      </c>
      <c r="H496" s="127">
        <v>129443.8</v>
      </c>
      <c r="I496" s="127">
        <v>129754.12</v>
      </c>
      <c r="J496" s="127">
        <v>151445</v>
      </c>
      <c r="K496" s="127">
        <v>85001</v>
      </c>
      <c r="L496" s="128">
        <v>8752</v>
      </c>
      <c r="M496" s="127">
        <v>1135608023.55</v>
      </c>
      <c r="N496" s="128">
        <v>6532</v>
      </c>
    </row>
    <row r="497" spans="1:14" x14ac:dyDescent="0.3">
      <c r="A497" s="126">
        <v>45394</v>
      </c>
      <c r="B497" t="s">
        <v>2459</v>
      </c>
      <c r="C497" s="127">
        <v>133000</v>
      </c>
      <c r="D497" s="127">
        <v>133349.5</v>
      </c>
      <c r="E497" s="127">
        <v>131500</v>
      </c>
      <c r="F497" s="127">
        <v>132679.6</v>
      </c>
      <c r="G497" s="127">
        <v>131696.6</v>
      </c>
      <c r="H497" s="127">
        <v>131716.5</v>
      </c>
      <c r="I497" s="127">
        <v>132518.59</v>
      </c>
      <c r="J497" s="127">
        <v>151445</v>
      </c>
      <c r="K497" s="127">
        <v>83750</v>
      </c>
      <c r="L497" s="128">
        <v>4795</v>
      </c>
      <c r="M497" s="127">
        <v>635426615.35000002</v>
      </c>
      <c r="N497" s="128">
        <v>3517</v>
      </c>
    </row>
    <row r="498" spans="1:14" x14ac:dyDescent="0.3">
      <c r="A498" s="126">
        <v>45392</v>
      </c>
      <c r="B498" t="s">
        <v>2459</v>
      </c>
      <c r="C498" s="127">
        <v>133500</v>
      </c>
      <c r="D498" s="127">
        <v>133887.95000000001</v>
      </c>
      <c r="E498" s="127">
        <v>132250</v>
      </c>
      <c r="F498" s="127">
        <v>132923.70000000001</v>
      </c>
      <c r="G498" s="127">
        <v>132900</v>
      </c>
      <c r="H498" s="127">
        <v>132679.6</v>
      </c>
      <c r="I498" s="127">
        <v>133026.37</v>
      </c>
      <c r="J498" s="127">
        <v>151445</v>
      </c>
      <c r="K498" s="127">
        <v>83750</v>
      </c>
      <c r="L498" s="128">
        <v>4292</v>
      </c>
      <c r="M498" s="127">
        <v>570949171.85000002</v>
      </c>
      <c r="N498" s="128">
        <v>2956</v>
      </c>
    </row>
    <row r="499" spans="1:14" x14ac:dyDescent="0.3">
      <c r="A499" s="126">
        <v>45391</v>
      </c>
      <c r="B499" t="s">
        <v>2459</v>
      </c>
      <c r="C499" s="127">
        <v>132920</v>
      </c>
      <c r="D499" s="127">
        <v>133989.70000000001</v>
      </c>
      <c r="E499" s="127">
        <v>132679.1</v>
      </c>
      <c r="F499" s="127">
        <v>132708.45000000001</v>
      </c>
      <c r="G499" s="127">
        <v>133100</v>
      </c>
      <c r="H499" s="127">
        <v>132923.70000000001</v>
      </c>
      <c r="I499" s="127">
        <v>133385.9</v>
      </c>
      <c r="J499" s="127">
        <v>151445</v>
      </c>
      <c r="K499" s="127">
        <v>83750</v>
      </c>
      <c r="L499" s="128">
        <v>3764</v>
      </c>
      <c r="M499" s="127">
        <v>502064545.30000001</v>
      </c>
      <c r="N499" s="128">
        <v>2945</v>
      </c>
    </row>
    <row r="500" spans="1:14" x14ac:dyDescent="0.3">
      <c r="A500" s="126">
        <v>45390</v>
      </c>
      <c r="B500" t="s">
        <v>2459</v>
      </c>
      <c r="C500" s="127">
        <v>134807</v>
      </c>
      <c r="D500" s="127">
        <v>135799</v>
      </c>
      <c r="E500" s="127">
        <v>130775.25</v>
      </c>
      <c r="F500" s="127">
        <v>135464.6</v>
      </c>
      <c r="G500" s="127">
        <v>132920</v>
      </c>
      <c r="H500" s="127">
        <v>132708.45000000001</v>
      </c>
      <c r="I500" s="127">
        <v>133115.82999999999</v>
      </c>
      <c r="J500" s="127">
        <v>151445</v>
      </c>
      <c r="K500" s="127">
        <v>83750</v>
      </c>
      <c r="L500" s="128">
        <v>15744</v>
      </c>
      <c r="M500" s="127">
        <v>2095775688</v>
      </c>
      <c r="N500" s="128">
        <v>10443</v>
      </c>
    </row>
  </sheetData>
  <mergeCells count="1">
    <mergeCell ref="A250:N25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05EA-E10A-445C-9D1F-D1F6CD79FC32}">
  <sheetPr codeName="Sheet19"/>
  <dimension ref="A1:N500"/>
  <sheetViews>
    <sheetView workbookViewId="0">
      <selection activeCell="O19" sqref="O19"/>
    </sheetView>
  </sheetViews>
  <sheetFormatPr defaultRowHeight="14.4" x14ac:dyDescent="0.3"/>
  <cols>
    <col min="1" max="1" width="10.109375" bestFit="1" customWidth="1"/>
    <col min="13" max="13" width="17" bestFit="1" customWidth="1"/>
    <col min="14" max="14" width="12.33203125" bestFit="1" customWidth="1"/>
  </cols>
  <sheetData>
    <row r="1" spans="1:14" x14ac:dyDescent="0.3">
      <c r="A1" t="s">
        <v>2445</v>
      </c>
      <c r="B1" t="s">
        <v>2446</v>
      </c>
      <c r="C1" t="s">
        <v>2447</v>
      </c>
      <c r="D1" t="s">
        <v>2448</v>
      </c>
      <c r="E1" t="s">
        <v>2449</v>
      </c>
      <c r="F1" t="s">
        <v>2450</v>
      </c>
      <c r="G1" t="s">
        <v>2451</v>
      </c>
      <c r="H1" t="s">
        <v>2452</v>
      </c>
      <c r="I1" t="s">
        <v>2453</v>
      </c>
      <c r="J1" t="s">
        <v>2454</v>
      </c>
      <c r="K1" t="s">
        <v>2455</v>
      </c>
      <c r="L1" t="s">
        <v>2456</v>
      </c>
      <c r="M1" t="s">
        <v>2457</v>
      </c>
      <c r="N1" t="s">
        <v>2458</v>
      </c>
    </row>
    <row r="2" spans="1:14" x14ac:dyDescent="0.3">
      <c r="A2" s="126">
        <v>45387</v>
      </c>
      <c r="B2" t="s">
        <v>2459</v>
      </c>
      <c r="C2" s="127">
        <v>4045</v>
      </c>
      <c r="D2" s="127">
        <v>4046</v>
      </c>
      <c r="E2" s="127">
        <v>3970</v>
      </c>
      <c r="F2" s="127">
        <v>4029.5</v>
      </c>
      <c r="G2" s="127">
        <v>3993.75</v>
      </c>
      <c r="H2" s="127">
        <v>3996.75</v>
      </c>
      <c r="I2" s="127">
        <v>3991.84</v>
      </c>
      <c r="J2" s="127">
        <v>8900</v>
      </c>
      <c r="K2" s="127">
        <v>3931.25</v>
      </c>
      <c r="L2" s="128">
        <v>324838</v>
      </c>
      <c r="M2" s="127">
        <v>1296701565.0999999</v>
      </c>
      <c r="N2" s="128">
        <v>43603</v>
      </c>
    </row>
    <row r="3" spans="1:14" x14ac:dyDescent="0.3">
      <c r="A3" s="126">
        <v>45386</v>
      </c>
      <c r="B3" t="s">
        <v>2459</v>
      </c>
      <c r="C3" s="127">
        <v>4028</v>
      </c>
      <c r="D3" s="127">
        <v>4085.05</v>
      </c>
      <c r="E3" s="127">
        <v>3977.4</v>
      </c>
      <c r="F3" s="127">
        <v>3972.9</v>
      </c>
      <c r="G3" s="127">
        <v>4035</v>
      </c>
      <c r="H3" s="127">
        <v>4029.5</v>
      </c>
      <c r="I3" s="127">
        <v>4026.34</v>
      </c>
      <c r="J3" s="127">
        <v>8900</v>
      </c>
      <c r="K3" s="127">
        <v>3931.25</v>
      </c>
      <c r="L3" s="128">
        <v>856395</v>
      </c>
      <c r="M3" s="127">
        <v>3448136375.5</v>
      </c>
      <c r="N3" s="128">
        <v>57162</v>
      </c>
    </row>
    <row r="4" spans="1:14" x14ac:dyDescent="0.3">
      <c r="A4" s="126">
        <v>45385</v>
      </c>
      <c r="B4" t="s">
        <v>2459</v>
      </c>
      <c r="C4" s="127">
        <v>3970.2</v>
      </c>
      <c r="D4" s="127">
        <v>3994.85</v>
      </c>
      <c r="E4" s="127">
        <v>3931.25</v>
      </c>
      <c r="F4" s="127">
        <v>3970.25</v>
      </c>
      <c r="G4" s="127">
        <v>3962</v>
      </c>
      <c r="H4" s="127">
        <v>3972.9</v>
      </c>
      <c r="I4" s="127">
        <v>3973.76</v>
      </c>
      <c r="J4" s="127">
        <v>8900</v>
      </c>
      <c r="K4" s="127">
        <v>3931.25</v>
      </c>
      <c r="L4" s="128">
        <v>610324</v>
      </c>
      <c r="M4" s="127">
        <v>2425278299.0500002</v>
      </c>
      <c r="N4" s="128">
        <v>47940</v>
      </c>
    </row>
    <row r="5" spans="1:14" x14ac:dyDescent="0.3">
      <c r="A5" s="126">
        <v>45384</v>
      </c>
      <c r="B5" t="s">
        <v>2459</v>
      </c>
      <c r="C5" s="127">
        <v>3989</v>
      </c>
      <c r="D5" s="127">
        <v>3989</v>
      </c>
      <c r="E5" s="127">
        <v>3951.1</v>
      </c>
      <c r="F5" s="127">
        <v>3996.65</v>
      </c>
      <c r="G5" s="127">
        <v>3962.7</v>
      </c>
      <c r="H5" s="127">
        <v>3970.25</v>
      </c>
      <c r="I5" s="127">
        <v>3970.05</v>
      </c>
      <c r="J5" s="127">
        <v>8900</v>
      </c>
      <c r="K5" s="127">
        <v>3932</v>
      </c>
      <c r="L5" s="128">
        <v>296000</v>
      </c>
      <c r="M5" s="127">
        <v>1175134182.25</v>
      </c>
      <c r="N5" s="128">
        <v>43939</v>
      </c>
    </row>
    <row r="6" spans="1:14" x14ac:dyDescent="0.3">
      <c r="A6" s="126">
        <v>45383</v>
      </c>
      <c r="B6" t="s">
        <v>2459</v>
      </c>
      <c r="C6" s="127">
        <v>4069.9</v>
      </c>
      <c r="D6" s="127">
        <v>4076.4</v>
      </c>
      <c r="E6" s="127">
        <v>3932</v>
      </c>
      <c r="F6" s="127">
        <v>3984.55</v>
      </c>
      <c r="G6" s="127">
        <v>3990.05</v>
      </c>
      <c r="H6" s="127">
        <v>3996.65</v>
      </c>
      <c r="I6" s="127">
        <v>3984.54</v>
      </c>
      <c r="J6" s="127">
        <v>8900</v>
      </c>
      <c r="K6" s="127">
        <v>3932</v>
      </c>
      <c r="L6" s="128">
        <v>841783</v>
      </c>
      <c r="M6" s="127">
        <v>3354116896.0999999</v>
      </c>
      <c r="N6" s="128">
        <v>74448</v>
      </c>
    </row>
    <row r="7" spans="1:14" x14ac:dyDescent="0.3">
      <c r="A7" s="126">
        <v>45379</v>
      </c>
      <c r="B7" t="s">
        <v>2459</v>
      </c>
      <c r="C7" s="127">
        <v>4069</v>
      </c>
      <c r="D7" s="127">
        <v>4096.6499999999996</v>
      </c>
      <c r="E7" s="127">
        <v>3947.45</v>
      </c>
      <c r="F7" s="127">
        <v>8099.65</v>
      </c>
      <c r="G7" s="127">
        <v>3985</v>
      </c>
      <c r="H7" s="127">
        <v>3984.55</v>
      </c>
      <c r="I7" s="127">
        <v>4009.79</v>
      </c>
      <c r="J7" s="127">
        <v>8900</v>
      </c>
      <c r="K7" s="127">
        <v>3947.45</v>
      </c>
      <c r="L7" s="128">
        <v>747068</v>
      </c>
      <c r="M7" s="127">
        <v>2995588714.8499999</v>
      </c>
      <c r="N7" s="128">
        <v>79802</v>
      </c>
    </row>
    <row r="8" spans="1:14" x14ac:dyDescent="0.3">
      <c r="A8" s="126">
        <v>45378</v>
      </c>
      <c r="B8" t="s">
        <v>2459</v>
      </c>
      <c r="C8" s="127">
        <v>8100</v>
      </c>
      <c r="D8" s="127">
        <v>8128</v>
      </c>
      <c r="E8" s="127">
        <v>8020</v>
      </c>
      <c r="F8" s="127">
        <v>8074.8</v>
      </c>
      <c r="G8" s="127">
        <v>8092</v>
      </c>
      <c r="H8" s="127">
        <v>8099.65</v>
      </c>
      <c r="I8" s="127">
        <v>8093.7</v>
      </c>
      <c r="J8" s="127">
        <v>8900</v>
      </c>
      <c r="K8" s="127">
        <v>3962.05</v>
      </c>
      <c r="L8" s="128">
        <v>222658</v>
      </c>
      <c r="M8" s="127">
        <v>1802126995.5</v>
      </c>
      <c r="N8" s="128">
        <v>28720</v>
      </c>
    </row>
    <row r="9" spans="1:14" x14ac:dyDescent="0.3">
      <c r="A9" s="126">
        <v>45377</v>
      </c>
      <c r="B9" t="s">
        <v>2459</v>
      </c>
      <c r="C9" s="127">
        <v>7995</v>
      </c>
      <c r="D9" s="127">
        <v>8128.85</v>
      </c>
      <c r="E9" s="127">
        <v>7955.3</v>
      </c>
      <c r="F9" s="127">
        <v>7971.4</v>
      </c>
      <c r="G9" s="127">
        <v>8070</v>
      </c>
      <c r="H9" s="127">
        <v>8074.8</v>
      </c>
      <c r="I9" s="127">
        <v>8075.43</v>
      </c>
      <c r="J9" s="127">
        <v>8900</v>
      </c>
      <c r="K9" s="127">
        <v>3962.05</v>
      </c>
      <c r="L9" s="128">
        <v>300936</v>
      </c>
      <c r="M9" s="127">
        <v>2430187889.6500001</v>
      </c>
      <c r="N9" s="128">
        <v>34919</v>
      </c>
    </row>
    <row r="10" spans="1:14" x14ac:dyDescent="0.3">
      <c r="A10" s="126">
        <v>45373</v>
      </c>
      <c r="B10" t="s">
        <v>2459</v>
      </c>
      <c r="C10" s="127">
        <v>7979.95</v>
      </c>
      <c r="D10" s="127">
        <v>8085</v>
      </c>
      <c r="E10" s="127">
        <v>7862</v>
      </c>
      <c r="F10" s="127">
        <v>8204.85</v>
      </c>
      <c r="G10" s="127">
        <v>7995</v>
      </c>
      <c r="H10" s="127">
        <v>7971.4</v>
      </c>
      <c r="I10" s="127">
        <v>7978.25</v>
      </c>
      <c r="J10" s="127">
        <v>8900</v>
      </c>
      <c r="K10" s="127">
        <v>3962.05</v>
      </c>
      <c r="L10" s="128">
        <v>516790</v>
      </c>
      <c r="M10" s="127">
        <v>4123079704.0999999</v>
      </c>
      <c r="N10" s="128">
        <v>62626</v>
      </c>
    </row>
    <row r="11" spans="1:14" x14ac:dyDescent="0.3">
      <c r="A11" s="126">
        <v>45372</v>
      </c>
      <c r="B11" t="s">
        <v>2459</v>
      </c>
      <c r="C11" s="127">
        <v>8054.95</v>
      </c>
      <c r="D11" s="127">
        <v>8248.7000000000007</v>
      </c>
      <c r="E11" s="127">
        <v>8054.95</v>
      </c>
      <c r="F11" s="127">
        <v>8002.45</v>
      </c>
      <c r="G11" s="127">
        <v>8200.5</v>
      </c>
      <c r="H11" s="127">
        <v>8204.85</v>
      </c>
      <c r="I11" s="127">
        <v>8169.1</v>
      </c>
      <c r="J11" s="127">
        <v>8900</v>
      </c>
      <c r="K11" s="127">
        <v>3962.05</v>
      </c>
      <c r="L11" s="128">
        <v>273190</v>
      </c>
      <c r="M11" s="127">
        <v>2231716913.8499999</v>
      </c>
      <c r="N11" s="128">
        <v>40658</v>
      </c>
    </row>
    <row r="12" spans="1:14" x14ac:dyDescent="0.3">
      <c r="A12" s="126">
        <v>45371</v>
      </c>
      <c r="B12" t="s">
        <v>2459</v>
      </c>
      <c r="C12" s="127">
        <v>7982.95</v>
      </c>
      <c r="D12" s="127">
        <v>8052</v>
      </c>
      <c r="E12" s="127">
        <v>7911</v>
      </c>
      <c r="F12" s="127">
        <v>7979.45</v>
      </c>
      <c r="G12" s="127">
        <v>8000</v>
      </c>
      <c r="H12" s="127">
        <v>8002.45</v>
      </c>
      <c r="I12" s="127">
        <v>7999.52</v>
      </c>
      <c r="J12" s="127">
        <v>8900</v>
      </c>
      <c r="K12" s="127">
        <v>3962.05</v>
      </c>
      <c r="L12" s="128">
        <v>176468</v>
      </c>
      <c r="M12" s="127">
        <v>1411659945.5999999</v>
      </c>
      <c r="N12" s="128">
        <v>30179</v>
      </c>
    </row>
    <row r="13" spans="1:14" x14ac:dyDescent="0.3">
      <c r="A13" s="126">
        <v>45370</v>
      </c>
      <c r="B13" t="s">
        <v>2459</v>
      </c>
      <c r="C13" s="127">
        <v>8140</v>
      </c>
      <c r="D13" s="127">
        <v>8140</v>
      </c>
      <c r="E13" s="127">
        <v>7945</v>
      </c>
      <c r="F13" s="127">
        <v>8179.35</v>
      </c>
      <c r="G13" s="127">
        <v>7973.25</v>
      </c>
      <c r="H13" s="127">
        <v>7979.45</v>
      </c>
      <c r="I13" s="127">
        <v>8010.78</v>
      </c>
      <c r="J13" s="127">
        <v>8900</v>
      </c>
      <c r="K13" s="127">
        <v>3962.05</v>
      </c>
      <c r="L13" s="128">
        <v>281428</v>
      </c>
      <c r="M13" s="127">
        <v>2254458618.4499998</v>
      </c>
      <c r="N13" s="128">
        <v>38838</v>
      </c>
    </row>
    <row r="14" spans="1:14" x14ac:dyDescent="0.3">
      <c r="A14" s="126">
        <v>45369</v>
      </c>
      <c r="B14" t="s">
        <v>2459</v>
      </c>
      <c r="C14" s="127">
        <v>8406</v>
      </c>
      <c r="D14" s="127">
        <v>8422.4</v>
      </c>
      <c r="E14" s="127">
        <v>8105</v>
      </c>
      <c r="F14" s="127">
        <v>8432.4500000000007</v>
      </c>
      <c r="G14" s="127">
        <v>8156.9</v>
      </c>
      <c r="H14" s="127">
        <v>8179.35</v>
      </c>
      <c r="I14" s="127">
        <v>8182.85</v>
      </c>
      <c r="J14" s="127">
        <v>8900</v>
      </c>
      <c r="K14" s="127">
        <v>3962.05</v>
      </c>
      <c r="L14" s="128">
        <v>490292</v>
      </c>
      <c r="M14" s="127">
        <v>4011984290.8000002</v>
      </c>
      <c r="N14" s="128">
        <v>77009</v>
      </c>
    </row>
    <row r="15" spans="1:14" x14ac:dyDescent="0.3">
      <c r="A15" s="126">
        <v>45366</v>
      </c>
      <c r="B15" t="s">
        <v>2459</v>
      </c>
      <c r="C15" s="127">
        <v>8282.2000000000007</v>
      </c>
      <c r="D15" s="127">
        <v>8454.85</v>
      </c>
      <c r="E15" s="127">
        <v>8180</v>
      </c>
      <c r="F15" s="127">
        <v>8308.6</v>
      </c>
      <c r="G15" s="127">
        <v>8370</v>
      </c>
      <c r="H15" s="127">
        <v>8432.4500000000007</v>
      </c>
      <c r="I15" s="127">
        <v>8368.94</v>
      </c>
      <c r="J15" s="127">
        <v>8900</v>
      </c>
      <c r="K15" s="127">
        <v>3962.05</v>
      </c>
      <c r="L15" s="128">
        <v>385423</v>
      </c>
      <c r="M15" s="127">
        <v>3225580844.3000002</v>
      </c>
      <c r="N15" s="128">
        <v>38562</v>
      </c>
    </row>
    <row r="16" spans="1:14" x14ac:dyDescent="0.3">
      <c r="A16" s="126">
        <v>45365</v>
      </c>
      <c r="B16" t="s">
        <v>2459</v>
      </c>
      <c r="C16" s="127">
        <v>8000</v>
      </c>
      <c r="D16" s="127">
        <v>8351.75</v>
      </c>
      <c r="E16" s="127">
        <v>7926.15</v>
      </c>
      <c r="F16" s="127">
        <v>8127.35</v>
      </c>
      <c r="G16" s="127">
        <v>8343.9</v>
      </c>
      <c r="H16" s="127">
        <v>8308.6</v>
      </c>
      <c r="I16" s="127">
        <v>8177.53</v>
      </c>
      <c r="J16" s="127">
        <v>8900</v>
      </c>
      <c r="K16" s="127">
        <v>3962.05</v>
      </c>
      <c r="L16" s="128">
        <v>224916</v>
      </c>
      <c r="M16" s="127">
        <v>1839256685.6500001</v>
      </c>
      <c r="N16" s="128">
        <v>44511</v>
      </c>
    </row>
    <row r="17" spans="1:14" x14ac:dyDescent="0.3">
      <c r="A17" s="126">
        <v>45364</v>
      </c>
      <c r="B17" t="s">
        <v>2459</v>
      </c>
      <c r="C17" s="127">
        <v>8249</v>
      </c>
      <c r="D17" s="127">
        <v>8315</v>
      </c>
      <c r="E17" s="127">
        <v>8051.1</v>
      </c>
      <c r="F17" s="127">
        <v>8210.7999999999993</v>
      </c>
      <c r="G17" s="127">
        <v>8100</v>
      </c>
      <c r="H17" s="127">
        <v>8127.35</v>
      </c>
      <c r="I17" s="127">
        <v>8184.94</v>
      </c>
      <c r="J17" s="127">
        <v>8900</v>
      </c>
      <c r="K17" s="127">
        <v>3962.05</v>
      </c>
      <c r="L17" s="128">
        <v>252035</v>
      </c>
      <c r="M17" s="127">
        <v>2062890983.1500001</v>
      </c>
      <c r="N17" s="128">
        <v>48122</v>
      </c>
    </row>
    <row r="18" spans="1:14" x14ac:dyDescent="0.3">
      <c r="A18" s="126">
        <v>45363</v>
      </c>
      <c r="B18" t="s">
        <v>2459</v>
      </c>
      <c r="C18" s="127">
        <v>8237.7999999999993</v>
      </c>
      <c r="D18" s="127">
        <v>8340</v>
      </c>
      <c r="E18" s="127">
        <v>8085</v>
      </c>
      <c r="F18" s="127">
        <v>8234.5499999999993</v>
      </c>
      <c r="G18" s="127">
        <v>8185</v>
      </c>
      <c r="H18" s="127">
        <v>8210.7999999999993</v>
      </c>
      <c r="I18" s="127">
        <v>8196.67</v>
      </c>
      <c r="J18" s="127">
        <v>8900</v>
      </c>
      <c r="K18" s="127">
        <v>3962.05</v>
      </c>
      <c r="L18" s="128">
        <v>228731</v>
      </c>
      <c r="M18" s="127">
        <v>1874831892.95</v>
      </c>
      <c r="N18" s="128">
        <v>34717</v>
      </c>
    </row>
    <row r="19" spans="1:14" x14ac:dyDescent="0.3">
      <c r="A19" s="126">
        <v>45362</v>
      </c>
      <c r="B19" t="s">
        <v>2459</v>
      </c>
      <c r="C19" s="127">
        <v>8439.9500000000007</v>
      </c>
      <c r="D19" s="127">
        <v>8439.9500000000007</v>
      </c>
      <c r="E19" s="127">
        <v>8194.65</v>
      </c>
      <c r="F19" s="127">
        <v>8372.1</v>
      </c>
      <c r="G19" s="127">
        <v>8218</v>
      </c>
      <c r="H19" s="127">
        <v>8234.5499999999993</v>
      </c>
      <c r="I19" s="127">
        <v>8267.94</v>
      </c>
      <c r="J19" s="127">
        <v>8900</v>
      </c>
      <c r="K19" s="127">
        <v>3962.05</v>
      </c>
      <c r="L19" s="128">
        <v>328141</v>
      </c>
      <c r="M19" s="127">
        <v>2713051627.75</v>
      </c>
      <c r="N19" s="128">
        <v>58705</v>
      </c>
    </row>
    <row r="20" spans="1:14" x14ac:dyDescent="0.3">
      <c r="A20" s="126">
        <v>45358</v>
      </c>
      <c r="B20" t="s">
        <v>2459</v>
      </c>
      <c r="C20" s="127">
        <v>8370</v>
      </c>
      <c r="D20" s="127">
        <v>8419.9500000000007</v>
      </c>
      <c r="E20" s="127">
        <v>8305</v>
      </c>
      <c r="F20" s="127">
        <v>8365.15</v>
      </c>
      <c r="G20" s="127">
        <v>8332.0499999999993</v>
      </c>
      <c r="H20" s="127">
        <v>8372.1</v>
      </c>
      <c r="I20" s="127">
        <v>8374.67</v>
      </c>
      <c r="J20" s="127">
        <v>8900</v>
      </c>
      <c r="K20" s="127">
        <v>3962.05</v>
      </c>
      <c r="L20" s="128">
        <v>161717</v>
      </c>
      <c r="M20" s="127">
        <v>1354326290.55</v>
      </c>
      <c r="N20" s="128">
        <v>28415</v>
      </c>
    </row>
    <row r="21" spans="1:14" x14ac:dyDescent="0.3">
      <c r="A21" s="126">
        <v>45357</v>
      </c>
      <c r="B21" t="s">
        <v>2459</v>
      </c>
      <c r="C21" s="127">
        <v>8246</v>
      </c>
      <c r="D21" s="127">
        <v>8386.15</v>
      </c>
      <c r="E21" s="127">
        <v>8025.1</v>
      </c>
      <c r="F21" s="127">
        <v>8248.35</v>
      </c>
      <c r="G21" s="127">
        <v>8383</v>
      </c>
      <c r="H21" s="127">
        <v>8365.15</v>
      </c>
      <c r="I21" s="127">
        <v>8211.09</v>
      </c>
      <c r="J21" s="127">
        <v>8900</v>
      </c>
      <c r="K21" s="127">
        <v>3962.05</v>
      </c>
      <c r="L21" s="128">
        <v>325175</v>
      </c>
      <c r="M21" s="127">
        <v>2670042061.6999998</v>
      </c>
      <c r="N21" s="128">
        <v>54033</v>
      </c>
    </row>
    <row r="22" spans="1:14" x14ac:dyDescent="0.3">
      <c r="A22" s="126">
        <v>45356</v>
      </c>
      <c r="B22" t="s">
        <v>2459</v>
      </c>
      <c r="C22" s="127">
        <v>8460</v>
      </c>
      <c r="D22" s="127">
        <v>8466</v>
      </c>
      <c r="E22" s="127">
        <v>8235.1</v>
      </c>
      <c r="F22" s="127">
        <v>8471.15</v>
      </c>
      <c r="G22" s="127">
        <v>8252</v>
      </c>
      <c r="H22" s="127">
        <v>8248.35</v>
      </c>
      <c r="I22" s="127">
        <v>8291.91</v>
      </c>
      <c r="J22" s="127">
        <v>8900</v>
      </c>
      <c r="K22" s="127">
        <v>3962.05</v>
      </c>
      <c r="L22" s="128">
        <v>205946</v>
      </c>
      <c r="M22" s="127">
        <v>1707685609.3499999</v>
      </c>
      <c r="N22" s="128">
        <v>35983</v>
      </c>
    </row>
    <row r="23" spans="1:14" x14ac:dyDescent="0.3">
      <c r="A23" s="126">
        <v>45355</v>
      </c>
      <c r="B23" t="s">
        <v>2459</v>
      </c>
      <c r="C23" s="127">
        <v>8575</v>
      </c>
      <c r="D23" s="127">
        <v>8598</v>
      </c>
      <c r="E23" s="127">
        <v>8435</v>
      </c>
      <c r="F23" s="127">
        <v>8575.85</v>
      </c>
      <c r="G23" s="127">
        <v>8444.4</v>
      </c>
      <c r="H23" s="127">
        <v>8471.15</v>
      </c>
      <c r="I23" s="127">
        <v>8475.1</v>
      </c>
      <c r="J23" s="127">
        <v>8900</v>
      </c>
      <c r="K23" s="127">
        <v>3962.05</v>
      </c>
      <c r="L23" s="128">
        <v>319713</v>
      </c>
      <c r="M23" s="127">
        <v>2709598197.0999999</v>
      </c>
      <c r="N23" s="128">
        <v>56700</v>
      </c>
    </row>
    <row r="24" spans="1:14" x14ac:dyDescent="0.3">
      <c r="A24" s="126">
        <v>45353</v>
      </c>
      <c r="B24" t="s">
        <v>2459</v>
      </c>
      <c r="C24" s="127">
        <v>8610.1</v>
      </c>
      <c r="D24" s="127">
        <v>8646.35</v>
      </c>
      <c r="E24" s="127">
        <v>8525</v>
      </c>
      <c r="F24" s="127">
        <v>8599</v>
      </c>
      <c r="G24" s="127">
        <v>8579</v>
      </c>
      <c r="H24" s="127">
        <v>8575.85</v>
      </c>
      <c r="I24" s="127">
        <v>8577.7800000000007</v>
      </c>
      <c r="J24" s="127">
        <v>8900</v>
      </c>
      <c r="K24" s="127">
        <v>3962.05</v>
      </c>
      <c r="L24" s="128">
        <v>30082</v>
      </c>
      <c r="M24" s="127">
        <v>258036767.34999999</v>
      </c>
      <c r="N24" s="128">
        <v>5302</v>
      </c>
    </row>
    <row r="25" spans="1:14" x14ac:dyDescent="0.3">
      <c r="A25" s="126">
        <v>45352</v>
      </c>
      <c r="B25" t="s">
        <v>2459</v>
      </c>
      <c r="C25" s="127">
        <v>8630.4</v>
      </c>
      <c r="D25" s="127">
        <v>8727.1</v>
      </c>
      <c r="E25" s="127">
        <v>8570.85</v>
      </c>
      <c r="F25" s="127">
        <v>8630.35</v>
      </c>
      <c r="G25" s="127">
        <v>8615</v>
      </c>
      <c r="H25" s="127">
        <v>8599</v>
      </c>
      <c r="I25" s="127">
        <v>8625.61</v>
      </c>
      <c r="J25" s="127">
        <v>8900</v>
      </c>
      <c r="K25" s="127">
        <v>3962.05</v>
      </c>
      <c r="L25" s="128">
        <v>184683</v>
      </c>
      <c r="M25" s="127">
        <v>1593004204.95</v>
      </c>
      <c r="N25" s="128">
        <v>25216</v>
      </c>
    </row>
    <row r="26" spans="1:14" x14ac:dyDescent="0.3">
      <c r="A26" s="126">
        <v>45351</v>
      </c>
      <c r="B26" t="s">
        <v>2459</v>
      </c>
      <c r="C26" s="127">
        <v>8405</v>
      </c>
      <c r="D26" s="127">
        <v>8680</v>
      </c>
      <c r="E26" s="127">
        <v>8307.9</v>
      </c>
      <c r="F26" s="127">
        <v>8408.35</v>
      </c>
      <c r="G26" s="127">
        <v>8589</v>
      </c>
      <c r="H26" s="127">
        <v>8630.35</v>
      </c>
      <c r="I26" s="127">
        <v>8566.6200000000008</v>
      </c>
      <c r="J26" s="127">
        <v>8900</v>
      </c>
      <c r="K26" s="127">
        <v>3962.05</v>
      </c>
      <c r="L26" s="128">
        <v>301217</v>
      </c>
      <c r="M26" s="127">
        <v>2580410290.8000002</v>
      </c>
      <c r="N26" s="128">
        <v>38363</v>
      </c>
    </row>
    <row r="27" spans="1:14" x14ac:dyDescent="0.3">
      <c r="A27" s="126">
        <v>45350</v>
      </c>
      <c r="B27" t="s">
        <v>2459</v>
      </c>
      <c r="C27" s="127">
        <v>8539.9500000000007</v>
      </c>
      <c r="D27" s="127">
        <v>8540</v>
      </c>
      <c r="E27" s="127">
        <v>8359.6</v>
      </c>
      <c r="F27" s="127">
        <v>8518.7999999999993</v>
      </c>
      <c r="G27" s="127">
        <v>8377</v>
      </c>
      <c r="H27" s="127">
        <v>8408.35</v>
      </c>
      <c r="I27" s="127">
        <v>8439.7900000000009</v>
      </c>
      <c r="J27" s="127">
        <v>8900</v>
      </c>
      <c r="K27" s="127">
        <v>3962.05</v>
      </c>
      <c r="L27" s="128">
        <v>110671</v>
      </c>
      <c r="M27" s="127">
        <v>934039839.79999995</v>
      </c>
      <c r="N27" s="128">
        <v>24159</v>
      </c>
    </row>
    <row r="28" spans="1:14" x14ac:dyDescent="0.3">
      <c r="A28" s="126">
        <v>45349</v>
      </c>
      <c r="B28" t="s">
        <v>2459</v>
      </c>
      <c r="C28" s="127">
        <v>8485</v>
      </c>
      <c r="D28" s="127">
        <v>8530</v>
      </c>
      <c r="E28" s="127">
        <v>8409</v>
      </c>
      <c r="F28" s="127">
        <v>8425.4</v>
      </c>
      <c r="G28" s="127">
        <v>8519</v>
      </c>
      <c r="H28" s="127">
        <v>8518.7999999999993</v>
      </c>
      <c r="I28" s="127">
        <v>8488.1</v>
      </c>
      <c r="J28" s="127">
        <v>8900</v>
      </c>
      <c r="K28" s="127">
        <v>3962.05</v>
      </c>
      <c r="L28" s="128">
        <v>177605</v>
      </c>
      <c r="M28" s="127">
        <v>1507529493.45</v>
      </c>
      <c r="N28" s="128">
        <v>29368</v>
      </c>
    </row>
    <row r="29" spans="1:14" x14ac:dyDescent="0.3">
      <c r="A29" s="126">
        <v>45348</v>
      </c>
      <c r="B29" t="s">
        <v>2459</v>
      </c>
      <c r="C29" s="127">
        <v>8650</v>
      </c>
      <c r="D29" s="127">
        <v>8650</v>
      </c>
      <c r="E29" s="127">
        <v>8300.0499999999993</v>
      </c>
      <c r="F29" s="127">
        <v>8652.2999999999993</v>
      </c>
      <c r="G29" s="127">
        <v>8420</v>
      </c>
      <c r="H29" s="127">
        <v>8425.4</v>
      </c>
      <c r="I29" s="127">
        <v>8397.73</v>
      </c>
      <c r="J29" s="127">
        <v>8900</v>
      </c>
      <c r="K29" s="127">
        <v>3962.05</v>
      </c>
      <c r="L29" s="128">
        <v>738421</v>
      </c>
      <c r="M29" s="127">
        <v>6201060725.8500004</v>
      </c>
      <c r="N29" s="128">
        <v>130509</v>
      </c>
    </row>
    <row r="30" spans="1:14" x14ac:dyDescent="0.3">
      <c r="A30" s="126">
        <v>45345</v>
      </c>
      <c r="B30" t="s">
        <v>2459</v>
      </c>
      <c r="C30" s="127">
        <v>8655</v>
      </c>
      <c r="D30" s="127">
        <v>8744</v>
      </c>
      <c r="E30" s="127">
        <v>8620</v>
      </c>
      <c r="F30" s="127">
        <v>8560.15</v>
      </c>
      <c r="G30" s="127">
        <v>8620.0499999999993</v>
      </c>
      <c r="H30" s="127">
        <v>8652.2999999999993</v>
      </c>
      <c r="I30" s="127">
        <v>8681.5</v>
      </c>
      <c r="J30" s="127">
        <v>8900</v>
      </c>
      <c r="K30" s="127">
        <v>3962.05</v>
      </c>
      <c r="L30" s="128">
        <v>153596</v>
      </c>
      <c r="M30" s="127">
        <v>1333443237.3499999</v>
      </c>
      <c r="N30" s="128">
        <v>22851</v>
      </c>
    </row>
    <row r="31" spans="1:14" x14ac:dyDescent="0.3">
      <c r="A31" s="126">
        <v>45344</v>
      </c>
      <c r="B31" t="s">
        <v>2459</v>
      </c>
      <c r="C31" s="127">
        <v>8574.9500000000007</v>
      </c>
      <c r="D31" s="127">
        <v>8625.5</v>
      </c>
      <c r="E31" s="127">
        <v>8505</v>
      </c>
      <c r="F31" s="127">
        <v>8519.9</v>
      </c>
      <c r="G31" s="127">
        <v>8570</v>
      </c>
      <c r="H31" s="127">
        <v>8560.15</v>
      </c>
      <c r="I31" s="127">
        <v>8554.58</v>
      </c>
      <c r="J31" s="127">
        <v>8900</v>
      </c>
      <c r="K31" s="127">
        <v>3962.05</v>
      </c>
      <c r="L31" s="128">
        <v>192083</v>
      </c>
      <c r="M31" s="127">
        <v>1643188734.75</v>
      </c>
      <c r="N31" s="128">
        <v>26655</v>
      </c>
    </row>
    <row r="32" spans="1:14" x14ac:dyDescent="0.3">
      <c r="A32" s="126">
        <v>45343</v>
      </c>
      <c r="B32" t="s">
        <v>2459</v>
      </c>
      <c r="C32" s="127">
        <v>8725</v>
      </c>
      <c r="D32" s="127">
        <v>8736.9</v>
      </c>
      <c r="E32" s="127">
        <v>8490</v>
      </c>
      <c r="F32" s="127">
        <v>8700.9</v>
      </c>
      <c r="G32" s="127">
        <v>8504.35</v>
      </c>
      <c r="H32" s="127">
        <v>8519.9</v>
      </c>
      <c r="I32" s="127">
        <v>8571.6299999999992</v>
      </c>
      <c r="J32" s="127">
        <v>8900</v>
      </c>
      <c r="K32" s="127">
        <v>3962.05</v>
      </c>
      <c r="L32" s="128">
        <v>146451</v>
      </c>
      <c r="M32" s="127">
        <v>1255324304.3499999</v>
      </c>
      <c r="N32" s="128">
        <v>34288</v>
      </c>
    </row>
    <row r="33" spans="1:14" x14ac:dyDescent="0.3">
      <c r="A33" s="126">
        <v>45342</v>
      </c>
      <c r="B33" t="s">
        <v>2459</v>
      </c>
      <c r="C33" s="127">
        <v>8736.2999999999993</v>
      </c>
      <c r="D33" s="127">
        <v>8799</v>
      </c>
      <c r="E33" s="127">
        <v>8650</v>
      </c>
      <c r="F33" s="127">
        <v>8736.2999999999993</v>
      </c>
      <c r="G33" s="127">
        <v>8700</v>
      </c>
      <c r="H33" s="127">
        <v>8700.9</v>
      </c>
      <c r="I33" s="127">
        <v>8705.83</v>
      </c>
      <c r="J33" s="127">
        <v>8900</v>
      </c>
      <c r="K33" s="127">
        <v>3962.05</v>
      </c>
      <c r="L33" s="128">
        <v>143111</v>
      </c>
      <c r="M33" s="127">
        <v>1245900603.7</v>
      </c>
      <c r="N33" s="128">
        <v>27806</v>
      </c>
    </row>
    <row r="34" spans="1:14" x14ac:dyDescent="0.3">
      <c r="A34" s="126">
        <v>45341</v>
      </c>
      <c r="B34" t="s">
        <v>2459</v>
      </c>
      <c r="C34" s="127">
        <v>8900</v>
      </c>
      <c r="D34" s="127">
        <v>8900</v>
      </c>
      <c r="E34" s="127">
        <v>8712.75</v>
      </c>
      <c r="F34" s="127">
        <v>8869.5499999999993</v>
      </c>
      <c r="G34" s="127">
        <v>8727</v>
      </c>
      <c r="H34" s="127">
        <v>8736.2999999999993</v>
      </c>
      <c r="I34" s="127">
        <v>8789.34</v>
      </c>
      <c r="J34" s="127">
        <v>8900</v>
      </c>
      <c r="K34" s="127">
        <v>3962.05</v>
      </c>
      <c r="L34" s="128">
        <v>299559</v>
      </c>
      <c r="M34" s="127">
        <v>2632926810.9000001</v>
      </c>
      <c r="N34" s="128">
        <v>46946</v>
      </c>
    </row>
    <row r="35" spans="1:14" x14ac:dyDescent="0.3">
      <c r="A35" s="126">
        <v>45338</v>
      </c>
      <c r="B35" t="s">
        <v>2459</v>
      </c>
      <c r="C35" s="127">
        <v>8780</v>
      </c>
      <c r="D35" s="127">
        <v>8900</v>
      </c>
      <c r="E35" s="127">
        <v>8687.15</v>
      </c>
      <c r="F35" s="127">
        <v>8725.25</v>
      </c>
      <c r="G35" s="127">
        <v>8879.85</v>
      </c>
      <c r="H35" s="127">
        <v>8869.5499999999993</v>
      </c>
      <c r="I35" s="127">
        <v>8786.35</v>
      </c>
      <c r="J35" s="127">
        <v>8900</v>
      </c>
      <c r="K35" s="127">
        <v>3962.05</v>
      </c>
      <c r="L35" s="128">
        <v>197048</v>
      </c>
      <c r="M35" s="127">
        <v>1731331738.75</v>
      </c>
      <c r="N35" s="128">
        <v>27196</v>
      </c>
    </row>
    <row r="36" spans="1:14" x14ac:dyDescent="0.3">
      <c r="A36" s="126">
        <v>45337</v>
      </c>
      <c r="B36" t="s">
        <v>2459</v>
      </c>
      <c r="C36" s="127">
        <v>8659.85</v>
      </c>
      <c r="D36" s="127">
        <v>8774.85</v>
      </c>
      <c r="E36" s="127">
        <v>8659.85</v>
      </c>
      <c r="F36" s="127">
        <v>8617.0499999999993</v>
      </c>
      <c r="G36" s="127">
        <v>8718.85</v>
      </c>
      <c r="H36" s="127">
        <v>8725.25</v>
      </c>
      <c r="I36" s="127">
        <v>8729.89</v>
      </c>
      <c r="J36" s="127">
        <v>8830</v>
      </c>
      <c r="K36" s="127">
        <v>3962.05</v>
      </c>
      <c r="L36" s="128">
        <v>184154</v>
      </c>
      <c r="M36" s="127">
        <v>1607644745.2</v>
      </c>
      <c r="N36" s="128">
        <v>23724</v>
      </c>
    </row>
    <row r="37" spans="1:14" x14ac:dyDescent="0.3">
      <c r="A37" s="126">
        <v>45336</v>
      </c>
      <c r="B37" t="s">
        <v>2459</v>
      </c>
      <c r="C37" s="127">
        <v>8618.0499999999993</v>
      </c>
      <c r="D37" s="127">
        <v>8664.2000000000007</v>
      </c>
      <c r="E37" s="127">
        <v>8520</v>
      </c>
      <c r="F37" s="127">
        <v>8697.5</v>
      </c>
      <c r="G37" s="127">
        <v>8658</v>
      </c>
      <c r="H37" s="127">
        <v>8617.0499999999993</v>
      </c>
      <c r="I37" s="127">
        <v>8594.75</v>
      </c>
      <c r="J37" s="127">
        <v>8830</v>
      </c>
      <c r="K37" s="127">
        <v>3962.05</v>
      </c>
      <c r="L37" s="128">
        <v>185351</v>
      </c>
      <c r="M37" s="127">
        <v>1593046138.4000001</v>
      </c>
      <c r="N37" s="128">
        <v>24802</v>
      </c>
    </row>
    <row r="38" spans="1:14" x14ac:dyDescent="0.3">
      <c r="A38" s="126">
        <v>45335</v>
      </c>
      <c r="B38" t="s">
        <v>2459</v>
      </c>
      <c r="C38" s="127">
        <v>8675</v>
      </c>
      <c r="D38" s="127">
        <v>8708.7000000000007</v>
      </c>
      <c r="E38" s="127">
        <v>8515.9</v>
      </c>
      <c r="F38" s="127">
        <v>8704.75</v>
      </c>
      <c r="G38" s="127">
        <v>8680</v>
      </c>
      <c r="H38" s="127">
        <v>8697.5</v>
      </c>
      <c r="I38" s="127">
        <v>8614.15</v>
      </c>
      <c r="J38" s="127">
        <v>8830</v>
      </c>
      <c r="K38" s="127">
        <v>3962.05</v>
      </c>
      <c r="L38" s="128">
        <v>155753</v>
      </c>
      <c r="M38" s="127">
        <v>1341678943.6500001</v>
      </c>
      <c r="N38" s="128">
        <v>25040</v>
      </c>
    </row>
    <row r="39" spans="1:14" x14ac:dyDescent="0.3">
      <c r="A39" s="126">
        <v>45334</v>
      </c>
      <c r="B39" t="s">
        <v>2459</v>
      </c>
      <c r="C39" s="127">
        <v>8692</v>
      </c>
      <c r="D39" s="127">
        <v>8764.2000000000007</v>
      </c>
      <c r="E39" s="127">
        <v>8610.0499999999993</v>
      </c>
      <c r="F39" s="127">
        <v>8638.75</v>
      </c>
      <c r="G39" s="127">
        <v>8660</v>
      </c>
      <c r="H39" s="127">
        <v>8704.75</v>
      </c>
      <c r="I39" s="127">
        <v>8686.76</v>
      </c>
      <c r="J39" s="127">
        <v>8830</v>
      </c>
      <c r="K39" s="127">
        <v>3962.05</v>
      </c>
      <c r="L39" s="128">
        <v>575921</v>
      </c>
      <c r="M39" s="127">
        <v>5002887305.5</v>
      </c>
      <c r="N39" s="128">
        <v>91967</v>
      </c>
    </row>
    <row r="40" spans="1:14" x14ac:dyDescent="0.3">
      <c r="A40" s="126">
        <v>45331</v>
      </c>
      <c r="B40" t="s">
        <v>2459</v>
      </c>
      <c r="C40" s="127">
        <v>8679</v>
      </c>
      <c r="D40" s="127">
        <v>8699.5</v>
      </c>
      <c r="E40" s="127">
        <v>8570.15</v>
      </c>
      <c r="F40" s="127">
        <v>8629.85</v>
      </c>
      <c r="G40" s="127">
        <v>8619.0499999999993</v>
      </c>
      <c r="H40" s="127">
        <v>8638.75</v>
      </c>
      <c r="I40" s="127">
        <v>8630.09</v>
      </c>
      <c r="J40" s="127">
        <v>8830</v>
      </c>
      <c r="K40" s="127">
        <v>3962.05</v>
      </c>
      <c r="L40" s="128">
        <v>159345</v>
      </c>
      <c r="M40" s="127">
        <v>1375161227.05</v>
      </c>
      <c r="N40" s="128">
        <v>24071</v>
      </c>
    </row>
    <row r="41" spans="1:14" x14ac:dyDescent="0.3">
      <c r="A41" s="126">
        <v>45330</v>
      </c>
      <c r="B41" t="s">
        <v>2459</v>
      </c>
      <c r="C41" s="127">
        <v>8700</v>
      </c>
      <c r="D41" s="127">
        <v>8700</v>
      </c>
      <c r="E41" s="127">
        <v>8555</v>
      </c>
      <c r="F41" s="127">
        <v>8650.9</v>
      </c>
      <c r="G41" s="127">
        <v>8604.9</v>
      </c>
      <c r="H41" s="127">
        <v>8629.85</v>
      </c>
      <c r="I41" s="127">
        <v>8628.2000000000007</v>
      </c>
      <c r="J41" s="127">
        <v>8830</v>
      </c>
      <c r="K41" s="127">
        <v>3962.05</v>
      </c>
      <c r="L41" s="128">
        <v>112870</v>
      </c>
      <c r="M41" s="127">
        <v>973864974.39999998</v>
      </c>
      <c r="N41" s="128">
        <v>23078</v>
      </c>
    </row>
    <row r="42" spans="1:14" x14ac:dyDescent="0.3">
      <c r="A42" s="126">
        <v>45329</v>
      </c>
      <c r="B42" t="s">
        <v>2459</v>
      </c>
      <c r="C42" s="127">
        <v>8653.7999999999993</v>
      </c>
      <c r="D42" s="127">
        <v>8692.1</v>
      </c>
      <c r="E42" s="127">
        <v>8605.0499999999993</v>
      </c>
      <c r="F42" s="127">
        <v>8642</v>
      </c>
      <c r="G42" s="127">
        <v>8639.5499999999993</v>
      </c>
      <c r="H42" s="127">
        <v>8650.9</v>
      </c>
      <c r="I42" s="127">
        <v>8641.6</v>
      </c>
      <c r="J42" s="127">
        <v>8830</v>
      </c>
      <c r="K42" s="127">
        <v>3962.05</v>
      </c>
      <c r="L42" s="128">
        <v>100876</v>
      </c>
      <c r="M42" s="127">
        <v>871730199.64999998</v>
      </c>
      <c r="N42" s="128">
        <v>16396</v>
      </c>
    </row>
    <row r="43" spans="1:14" x14ac:dyDescent="0.3">
      <c r="A43" s="126">
        <v>45328</v>
      </c>
      <c r="B43" t="s">
        <v>2459</v>
      </c>
      <c r="C43" s="127">
        <v>8599.9</v>
      </c>
      <c r="D43" s="127">
        <v>8719.5</v>
      </c>
      <c r="E43" s="127">
        <v>8536</v>
      </c>
      <c r="F43" s="127">
        <v>8553.6</v>
      </c>
      <c r="G43" s="127">
        <v>8643.5</v>
      </c>
      <c r="H43" s="127">
        <v>8642</v>
      </c>
      <c r="I43" s="127">
        <v>8634.3700000000008</v>
      </c>
      <c r="J43" s="127">
        <v>8830</v>
      </c>
      <c r="K43" s="127">
        <v>3962.05</v>
      </c>
      <c r="L43" s="128">
        <v>222616</v>
      </c>
      <c r="M43" s="127">
        <v>1922148853.4000001</v>
      </c>
      <c r="N43" s="128">
        <v>37299</v>
      </c>
    </row>
    <row r="44" spans="1:14" x14ac:dyDescent="0.3">
      <c r="A44" s="126">
        <v>45327</v>
      </c>
      <c r="B44" t="s">
        <v>2459</v>
      </c>
      <c r="C44" s="127">
        <v>8525</v>
      </c>
      <c r="D44" s="127">
        <v>8591.0499999999993</v>
      </c>
      <c r="E44" s="127">
        <v>8430.9</v>
      </c>
      <c r="F44" s="127">
        <v>8502.6</v>
      </c>
      <c r="G44" s="127">
        <v>8535.5499999999993</v>
      </c>
      <c r="H44" s="127">
        <v>8553.6</v>
      </c>
      <c r="I44" s="127">
        <v>8538.73</v>
      </c>
      <c r="J44" s="127">
        <v>8830</v>
      </c>
      <c r="K44" s="127">
        <v>3962.05</v>
      </c>
      <c r="L44" s="128">
        <v>298375</v>
      </c>
      <c r="M44" s="127">
        <v>2547743260.5500002</v>
      </c>
      <c r="N44" s="128">
        <v>58693</v>
      </c>
    </row>
    <row r="45" spans="1:14" x14ac:dyDescent="0.3">
      <c r="A45" s="126">
        <v>45324</v>
      </c>
      <c r="B45" t="s">
        <v>2459</v>
      </c>
      <c r="C45" s="127">
        <v>8378.7000000000007</v>
      </c>
      <c r="D45" s="127">
        <v>8515.7000000000007</v>
      </c>
      <c r="E45" s="127">
        <v>8355.1</v>
      </c>
      <c r="F45" s="127">
        <v>8295.75</v>
      </c>
      <c r="G45" s="127">
        <v>8500</v>
      </c>
      <c r="H45" s="127">
        <v>8502.6</v>
      </c>
      <c r="I45" s="127">
        <v>8458.74</v>
      </c>
      <c r="J45" s="127">
        <v>8830</v>
      </c>
      <c r="K45" s="127">
        <v>3962.05</v>
      </c>
      <c r="L45" s="128">
        <v>210686</v>
      </c>
      <c r="M45" s="127">
        <v>1782137437.4000001</v>
      </c>
      <c r="N45" s="128">
        <v>28234</v>
      </c>
    </row>
    <row r="46" spans="1:14" x14ac:dyDescent="0.3">
      <c r="A46" s="126">
        <v>45323</v>
      </c>
      <c r="B46" t="s">
        <v>2459</v>
      </c>
      <c r="C46" s="127">
        <v>8425</v>
      </c>
      <c r="D46" s="127">
        <v>8425</v>
      </c>
      <c r="E46" s="127">
        <v>8203.1</v>
      </c>
      <c r="F46" s="127">
        <v>8353.15</v>
      </c>
      <c r="G46" s="127">
        <v>8274.5</v>
      </c>
      <c r="H46" s="127">
        <v>8295.75</v>
      </c>
      <c r="I46" s="127">
        <v>8282.6200000000008</v>
      </c>
      <c r="J46" s="127">
        <v>8830</v>
      </c>
      <c r="K46" s="127">
        <v>3962.05</v>
      </c>
      <c r="L46" s="128">
        <v>129065</v>
      </c>
      <c r="M46" s="127">
        <v>1068996869.75</v>
      </c>
      <c r="N46" s="128">
        <v>25996</v>
      </c>
    </row>
    <row r="47" spans="1:14" x14ac:dyDescent="0.3">
      <c r="A47" s="126">
        <v>45322</v>
      </c>
      <c r="B47" t="s">
        <v>2459</v>
      </c>
      <c r="C47" s="127">
        <v>8332.35</v>
      </c>
      <c r="D47" s="127">
        <v>8448</v>
      </c>
      <c r="E47" s="127">
        <v>8258.15</v>
      </c>
      <c r="F47" s="127">
        <v>8373.85</v>
      </c>
      <c r="G47" s="127">
        <v>8330.25</v>
      </c>
      <c r="H47" s="127">
        <v>8353.15</v>
      </c>
      <c r="I47" s="127">
        <v>8332.99</v>
      </c>
      <c r="J47" s="127">
        <v>8830</v>
      </c>
      <c r="K47" s="127">
        <v>3962.05</v>
      </c>
      <c r="L47" s="128">
        <v>364971</v>
      </c>
      <c r="M47" s="127">
        <v>3041298324.5999999</v>
      </c>
      <c r="N47" s="128">
        <v>41795</v>
      </c>
    </row>
    <row r="48" spans="1:14" x14ac:dyDescent="0.3">
      <c r="A48" s="126">
        <v>45321</v>
      </c>
      <c r="B48" t="s">
        <v>2459</v>
      </c>
      <c r="C48" s="127">
        <v>8693</v>
      </c>
      <c r="D48" s="127">
        <v>8830</v>
      </c>
      <c r="E48" s="127">
        <v>8336.5</v>
      </c>
      <c r="F48" s="127">
        <v>8637.6</v>
      </c>
      <c r="G48" s="127">
        <v>8350</v>
      </c>
      <c r="H48" s="127">
        <v>8373.85</v>
      </c>
      <c r="I48" s="127">
        <v>8582.39</v>
      </c>
      <c r="J48" s="127">
        <v>8830</v>
      </c>
      <c r="K48" s="127">
        <v>3962.05</v>
      </c>
      <c r="L48" s="128">
        <v>383157</v>
      </c>
      <c r="M48" s="127">
        <v>3288401612.5500002</v>
      </c>
      <c r="N48" s="128">
        <v>49782</v>
      </c>
    </row>
    <row r="49" spans="1:14" x14ac:dyDescent="0.3">
      <c r="A49" s="126">
        <v>45320</v>
      </c>
      <c r="B49" t="s">
        <v>2459</v>
      </c>
      <c r="C49" s="127">
        <v>8450</v>
      </c>
      <c r="D49" s="127">
        <v>8655</v>
      </c>
      <c r="E49" s="127">
        <v>8360.9500000000007</v>
      </c>
      <c r="F49" s="127">
        <v>8378.75</v>
      </c>
      <c r="G49" s="127">
        <v>8630</v>
      </c>
      <c r="H49" s="127">
        <v>8637.6</v>
      </c>
      <c r="I49" s="127">
        <v>8533.94</v>
      </c>
      <c r="J49" s="127">
        <v>8713.7000000000007</v>
      </c>
      <c r="K49" s="127">
        <v>3962.05</v>
      </c>
      <c r="L49" s="128">
        <v>516476</v>
      </c>
      <c r="M49" s="127">
        <v>4407577383.8500004</v>
      </c>
      <c r="N49" s="128">
        <v>87822</v>
      </c>
    </row>
    <row r="50" spans="1:14" x14ac:dyDescent="0.3">
      <c r="A50" s="126">
        <v>45316</v>
      </c>
      <c r="B50" t="s">
        <v>2459</v>
      </c>
      <c r="C50" s="127">
        <v>8500</v>
      </c>
      <c r="D50" s="127">
        <v>8541</v>
      </c>
      <c r="E50" s="127">
        <v>8277.35</v>
      </c>
      <c r="F50" s="127">
        <v>8475.7999999999993</v>
      </c>
      <c r="G50" s="127">
        <v>8342.85</v>
      </c>
      <c r="H50" s="127">
        <v>8378.75</v>
      </c>
      <c r="I50" s="127">
        <v>8381.85</v>
      </c>
      <c r="J50" s="127">
        <v>8713.7000000000007</v>
      </c>
      <c r="K50" s="127">
        <v>3962.05</v>
      </c>
      <c r="L50" s="128">
        <v>262203</v>
      </c>
      <c r="M50" s="127">
        <v>2197746851.1500001</v>
      </c>
      <c r="N50" s="128">
        <v>37840</v>
      </c>
    </row>
    <row r="51" spans="1:14" x14ac:dyDescent="0.3">
      <c r="A51" s="126">
        <v>45315</v>
      </c>
      <c r="B51" t="s">
        <v>2459</v>
      </c>
      <c r="C51" s="127">
        <v>8398</v>
      </c>
      <c r="D51" s="127">
        <v>8509.9500000000007</v>
      </c>
      <c r="E51" s="127">
        <v>8246.2000000000007</v>
      </c>
      <c r="F51" s="127">
        <v>8254.4</v>
      </c>
      <c r="G51" s="127">
        <v>8455</v>
      </c>
      <c r="H51" s="127">
        <v>8475.7999999999993</v>
      </c>
      <c r="I51" s="127">
        <v>8377.25</v>
      </c>
      <c r="J51" s="127">
        <v>8713.7000000000007</v>
      </c>
      <c r="K51" s="127">
        <v>3962.05</v>
      </c>
      <c r="L51" s="128">
        <v>435814</v>
      </c>
      <c r="M51" s="127">
        <v>3650922905.25</v>
      </c>
      <c r="N51" s="128">
        <v>62705</v>
      </c>
    </row>
    <row r="52" spans="1:14" x14ac:dyDescent="0.3">
      <c r="A52" s="126">
        <v>45314</v>
      </c>
      <c r="B52" t="s">
        <v>2459</v>
      </c>
      <c r="C52" s="127">
        <v>8239</v>
      </c>
      <c r="D52" s="127">
        <v>8713.7000000000007</v>
      </c>
      <c r="E52" s="127">
        <v>8120.05</v>
      </c>
      <c r="F52" s="127">
        <v>7921.55</v>
      </c>
      <c r="G52" s="127">
        <v>8280.0499999999993</v>
      </c>
      <c r="H52" s="127">
        <v>8254.4</v>
      </c>
      <c r="I52" s="127">
        <v>8386.48</v>
      </c>
      <c r="J52" s="127">
        <v>8713.7000000000007</v>
      </c>
      <c r="K52" s="127">
        <v>3962.05</v>
      </c>
      <c r="L52" s="128">
        <v>1413439</v>
      </c>
      <c r="M52" s="127">
        <v>11853775952.85</v>
      </c>
      <c r="N52" s="128">
        <v>157507</v>
      </c>
    </row>
    <row r="53" spans="1:14" x14ac:dyDescent="0.3">
      <c r="A53" s="126">
        <v>45311</v>
      </c>
      <c r="B53" t="s">
        <v>2459</v>
      </c>
      <c r="C53" s="127">
        <v>7930</v>
      </c>
      <c r="D53" s="127">
        <v>7965</v>
      </c>
      <c r="E53" s="127">
        <v>7860</v>
      </c>
      <c r="F53" s="127">
        <v>7865.75</v>
      </c>
      <c r="G53" s="127">
        <v>7930</v>
      </c>
      <c r="H53" s="127">
        <v>7921.55</v>
      </c>
      <c r="I53" s="127">
        <v>7914.2</v>
      </c>
      <c r="J53" s="127">
        <v>7965</v>
      </c>
      <c r="K53" s="127">
        <v>3907.45</v>
      </c>
      <c r="L53" s="128">
        <v>136060</v>
      </c>
      <c r="M53" s="127">
        <v>1076806229.05</v>
      </c>
      <c r="N53" s="128">
        <v>20264</v>
      </c>
    </row>
    <row r="54" spans="1:14" x14ac:dyDescent="0.3">
      <c r="A54" s="126">
        <v>45310</v>
      </c>
      <c r="B54" t="s">
        <v>2459</v>
      </c>
      <c r="C54" s="127">
        <v>7890</v>
      </c>
      <c r="D54" s="127">
        <v>7910</v>
      </c>
      <c r="E54" s="127">
        <v>7743.3</v>
      </c>
      <c r="F54" s="127">
        <v>7763.15</v>
      </c>
      <c r="G54" s="127">
        <v>7853.8</v>
      </c>
      <c r="H54" s="127">
        <v>7865.75</v>
      </c>
      <c r="I54" s="127">
        <v>7835.18</v>
      </c>
      <c r="J54" s="127">
        <v>7910</v>
      </c>
      <c r="K54" s="127">
        <v>3907.45</v>
      </c>
      <c r="L54" s="128">
        <v>360110</v>
      </c>
      <c r="M54" s="127">
        <v>2821527962.6500001</v>
      </c>
      <c r="N54" s="128">
        <v>42319</v>
      </c>
    </row>
    <row r="55" spans="1:14" x14ac:dyDescent="0.3">
      <c r="A55" s="126">
        <v>45309</v>
      </c>
      <c r="B55" t="s">
        <v>2459</v>
      </c>
      <c r="C55" s="127">
        <v>7789</v>
      </c>
      <c r="D55" s="127">
        <v>7897.6</v>
      </c>
      <c r="E55" s="127">
        <v>7555.25</v>
      </c>
      <c r="F55" s="127">
        <v>7712.4</v>
      </c>
      <c r="G55" s="127">
        <v>7802</v>
      </c>
      <c r="H55" s="127">
        <v>7763.15</v>
      </c>
      <c r="I55" s="127">
        <v>7725.08</v>
      </c>
      <c r="J55" s="127">
        <v>7897.6</v>
      </c>
      <c r="K55" s="127">
        <v>3907.45</v>
      </c>
      <c r="L55" s="128">
        <v>448755</v>
      </c>
      <c r="M55" s="127">
        <v>3466669694.0999999</v>
      </c>
      <c r="N55" s="128">
        <v>59955</v>
      </c>
    </row>
    <row r="56" spans="1:14" x14ac:dyDescent="0.3">
      <c r="A56" s="126">
        <v>45308</v>
      </c>
      <c r="B56" t="s">
        <v>2459</v>
      </c>
      <c r="C56" s="127">
        <v>7535</v>
      </c>
      <c r="D56" s="127">
        <v>7745</v>
      </c>
      <c r="E56" s="127">
        <v>7525</v>
      </c>
      <c r="F56" s="127">
        <v>7619.4</v>
      </c>
      <c r="G56" s="127">
        <v>7705</v>
      </c>
      <c r="H56" s="127">
        <v>7712.4</v>
      </c>
      <c r="I56" s="127">
        <v>7684.44</v>
      </c>
      <c r="J56" s="127">
        <v>7880</v>
      </c>
      <c r="K56" s="127">
        <v>3907.45</v>
      </c>
      <c r="L56" s="128">
        <v>317583</v>
      </c>
      <c r="M56" s="127">
        <v>2440447399.25</v>
      </c>
      <c r="N56" s="128">
        <v>38278</v>
      </c>
    </row>
    <row r="57" spans="1:14" x14ac:dyDescent="0.3">
      <c r="A57" s="126">
        <v>45307</v>
      </c>
      <c r="B57" t="s">
        <v>2459</v>
      </c>
      <c r="C57" s="127">
        <v>7699.9</v>
      </c>
      <c r="D57" s="127">
        <v>7699.9</v>
      </c>
      <c r="E57" s="127">
        <v>7535</v>
      </c>
      <c r="F57" s="127">
        <v>7666.8</v>
      </c>
      <c r="G57" s="127">
        <v>7622</v>
      </c>
      <c r="H57" s="127">
        <v>7619.4</v>
      </c>
      <c r="I57" s="127">
        <v>7603.17</v>
      </c>
      <c r="J57" s="127">
        <v>7880</v>
      </c>
      <c r="K57" s="127">
        <v>3907.45</v>
      </c>
      <c r="L57" s="128">
        <v>144302</v>
      </c>
      <c r="M57" s="127">
        <v>1097152867.2</v>
      </c>
      <c r="N57" s="128">
        <v>26017</v>
      </c>
    </row>
    <row r="58" spans="1:14" x14ac:dyDescent="0.3">
      <c r="A58" s="126">
        <v>45306</v>
      </c>
      <c r="B58" t="s">
        <v>2459</v>
      </c>
      <c r="C58" s="127">
        <v>7760</v>
      </c>
      <c r="D58" s="127">
        <v>7880</v>
      </c>
      <c r="E58" s="127">
        <v>7639.8</v>
      </c>
      <c r="F58" s="127">
        <v>7655.05</v>
      </c>
      <c r="G58" s="127">
        <v>7679.95</v>
      </c>
      <c r="H58" s="127">
        <v>7666.8</v>
      </c>
      <c r="I58" s="127">
        <v>7750.55</v>
      </c>
      <c r="J58" s="127">
        <v>7880</v>
      </c>
      <c r="K58" s="127">
        <v>3907.45</v>
      </c>
      <c r="L58" s="128">
        <v>331525</v>
      </c>
      <c r="M58" s="127">
        <v>2569501815.6500001</v>
      </c>
      <c r="N58" s="128">
        <v>50048</v>
      </c>
    </row>
    <row r="59" spans="1:14" x14ac:dyDescent="0.3">
      <c r="A59" s="126">
        <v>45303</v>
      </c>
      <c r="B59" t="s">
        <v>2459</v>
      </c>
      <c r="C59" s="127">
        <v>7510.95</v>
      </c>
      <c r="D59" s="127">
        <v>7744.9</v>
      </c>
      <c r="E59" s="127">
        <v>7480</v>
      </c>
      <c r="F59" s="127">
        <v>7390.95</v>
      </c>
      <c r="G59" s="127">
        <v>7648.95</v>
      </c>
      <c r="H59" s="127">
        <v>7655.05</v>
      </c>
      <c r="I59" s="127">
        <v>7641.79</v>
      </c>
      <c r="J59" s="127">
        <v>7744.9</v>
      </c>
      <c r="K59" s="127">
        <v>3875</v>
      </c>
      <c r="L59" s="128">
        <v>501426</v>
      </c>
      <c r="M59" s="127">
        <v>3831794120.75</v>
      </c>
      <c r="N59" s="128">
        <v>52486</v>
      </c>
    </row>
    <row r="60" spans="1:14" x14ac:dyDescent="0.3">
      <c r="A60" s="126">
        <v>45302</v>
      </c>
      <c r="B60" t="s">
        <v>2459</v>
      </c>
      <c r="C60" s="127">
        <v>7410</v>
      </c>
      <c r="D60" s="127">
        <v>7500</v>
      </c>
      <c r="E60" s="127">
        <v>7371</v>
      </c>
      <c r="F60" s="127">
        <v>7381.3</v>
      </c>
      <c r="G60" s="127">
        <v>7384</v>
      </c>
      <c r="H60" s="127">
        <v>7390.95</v>
      </c>
      <c r="I60" s="127">
        <v>7436.06</v>
      </c>
      <c r="J60" s="127">
        <v>7560</v>
      </c>
      <c r="K60" s="127">
        <v>3875</v>
      </c>
      <c r="L60" s="128">
        <v>252490</v>
      </c>
      <c r="M60" s="127">
        <v>1877531241.6500001</v>
      </c>
      <c r="N60" s="128">
        <v>32309</v>
      </c>
    </row>
    <row r="61" spans="1:14" x14ac:dyDescent="0.3">
      <c r="A61" s="126">
        <v>45301</v>
      </c>
      <c r="B61" t="s">
        <v>2459</v>
      </c>
      <c r="C61" s="127">
        <v>7310</v>
      </c>
      <c r="D61" s="127">
        <v>7403.35</v>
      </c>
      <c r="E61" s="127">
        <v>7237.4</v>
      </c>
      <c r="F61" s="127">
        <v>7292</v>
      </c>
      <c r="G61" s="127">
        <v>7387.9</v>
      </c>
      <c r="H61" s="127">
        <v>7381.3</v>
      </c>
      <c r="I61" s="127">
        <v>7329.19</v>
      </c>
      <c r="J61" s="127">
        <v>7560</v>
      </c>
      <c r="K61" s="127">
        <v>3875</v>
      </c>
      <c r="L61" s="128">
        <v>181428</v>
      </c>
      <c r="M61" s="127">
        <v>1329719422.05</v>
      </c>
      <c r="N61" s="128">
        <v>29493</v>
      </c>
    </row>
    <row r="62" spans="1:14" x14ac:dyDescent="0.3">
      <c r="A62" s="126">
        <v>45300</v>
      </c>
      <c r="B62" t="s">
        <v>2459</v>
      </c>
      <c r="C62" s="127">
        <v>7404.95</v>
      </c>
      <c r="D62" s="127">
        <v>7414.2</v>
      </c>
      <c r="E62" s="127">
        <v>7275</v>
      </c>
      <c r="F62" s="127">
        <v>7286.35</v>
      </c>
      <c r="G62" s="127">
        <v>7303</v>
      </c>
      <c r="H62" s="127">
        <v>7292</v>
      </c>
      <c r="I62" s="127">
        <v>7341.82</v>
      </c>
      <c r="J62" s="127">
        <v>7560</v>
      </c>
      <c r="K62" s="127">
        <v>3875</v>
      </c>
      <c r="L62" s="128">
        <v>156254</v>
      </c>
      <c r="M62" s="127">
        <v>1147188546.0999999</v>
      </c>
      <c r="N62" s="128">
        <v>21663</v>
      </c>
    </row>
    <row r="63" spans="1:14" x14ac:dyDescent="0.3">
      <c r="A63" s="126">
        <v>45299</v>
      </c>
      <c r="B63" t="s">
        <v>2459</v>
      </c>
      <c r="C63" s="127">
        <v>7365</v>
      </c>
      <c r="D63" s="127">
        <v>7385.4</v>
      </c>
      <c r="E63" s="127">
        <v>7210.1</v>
      </c>
      <c r="F63" s="127">
        <v>7350.75</v>
      </c>
      <c r="G63" s="127">
        <v>7288.5</v>
      </c>
      <c r="H63" s="127">
        <v>7286.35</v>
      </c>
      <c r="I63" s="127">
        <v>7278.75</v>
      </c>
      <c r="J63" s="127">
        <v>7560</v>
      </c>
      <c r="K63" s="127">
        <v>3875</v>
      </c>
      <c r="L63" s="128">
        <v>182858</v>
      </c>
      <c r="M63" s="127">
        <v>1330976836.5</v>
      </c>
      <c r="N63" s="128">
        <v>25351</v>
      </c>
    </row>
    <row r="64" spans="1:14" x14ac:dyDescent="0.3">
      <c r="A64" s="126">
        <v>45296</v>
      </c>
      <c r="B64" t="s">
        <v>2459</v>
      </c>
      <c r="C64" s="127">
        <v>7270</v>
      </c>
      <c r="D64" s="127">
        <v>7398</v>
      </c>
      <c r="E64" s="127">
        <v>7260</v>
      </c>
      <c r="F64" s="127">
        <v>7265.2</v>
      </c>
      <c r="G64" s="127">
        <v>7360</v>
      </c>
      <c r="H64" s="127">
        <v>7350.75</v>
      </c>
      <c r="I64" s="127">
        <v>7332.03</v>
      </c>
      <c r="J64" s="127">
        <v>7560</v>
      </c>
      <c r="K64" s="127">
        <v>3840</v>
      </c>
      <c r="L64" s="128">
        <v>261555</v>
      </c>
      <c r="M64" s="127">
        <v>1917729888.3499999</v>
      </c>
      <c r="N64" s="128">
        <v>41646</v>
      </c>
    </row>
    <row r="65" spans="1:14" x14ac:dyDescent="0.3">
      <c r="A65" s="126">
        <v>45295</v>
      </c>
      <c r="B65" t="s">
        <v>2459</v>
      </c>
      <c r="C65" s="127">
        <v>7312</v>
      </c>
      <c r="D65" s="127">
        <v>7414.95</v>
      </c>
      <c r="E65" s="127">
        <v>7218.15</v>
      </c>
      <c r="F65" s="127">
        <v>7287.55</v>
      </c>
      <c r="G65" s="127">
        <v>7280</v>
      </c>
      <c r="H65" s="127">
        <v>7265.2</v>
      </c>
      <c r="I65" s="127">
        <v>7288.26</v>
      </c>
      <c r="J65" s="127">
        <v>7560</v>
      </c>
      <c r="K65" s="127">
        <v>3840</v>
      </c>
      <c r="L65" s="128">
        <v>300194</v>
      </c>
      <c r="M65" s="127">
        <v>2187891860.9499998</v>
      </c>
      <c r="N65" s="128">
        <v>37242</v>
      </c>
    </row>
    <row r="66" spans="1:14" x14ac:dyDescent="0.3">
      <c r="A66" s="126">
        <v>45294</v>
      </c>
      <c r="B66" t="s">
        <v>2459</v>
      </c>
      <c r="C66" s="127">
        <v>7300</v>
      </c>
      <c r="D66" s="127">
        <v>7325</v>
      </c>
      <c r="E66" s="127">
        <v>7160.35</v>
      </c>
      <c r="F66" s="127">
        <v>7329.05</v>
      </c>
      <c r="G66" s="127">
        <v>7300</v>
      </c>
      <c r="H66" s="127">
        <v>7287.55</v>
      </c>
      <c r="I66" s="127">
        <v>7224.54</v>
      </c>
      <c r="J66" s="127">
        <v>7560</v>
      </c>
      <c r="K66" s="127">
        <v>3840</v>
      </c>
      <c r="L66" s="128">
        <v>254382</v>
      </c>
      <c r="M66" s="127">
        <v>1837792314.3499999</v>
      </c>
      <c r="N66" s="128">
        <v>41206</v>
      </c>
    </row>
    <row r="67" spans="1:14" x14ac:dyDescent="0.3">
      <c r="A67" s="126">
        <v>45293</v>
      </c>
      <c r="B67" t="s">
        <v>2459</v>
      </c>
      <c r="C67" s="127">
        <v>7355</v>
      </c>
      <c r="D67" s="127">
        <v>7363.95</v>
      </c>
      <c r="E67" s="127">
        <v>7244.7</v>
      </c>
      <c r="F67" s="127">
        <v>7317.9</v>
      </c>
      <c r="G67" s="127">
        <v>7330</v>
      </c>
      <c r="H67" s="127">
        <v>7329.05</v>
      </c>
      <c r="I67" s="127">
        <v>7313.68</v>
      </c>
      <c r="J67" s="127">
        <v>7560</v>
      </c>
      <c r="K67" s="127">
        <v>3840</v>
      </c>
      <c r="L67" s="128">
        <v>195144</v>
      </c>
      <c r="M67" s="127">
        <v>1427220120.25</v>
      </c>
      <c r="N67" s="128">
        <v>24828</v>
      </c>
    </row>
    <row r="68" spans="1:14" x14ac:dyDescent="0.3">
      <c r="A68" s="126">
        <v>45292</v>
      </c>
      <c r="B68" t="s">
        <v>2459</v>
      </c>
      <c r="C68" s="127">
        <v>7425</v>
      </c>
      <c r="D68" s="127">
        <v>7425</v>
      </c>
      <c r="E68" s="127">
        <v>7301.15</v>
      </c>
      <c r="F68" s="127">
        <v>7389.4</v>
      </c>
      <c r="G68" s="127">
        <v>7319.9</v>
      </c>
      <c r="H68" s="127">
        <v>7317.9</v>
      </c>
      <c r="I68" s="127">
        <v>7344.07</v>
      </c>
      <c r="J68" s="127">
        <v>7560</v>
      </c>
      <c r="K68" s="127">
        <v>3840</v>
      </c>
      <c r="L68" s="128">
        <v>140396</v>
      </c>
      <c r="M68" s="127">
        <v>1031078379.9</v>
      </c>
      <c r="N68" s="128">
        <v>21990</v>
      </c>
    </row>
    <row r="69" spans="1:14" x14ac:dyDescent="0.3">
      <c r="A69" s="126">
        <v>45289</v>
      </c>
      <c r="B69" t="s">
        <v>2459</v>
      </c>
      <c r="C69" s="127">
        <v>7519.05</v>
      </c>
      <c r="D69" s="127">
        <v>7519.05</v>
      </c>
      <c r="E69" s="127">
        <v>7363.65</v>
      </c>
      <c r="F69" s="127">
        <v>7519.05</v>
      </c>
      <c r="G69" s="127">
        <v>7390</v>
      </c>
      <c r="H69" s="127">
        <v>7389.4</v>
      </c>
      <c r="I69" s="127">
        <v>7412.15</v>
      </c>
      <c r="J69" s="127">
        <v>7560</v>
      </c>
      <c r="K69" s="127">
        <v>3789.95</v>
      </c>
      <c r="L69" s="128">
        <v>264806</v>
      </c>
      <c r="M69" s="127">
        <v>1962780656.55</v>
      </c>
      <c r="N69" s="128">
        <v>34879</v>
      </c>
    </row>
    <row r="70" spans="1:14" x14ac:dyDescent="0.3">
      <c r="A70" s="126">
        <v>45288</v>
      </c>
      <c r="B70" t="s">
        <v>2459</v>
      </c>
      <c r="C70" s="127">
        <v>7420</v>
      </c>
      <c r="D70" s="127">
        <v>7560</v>
      </c>
      <c r="E70" s="127">
        <v>7371</v>
      </c>
      <c r="F70" s="127">
        <v>7395.8</v>
      </c>
      <c r="G70" s="127">
        <v>7551.9</v>
      </c>
      <c r="H70" s="127">
        <v>7519.05</v>
      </c>
      <c r="I70" s="127">
        <v>7467.8</v>
      </c>
      <c r="J70" s="127">
        <v>7560</v>
      </c>
      <c r="K70" s="127">
        <v>3789.95</v>
      </c>
      <c r="L70" s="128">
        <v>335610</v>
      </c>
      <c r="M70" s="127">
        <v>2506269664.5</v>
      </c>
      <c r="N70" s="128">
        <v>35445</v>
      </c>
    </row>
    <row r="71" spans="1:14" x14ac:dyDescent="0.3">
      <c r="A71" s="126">
        <v>45287</v>
      </c>
      <c r="B71" t="s">
        <v>2459</v>
      </c>
      <c r="C71" s="127">
        <v>7375</v>
      </c>
      <c r="D71" s="127">
        <v>7485</v>
      </c>
      <c r="E71" s="127">
        <v>7352.05</v>
      </c>
      <c r="F71" s="127">
        <v>7358.55</v>
      </c>
      <c r="G71" s="127">
        <v>7383</v>
      </c>
      <c r="H71" s="127">
        <v>7395.8</v>
      </c>
      <c r="I71" s="127">
        <v>7412.42</v>
      </c>
      <c r="J71" s="127">
        <v>7490.95</v>
      </c>
      <c r="K71" s="127">
        <v>3789.95</v>
      </c>
      <c r="L71" s="128">
        <v>306811</v>
      </c>
      <c r="M71" s="127">
        <v>2274212805.0500002</v>
      </c>
      <c r="N71" s="128">
        <v>30474</v>
      </c>
    </row>
    <row r="72" spans="1:14" x14ac:dyDescent="0.3">
      <c r="A72" s="126">
        <v>45286</v>
      </c>
      <c r="B72" t="s">
        <v>2459</v>
      </c>
      <c r="C72" s="127">
        <v>7450</v>
      </c>
      <c r="D72" s="127">
        <v>7455</v>
      </c>
      <c r="E72" s="127">
        <v>7325</v>
      </c>
      <c r="F72" s="127">
        <v>7431.35</v>
      </c>
      <c r="G72" s="127">
        <v>7353.5</v>
      </c>
      <c r="H72" s="127">
        <v>7358.55</v>
      </c>
      <c r="I72" s="127">
        <v>7375.03</v>
      </c>
      <c r="J72" s="127">
        <v>7490.95</v>
      </c>
      <c r="K72" s="127">
        <v>3789.95</v>
      </c>
      <c r="L72" s="128">
        <v>306361</v>
      </c>
      <c r="M72" s="127">
        <v>2259422667.8499999</v>
      </c>
      <c r="N72" s="128">
        <v>35668</v>
      </c>
    </row>
    <row r="73" spans="1:14" x14ac:dyDescent="0.3">
      <c r="A73" s="126">
        <v>45282</v>
      </c>
      <c r="B73" t="s">
        <v>2459</v>
      </c>
      <c r="C73" s="127">
        <v>7200.05</v>
      </c>
      <c r="D73" s="127">
        <v>7490.95</v>
      </c>
      <c r="E73" s="127">
        <v>7155</v>
      </c>
      <c r="F73" s="127">
        <v>7162.6</v>
      </c>
      <c r="G73" s="127">
        <v>7430</v>
      </c>
      <c r="H73" s="127">
        <v>7431.35</v>
      </c>
      <c r="I73" s="127">
        <v>7345.77</v>
      </c>
      <c r="J73" s="127">
        <v>7490.95</v>
      </c>
      <c r="K73" s="127">
        <v>3784.05</v>
      </c>
      <c r="L73" s="128">
        <v>630521</v>
      </c>
      <c r="M73" s="127">
        <v>4631663508.5500002</v>
      </c>
      <c r="N73" s="128">
        <v>59233</v>
      </c>
    </row>
    <row r="74" spans="1:14" x14ac:dyDescent="0.3">
      <c r="A74" s="126">
        <v>45281</v>
      </c>
      <c r="B74" t="s">
        <v>2459</v>
      </c>
      <c r="C74" s="127">
        <v>6940</v>
      </c>
      <c r="D74" s="127">
        <v>7175</v>
      </c>
      <c r="E74" s="127">
        <v>6918.95</v>
      </c>
      <c r="F74" s="127">
        <v>6996.6</v>
      </c>
      <c r="G74" s="127">
        <v>7163.3</v>
      </c>
      <c r="H74" s="127">
        <v>7162.6</v>
      </c>
      <c r="I74" s="127">
        <v>7100.56</v>
      </c>
      <c r="J74" s="127">
        <v>7400.25</v>
      </c>
      <c r="K74" s="127">
        <v>3784.05</v>
      </c>
      <c r="L74" s="128">
        <v>283900</v>
      </c>
      <c r="M74" s="127">
        <v>2015849225.2</v>
      </c>
      <c r="N74" s="128">
        <v>40190</v>
      </c>
    </row>
    <row r="75" spans="1:14" x14ac:dyDescent="0.3">
      <c r="A75" s="126">
        <v>45280</v>
      </c>
      <c r="B75" t="s">
        <v>2459</v>
      </c>
      <c r="C75" s="127">
        <v>7125</v>
      </c>
      <c r="D75" s="127">
        <v>7274.2</v>
      </c>
      <c r="E75" s="127">
        <v>6957</v>
      </c>
      <c r="F75" s="127">
        <v>7064.3</v>
      </c>
      <c r="G75" s="127">
        <v>6978</v>
      </c>
      <c r="H75" s="127">
        <v>6996.6</v>
      </c>
      <c r="I75" s="127">
        <v>7151.62</v>
      </c>
      <c r="J75" s="127">
        <v>7400.25</v>
      </c>
      <c r="K75" s="127">
        <v>3784.05</v>
      </c>
      <c r="L75" s="128">
        <v>385763</v>
      </c>
      <c r="M75" s="127">
        <v>2758830568.5999999</v>
      </c>
      <c r="N75" s="128">
        <v>50268</v>
      </c>
    </row>
    <row r="76" spans="1:14" x14ac:dyDescent="0.3">
      <c r="A76" s="126">
        <v>45279</v>
      </c>
      <c r="B76" t="s">
        <v>2459</v>
      </c>
      <c r="C76" s="127">
        <v>7190</v>
      </c>
      <c r="D76" s="127">
        <v>7190</v>
      </c>
      <c r="E76" s="127">
        <v>6965.25</v>
      </c>
      <c r="F76" s="127">
        <v>7146.55</v>
      </c>
      <c r="G76" s="127">
        <v>7063.05</v>
      </c>
      <c r="H76" s="127">
        <v>7064.3</v>
      </c>
      <c r="I76" s="127">
        <v>7041.67</v>
      </c>
      <c r="J76" s="127">
        <v>7400.25</v>
      </c>
      <c r="K76" s="127">
        <v>3784.05</v>
      </c>
      <c r="L76" s="128">
        <v>396500</v>
      </c>
      <c r="M76" s="127">
        <v>2792020190.1999998</v>
      </c>
      <c r="N76" s="128">
        <v>45488</v>
      </c>
    </row>
    <row r="77" spans="1:14" x14ac:dyDescent="0.3">
      <c r="A77" s="126">
        <v>45278</v>
      </c>
      <c r="B77" t="s">
        <v>2459</v>
      </c>
      <c r="C77" s="127">
        <v>7224.85</v>
      </c>
      <c r="D77" s="127">
        <v>7246.45</v>
      </c>
      <c r="E77" s="127">
        <v>7075.7</v>
      </c>
      <c r="F77" s="127">
        <v>7224.85</v>
      </c>
      <c r="G77" s="127">
        <v>7150</v>
      </c>
      <c r="H77" s="127">
        <v>7146.55</v>
      </c>
      <c r="I77" s="127">
        <v>7153.43</v>
      </c>
      <c r="J77" s="127">
        <v>7400.25</v>
      </c>
      <c r="K77" s="127">
        <v>3784.05</v>
      </c>
      <c r="L77" s="128">
        <v>398884</v>
      </c>
      <c r="M77" s="127">
        <v>2853389538.1500001</v>
      </c>
      <c r="N77" s="128">
        <v>51208</v>
      </c>
    </row>
    <row r="78" spans="1:14" x14ac:dyDescent="0.3">
      <c r="A78" s="126">
        <v>45275</v>
      </c>
      <c r="B78" t="s">
        <v>2459</v>
      </c>
      <c r="C78" s="127">
        <v>6899</v>
      </c>
      <c r="D78" s="127">
        <v>7400.25</v>
      </c>
      <c r="E78" s="127">
        <v>6865.8</v>
      </c>
      <c r="F78" s="127">
        <v>6859.3</v>
      </c>
      <c r="G78" s="127">
        <v>7212</v>
      </c>
      <c r="H78" s="127">
        <v>7224.85</v>
      </c>
      <c r="I78" s="127">
        <v>7194.54</v>
      </c>
      <c r="J78" s="127">
        <v>7400.25</v>
      </c>
      <c r="K78" s="127">
        <v>3784.05</v>
      </c>
      <c r="L78" s="128">
        <v>1461431</v>
      </c>
      <c r="M78" s="127">
        <v>10514328790.5</v>
      </c>
      <c r="N78" s="128">
        <v>141647</v>
      </c>
    </row>
    <row r="79" spans="1:14" x14ac:dyDescent="0.3">
      <c r="A79" s="126">
        <v>45274</v>
      </c>
      <c r="B79" t="s">
        <v>2459</v>
      </c>
      <c r="C79" s="127">
        <v>6596</v>
      </c>
      <c r="D79" s="127">
        <v>6897.15</v>
      </c>
      <c r="E79" s="127">
        <v>6581.7</v>
      </c>
      <c r="F79" s="127">
        <v>6521.7</v>
      </c>
      <c r="G79" s="127">
        <v>6865.05</v>
      </c>
      <c r="H79" s="127">
        <v>6859.3</v>
      </c>
      <c r="I79" s="127">
        <v>6793.45</v>
      </c>
      <c r="J79" s="127">
        <v>6897.15</v>
      </c>
      <c r="K79" s="127">
        <v>3784.05</v>
      </c>
      <c r="L79" s="128">
        <v>757543</v>
      </c>
      <c r="M79" s="127">
        <v>5146329139.5500002</v>
      </c>
      <c r="N79" s="128">
        <v>63154</v>
      </c>
    </row>
    <row r="80" spans="1:14" x14ac:dyDescent="0.3">
      <c r="A80" s="126">
        <v>45273</v>
      </c>
      <c r="B80" t="s">
        <v>2459</v>
      </c>
      <c r="C80" s="127">
        <v>6554</v>
      </c>
      <c r="D80" s="127">
        <v>6569.55</v>
      </c>
      <c r="E80" s="127">
        <v>6426.25</v>
      </c>
      <c r="F80" s="127">
        <v>6527.45</v>
      </c>
      <c r="G80" s="127">
        <v>6543</v>
      </c>
      <c r="H80" s="127">
        <v>6521.7</v>
      </c>
      <c r="I80" s="127">
        <v>6490.05</v>
      </c>
      <c r="J80" s="127">
        <v>6664.95</v>
      </c>
      <c r="K80" s="127">
        <v>3784.05</v>
      </c>
      <c r="L80" s="128">
        <v>166972</v>
      </c>
      <c r="M80" s="127">
        <v>1083657180.9000001</v>
      </c>
      <c r="N80" s="128">
        <v>24516</v>
      </c>
    </row>
    <row r="81" spans="1:14" x14ac:dyDescent="0.3">
      <c r="A81" s="126">
        <v>45272</v>
      </c>
      <c r="B81" t="s">
        <v>2459</v>
      </c>
      <c r="C81" s="127">
        <v>6550</v>
      </c>
      <c r="D81" s="127">
        <v>6664.95</v>
      </c>
      <c r="E81" s="127">
        <v>6500</v>
      </c>
      <c r="F81" s="127">
        <v>6527.05</v>
      </c>
      <c r="G81" s="127">
        <v>6525</v>
      </c>
      <c r="H81" s="127">
        <v>6527.45</v>
      </c>
      <c r="I81" s="127">
        <v>6578.12</v>
      </c>
      <c r="J81" s="127">
        <v>6664.95</v>
      </c>
      <c r="K81" s="127">
        <v>3784.05</v>
      </c>
      <c r="L81" s="128">
        <v>442046</v>
      </c>
      <c r="M81" s="127">
        <v>2907833067.3499999</v>
      </c>
      <c r="N81" s="128">
        <v>58084</v>
      </c>
    </row>
    <row r="82" spans="1:14" x14ac:dyDescent="0.3">
      <c r="A82" s="126">
        <v>45271</v>
      </c>
      <c r="B82" t="s">
        <v>2459</v>
      </c>
      <c r="C82" s="127">
        <v>6500</v>
      </c>
      <c r="D82" s="127">
        <v>6540</v>
      </c>
      <c r="E82" s="127">
        <v>6462</v>
      </c>
      <c r="F82" s="127">
        <v>6464.5</v>
      </c>
      <c r="G82" s="127">
        <v>6512.1</v>
      </c>
      <c r="H82" s="127">
        <v>6527.05</v>
      </c>
      <c r="I82" s="127">
        <v>6502.78</v>
      </c>
      <c r="J82" s="127">
        <v>6624.65</v>
      </c>
      <c r="K82" s="127">
        <v>3784.05</v>
      </c>
      <c r="L82" s="128">
        <v>318228</v>
      </c>
      <c r="M82" s="127">
        <v>2069367325.5</v>
      </c>
      <c r="N82" s="128">
        <v>30580</v>
      </c>
    </row>
    <row r="83" spans="1:14" x14ac:dyDescent="0.3">
      <c r="A83" s="126">
        <v>45268</v>
      </c>
      <c r="B83" t="s">
        <v>2459</v>
      </c>
      <c r="C83" s="127">
        <v>6350</v>
      </c>
      <c r="D83" s="127">
        <v>6536</v>
      </c>
      <c r="E83" s="127">
        <v>6314.35</v>
      </c>
      <c r="F83" s="127">
        <v>6308.85</v>
      </c>
      <c r="G83" s="127">
        <v>6467</v>
      </c>
      <c r="H83" s="127">
        <v>6464.5</v>
      </c>
      <c r="I83" s="127">
        <v>6427.84</v>
      </c>
      <c r="J83" s="127">
        <v>6624.65</v>
      </c>
      <c r="K83" s="127">
        <v>3784.05</v>
      </c>
      <c r="L83" s="128">
        <v>511246</v>
      </c>
      <c r="M83" s="127">
        <v>3286206138.5500002</v>
      </c>
      <c r="N83" s="128">
        <v>46479</v>
      </c>
    </row>
    <row r="84" spans="1:14" x14ac:dyDescent="0.3">
      <c r="A84" s="126">
        <v>45267</v>
      </c>
      <c r="B84" t="s">
        <v>2459</v>
      </c>
      <c r="C84" s="127">
        <v>6370</v>
      </c>
      <c r="D84" s="127">
        <v>6373.6</v>
      </c>
      <c r="E84" s="127">
        <v>6289.3</v>
      </c>
      <c r="F84" s="127">
        <v>6335.8</v>
      </c>
      <c r="G84" s="127">
        <v>6290</v>
      </c>
      <c r="H84" s="127">
        <v>6308.85</v>
      </c>
      <c r="I84" s="127">
        <v>6321.27</v>
      </c>
      <c r="J84" s="127">
        <v>6624.65</v>
      </c>
      <c r="K84" s="127">
        <v>3784.05</v>
      </c>
      <c r="L84" s="128">
        <v>210255</v>
      </c>
      <c r="M84" s="127">
        <v>1329078453.3</v>
      </c>
      <c r="N84" s="128">
        <v>25798</v>
      </c>
    </row>
    <row r="85" spans="1:14" x14ac:dyDescent="0.3">
      <c r="A85" s="126">
        <v>45266</v>
      </c>
      <c r="B85" t="s">
        <v>2459</v>
      </c>
      <c r="C85" s="127">
        <v>6414.9</v>
      </c>
      <c r="D85" s="127">
        <v>6485</v>
      </c>
      <c r="E85" s="127">
        <v>6322.05</v>
      </c>
      <c r="F85" s="127">
        <v>6379.95</v>
      </c>
      <c r="G85" s="127">
        <v>6331.5</v>
      </c>
      <c r="H85" s="127">
        <v>6335.8</v>
      </c>
      <c r="I85" s="127">
        <v>6389.61</v>
      </c>
      <c r="J85" s="127">
        <v>6624.65</v>
      </c>
      <c r="K85" s="127">
        <v>3784.05</v>
      </c>
      <c r="L85" s="128">
        <v>223890</v>
      </c>
      <c r="M85" s="127">
        <v>1430569397.1500001</v>
      </c>
      <c r="N85" s="128">
        <v>39199</v>
      </c>
    </row>
    <row r="86" spans="1:14" x14ac:dyDescent="0.3">
      <c r="A86" s="126">
        <v>45265</v>
      </c>
      <c r="B86" t="s">
        <v>2459</v>
      </c>
      <c r="C86" s="127">
        <v>6470</v>
      </c>
      <c r="D86" s="127">
        <v>6499</v>
      </c>
      <c r="E86" s="127">
        <v>6270.8</v>
      </c>
      <c r="F86" s="127">
        <v>6441.45</v>
      </c>
      <c r="G86" s="127">
        <v>6408</v>
      </c>
      <c r="H86" s="127">
        <v>6379.95</v>
      </c>
      <c r="I86" s="127">
        <v>6374.95</v>
      </c>
      <c r="J86" s="127">
        <v>6624.65</v>
      </c>
      <c r="K86" s="127">
        <v>3784.05</v>
      </c>
      <c r="L86" s="128">
        <v>352814</v>
      </c>
      <c r="M86" s="127">
        <v>2249171882.9000001</v>
      </c>
      <c r="N86" s="128">
        <v>51856</v>
      </c>
    </row>
    <row r="87" spans="1:14" x14ac:dyDescent="0.3">
      <c r="A87" s="126">
        <v>45264</v>
      </c>
      <c r="B87" t="s">
        <v>2459</v>
      </c>
      <c r="C87" s="127">
        <v>6501</v>
      </c>
      <c r="D87" s="127">
        <v>6525</v>
      </c>
      <c r="E87" s="127">
        <v>6396.7</v>
      </c>
      <c r="F87" s="127">
        <v>6433.3</v>
      </c>
      <c r="G87" s="127">
        <v>6484</v>
      </c>
      <c r="H87" s="127">
        <v>6441.45</v>
      </c>
      <c r="I87" s="127">
        <v>6442.24</v>
      </c>
      <c r="J87" s="127">
        <v>6624.65</v>
      </c>
      <c r="K87" s="127">
        <v>3784.05</v>
      </c>
      <c r="L87" s="128">
        <v>396407</v>
      </c>
      <c r="M87" s="127">
        <v>2553748656.4000001</v>
      </c>
      <c r="N87" s="128">
        <v>47340</v>
      </c>
    </row>
    <row r="88" spans="1:14" x14ac:dyDescent="0.3">
      <c r="A88" s="126">
        <v>45261</v>
      </c>
      <c r="B88" t="s">
        <v>2459</v>
      </c>
      <c r="C88" s="127">
        <v>6445</v>
      </c>
      <c r="D88" s="127">
        <v>6483.35</v>
      </c>
      <c r="E88" s="127">
        <v>6390</v>
      </c>
      <c r="F88" s="127">
        <v>6399.95</v>
      </c>
      <c r="G88" s="127">
        <v>6401.05</v>
      </c>
      <c r="H88" s="127">
        <v>6433.3</v>
      </c>
      <c r="I88" s="127">
        <v>6430.52</v>
      </c>
      <c r="J88" s="127">
        <v>6624.65</v>
      </c>
      <c r="K88" s="127">
        <v>3784.05</v>
      </c>
      <c r="L88" s="128">
        <v>207847</v>
      </c>
      <c r="M88" s="127">
        <v>1336565217.6500001</v>
      </c>
      <c r="N88" s="128">
        <v>29906</v>
      </c>
    </row>
    <row r="89" spans="1:14" x14ac:dyDescent="0.3">
      <c r="A89" s="126">
        <v>45260</v>
      </c>
      <c r="B89" t="s">
        <v>2459</v>
      </c>
      <c r="C89" s="127">
        <v>6487</v>
      </c>
      <c r="D89" s="127">
        <v>6510</v>
      </c>
      <c r="E89" s="127">
        <v>6330.3</v>
      </c>
      <c r="F89" s="127">
        <v>6442.7</v>
      </c>
      <c r="G89" s="127">
        <v>6406.45</v>
      </c>
      <c r="H89" s="127">
        <v>6399.95</v>
      </c>
      <c r="I89" s="127">
        <v>6404.06</v>
      </c>
      <c r="J89" s="127">
        <v>6624.65</v>
      </c>
      <c r="K89" s="127">
        <v>3784.05</v>
      </c>
      <c r="L89" s="128">
        <v>7264052</v>
      </c>
      <c r="M89" s="127">
        <v>46519413698.550003</v>
      </c>
      <c r="N89" s="128">
        <v>128873</v>
      </c>
    </row>
    <row r="90" spans="1:14" x14ac:dyDescent="0.3">
      <c r="A90" s="126">
        <v>45259</v>
      </c>
      <c r="B90" t="s">
        <v>2459</v>
      </c>
      <c r="C90" s="127">
        <v>6374.95</v>
      </c>
      <c r="D90" s="127">
        <v>6475</v>
      </c>
      <c r="E90" s="127">
        <v>6366</v>
      </c>
      <c r="F90" s="127">
        <v>6319.1</v>
      </c>
      <c r="G90" s="127">
        <v>6449.95</v>
      </c>
      <c r="H90" s="127">
        <v>6442.7</v>
      </c>
      <c r="I90" s="127">
        <v>6438.84</v>
      </c>
      <c r="J90" s="127">
        <v>6624.65</v>
      </c>
      <c r="K90" s="127">
        <v>3784.05</v>
      </c>
      <c r="L90" s="128">
        <v>437669</v>
      </c>
      <c r="M90" s="127">
        <v>2818081532</v>
      </c>
      <c r="N90" s="128">
        <v>36610</v>
      </c>
    </row>
    <row r="91" spans="1:14" x14ac:dyDescent="0.3">
      <c r="A91" s="126">
        <v>45258</v>
      </c>
      <c r="B91" t="s">
        <v>2459</v>
      </c>
      <c r="C91" s="127">
        <v>6425</v>
      </c>
      <c r="D91" s="127">
        <v>6440</v>
      </c>
      <c r="E91" s="127">
        <v>6276</v>
      </c>
      <c r="F91" s="127">
        <v>6390.35</v>
      </c>
      <c r="G91" s="127">
        <v>6335.65</v>
      </c>
      <c r="H91" s="127">
        <v>6319.1</v>
      </c>
      <c r="I91" s="127">
        <v>6324.05</v>
      </c>
      <c r="J91" s="127">
        <v>6624.65</v>
      </c>
      <c r="K91" s="127">
        <v>3784.05</v>
      </c>
      <c r="L91" s="128">
        <v>570088</v>
      </c>
      <c r="M91" s="127">
        <v>3605262993.75</v>
      </c>
      <c r="N91" s="128">
        <v>49012</v>
      </c>
    </row>
    <row r="92" spans="1:14" x14ac:dyDescent="0.3">
      <c r="A92" s="126">
        <v>45254</v>
      </c>
      <c r="B92" t="s">
        <v>2459</v>
      </c>
      <c r="C92" s="127">
        <v>6410</v>
      </c>
      <c r="D92" s="127">
        <v>6473.9</v>
      </c>
      <c r="E92" s="127">
        <v>6326.7</v>
      </c>
      <c r="F92" s="127">
        <v>6378.85</v>
      </c>
      <c r="G92" s="127">
        <v>6360</v>
      </c>
      <c r="H92" s="127">
        <v>6390.35</v>
      </c>
      <c r="I92" s="127">
        <v>6396.74</v>
      </c>
      <c r="J92" s="127">
        <v>6624.65</v>
      </c>
      <c r="K92" s="127">
        <v>3617.8</v>
      </c>
      <c r="L92" s="128">
        <v>514807</v>
      </c>
      <c r="M92" s="127">
        <v>3293087838.9499998</v>
      </c>
      <c r="N92" s="128">
        <v>68994</v>
      </c>
    </row>
    <row r="93" spans="1:14" x14ac:dyDescent="0.3">
      <c r="A93" s="126">
        <v>45253</v>
      </c>
      <c r="B93" t="s">
        <v>2459</v>
      </c>
      <c r="C93" s="127">
        <v>6614.8</v>
      </c>
      <c r="D93" s="127">
        <v>6624.65</v>
      </c>
      <c r="E93" s="127">
        <v>6366</v>
      </c>
      <c r="F93" s="127">
        <v>6594</v>
      </c>
      <c r="G93" s="127">
        <v>6383.9</v>
      </c>
      <c r="H93" s="127">
        <v>6378.85</v>
      </c>
      <c r="I93" s="127">
        <v>6488.19</v>
      </c>
      <c r="J93" s="127">
        <v>6624.65</v>
      </c>
      <c r="K93" s="127">
        <v>3617.8</v>
      </c>
      <c r="L93" s="128">
        <v>559477</v>
      </c>
      <c r="M93" s="127">
        <v>3629990575.9499998</v>
      </c>
      <c r="N93" s="128">
        <v>65403</v>
      </c>
    </row>
    <row r="94" spans="1:14" x14ac:dyDescent="0.3">
      <c r="A94" s="126">
        <v>45252</v>
      </c>
      <c r="B94" t="s">
        <v>2459</v>
      </c>
      <c r="C94" s="127">
        <v>6453.95</v>
      </c>
      <c r="D94" s="127">
        <v>6615</v>
      </c>
      <c r="E94" s="127">
        <v>6425.05</v>
      </c>
      <c r="F94" s="127">
        <v>6465.6</v>
      </c>
      <c r="G94" s="127">
        <v>6586.1</v>
      </c>
      <c r="H94" s="127">
        <v>6594</v>
      </c>
      <c r="I94" s="127">
        <v>6547.26</v>
      </c>
      <c r="J94" s="127">
        <v>6615</v>
      </c>
      <c r="K94" s="127">
        <v>3617.8</v>
      </c>
      <c r="L94" s="128">
        <v>403953</v>
      </c>
      <c r="M94" s="127">
        <v>2644786194.4000001</v>
      </c>
      <c r="N94" s="128">
        <v>35311</v>
      </c>
    </row>
    <row r="95" spans="1:14" x14ac:dyDescent="0.3">
      <c r="A95" s="126">
        <v>45251</v>
      </c>
      <c r="B95" t="s">
        <v>2459</v>
      </c>
      <c r="C95" s="127">
        <v>6500</v>
      </c>
      <c r="D95" s="127">
        <v>6576</v>
      </c>
      <c r="E95" s="127">
        <v>6433.05</v>
      </c>
      <c r="F95" s="127">
        <v>6480.5</v>
      </c>
      <c r="G95" s="127">
        <v>6440</v>
      </c>
      <c r="H95" s="127">
        <v>6465.6</v>
      </c>
      <c r="I95" s="127">
        <v>6514.89</v>
      </c>
      <c r="J95" s="127">
        <v>6576</v>
      </c>
      <c r="K95" s="127">
        <v>3617.8</v>
      </c>
      <c r="L95" s="128">
        <v>471699</v>
      </c>
      <c r="M95" s="127">
        <v>3073065660.0999999</v>
      </c>
      <c r="N95" s="128">
        <v>43028</v>
      </c>
    </row>
    <row r="96" spans="1:14" x14ac:dyDescent="0.3">
      <c r="A96" s="126">
        <v>45250</v>
      </c>
      <c r="B96" t="s">
        <v>2459</v>
      </c>
      <c r="C96" s="127">
        <v>6409</v>
      </c>
      <c r="D96" s="127">
        <v>6499.95</v>
      </c>
      <c r="E96" s="127">
        <v>6388.55</v>
      </c>
      <c r="F96" s="127">
        <v>6386.85</v>
      </c>
      <c r="G96" s="127">
        <v>6461</v>
      </c>
      <c r="H96" s="127">
        <v>6480.5</v>
      </c>
      <c r="I96" s="127">
        <v>6460.14</v>
      </c>
      <c r="J96" s="127">
        <v>6499.95</v>
      </c>
      <c r="K96" s="127">
        <v>3617.8</v>
      </c>
      <c r="L96" s="128">
        <v>479401</v>
      </c>
      <c r="M96" s="127">
        <v>3096995270.3499999</v>
      </c>
      <c r="N96" s="128">
        <v>52974</v>
      </c>
    </row>
    <row r="97" spans="1:14" x14ac:dyDescent="0.3">
      <c r="A97" s="126">
        <v>45247</v>
      </c>
      <c r="B97" t="s">
        <v>2459</v>
      </c>
      <c r="C97" s="127">
        <v>6438</v>
      </c>
      <c r="D97" s="127">
        <v>6480.35</v>
      </c>
      <c r="E97" s="127">
        <v>6363</v>
      </c>
      <c r="F97" s="127">
        <v>6396.25</v>
      </c>
      <c r="G97" s="127">
        <v>6380</v>
      </c>
      <c r="H97" s="127">
        <v>6386.85</v>
      </c>
      <c r="I97" s="127">
        <v>6410.46</v>
      </c>
      <c r="J97" s="127">
        <v>6480.35</v>
      </c>
      <c r="K97" s="127">
        <v>3617.8</v>
      </c>
      <c r="L97" s="128">
        <v>335498</v>
      </c>
      <c r="M97" s="127">
        <v>2150697426.9499998</v>
      </c>
      <c r="N97" s="128">
        <v>35438</v>
      </c>
    </row>
    <row r="98" spans="1:14" x14ac:dyDescent="0.3">
      <c r="A98" s="126">
        <v>45246</v>
      </c>
      <c r="B98" t="s">
        <v>2459</v>
      </c>
      <c r="C98" s="127">
        <v>6289.95</v>
      </c>
      <c r="D98" s="127">
        <v>6411</v>
      </c>
      <c r="E98" s="127">
        <v>6262.3</v>
      </c>
      <c r="F98" s="127">
        <v>6263.8</v>
      </c>
      <c r="G98" s="127">
        <v>6380</v>
      </c>
      <c r="H98" s="127">
        <v>6396.25</v>
      </c>
      <c r="I98" s="127">
        <v>6346.83</v>
      </c>
      <c r="J98" s="127">
        <v>6411</v>
      </c>
      <c r="K98" s="127">
        <v>3617.8</v>
      </c>
      <c r="L98" s="128">
        <v>423673</v>
      </c>
      <c r="M98" s="127">
        <v>2688980574.1500001</v>
      </c>
      <c r="N98" s="128">
        <v>43312</v>
      </c>
    </row>
    <row r="99" spans="1:14" x14ac:dyDescent="0.3">
      <c r="A99" s="126">
        <v>45245</v>
      </c>
      <c r="B99" t="s">
        <v>2459</v>
      </c>
      <c r="C99" s="127">
        <v>6338.6</v>
      </c>
      <c r="D99" s="127">
        <v>6396.85</v>
      </c>
      <c r="E99" s="127">
        <v>6239.15</v>
      </c>
      <c r="F99" s="127">
        <v>6236.1</v>
      </c>
      <c r="G99" s="127">
        <v>6252</v>
      </c>
      <c r="H99" s="127">
        <v>6263.8</v>
      </c>
      <c r="I99" s="127">
        <v>6302.29</v>
      </c>
      <c r="J99" s="127">
        <v>6396.85</v>
      </c>
      <c r="K99" s="127">
        <v>3617.8</v>
      </c>
      <c r="L99" s="128">
        <v>781902</v>
      </c>
      <c r="M99" s="127">
        <v>4927772100.75</v>
      </c>
      <c r="N99" s="128">
        <v>92178</v>
      </c>
    </row>
    <row r="100" spans="1:14" x14ac:dyDescent="0.3">
      <c r="A100" s="126">
        <v>45243</v>
      </c>
      <c r="B100" t="s">
        <v>2459</v>
      </c>
      <c r="C100" s="127">
        <v>6246</v>
      </c>
      <c r="D100" s="127">
        <v>6287.45</v>
      </c>
      <c r="E100" s="127">
        <v>6142.9</v>
      </c>
      <c r="F100" s="127">
        <v>6262.7</v>
      </c>
      <c r="G100" s="127">
        <v>6205</v>
      </c>
      <c r="H100" s="127">
        <v>6236.1</v>
      </c>
      <c r="I100" s="127">
        <v>6202.83</v>
      </c>
      <c r="J100" s="127">
        <v>6346.5</v>
      </c>
      <c r="K100" s="127">
        <v>3617.8</v>
      </c>
      <c r="L100" s="128">
        <v>378039</v>
      </c>
      <c r="M100" s="127">
        <v>2344910708.3000002</v>
      </c>
      <c r="N100" s="128">
        <v>36181</v>
      </c>
    </row>
    <row r="101" spans="1:14" x14ac:dyDescent="0.3">
      <c r="A101" s="126">
        <v>45242</v>
      </c>
      <c r="B101" t="s">
        <v>2459</v>
      </c>
      <c r="C101" s="127">
        <v>6310</v>
      </c>
      <c r="D101" s="127">
        <v>6330</v>
      </c>
      <c r="E101" s="127">
        <v>6228.55</v>
      </c>
      <c r="F101" s="127">
        <v>6246.15</v>
      </c>
      <c r="G101" s="127">
        <v>6277.7</v>
      </c>
      <c r="H101" s="127">
        <v>6262.7</v>
      </c>
      <c r="I101" s="127">
        <v>6278.27</v>
      </c>
      <c r="J101" s="127">
        <v>6346.5</v>
      </c>
      <c r="K101" s="127">
        <v>3617.8</v>
      </c>
      <c r="L101" s="128">
        <v>22849</v>
      </c>
      <c r="M101" s="127">
        <v>143452125.19999999</v>
      </c>
      <c r="N101" s="128">
        <v>3311</v>
      </c>
    </row>
    <row r="102" spans="1:14" x14ac:dyDescent="0.3">
      <c r="A102" s="126">
        <v>45240</v>
      </c>
      <c r="B102" t="s">
        <v>2459</v>
      </c>
      <c r="C102" s="127">
        <v>6299</v>
      </c>
      <c r="D102" s="127">
        <v>6310</v>
      </c>
      <c r="E102" s="127">
        <v>6231.45</v>
      </c>
      <c r="F102" s="127">
        <v>6319.7</v>
      </c>
      <c r="G102" s="127">
        <v>6250</v>
      </c>
      <c r="H102" s="127">
        <v>6246.15</v>
      </c>
      <c r="I102" s="127">
        <v>6263.27</v>
      </c>
      <c r="J102" s="127">
        <v>6346.5</v>
      </c>
      <c r="K102" s="127">
        <v>3617.8</v>
      </c>
      <c r="L102" s="128">
        <v>170878</v>
      </c>
      <c r="M102" s="127">
        <v>1070254317.55</v>
      </c>
      <c r="N102" s="128">
        <v>23253</v>
      </c>
    </row>
    <row r="103" spans="1:14" x14ac:dyDescent="0.3">
      <c r="A103" s="126">
        <v>45239</v>
      </c>
      <c r="B103" t="s">
        <v>2459</v>
      </c>
      <c r="C103" s="127">
        <v>6314.95</v>
      </c>
      <c r="D103" s="127">
        <v>6329</v>
      </c>
      <c r="E103" s="127">
        <v>6257.1</v>
      </c>
      <c r="F103" s="127">
        <v>6288.4</v>
      </c>
      <c r="G103" s="127">
        <v>6311.05</v>
      </c>
      <c r="H103" s="127">
        <v>6319.7</v>
      </c>
      <c r="I103" s="127">
        <v>6307.44</v>
      </c>
      <c r="J103" s="127">
        <v>6346.5</v>
      </c>
      <c r="K103" s="127">
        <v>3617.8</v>
      </c>
      <c r="L103" s="128">
        <v>184010</v>
      </c>
      <c r="M103" s="127">
        <v>1160631535.8</v>
      </c>
      <c r="N103" s="128">
        <v>22185</v>
      </c>
    </row>
    <row r="104" spans="1:14" x14ac:dyDescent="0.3">
      <c r="A104" s="126">
        <v>45238</v>
      </c>
      <c r="B104" t="s">
        <v>2459</v>
      </c>
      <c r="C104" s="127">
        <v>6287.95</v>
      </c>
      <c r="D104" s="127">
        <v>6299.8</v>
      </c>
      <c r="E104" s="127">
        <v>6220.5</v>
      </c>
      <c r="F104" s="127">
        <v>6226.15</v>
      </c>
      <c r="G104" s="127">
        <v>6283.7</v>
      </c>
      <c r="H104" s="127">
        <v>6288.4</v>
      </c>
      <c r="I104" s="127">
        <v>6264.76</v>
      </c>
      <c r="J104" s="127">
        <v>6346.5</v>
      </c>
      <c r="K104" s="127">
        <v>3617.8</v>
      </c>
      <c r="L104" s="128">
        <v>178373</v>
      </c>
      <c r="M104" s="127">
        <v>1117464174.55</v>
      </c>
      <c r="N104" s="128">
        <v>22698</v>
      </c>
    </row>
    <row r="105" spans="1:14" x14ac:dyDescent="0.3">
      <c r="A105" s="126">
        <v>45237</v>
      </c>
      <c r="B105" t="s">
        <v>2459</v>
      </c>
      <c r="C105" s="127">
        <v>6246</v>
      </c>
      <c r="D105" s="127">
        <v>6259.95</v>
      </c>
      <c r="E105" s="127">
        <v>6127.6</v>
      </c>
      <c r="F105" s="127">
        <v>6246</v>
      </c>
      <c r="G105" s="127">
        <v>6244.95</v>
      </c>
      <c r="H105" s="127">
        <v>6226.15</v>
      </c>
      <c r="I105" s="127">
        <v>6194.27</v>
      </c>
      <c r="J105" s="127">
        <v>6346.5</v>
      </c>
      <c r="K105" s="127">
        <v>3617.8</v>
      </c>
      <c r="L105" s="128">
        <v>275087</v>
      </c>
      <c r="M105" s="127">
        <v>1703962864.6500001</v>
      </c>
      <c r="N105" s="128">
        <v>29686</v>
      </c>
    </row>
    <row r="106" spans="1:14" x14ac:dyDescent="0.3">
      <c r="A106" s="126">
        <v>45236</v>
      </c>
      <c r="B106" t="s">
        <v>2459</v>
      </c>
      <c r="C106" s="127">
        <v>6305</v>
      </c>
      <c r="D106" s="127">
        <v>6346.5</v>
      </c>
      <c r="E106" s="127">
        <v>6220</v>
      </c>
      <c r="F106" s="127">
        <v>6286.15</v>
      </c>
      <c r="G106" s="127">
        <v>6239</v>
      </c>
      <c r="H106" s="127">
        <v>6246</v>
      </c>
      <c r="I106" s="127">
        <v>6286.55</v>
      </c>
      <c r="J106" s="127">
        <v>6346.5</v>
      </c>
      <c r="K106" s="127">
        <v>3617.8</v>
      </c>
      <c r="L106" s="128">
        <v>354427</v>
      </c>
      <c r="M106" s="127">
        <v>2228122683.5999999</v>
      </c>
      <c r="N106" s="128">
        <v>40958</v>
      </c>
    </row>
    <row r="107" spans="1:14" x14ac:dyDescent="0.3">
      <c r="A107" s="126">
        <v>45233</v>
      </c>
      <c r="B107" t="s">
        <v>2459</v>
      </c>
      <c r="C107" s="127">
        <v>6250</v>
      </c>
      <c r="D107" s="127">
        <v>6318</v>
      </c>
      <c r="E107" s="127">
        <v>6230.95</v>
      </c>
      <c r="F107" s="127">
        <v>6225.45</v>
      </c>
      <c r="G107" s="127">
        <v>6270</v>
      </c>
      <c r="H107" s="127">
        <v>6286.15</v>
      </c>
      <c r="I107" s="127">
        <v>6270.48</v>
      </c>
      <c r="J107" s="127">
        <v>6318</v>
      </c>
      <c r="K107" s="127">
        <v>3617.8</v>
      </c>
      <c r="L107" s="128">
        <v>492689</v>
      </c>
      <c r="M107" s="127">
        <v>3089397111.1500001</v>
      </c>
      <c r="N107" s="128">
        <v>30935</v>
      </c>
    </row>
    <row r="108" spans="1:14" x14ac:dyDescent="0.3">
      <c r="A108" s="126">
        <v>45232</v>
      </c>
      <c r="B108" t="s">
        <v>2459</v>
      </c>
      <c r="C108" s="127">
        <v>6260</v>
      </c>
      <c r="D108" s="127">
        <v>6280</v>
      </c>
      <c r="E108" s="127">
        <v>6174.1</v>
      </c>
      <c r="F108" s="127">
        <v>6211</v>
      </c>
      <c r="G108" s="127">
        <v>6223</v>
      </c>
      <c r="H108" s="127">
        <v>6225.45</v>
      </c>
      <c r="I108" s="127">
        <v>6223.64</v>
      </c>
      <c r="J108" s="127">
        <v>6280</v>
      </c>
      <c r="K108" s="127">
        <v>3617.8</v>
      </c>
      <c r="L108" s="128">
        <v>264762</v>
      </c>
      <c r="M108" s="127">
        <v>1647784578.3</v>
      </c>
      <c r="N108" s="128">
        <v>28969</v>
      </c>
    </row>
    <row r="109" spans="1:14" x14ac:dyDescent="0.3">
      <c r="A109" s="126">
        <v>45231</v>
      </c>
      <c r="B109" t="s">
        <v>2459</v>
      </c>
      <c r="C109" s="127">
        <v>6175</v>
      </c>
      <c r="D109" s="127">
        <v>6258</v>
      </c>
      <c r="E109" s="127">
        <v>6130.6</v>
      </c>
      <c r="F109" s="127">
        <v>6160.2</v>
      </c>
      <c r="G109" s="127">
        <v>6199.95</v>
      </c>
      <c r="H109" s="127">
        <v>6211</v>
      </c>
      <c r="I109" s="127">
        <v>6208.82</v>
      </c>
      <c r="J109" s="127">
        <v>6258</v>
      </c>
      <c r="K109" s="127">
        <v>3617.8</v>
      </c>
      <c r="L109" s="128">
        <v>394463</v>
      </c>
      <c r="M109" s="127">
        <v>2449148086.75</v>
      </c>
      <c r="N109" s="128">
        <v>44357</v>
      </c>
    </row>
    <row r="110" spans="1:14" x14ac:dyDescent="0.3">
      <c r="A110" s="126">
        <v>45230</v>
      </c>
      <c r="B110" t="s">
        <v>2459</v>
      </c>
      <c r="C110" s="127">
        <v>6100</v>
      </c>
      <c r="D110" s="127">
        <v>6200</v>
      </c>
      <c r="E110" s="127">
        <v>6068.2</v>
      </c>
      <c r="F110" s="127">
        <v>6067.9</v>
      </c>
      <c r="G110" s="127">
        <v>6150.05</v>
      </c>
      <c r="H110" s="127">
        <v>6160.2</v>
      </c>
      <c r="I110" s="127">
        <v>6144.95</v>
      </c>
      <c r="J110" s="127">
        <v>6200</v>
      </c>
      <c r="K110" s="127">
        <v>3617.8</v>
      </c>
      <c r="L110" s="128">
        <v>452711</v>
      </c>
      <c r="M110" s="127">
        <v>2781888627.3000002</v>
      </c>
      <c r="N110" s="128">
        <v>44313</v>
      </c>
    </row>
    <row r="111" spans="1:14" x14ac:dyDescent="0.3">
      <c r="A111" s="126">
        <v>45229</v>
      </c>
      <c r="B111" t="s">
        <v>2459</v>
      </c>
      <c r="C111" s="127">
        <v>6137.35</v>
      </c>
      <c r="D111" s="127">
        <v>6138</v>
      </c>
      <c r="E111" s="127">
        <v>6041.25</v>
      </c>
      <c r="F111" s="127">
        <v>6083.75</v>
      </c>
      <c r="G111" s="127">
        <v>6074.05</v>
      </c>
      <c r="H111" s="127">
        <v>6067.9</v>
      </c>
      <c r="I111" s="127">
        <v>6079.61</v>
      </c>
      <c r="J111" s="127">
        <v>6145.5</v>
      </c>
      <c r="K111" s="127">
        <v>3617.8</v>
      </c>
      <c r="L111" s="128">
        <v>409498</v>
      </c>
      <c r="M111" s="127">
        <v>2489589588.3000002</v>
      </c>
      <c r="N111" s="128">
        <v>49849</v>
      </c>
    </row>
    <row r="112" spans="1:14" x14ac:dyDescent="0.3">
      <c r="A112" s="126">
        <v>45226</v>
      </c>
      <c r="B112" t="s">
        <v>2459</v>
      </c>
      <c r="C112" s="127">
        <v>5900</v>
      </c>
      <c r="D112" s="127">
        <v>6145.5</v>
      </c>
      <c r="E112" s="127">
        <v>5870</v>
      </c>
      <c r="F112" s="127">
        <v>5866.55</v>
      </c>
      <c r="G112" s="127">
        <v>6073</v>
      </c>
      <c r="H112" s="127">
        <v>6083.75</v>
      </c>
      <c r="I112" s="127">
        <v>6056.81</v>
      </c>
      <c r="J112" s="127">
        <v>6145.5</v>
      </c>
      <c r="K112" s="127">
        <v>3612.5</v>
      </c>
      <c r="L112" s="128">
        <v>948305</v>
      </c>
      <c r="M112" s="127">
        <v>5743705805.3500004</v>
      </c>
      <c r="N112" s="128">
        <v>74641</v>
      </c>
    </row>
    <row r="113" spans="1:14" x14ac:dyDescent="0.3">
      <c r="A113" s="126">
        <v>45225</v>
      </c>
      <c r="B113" t="s">
        <v>2459</v>
      </c>
      <c r="C113" s="127">
        <v>5840</v>
      </c>
      <c r="D113" s="127">
        <v>5895</v>
      </c>
      <c r="E113" s="127">
        <v>5680</v>
      </c>
      <c r="F113" s="127">
        <v>5898.55</v>
      </c>
      <c r="G113" s="127">
        <v>5875.6</v>
      </c>
      <c r="H113" s="127">
        <v>5866.55</v>
      </c>
      <c r="I113" s="127">
        <v>5785.87</v>
      </c>
      <c r="J113" s="127">
        <v>6035</v>
      </c>
      <c r="K113" s="127">
        <v>3612.5</v>
      </c>
      <c r="L113" s="128">
        <v>459145</v>
      </c>
      <c r="M113" s="127">
        <v>2656551011.4499998</v>
      </c>
      <c r="N113" s="128">
        <v>52622</v>
      </c>
    </row>
    <row r="114" spans="1:14" x14ac:dyDescent="0.3">
      <c r="A114" s="126">
        <v>45224</v>
      </c>
      <c r="B114" t="s">
        <v>2459</v>
      </c>
      <c r="C114" s="127">
        <v>5834.25</v>
      </c>
      <c r="D114" s="127">
        <v>5935</v>
      </c>
      <c r="E114" s="127">
        <v>5821.9</v>
      </c>
      <c r="F114" s="127">
        <v>5806.25</v>
      </c>
      <c r="G114" s="127">
        <v>5906</v>
      </c>
      <c r="H114" s="127">
        <v>5898.55</v>
      </c>
      <c r="I114" s="127">
        <v>5892.01</v>
      </c>
      <c r="J114" s="127">
        <v>6035</v>
      </c>
      <c r="K114" s="127">
        <v>3612.5</v>
      </c>
      <c r="L114" s="128">
        <v>531909</v>
      </c>
      <c r="M114" s="127">
        <v>3134014609.75</v>
      </c>
      <c r="N114" s="128">
        <v>50289</v>
      </c>
    </row>
    <row r="115" spans="1:14" x14ac:dyDescent="0.3">
      <c r="A115" s="126">
        <v>45222</v>
      </c>
      <c r="B115" t="s">
        <v>2459</v>
      </c>
      <c r="C115" s="127">
        <v>5906.05</v>
      </c>
      <c r="D115" s="127">
        <v>5939.8</v>
      </c>
      <c r="E115" s="127">
        <v>5775.8</v>
      </c>
      <c r="F115" s="127">
        <v>5907.3</v>
      </c>
      <c r="G115" s="127">
        <v>5790</v>
      </c>
      <c r="H115" s="127">
        <v>5806.25</v>
      </c>
      <c r="I115" s="127">
        <v>5867.88</v>
      </c>
      <c r="J115" s="127">
        <v>6035</v>
      </c>
      <c r="K115" s="127">
        <v>3612.5</v>
      </c>
      <c r="L115" s="128">
        <v>470853</v>
      </c>
      <c r="M115" s="127">
        <v>2762910361.3499999</v>
      </c>
      <c r="N115" s="128">
        <v>51299</v>
      </c>
    </row>
    <row r="116" spans="1:14" x14ac:dyDescent="0.3">
      <c r="A116" s="126">
        <v>45219</v>
      </c>
      <c r="B116" t="s">
        <v>2459</v>
      </c>
      <c r="C116" s="127">
        <v>5848.95</v>
      </c>
      <c r="D116" s="127">
        <v>5945</v>
      </c>
      <c r="E116" s="127">
        <v>5806.75</v>
      </c>
      <c r="F116" s="127">
        <v>5848.95</v>
      </c>
      <c r="G116" s="127">
        <v>5910</v>
      </c>
      <c r="H116" s="127">
        <v>5907.3</v>
      </c>
      <c r="I116" s="127">
        <v>5890.24</v>
      </c>
      <c r="J116" s="127">
        <v>6035</v>
      </c>
      <c r="K116" s="127">
        <v>3585</v>
      </c>
      <c r="L116" s="128">
        <v>409833</v>
      </c>
      <c r="M116" s="127">
        <v>2414014858.8000002</v>
      </c>
      <c r="N116" s="128">
        <v>43075</v>
      </c>
    </row>
    <row r="117" spans="1:14" x14ac:dyDescent="0.3">
      <c r="A117" s="126">
        <v>45218</v>
      </c>
      <c r="B117" t="s">
        <v>2459</v>
      </c>
      <c r="C117" s="127">
        <v>5750</v>
      </c>
      <c r="D117" s="127">
        <v>5948.95</v>
      </c>
      <c r="E117" s="127">
        <v>5705</v>
      </c>
      <c r="F117" s="127">
        <v>5715.75</v>
      </c>
      <c r="G117" s="127">
        <v>5845.2</v>
      </c>
      <c r="H117" s="127">
        <v>5848.95</v>
      </c>
      <c r="I117" s="127">
        <v>5869.78</v>
      </c>
      <c r="J117" s="127">
        <v>6035</v>
      </c>
      <c r="K117" s="127">
        <v>3585</v>
      </c>
      <c r="L117" s="128">
        <v>782282</v>
      </c>
      <c r="M117" s="127">
        <v>4591824867.3000002</v>
      </c>
      <c r="N117" s="128">
        <v>62526</v>
      </c>
    </row>
    <row r="118" spans="1:14" x14ac:dyDescent="0.3">
      <c r="A118" s="126">
        <v>45217</v>
      </c>
      <c r="B118" t="s">
        <v>2459</v>
      </c>
      <c r="C118" s="127">
        <v>5714.7</v>
      </c>
      <c r="D118" s="127">
        <v>5790</v>
      </c>
      <c r="E118" s="127">
        <v>5625.75</v>
      </c>
      <c r="F118" s="127">
        <v>5711.65</v>
      </c>
      <c r="G118" s="127">
        <v>5680</v>
      </c>
      <c r="H118" s="127">
        <v>5715.75</v>
      </c>
      <c r="I118" s="127">
        <v>5691.64</v>
      </c>
      <c r="J118" s="127">
        <v>6035</v>
      </c>
      <c r="K118" s="127">
        <v>3585</v>
      </c>
      <c r="L118" s="128">
        <v>492320</v>
      </c>
      <c r="M118" s="127">
        <v>2802108240.6500001</v>
      </c>
      <c r="N118" s="128">
        <v>39891</v>
      </c>
    </row>
    <row r="119" spans="1:14" x14ac:dyDescent="0.3">
      <c r="A119" s="126">
        <v>45216</v>
      </c>
      <c r="B119" t="s">
        <v>2459</v>
      </c>
      <c r="C119" s="127">
        <v>5805</v>
      </c>
      <c r="D119" s="127">
        <v>5814.9</v>
      </c>
      <c r="E119" s="127">
        <v>5701.3</v>
      </c>
      <c r="F119" s="127">
        <v>5760.9</v>
      </c>
      <c r="G119" s="127">
        <v>5715.3</v>
      </c>
      <c r="H119" s="127">
        <v>5711.65</v>
      </c>
      <c r="I119" s="127">
        <v>5725.45</v>
      </c>
      <c r="J119" s="127">
        <v>6035</v>
      </c>
      <c r="K119" s="127">
        <v>3585</v>
      </c>
      <c r="L119" s="128">
        <v>344974</v>
      </c>
      <c r="M119" s="127">
        <v>1975131226.4000001</v>
      </c>
      <c r="N119" s="128">
        <v>34716</v>
      </c>
    </row>
    <row r="120" spans="1:14" x14ac:dyDescent="0.3">
      <c r="A120" s="126">
        <v>45215</v>
      </c>
      <c r="B120" t="s">
        <v>2459</v>
      </c>
      <c r="C120" s="127">
        <v>5784.85</v>
      </c>
      <c r="D120" s="127">
        <v>5807.05</v>
      </c>
      <c r="E120" s="127">
        <v>5715.2</v>
      </c>
      <c r="F120" s="127">
        <v>5765.45</v>
      </c>
      <c r="G120" s="127">
        <v>5768</v>
      </c>
      <c r="H120" s="127">
        <v>5760.9</v>
      </c>
      <c r="I120" s="127">
        <v>5750.71</v>
      </c>
      <c r="J120" s="127">
        <v>6035</v>
      </c>
      <c r="K120" s="127">
        <v>3585</v>
      </c>
      <c r="L120" s="128">
        <v>427991</v>
      </c>
      <c r="M120" s="127">
        <v>2461251838.9000001</v>
      </c>
      <c r="N120" s="128">
        <v>44069</v>
      </c>
    </row>
    <row r="121" spans="1:14" x14ac:dyDescent="0.3">
      <c r="A121" s="126">
        <v>45212</v>
      </c>
      <c r="B121" t="s">
        <v>2459</v>
      </c>
      <c r="C121" s="127">
        <v>5720</v>
      </c>
      <c r="D121" s="127">
        <v>5805</v>
      </c>
      <c r="E121" s="127">
        <v>5685.05</v>
      </c>
      <c r="F121" s="127">
        <v>5771.45</v>
      </c>
      <c r="G121" s="127">
        <v>5764</v>
      </c>
      <c r="H121" s="127">
        <v>5765.45</v>
      </c>
      <c r="I121" s="127">
        <v>5746.1</v>
      </c>
      <c r="J121" s="127">
        <v>6035</v>
      </c>
      <c r="K121" s="127">
        <v>3426</v>
      </c>
      <c r="L121" s="128">
        <v>422662</v>
      </c>
      <c r="M121" s="127">
        <v>2428657878.4499998</v>
      </c>
      <c r="N121" s="128">
        <v>44215</v>
      </c>
    </row>
    <row r="122" spans="1:14" x14ac:dyDescent="0.3">
      <c r="A122" s="126">
        <v>45211</v>
      </c>
      <c r="B122" t="s">
        <v>2459</v>
      </c>
      <c r="C122" s="127">
        <v>5784</v>
      </c>
      <c r="D122" s="127">
        <v>5845</v>
      </c>
      <c r="E122" s="127">
        <v>5712.55</v>
      </c>
      <c r="F122" s="127">
        <v>5760.95</v>
      </c>
      <c r="G122" s="127">
        <v>5760</v>
      </c>
      <c r="H122" s="127">
        <v>5771.45</v>
      </c>
      <c r="I122" s="127">
        <v>5783.55</v>
      </c>
      <c r="J122" s="127">
        <v>6035</v>
      </c>
      <c r="K122" s="127">
        <v>3426</v>
      </c>
      <c r="L122" s="128">
        <v>315465</v>
      </c>
      <c r="M122" s="127">
        <v>1824508688.8</v>
      </c>
      <c r="N122" s="128">
        <v>39508</v>
      </c>
    </row>
    <row r="123" spans="1:14" x14ac:dyDescent="0.3">
      <c r="A123" s="126">
        <v>45210</v>
      </c>
      <c r="B123" t="s">
        <v>2459</v>
      </c>
      <c r="C123" s="127">
        <v>5804.95</v>
      </c>
      <c r="D123" s="127">
        <v>5885</v>
      </c>
      <c r="E123" s="127">
        <v>5745.4</v>
      </c>
      <c r="F123" s="127">
        <v>5757.15</v>
      </c>
      <c r="G123" s="127">
        <v>5760</v>
      </c>
      <c r="H123" s="127">
        <v>5760.95</v>
      </c>
      <c r="I123" s="127">
        <v>5810.7</v>
      </c>
      <c r="J123" s="127">
        <v>6035</v>
      </c>
      <c r="K123" s="127">
        <v>3426</v>
      </c>
      <c r="L123" s="128">
        <v>437015</v>
      </c>
      <c r="M123" s="127">
        <v>2539361108.5999999</v>
      </c>
      <c r="N123" s="128">
        <v>50097</v>
      </c>
    </row>
    <row r="124" spans="1:14" x14ac:dyDescent="0.3">
      <c r="A124" s="126">
        <v>45209</v>
      </c>
      <c r="B124" t="s">
        <v>2459</v>
      </c>
      <c r="C124" s="127">
        <v>5618</v>
      </c>
      <c r="D124" s="127">
        <v>5798.95</v>
      </c>
      <c r="E124" s="127">
        <v>5600</v>
      </c>
      <c r="F124" s="127">
        <v>5595.85</v>
      </c>
      <c r="G124" s="127">
        <v>5756</v>
      </c>
      <c r="H124" s="127">
        <v>5757.15</v>
      </c>
      <c r="I124" s="127">
        <v>5720.98</v>
      </c>
      <c r="J124" s="127">
        <v>6035</v>
      </c>
      <c r="K124" s="127">
        <v>3426</v>
      </c>
      <c r="L124" s="128">
        <v>447686</v>
      </c>
      <c r="M124" s="127">
        <v>2561204472</v>
      </c>
      <c r="N124" s="128">
        <v>48695</v>
      </c>
    </row>
    <row r="125" spans="1:14" x14ac:dyDescent="0.3">
      <c r="A125" s="126">
        <v>45208</v>
      </c>
      <c r="B125" t="s">
        <v>2459</v>
      </c>
      <c r="C125" s="127">
        <v>5734.95</v>
      </c>
      <c r="D125" s="127">
        <v>5791</v>
      </c>
      <c r="E125" s="127">
        <v>5576.8</v>
      </c>
      <c r="F125" s="127">
        <v>5748.05</v>
      </c>
      <c r="G125" s="127">
        <v>5577</v>
      </c>
      <c r="H125" s="127">
        <v>5595.85</v>
      </c>
      <c r="I125" s="127">
        <v>5671.02</v>
      </c>
      <c r="J125" s="127">
        <v>6035</v>
      </c>
      <c r="K125" s="127">
        <v>3426</v>
      </c>
      <c r="L125" s="128">
        <v>448744</v>
      </c>
      <c r="M125" s="127">
        <v>2544838302.9499998</v>
      </c>
      <c r="N125" s="128">
        <v>59223</v>
      </c>
    </row>
    <row r="126" spans="1:14" x14ac:dyDescent="0.3">
      <c r="A126" s="126">
        <v>45205</v>
      </c>
      <c r="B126" t="s">
        <v>2459</v>
      </c>
      <c r="C126" s="127">
        <v>5780</v>
      </c>
      <c r="D126" s="127">
        <v>5799</v>
      </c>
      <c r="E126" s="127">
        <v>5690</v>
      </c>
      <c r="F126" s="127">
        <v>5739.35</v>
      </c>
      <c r="G126" s="127">
        <v>5749</v>
      </c>
      <c r="H126" s="127">
        <v>5748.05</v>
      </c>
      <c r="I126" s="127">
        <v>5751.1</v>
      </c>
      <c r="J126" s="127">
        <v>6035</v>
      </c>
      <c r="K126" s="127">
        <v>3175.8</v>
      </c>
      <c r="L126" s="128">
        <v>185406</v>
      </c>
      <c r="M126" s="127">
        <v>1066287932</v>
      </c>
      <c r="N126" s="128">
        <v>30554</v>
      </c>
    </row>
    <row r="127" spans="1:14" x14ac:dyDescent="0.3">
      <c r="A127" s="126">
        <v>45204</v>
      </c>
      <c r="B127" t="s">
        <v>2459</v>
      </c>
      <c r="C127" s="127">
        <v>5729</v>
      </c>
      <c r="D127" s="127">
        <v>5780</v>
      </c>
      <c r="E127" s="127">
        <v>5695.05</v>
      </c>
      <c r="F127" s="127">
        <v>5692.65</v>
      </c>
      <c r="G127" s="127">
        <v>5730</v>
      </c>
      <c r="H127" s="127">
        <v>5739.35</v>
      </c>
      <c r="I127" s="127">
        <v>5730.93</v>
      </c>
      <c r="J127" s="127">
        <v>6035</v>
      </c>
      <c r="K127" s="127">
        <v>3175.8</v>
      </c>
      <c r="L127" s="128">
        <v>235078</v>
      </c>
      <c r="M127" s="127">
        <v>1347215674.7</v>
      </c>
      <c r="N127" s="128">
        <v>29835</v>
      </c>
    </row>
    <row r="128" spans="1:14" x14ac:dyDescent="0.3">
      <c r="A128" s="126">
        <v>45203</v>
      </c>
      <c r="B128" t="s">
        <v>2459</v>
      </c>
      <c r="C128" s="127">
        <v>5699.1</v>
      </c>
      <c r="D128" s="127">
        <v>5717.9</v>
      </c>
      <c r="E128" s="127">
        <v>5630</v>
      </c>
      <c r="F128" s="127">
        <v>5728.05</v>
      </c>
      <c r="G128" s="127">
        <v>5679.65</v>
      </c>
      <c r="H128" s="127">
        <v>5692.65</v>
      </c>
      <c r="I128" s="127">
        <v>5664.74</v>
      </c>
      <c r="J128" s="127">
        <v>6035</v>
      </c>
      <c r="K128" s="127">
        <v>3175.8</v>
      </c>
      <c r="L128" s="128">
        <v>418559</v>
      </c>
      <c r="M128" s="127">
        <v>2371026616.9000001</v>
      </c>
      <c r="N128" s="128">
        <v>52659</v>
      </c>
    </row>
    <row r="129" spans="1:14" x14ac:dyDescent="0.3">
      <c r="A129" s="126">
        <v>45202</v>
      </c>
      <c r="B129" t="s">
        <v>2459</v>
      </c>
      <c r="C129" s="127">
        <v>5774.85</v>
      </c>
      <c r="D129" s="127">
        <v>5809</v>
      </c>
      <c r="E129" s="127">
        <v>5715.35</v>
      </c>
      <c r="F129" s="127">
        <v>5796.7</v>
      </c>
      <c r="G129" s="127">
        <v>5730.05</v>
      </c>
      <c r="H129" s="127">
        <v>5728.05</v>
      </c>
      <c r="I129" s="127">
        <v>5758.64</v>
      </c>
      <c r="J129" s="127">
        <v>6035</v>
      </c>
      <c r="K129" s="127">
        <v>3175.8</v>
      </c>
      <c r="L129" s="128">
        <v>260378</v>
      </c>
      <c r="M129" s="127">
        <v>1499424010.1500001</v>
      </c>
      <c r="N129" s="128">
        <v>40985</v>
      </c>
    </row>
    <row r="130" spans="1:14" x14ac:dyDescent="0.3">
      <c r="A130" s="126">
        <v>45198</v>
      </c>
      <c r="B130" t="s">
        <v>2459</v>
      </c>
      <c r="C130" s="127">
        <v>5730</v>
      </c>
      <c r="D130" s="127">
        <v>5848.25</v>
      </c>
      <c r="E130" s="127">
        <v>5607.65</v>
      </c>
      <c r="F130" s="127">
        <v>5736.95</v>
      </c>
      <c r="G130" s="127">
        <v>5789.85</v>
      </c>
      <c r="H130" s="127">
        <v>5796.7</v>
      </c>
      <c r="I130" s="127">
        <v>5731.48</v>
      </c>
      <c r="J130" s="127">
        <v>6035</v>
      </c>
      <c r="K130" s="127">
        <v>3092.05</v>
      </c>
      <c r="L130" s="128">
        <v>550901</v>
      </c>
      <c r="M130" s="127">
        <v>3157477696.5</v>
      </c>
      <c r="N130" s="128">
        <v>72651</v>
      </c>
    </row>
    <row r="131" spans="1:14" x14ac:dyDescent="0.3">
      <c r="A131" s="126">
        <v>45197</v>
      </c>
      <c r="B131" t="s">
        <v>2459</v>
      </c>
      <c r="C131" s="127">
        <v>5848.75</v>
      </c>
      <c r="D131" s="127">
        <v>5869.5</v>
      </c>
      <c r="E131" s="127">
        <v>5671.7</v>
      </c>
      <c r="F131" s="127">
        <v>5838.8</v>
      </c>
      <c r="G131" s="127">
        <v>5745</v>
      </c>
      <c r="H131" s="127">
        <v>5736.95</v>
      </c>
      <c r="I131" s="127">
        <v>5734.22</v>
      </c>
      <c r="J131" s="127">
        <v>6035</v>
      </c>
      <c r="K131" s="127">
        <v>3092.05</v>
      </c>
      <c r="L131" s="128">
        <v>326864</v>
      </c>
      <c r="M131" s="127">
        <v>1874308711</v>
      </c>
      <c r="N131" s="128">
        <v>41451</v>
      </c>
    </row>
    <row r="132" spans="1:14" x14ac:dyDescent="0.3">
      <c r="A132" s="126">
        <v>45196</v>
      </c>
      <c r="B132" t="s">
        <v>2459</v>
      </c>
      <c r="C132" s="127">
        <v>5900</v>
      </c>
      <c r="D132" s="127">
        <v>5917.95</v>
      </c>
      <c r="E132" s="127">
        <v>5828.05</v>
      </c>
      <c r="F132" s="127">
        <v>5859.05</v>
      </c>
      <c r="G132" s="127">
        <v>5842</v>
      </c>
      <c r="H132" s="127">
        <v>5838.8</v>
      </c>
      <c r="I132" s="127">
        <v>5855.82</v>
      </c>
      <c r="J132" s="127">
        <v>6035</v>
      </c>
      <c r="K132" s="127">
        <v>3092.05</v>
      </c>
      <c r="L132" s="128">
        <v>180807</v>
      </c>
      <c r="M132" s="127">
        <v>1058773672.85</v>
      </c>
      <c r="N132" s="128">
        <v>20319</v>
      </c>
    </row>
    <row r="133" spans="1:14" x14ac:dyDescent="0.3">
      <c r="A133" s="126">
        <v>45195</v>
      </c>
      <c r="B133" t="s">
        <v>2459</v>
      </c>
      <c r="C133" s="127">
        <v>5913.7</v>
      </c>
      <c r="D133" s="127">
        <v>5944.7</v>
      </c>
      <c r="E133" s="127">
        <v>5838.75</v>
      </c>
      <c r="F133" s="127">
        <v>5917.35</v>
      </c>
      <c r="G133" s="127">
        <v>5865</v>
      </c>
      <c r="H133" s="127">
        <v>5859.05</v>
      </c>
      <c r="I133" s="127">
        <v>5866.19</v>
      </c>
      <c r="J133" s="127">
        <v>6035</v>
      </c>
      <c r="K133" s="127">
        <v>3092.05</v>
      </c>
      <c r="L133" s="128">
        <v>185094</v>
      </c>
      <c r="M133" s="127">
        <v>1085797228.3499999</v>
      </c>
      <c r="N133" s="128">
        <v>27540</v>
      </c>
    </row>
    <row r="134" spans="1:14" x14ac:dyDescent="0.3">
      <c r="A134" s="126">
        <v>45194</v>
      </c>
      <c r="B134" t="s">
        <v>2459</v>
      </c>
      <c r="C134" s="127">
        <v>5890</v>
      </c>
      <c r="D134" s="127">
        <v>5957.6</v>
      </c>
      <c r="E134" s="127">
        <v>5768</v>
      </c>
      <c r="F134" s="127">
        <v>5849.35</v>
      </c>
      <c r="G134" s="127">
        <v>5897.2</v>
      </c>
      <c r="H134" s="127">
        <v>5917.35</v>
      </c>
      <c r="I134" s="127">
        <v>5883</v>
      </c>
      <c r="J134" s="127">
        <v>6035</v>
      </c>
      <c r="K134" s="127">
        <v>3092.05</v>
      </c>
      <c r="L134" s="128">
        <v>523407</v>
      </c>
      <c r="M134" s="127">
        <v>3079204597.5999999</v>
      </c>
      <c r="N134" s="128">
        <v>71721</v>
      </c>
    </row>
    <row r="135" spans="1:14" x14ac:dyDescent="0.3">
      <c r="A135" s="126">
        <v>45191</v>
      </c>
      <c r="B135" t="s">
        <v>2459</v>
      </c>
      <c r="C135" s="127">
        <v>5775</v>
      </c>
      <c r="D135" s="127">
        <v>5859.75</v>
      </c>
      <c r="E135" s="127">
        <v>5706.05</v>
      </c>
      <c r="F135" s="127">
        <v>5755.05</v>
      </c>
      <c r="G135" s="127">
        <v>5853.45</v>
      </c>
      <c r="H135" s="127">
        <v>5849.35</v>
      </c>
      <c r="I135" s="127">
        <v>5793.21</v>
      </c>
      <c r="J135" s="127">
        <v>6035</v>
      </c>
      <c r="K135" s="127">
        <v>3092.05</v>
      </c>
      <c r="L135" s="128">
        <v>258771</v>
      </c>
      <c r="M135" s="127">
        <v>1499113566.95</v>
      </c>
      <c r="N135" s="128">
        <v>35853</v>
      </c>
    </row>
    <row r="136" spans="1:14" x14ac:dyDescent="0.3">
      <c r="A136" s="126">
        <v>45190</v>
      </c>
      <c r="B136" t="s">
        <v>2459</v>
      </c>
      <c r="C136" s="127">
        <v>5774.9</v>
      </c>
      <c r="D136" s="127">
        <v>5848.85</v>
      </c>
      <c r="E136" s="127">
        <v>5711.8</v>
      </c>
      <c r="F136" s="127">
        <v>5786.65</v>
      </c>
      <c r="G136" s="127">
        <v>5752</v>
      </c>
      <c r="H136" s="127">
        <v>5755.05</v>
      </c>
      <c r="I136" s="127">
        <v>5775.99</v>
      </c>
      <c r="J136" s="127">
        <v>6035</v>
      </c>
      <c r="K136" s="127">
        <v>3092.05</v>
      </c>
      <c r="L136" s="128">
        <v>314630</v>
      </c>
      <c r="M136" s="127">
        <v>1817299956.05</v>
      </c>
      <c r="N136" s="128">
        <v>32479</v>
      </c>
    </row>
    <row r="137" spans="1:14" x14ac:dyDescent="0.3">
      <c r="A137" s="126">
        <v>45189</v>
      </c>
      <c r="B137" t="s">
        <v>2459</v>
      </c>
      <c r="C137" s="127">
        <v>5838</v>
      </c>
      <c r="D137" s="127">
        <v>5838.75</v>
      </c>
      <c r="E137" s="127">
        <v>5744.5</v>
      </c>
      <c r="F137" s="127">
        <v>5838.9</v>
      </c>
      <c r="G137" s="127">
        <v>5785</v>
      </c>
      <c r="H137" s="127">
        <v>5786.65</v>
      </c>
      <c r="I137" s="127">
        <v>5787.97</v>
      </c>
      <c r="J137" s="127">
        <v>6035</v>
      </c>
      <c r="K137" s="127">
        <v>3092.05</v>
      </c>
      <c r="L137" s="128">
        <v>446726</v>
      </c>
      <c r="M137" s="127">
        <v>2585635199.5</v>
      </c>
      <c r="N137" s="128">
        <v>48904</v>
      </c>
    </row>
    <row r="138" spans="1:14" x14ac:dyDescent="0.3">
      <c r="A138" s="126">
        <v>45187</v>
      </c>
      <c r="B138" t="s">
        <v>2459</v>
      </c>
      <c r="C138" s="127">
        <v>5979</v>
      </c>
      <c r="D138" s="127">
        <v>5985</v>
      </c>
      <c r="E138" s="127">
        <v>5820.6</v>
      </c>
      <c r="F138" s="127">
        <v>5965.65</v>
      </c>
      <c r="G138" s="127">
        <v>5840</v>
      </c>
      <c r="H138" s="127">
        <v>5838.9</v>
      </c>
      <c r="I138" s="127">
        <v>5873.65</v>
      </c>
      <c r="J138" s="127">
        <v>6035</v>
      </c>
      <c r="K138" s="127">
        <v>3092.05</v>
      </c>
      <c r="L138" s="128">
        <v>296021</v>
      </c>
      <c r="M138" s="127">
        <v>1738724186.3499999</v>
      </c>
      <c r="N138" s="128">
        <v>34262</v>
      </c>
    </row>
    <row r="139" spans="1:14" x14ac:dyDescent="0.3">
      <c r="A139" s="126">
        <v>45184</v>
      </c>
      <c r="B139" t="s">
        <v>2459</v>
      </c>
      <c r="C139" s="127">
        <v>5986</v>
      </c>
      <c r="D139" s="127">
        <v>5986</v>
      </c>
      <c r="E139" s="127">
        <v>5894.05</v>
      </c>
      <c r="F139" s="127">
        <v>5939.15</v>
      </c>
      <c r="G139" s="127">
        <v>5939.15</v>
      </c>
      <c r="H139" s="127">
        <v>5965.65</v>
      </c>
      <c r="I139" s="127">
        <v>5945.68</v>
      </c>
      <c r="J139" s="127">
        <v>6035</v>
      </c>
      <c r="K139" s="127">
        <v>3092.05</v>
      </c>
      <c r="L139" s="128">
        <v>195112</v>
      </c>
      <c r="M139" s="127">
        <v>1160073908.8</v>
      </c>
      <c r="N139" s="128">
        <v>25469</v>
      </c>
    </row>
    <row r="140" spans="1:14" x14ac:dyDescent="0.3">
      <c r="A140" s="126">
        <v>45183</v>
      </c>
      <c r="B140" t="s">
        <v>2459</v>
      </c>
      <c r="C140" s="127">
        <v>5815</v>
      </c>
      <c r="D140" s="127">
        <v>5952.6</v>
      </c>
      <c r="E140" s="127">
        <v>5774</v>
      </c>
      <c r="F140" s="127">
        <v>5779.5</v>
      </c>
      <c r="G140" s="127">
        <v>5931.6</v>
      </c>
      <c r="H140" s="127">
        <v>5939.15</v>
      </c>
      <c r="I140" s="127">
        <v>5900.11</v>
      </c>
      <c r="J140" s="127">
        <v>6035</v>
      </c>
      <c r="K140" s="127">
        <v>3092.05</v>
      </c>
      <c r="L140" s="128">
        <v>362520</v>
      </c>
      <c r="M140" s="127">
        <v>2138907804.25</v>
      </c>
      <c r="N140" s="128">
        <v>35426</v>
      </c>
    </row>
    <row r="141" spans="1:14" x14ac:dyDescent="0.3">
      <c r="A141" s="126">
        <v>45182</v>
      </c>
      <c r="B141" t="s">
        <v>2459</v>
      </c>
      <c r="C141" s="127">
        <v>5786.8</v>
      </c>
      <c r="D141" s="127">
        <v>5826.5</v>
      </c>
      <c r="E141" s="127">
        <v>5714.05</v>
      </c>
      <c r="F141" s="127">
        <v>5839.9</v>
      </c>
      <c r="G141" s="127">
        <v>5772.55</v>
      </c>
      <c r="H141" s="127">
        <v>5779.5</v>
      </c>
      <c r="I141" s="127">
        <v>5758.74</v>
      </c>
      <c r="J141" s="127">
        <v>6035</v>
      </c>
      <c r="K141" s="127">
        <v>3092.05</v>
      </c>
      <c r="L141" s="128">
        <v>355274</v>
      </c>
      <c r="M141" s="127">
        <v>2045930543.25</v>
      </c>
      <c r="N141" s="128">
        <v>54034</v>
      </c>
    </row>
    <row r="142" spans="1:14" x14ac:dyDescent="0.3">
      <c r="A142" s="126">
        <v>45181</v>
      </c>
      <c r="B142" t="s">
        <v>2459</v>
      </c>
      <c r="C142" s="127">
        <v>5988.3</v>
      </c>
      <c r="D142" s="127">
        <v>5988.3</v>
      </c>
      <c r="E142" s="127">
        <v>5826.45</v>
      </c>
      <c r="F142" s="127">
        <v>5936.15</v>
      </c>
      <c r="G142" s="127">
        <v>5835</v>
      </c>
      <c r="H142" s="127">
        <v>5839.9</v>
      </c>
      <c r="I142" s="127">
        <v>5891.57</v>
      </c>
      <c r="J142" s="127">
        <v>6035</v>
      </c>
      <c r="K142" s="127">
        <v>3092.05</v>
      </c>
      <c r="L142" s="128">
        <v>302359</v>
      </c>
      <c r="M142" s="127">
        <v>1781367764.5999999</v>
      </c>
      <c r="N142" s="128">
        <v>41931</v>
      </c>
    </row>
    <row r="143" spans="1:14" x14ac:dyDescent="0.3">
      <c r="A143" s="126">
        <v>45180</v>
      </c>
      <c r="B143" t="s">
        <v>2459</v>
      </c>
      <c r="C143" s="127">
        <v>5974</v>
      </c>
      <c r="D143" s="127">
        <v>6035</v>
      </c>
      <c r="E143" s="127">
        <v>5915</v>
      </c>
      <c r="F143" s="127">
        <v>5971.05</v>
      </c>
      <c r="G143" s="127">
        <v>5939.8</v>
      </c>
      <c r="H143" s="127">
        <v>5936.15</v>
      </c>
      <c r="I143" s="127">
        <v>5978.8</v>
      </c>
      <c r="J143" s="127">
        <v>6035</v>
      </c>
      <c r="K143" s="127">
        <v>3092.05</v>
      </c>
      <c r="L143" s="128">
        <v>423473</v>
      </c>
      <c r="M143" s="127">
        <v>2531859584.8000002</v>
      </c>
      <c r="N143" s="128">
        <v>45757</v>
      </c>
    </row>
    <row r="144" spans="1:14" x14ac:dyDescent="0.3">
      <c r="A144" s="126">
        <v>45177</v>
      </c>
      <c r="B144" t="s">
        <v>2459</v>
      </c>
      <c r="C144" s="127">
        <v>5875.8</v>
      </c>
      <c r="D144" s="127">
        <v>5997.95</v>
      </c>
      <c r="E144" s="127">
        <v>5851</v>
      </c>
      <c r="F144" s="127">
        <v>5939.8</v>
      </c>
      <c r="G144" s="127">
        <v>5959.65</v>
      </c>
      <c r="H144" s="127">
        <v>5971.05</v>
      </c>
      <c r="I144" s="127">
        <v>5933.77</v>
      </c>
      <c r="J144" s="127">
        <v>5997.95</v>
      </c>
      <c r="K144" s="127">
        <v>3092.05</v>
      </c>
      <c r="L144" s="128">
        <v>342740</v>
      </c>
      <c r="M144" s="127">
        <v>2033741395</v>
      </c>
      <c r="N144" s="128">
        <v>34636</v>
      </c>
    </row>
    <row r="145" spans="1:14" x14ac:dyDescent="0.3">
      <c r="A145" s="126">
        <v>45176</v>
      </c>
      <c r="B145" t="s">
        <v>2459</v>
      </c>
      <c r="C145" s="127">
        <v>5939.8</v>
      </c>
      <c r="D145" s="127">
        <v>5989.1</v>
      </c>
      <c r="E145" s="127">
        <v>5914.3</v>
      </c>
      <c r="F145" s="127">
        <v>5957.45</v>
      </c>
      <c r="G145" s="127">
        <v>5932.15</v>
      </c>
      <c r="H145" s="127">
        <v>5939.8</v>
      </c>
      <c r="I145" s="127">
        <v>5945.59</v>
      </c>
      <c r="J145" s="127">
        <v>5989.1</v>
      </c>
      <c r="K145" s="127">
        <v>3092.05</v>
      </c>
      <c r="L145" s="128">
        <v>288015</v>
      </c>
      <c r="M145" s="127">
        <v>1712420248.05</v>
      </c>
      <c r="N145" s="128">
        <v>32668</v>
      </c>
    </row>
    <row r="146" spans="1:14" x14ac:dyDescent="0.3">
      <c r="A146" s="126">
        <v>45175</v>
      </c>
      <c r="B146" t="s">
        <v>2459</v>
      </c>
      <c r="C146" s="127">
        <v>5925</v>
      </c>
      <c r="D146" s="127">
        <v>5970.85</v>
      </c>
      <c r="E146" s="127">
        <v>5861.2</v>
      </c>
      <c r="F146" s="127">
        <v>5925.7</v>
      </c>
      <c r="G146" s="127">
        <v>5954.05</v>
      </c>
      <c r="H146" s="127">
        <v>5957.45</v>
      </c>
      <c r="I146" s="127">
        <v>5923.76</v>
      </c>
      <c r="J146" s="127">
        <v>5970.85</v>
      </c>
      <c r="K146" s="127">
        <v>3092.05</v>
      </c>
      <c r="L146" s="128">
        <v>512362</v>
      </c>
      <c r="M146" s="127">
        <v>3035109056.3000002</v>
      </c>
      <c r="N146" s="128">
        <v>48163</v>
      </c>
    </row>
    <row r="147" spans="1:14" x14ac:dyDescent="0.3">
      <c r="A147" s="126">
        <v>45174</v>
      </c>
      <c r="B147" t="s">
        <v>2459</v>
      </c>
      <c r="C147" s="127">
        <v>5800</v>
      </c>
      <c r="D147" s="127">
        <v>5939.45</v>
      </c>
      <c r="E147" s="127">
        <v>5718.25</v>
      </c>
      <c r="F147" s="127">
        <v>5782.55</v>
      </c>
      <c r="G147" s="127">
        <v>5890.2</v>
      </c>
      <c r="H147" s="127">
        <v>5925.7</v>
      </c>
      <c r="I147" s="127">
        <v>5867.03</v>
      </c>
      <c r="J147" s="127">
        <v>5939.45</v>
      </c>
      <c r="K147" s="127">
        <v>3092.05</v>
      </c>
      <c r="L147" s="128">
        <v>673495</v>
      </c>
      <c r="M147" s="127">
        <v>3951417369.3499999</v>
      </c>
      <c r="N147" s="128">
        <v>58951</v>
      </c>
    </row>
    <row r="148" spans="1:14" x14ac:dyDescent="0.3">
      <c r="A148" s="126">
        <v>45173</v>
      </c>
      <c r="B148" t="s">
        <v>2459</v>
      </c>
      <c r="C148" s="127">
        <v>5568</v>
      </c>
      <c r="D148" s="127">
        <v>5800</v>
      </c>
      <c r="E148" s="127">
        <v>5551.25</v>
      </c>
      <c r="F148" s="127">
        <v>5543.3</v>
      </c>
      <c r="G148" s="127">
        <v>5769</v>
      </c>
      <c r="H148" s="127">
        <v>5782.55</v>
      </c>
      <c r="I148" s="127">
        <v>5713.75</v>
      </c>
      <c r="J148" s="127">
        <v>5800</v>
      </c>
      <c r="K148" s="127">
        <v>3092.05</v>
      </c>
      <c r="L148" s="128">
        <v>714851</v>
      </c>
      <c r="M148" s="127">
        <v>4084481566</v>
      </c>
      <c r="N148" s="128">
        <v>69061</v>
      </c>
    </row>
    <row r="149" spans="1:14" x14ac:dyDescent="0.3">
      <c r="A149" s="126">
        <v>45170</v>
      </c>
      <c r="B149" t="s">
        <v>2459</v>
      </c>
      <c r="C149" s="127">
        <v>5300</v>
      </c>
      <c r="D149" s="127">
        <v>5572.9</v>
      </c>
      <c r="E149" s="127">
        <v>5300</v>
      </c>
      <c r="F149" s="127">
        <v>5370.7</v>
      </c>
      <c r="G149" s="127">
        <v>5536.8</v>
      </c>
      <c r="H149" s="127">
        <v>5543.3</v>
      </c>
      <c r="I149" s="127">
        <v>5494.63</v>
      </c>
      <c r="J149" s="127">
        <v>5572.9</v>
      </c>
      <c r="K149" s="127">
        <v>3092.05</v>
      </c>
      <c r="L149" s="128">
        <v>648068</v>
      </c>
      <c r="M149" s="127">
        <v>3560893164.5999999</v>
      </c>
      <c r="N149" s="128">
        <v>49032</v>
      </c>
    </row>
    <row r="150" spans="1:14" x14ac:dyDescent="0.3">
      <c r="A150" s="126">
        <v>45169</v>
      </c>
      <c r="B150" t="s">
        <v>2459</v>
      </c>
      <c r="C150" s="127">
        <v>5198.55</v>
      </c>
      <c r="D150" s="127">
        <v>5391</v>
      </c>
      <c r="E150" s="127">
        <v>5182.1499999999996</v>
      </c>
      <c r="F150" s="127">
        <v>5185.8999999999996</v>
      </c>
      <c r="G150" s="127">
        <v>5379.9</v>
      </c>
      <c r="H150" s="127">
        <v>5370.7</v>
      </c>
      <c r="I150" s="127">
        <v>5317.41</v>
      </c>
      <c r="J150" s="127">
        <v>5391</v>
      </c>
      <c r="K150" s="127">
        <v>3092.05</v>
      </c>
      <c r="L150" s="128">
        <v>693445</v>
      </c>
      <c r="M150" s="127">
        <v>3687328724.5999999</v>
      </c>
      <c r="N150" s="128">
        <v>53738</v>
      </c>
    </row>
    <row r="151" spans="1:14" x14ac:dyDescent="0.3">
      <c r="A151" s="126">
        <v>45168</v>
      </c>
      <c r="B151" t="s">
        <v>2459</v>
      </c>
      <c r="C151" s="127">
        <v>5140</v>
      </c>
      <c r="D151" s="127">
        <v>5200</v>
      </c>
      <c r="E151" s="127">
        <v>5120.2</v>
      </c>
      <c r="F151" s="127">
        <v>5106.3500000000004</v>
      </c>
      <c r="G151" s="127">
        <v>5189</v>
      </c>
      <c r="H151" s="127">
        <v>5185.8999999999996</v>
      </c>
      <c r="I151" s="127">
        <v>5174.21</v>
      </c>
      <c r="J151" s="127">
        <v>5278.95</v>
      </c>
      <c r="K151" s="127">
        <v>3092.05</v>
      </c>
      <c r="L151" s="128">
        <v>273751</v>
      </c>
      <c r="M151" s="127">
        <v>1416445931.8</v>
      </c>
      <c r="N151" s="128">
        <v>22549</v>
      </c>
    </row>
    <row r="152" spans="1:14" x14ac:dyDescent="0.3">
      <c r="A152" s="126">
        <v>45167</v>
      </c>
      <c r="B152" t="s">
        <v>2459</v>
      </c>
      <c r="C152" s="127">
        <v>5075</v>
      </c>
      <c r="D152" s="127">
        <v>5118.8</v>
      </c>
      <c r="E152" s="127">
        <v>5041.3</v>
      </c>
      <c r="F152" s="127">
        <v>5047.55</v>
      </c>
      <c r="G152" s="127">
        <v>5100</v>
      </c>
      <c r="H152" s="127">
        <v>5106.3500000000004</v>
      </c>
      <c r="I152" s="127">
        <v>5087.6000000000004</v>
      </c>
      <c r="J152" s="127">
        <v>5278.95</v>
      </c>
      <c r="K152" s="127">
        <v>3092.05</v>
      </c>
      <c r="L152" s="128">
        <v>232983</v>
      </c>
      <c r="M152" s="127">
        <v>1185324018.7</v>
      </c>
      <c r="N152" s="128">
        <v>24109</v>
      </c>
    </row>
    <row r="153" spans="1:14" x14ac:dyDescent="0.3">
      <c r="A153" s="126">
        <v>45166</v>
      </c>
      <c r="B153" t="s">
        <v>2459</v>
      </c>
      <c r="C153" s="127">
        <v>5149.95</v>
      </c>
      <c r="D153" s="127">
        <v>5190</v>
      </c>
      <c r="E153" s="127">
        <v>5034.6000000000004</v>
      </c>
      <c r="F153" s="127">
        <v>5137.8999999999996</v>
      </c>
      <c r="G153" s="127">
        <v>5041.6000000000004</v>
      </c>
      <c r="H153" s="127">
        <v>5047.55</v>
      </c>
      <c r="I153" s="127">
        <v>5105.2700000000004</v>
      </c>
      <c r="J153" s="127">
        <v>5278.95</v>
      </c>
      <c r="K153" s="127">
        <v>3092.05</v>
      </c>
      <c r="L153" s="128">
        <v>298980</v>
      </c>
      <c r="M153" s="127">
        <v>1526372816.9000001</v>
      </c>
      <c r="N153" s="128">
        <v>34337</v>
      </c>
    </row>
    <row r="154" spans="1:14" x14ac:dyDescent="0.3">
      <c r="A154" s="126">
        <v>45163</v>
      </c>
      <c r="B154" t="s">
        <v>2459</v>
      </c>
      <c r="C154" s="127">
        <v>5100</v>
      </c>
      <c r="D154" s="127">
        <v>5175</v>
      </c>
      <c r="E154" s="127">
        <v>5024.05</v>
      </c>
      <c r="F154" s="127">
        <v>5119.95</v>
      </c>
      <c r="G154" s="127">
        <v>5120.2</v>
      </c>
      <c r="H154" s="127">
        <v>5137.8999999999996</v>
      </c>
      <c r="I154" s="127">
        <v>5110.28</v>
      </c>
      <c r="J154" s="127">
        <v>5278.95</v>
      </c>
      <c r="K154" s="127">
        <v>3092.05</v>
      </c>
      <c r="L154" s="128">
        <v>420276</v>
      </c>
      <c r="M154" s="127">
        <v>2147729574.25</v>
      </c>
      <c r="N154" s="128">
        <v>40474</v>
      </c>
    </row>
    <row r="155" spans="1:14" x14ac:dyDescent="0.3">
      <c r="A155" s="126">
        <v>45162</v>
      </c>
      <c r="B155" t="s">
        <v>2459</v>
      </c>
      <c r="C155" s="127">
        <v>5025</v>
      </c>
      <c r="D155" s="127">
        <v>5148.8500000000004</v>
      </c>
      <c r="E155" s="127">
        <v>5011.1499999999996</v>
      </c>
      <c r="F155" s="127">
        <v>5005.1000000000004</v>
      </c>
      <c r="G155" s="127">
        <v>5112.8500000000004</v>
      </c>
      <c r="H155" s="127">
        <v>5119.95</v>
      </c>
      <c r="I155" s="127">
        <v>5096.7299999999996</v>
      </c>
      <c r="J155" s="127">
        <v>5278.95</v>
      </c>
      <c r="K155" s="127">
        <v>3092.05</v>
      </c>
      <c r="L155" s="128">
        <v>436066</v>
      </c>
      <c r="M155" s="127">
        <v>2222511259.5999999</v>
      </c>
      <c r="N155" s="128">
        <v>35164</v>
      </c>
    </row>
    <row r="156" spans="1:14" x14ac:dyDescent="0.3">
      <c r="A156" s="126">
        <v>45161</v>
      </c>
      <c r="B156" t="s">
        <v>2459</v>
      </c>
      <c r="C156" s="127">
        <v>5037</v>
      </c>
      <c r="D156" s="127">
        <v>5076</v>
      </c>
      <c r="E156" s="127">
        <v>4987.8</v>
      </c>
      <c r="F156" s="127">
        <v>5029.7</v>
      </c>
      <c r="G156" s="127">
        <v>5015.75</v>
      </c>
      <c r="H156" s="127">
        <v>5005.1000000000004</v>
      </c>
      <c r="I156" s="127">
        <v>5035.3100000000004</v>
      </c>
      <c r="J156" s="127">
        <v>5278.95</v>
      </c>
      <c r="K156" s="127">
        <v>3092.05</v>
      </c>
      <c r="L156" s="128">
        <v>188983</v>
      </c>
      <c r="M156" s="127">
        <v>951587815.79999995</v>
      </c>
      <c r="N156" s="128">
        <v>19216</v>
      </c>
    </row>
    <row r="157" spans="1:14" x14ac:dyDescent="0.3">
      <c r="A157" s="126">
        <v>45160</v>
      </c>
      <c r="B157" t="s">
        <v>2459</v>
      </c>
      <c r="C157" s="127">
        <v>5039.7</v>
      </c>
      <c r="D157" s="127">
        <v>5065.1499999999996</v>
      </c>
      <c r="E157" s="127">
        <v>5005.3500000000004</v>
      </c>
      <c r="F157" s="127">
        <v>5010.7</v>
      </c>
      <c r="G157" s="127">
        <v>5019.95</v>
      </c>
      <c r="H157" s="127">
        <v>5029.7</v>
      </c>
      <c r="I157" s="127">
        <v>5039.05</v>
      </c>
      <c r="J157" s="127">
        <v>5278.95</v>
      </c>
      <c r="K157" s="127">
        <v>3092.05</v>
      </c>
      <c r="L157" s="128">
        <v>340691</v>
      </c>
      <c r="M157" s="127">
        <v>1716759553.55</v>
      </c>
      <c r="N157" s="128">
        <v>30077</v>
      </c>
    </row>
    <row r="158" spans="1:14" x14ac:dyDescent="0.3">
      <c r="A158" s="126">
        <v>45159</v>
      </c>
      <c r="B158" t="s">
        <v>2459</v>
      </c>
      <c r="C158" s="127">
        <v>4884</v>
      </c>
      <c r="D158" s="127">
        <v>5032.8500000000004</v>
      </c>
      <c r="E158" s="127">
        <v>4853.95</v>
      </c>
      <c r="F158" s="127">
        <v>4851.7</v>
      </c>
      <c r="G158" s="127">
        <v>5009.8500000000004</v>
      </c>
      <c r="H158" s="127">
        <v>5010.7</v>
      </c>
      <c r="I158" s="127">
        <v>4984.6499999999996</v>
      </c>
      <c r="J158" s="127">
        <v>5278.95</v>
      </c>
      <c r="K158" s="127">
        <v>3092.05</v>
      </c>
      <c r="L158" s="128">
        <v>423595</v>
      </c>
      <c r="M158" s="127">
        <v>2111474634.5</v>
      </c>
      <c r="N158" s="128">
        <v>36863</v>
      </c>
    </row>
    <row r="159" spans="1:14" x14ac:dyDescent="0.3">
      <c r="A159" s="126">
        <v>45156</v>
      </c>
      <c r="B159" t="s">
        <v>2459</v>
      </c>
      <c r="C159" s="127">
        <v>4909</v>
      </c>
      <c r="D159" s="127">
        <v>4924.95</v>
      </c>
      <c r="E159" s="127">
        <v>4758</v>
      </c>
      <c r="F159" s="127">
        <v>4914.2</v>
      </c>
      <c r="G159" s="127">
        <v>4868</v>
      </c>
      <c r="H159" s="127">
        <v>4851.7</v>
      </c>
      <c r="I159" s="127">
        <v>4827.97</v>
      </c>
      <c r="J159" s="127">
        <v>5278.95</v>
      </c>
      <c r="K159" s="127">
        <v>3092.05</v>
      </c>
      <c r="L159" s="128">
        <v>243423</v>
      </c>
      <c r="M159" s="127">
        <v>1175239366</v>
      </c>
      <c r="N159" s="128">
        <v>25721</v>
      </c>
    </row>
    <row r="160" spans="1:14" x14ac:dyDescent="0.3">
      <c r="A160" s="126">
        <v>45155</v>
      </c>
      <c r="B160" t="s">
        <v>2459</v>
      </c>
      <c r="C160" s="127">
        <v>4973</v>
      </c>
      <c r="D160" s="127">
        <v>4997</v>
      </c>
      <c r="E160" s="127">
        <v>4898</v>
      </c>
      <c r="F160" s="127">
        <v>4972.3</v>
      </c>
      <c r="G160" s="127">
        <v>4917</v>
      </c>
      <c r="H160" s="127">
        <v>4914.2</v>
      </c>
      <c r="I160" s="127">
        <v>4947.55</v>
      </c>
      <c r="J160" s="127">
        <v>5278.95</v>
      </c>
      <c r="K160" s="127">
        <v>3092.05</v>
      </c>
      <c r="L160" s="128">
        <v>185746</v>
      </c>
      <c r="M160" s="127">
        <v>918987919.25</v>
      </c>
      <c r="N160" s="128">
        <v>22518</v>
      </c>
    </row>
    <row r="161" spans="1:14" x14ac:dyDescent="0.3">
      <c r="A161" s="126">
        <v>45154</v>
      </c>
      <c r="B161" t="s">
        <v>2459</v>
      </c>
      <c r="C161" s="127">
        <v>4947.8999999999996</v>
      </c>
      <c r="D161" s="127">
        <v>5000</v>
      </c>
      <c r="E161" s="127">
        <v>4876.6000000000004</v>
      </c>
      <c r="F161" s="127">
        <v>4938.1000000000004</v>
      </c>
      <c r="G161" s="127">
        <v>4972.45</v>
      </c>
      <c r="H161" s="127">
        <v>4972.3</v>
      </c>
      <c r="I161" s="127">
        <v>4969.87</v>
      </c>
      <c r="J161" s="127">
        <v>5278.95</v>
      </c>
      <c r="K161" s="127">
        <v>3092.05</v>
      </c>
      <c r="L161" s="128">
        <v>389634</v>
      </c>
      <c r="M161" s="127">
        <v>1936430114.2</v>
      </c>
      <c r="N161" s="128">
        <v>37890</v>
      </c>
    </row>
    <row r="162" spans="1:14" x14ac:dyDescent="0.3">
      <c r="A162" s="126">
        <v>45152</v>
      </c>
      <c r="B162" t="s">
        <v>2459</v>
      </c>
      <c r="C162" s="127">
        <v>4892.55</v>
      </c>
      <c r="D162" s="127">
        <v>4950</v>
      </c>
      <c r="E162" s="127">
        <v>4841</v>
      </c>
      <c r="F162" s="127">
        <v>4892.55</v>
      </c>
      <c r="G162" s="127">
        <v>4934</v>
      </c>
      <c r="H162" s="127">
        <v>4938.1000000000004</v>
      </c>
      <c r="I162" s="127">
        <v>4924.83</v>
      </c>
      <c r="J162" s="127">
        <v>5278.95</v>
      </c>
      <c r="K162" s="127">
        <v>3092.05</v>
      </c>
      <c r="L162" s="128">
        <v>262601</v>
      </c>
      <c r="M162" s="127">
        <v>1293264294.95</v>
      </c>
      <c r="N162" s="128">
        <v>28890</v>
      </c>
    </row>
    <row r="163" spans="1:14" x14ac:dyDescent="0.3">
      <c r="A163" s="126">
        <v>45149</v>
      </c>
      <c r="B163" t="s">
        <v>2459</v>
      </c>
      <c r="C163" s="127">
        <v>4858</v>
      </c>
      <c r="D163" s="127">
        <v>4947</v>
      </c>
      <c r="E163" s="127">
        <v>4853.3</v>
      </c>
      <c r="F163" s="127">
        <v>4844.5</v>
      </c>
      <c r="G163" s="127">
        <v>4882.05</v>
      </c>
      <c r="H163" s="127">
        <v>4892.55</v>
      </c>
      <c r="I163" s="127">
        <v>4912.2</v>
      </c>
      <c r="J163" s="127">
        <v>5278.95</v>
      </c>
      <c r="K163" s="127">
        <v>3092.05</v>
      </c>
      <c r="L163" s="128">
        <v>397803</v>
      </c>
      <c r="M163" s="127">
        <v>1954086146.0999999</v>
      </c>
      <c r="N163" s="128">
        <v>32675</v>
      </c>
    </row>
    <row r="164" spans="1:14" x14ac:dyDescent="0.3">
      <c r="A164" s="126">
        <v>45148</v>
      </c>
      <c r="B164" t="s">
        <v>2459</v>
      </c>
      <c r="C164" s="127">
        <v>4841</v>
      </c>
      <c r="D164" s="127">
        <v>4875</v>
      </c>
      <c r="E164" s="127">
        <v>4821</v>
      </c>
      <c r="F164" s="127">
        <v>4849.6499999999996</v>
      </c>
      <c r="G164" s="127">
        <v>4840.1000000000004</v>
      </c>
      <c r="H164" s="127">
        <v>4844.5</v>
      </c>
      <c r="I164" s="127">
        <v>4851.1499999999996</v>
      </c>
      <c r="J164" s="127">
        <v>5278.95</v>
      </c>
      <c r="K164" s="127">
        <v>3092.05</v>
      </c>
      <c r="L164" s="128">
        <v>183265</v>
      </c>
      <c r="M164" s="127">
        <v>889045561.14999998</v>
      </c>
      <c r="N164" s="128">
        <v>18417</v>
      </c>
    </row>
    <row r="165" spans="1:14" x14ac:dyDescent="0.3">
      <c r="A165" s="126">
        <v>45147</v>
      </c>
      <c r="B165" t="s">
        <v>2459</v>
      </c>
      <c r="C165" s="127">
        <v>4877</v>
      </c>
      <c r="D165" s="127">
        <v>4888.1499999999996</v>
      </c>
      <c r="E165" s="127">
        <v>4796.25</v>
      </c>
      <c r="F165" s="127">
        <v>4856.95</v>
      </c>
      <c r="G165" s="127">
        <v>4840</v>
      </c>
      <c r="H165" s="127">
        <v>4849.6499999999996</v>
      </c>
      <c r="I165" s="127">
        <v>4842.7700000000004</v>
      </c>
      <c r="J165" s="127">
        <v>5278.95</v>
      </c>
      <c r="K165" s="127">
        <v>3092.05</v>
      </c>
      <c r="L165" s="128">
        <v>242292</v>
      </c>
      <c r="M165" s="127">
        <v>1173364812.1500001</v>
      </c>
      <c r="N165" s="128">
        <v>28528</v>
      </c>
    </row>
    <row r="166" spans="1:14" x14ac:dyDescent="0.3">
      <c r="A166" s="126">
        <v>45146</v>
      </c>
      <c r="B166" t="s">
        <v>2459</v>
      </c>
      <c r="C166" s="127">
        <v>4870</v>
      </c>
      <c r="D166" s="127">
        <v>4949.95</v>
      </c>
      <c r="E166" s="127">
        <v>4843</v>
      </c>
      <c r="F166" s="127">
        <v>4882.1000000000004</v>
      </c>
      <c r="G166" s="127">
        <v>4859</v>
      </c>
      <c r="H166" s="127">
        <v>4856.95</v>
      </c>
      <c r="I166" s="127">
        <v>4888.51</v>
      </c>
      <c r="J166" s="127">
        <v>5278.95</v>
      </c>
      <c r="K166" s="127">
        <v>3092.05</v>
      </c>
      <c r="L166" s="128">
        <v>302803</v>
      </c>
      <c r="M166" s="127">
        <v>1480255876.1500001</v>
      </c>
      <c r="N166" s="128">
        <v>26113</v>
      </c>
    </row>
    <row r="167" spans="1:14" x14ac:dyDescent="0.3">
      <c r="A167" s="126">
        <v>45145</v>
      </c>
      <c r="B167" t="s">
        <v>2459</v>
      </c>
      <c r="C167" s="127">
        <v>4800</v>
      </c>
      <c r="D167" s="127">
        <v>4904.75</v>
      </c>
      <c r="E167" s="127">
        <v>4772</v>
      </c>
      <c r="F167" s="127">
        <v>4785.75</v>
      </c>
      <c r="G167" s="127">
        <v>4870</v>
      </c>
      <c r="H167" s="127">
        <v>4882.1000000000004</v>
      </c>
      <c r="I167" s="127">
        <v>4850.33</v>
      </c>
      <c r="J167" s="127">
        <v>5278.95</v>
      </c>
      <c r="K167" s="127">
        <v>3092.05</v>
      </c>
      <c r="L167" s="128">
        <v>362352</v>
      </c>
      <c r="M167" s="127">
        <v>1757526972.25</v>
      </c>
      <c r="N167" s="128">
        <v>33192</v>
      </c>
    </row>
    <row r="168" spans="1:14" x14ac:dyDescent="0.3">
      <c r="A168" s="126">
        <v>45142</v>
      </c>
      <c r="B168" t="s">
        <v>2459</v>
      </c>
      <c r="C168" s="127">
        <v>4725</v>
      </c>
      <c r="D168" s="127">
        <v>4810</v>
      </c>
      <c r="E168" s="127">
        <v>4710.3</v>
      </c>
      <c r="F168" s="127">
        <v>4691.2</v>
      </c>
      <c r="G168" s="127">
        <v>4773.8</v>
      </c>
      <c r="H168" s="127">
        <v>4785.75</v>
      </c>
      <c r="I168" s="127">
        <v>4767.2</v>
      </c>
      <c r="J168" s="127">
        <v>5278.95</v>
      </c>
      <c r="K168" s="127">
        <v>3092.05</v>
      </c>
      <c r="L168" s="128">
        <v>325905</v>
      </c>
      <c r="M168" s="127">
        <v>1553653784.3499999</v>
      </c>
      <c r="N168" s="128">
        <v>27629</v>
      </c>
    </row>
    <row r="169" spans="1:14" x14ac:dyDescent="0.3">
      <c r="A169" s="126">
        <v>45141</v>
      </c>
      <c r="B169" t="s">
        <v>2459</v>
      </c>
      <c r="C169" s="127">
        <v>4708</v>
      </c>
      <c r="D169" s="127">
        <v>4716.55</v>
      </c>
      <c r="E169" s="127">
        <v>4634.3500000000004</v>
      </c>
      <c r="F169" s="127">
        <v>4717</v>
      </c>
      <c r="G169" s="127">
        <v>4700</v>
      </c>
      <c r="H169" s="127">
        <v>4691.2</v>
      </c>
      <c r="I169" s="127">
        <v>4668.88</v>
      </c>
      <c r="J169" s="127">
        <v>5278.95</v>
      </c>
      <c r="K169" s="127">
        <v>3092.05</v>
      </c>
      <c r="L169" s="128">
        <v>229382</v>
      </c>
      <c r="M169" s="127">
        <v>1070956895.85</v>
      </c>
      <c r="N169" s="128">
        <v>32687</v>
      </c>
    </row>
    <row r="170" spans="1:14" x14ac:dyDescent="0.3">
      <c r="A170" s="126">
        <v>45140</v>
      </c>
      <c r="B170" t="s">
        <v>2459</v>
      </c>
      <c r="C170" s="127">
        <v>4800</v>
      </c>
      <c r="D170" s="127">
        <v>4800.3500000000004</v>
      </c>
      <c r="E170" s="127">
        <v>4670.45</v>
      </c>
      <c r="F170" s="127">
        <v>4809.55</v>
      </c>
      <c r="G170" s="127">
        <v>4714</v>
      </c>
      <c r="H170" s="127">
        <v>4717</v>
      </c>
      <c r="I170" s="127">
        <v>4726.01</v>
      </c>
      <c r="J170" s="127">
        <v>5278.95</v>
      </c>
      <c r="K170" s="127">
        <v>3092.05</v>
      </c>
      <c r="L170" s="128">
        <v>366878</v>
      </c>
      <c r="M170" s="127">
        <v>1733868756.5999999</v>
      </c>
      <c r="N170" s="128">
        <v>56134</v>
      </c>
    </row>
    <row r="171" spans="1:14" x14ac:dyDescent="0.3">
      <c r="A171" s="126">
        <v>45139</v>
      </c>
      <c r="B171" t="s">
        <v>2459</v>
      </c>
      <c r="C171" s="127">
        <v>4744.05</v>
      </c>
      <c r="D171" s="127">
        <v>4835.5</v>
      </c>
      <c r="E171" s="127">
        <v>4713.8</v>
      </c>
      <c r="F171" s="127">
        <v>4744.05</v>
      </c>
      <c r="G171" s="127">
        <v>4810</v>
      </c>
      <c r="H171" s="127">
        <v>4809.55</v>
      </c>
      <c r="I171" s="127">
        <v>4781.8999999999996</v>
      </c>
      <c r="J171" s="127">
        <v>5278.95</v>
      </c>
      <c r="K171" s="127">
        <v>3092.05</v>
      </c>
      <c r="L171" s="128">
        <v>399381</v>
      </c>
      <c r="M171" s="127">
        <v>1909798055.25</v>
      </c>
      <c r="N171" s="128">
        <v>38772</v>
      </c>
    </row>
    <row r="172" spans="1:14" x14ac:dyDescent="0.3">
      <c r="A172" s="126">
        <v>45138</v>
      </c>
      <c r="B172" t="s">
        <v>2459</v>
      </c>
      <c r="C172" s="127">
        <v>4735</v>
      </c>
      <c r="D172" s="127">
        <v>4758</v>
      </c>
      <c r="E172" s="127">
        <v>4691.1000000000004</v>
      </c>
      <c r="F172" s="127">
        <v>4696.8</v>
      </c>
      <c r="G172" s="127">
        <v>4744.5</v>
      </c>
      <c r="H172" s="127">
        <v>4744.05</v>
      </c>
      <c r="I172" s="127">
        <v>4737.0600000000004</v>
      </c>
      <c r="J172" s="127">
        <v>5278.95</v>
      </c>
      <c r="K172" s="127">
        <v>3092.05</v>
      </c>
      <c r="L172" s="128">
        <v>256317</v>
      </c>
      <c r="M172" s="127">
        <v>1214189272</v>
      </c>
      <c r="N172" s="128">
        <v>28933</v>
      </c>
    </row>
    <row r="173" spans="1:14" x14ac:dyDescent="0.3">
      <c r="A173" s="126">
        <v>45135</v>
      </c>
      <c r="B173" t="s">
        <v>2459</v>
      </c>
      <c r="C173" s="127">
        <v>4742.8999999999996</v>
      </c>
      <c r="D173" s="127">
        <v>4762.95</v>
      </c>
      <c r="E173" s="127">
        <v>4682.5</v>
      </c>
      <c r="F173" s="127">
        <v>4720.3500000000004</v>
      </c>
      <c r="G173" s="127">
        <v>4690.05</v>
      </c>
      <c r="H173" s="127">
        <v>4696.8</v>
      </c>
      <c r="I173" s="127">
        <v>4714.6499999999996</v>
      </c>
      <c r="J173" s="127">
        <v>5278.95</v>
      </c>
      <c r="K173" s="127">
        <v>3092.05</v>
      </c>
      <c r="L173" s="128">
        <v>254821</v>
      </c>
      <c r="M173" s="127">
        <v>1201390748.5999999</v>
      </c>
      <c r="N173" s="128">
        <v>18744</v>
      </c>
    </row>
    <row r="174" spans="1:14" x14ac:dyDescent="0.3">
      <c r="A174" s="126">
        <v>45134</v>
      </c>
      <c r="B174" t="s">
        <v>2459</v>
      </c>
      <c r="C174" s="127">
        <v>4673.05</v>
      </c>
      <c r="D174" s="127">
        <v>4744</v>
      </c>
      <c r="E174" s="127">
        <v>4647.3500000000004</v>
      </c>
      <c r="F174" s="127">
        <v>4664.1499999999996</v>
      </c>
      <c r="G174" s="127">
        <v>4739</v>
      </c>
      <c r="H174" s="127">
        <v>4720.3500000000004</v>
      </c>
      <c r="I174" s="127">
        <v>4694.59</v>
      </c>
      <c r="J174" s="127">
        <v>5278.95</v>
      </c>
      <c r="K174" s="127">
        <v>3092.05</v>
      </c>
      <c r="L174" s="128">
        <v>465366</v>
      </c>
      <c r="M174" s="127">
        <v>2184700284.8499999</v>
      </c>
      <c r="N174" s="128">
        <v>35950</v>
      </c>
    </row>
    <row r="175" spans="1:14" x14ac:dyDescent="0.3">
      <c r="A175" s="126">
        <v>45133</v>
      </c>
      <c r="B175" t="s">
        <v>2459</v>
      </c>
      <c r="C175" s="127">
        <v>4682.95</v>
      </c>
      <c r="D175" s="127">
        <v>4717.45</v>
      </c>
      <c r="E175" s="127">
        <v>4642.75</v>
      </c>
      <c r="F175" s="127">
        <v>4682.95</v>
      </c>
      <c r="G175" s="127">
        <v>4662.3500000000004</v>
      </c>
      <c r="H175" s="127">
        <v>4664.1499999999996</v>
      </c>
      <c r="I175" s="127">
        <v>4677.01</v>
      </c>
      <c r="J175" s="127">
        <v>5278.95</v>
      </c>
      <c r="K175" s="127">
        <v>3092.05</v>
      </c>
      <c r="L175" s="128">
        <v>435282</v>
      </c>
      <c r="M175" s="127">
        <v>2035820334.3</v>
      </c>
      <c r="N175" s="128">
        <v>49156</v>
      </c>
    </row>
    <row r="176" spans="1:14" x14ac:dyDescent="0.3">
      <c r="A176" s="126">
        <v>45132</v>
      </c>
      <c r="B176" t="s">
        <v>2459</v>
      </c>
      <c r="C176" s="127">
        <v>4808.5</v>
      </c>
      <c r="D176" s="127">
        <v>4808.5</v>
      </c>
      <c r="E176" s="127">
        <v>4659.1000000000004</v>
      </c>
      <c r="F176" s="127">
        <v>4773.8999999999996</v>
      </c>
      <c r="G176" s="127">
        <v>4672</v>
      </c>
      <c r="H176" s="127">
        <v>4682.95</v>
      </c>
      <c r="I176" s="127">
        <v>4694.3</v>
      </c>
      <c r="J176" s="127">
        <v>5278.95</v>
      </c>
      <c r="K176" s="127">
        <v>3092.05</v>
      </c>
      <c r="L176" s="128">
        <v>501061</v>
      </c>
      <c r="M176" s="127">
        <v>2352128232.5500002</v>
      </c>
      <c r="N176" s="128">
        <v>47124</v>
      </c>
    </row>
    <row r="177" spans="1:14" x14ac:dyDescent="0.3">
      <c r="A177" s="126">
        <v>45131</v>
      </c>
      <c r="B177" t="s">
        <v>2459</v>
      </c>
      <c r="C177" s="127">
        <v>4769.95</v>
      </c>
      <c r="D177" s="127">
        <v>4818.7</v>
      </c>
      <c r="E177" s="127">
        <v>4701.1000000000004</v>
      </c>
      <c r="F177" s="127">
        <v>4749.6000000000004</v>
      </c>
      <c r="G177" s="127">
        <v>4770</v>
      </c>
      <c r="H177" s="127">
        <v>4773.8999999999996</v>
      </c>
      <c r="I177" s="127">
        <v>4778.66</v>
      </c>
      <c r="J177" s="127">
        <v>5278.95</v>
      </c>
      <c r="K177" s="127">
        <v>3092.05</v>
      </c>
      <c r="L177" s="128">
        <v>291720</v>
      </c>
      <c r="M177" s="127">
        <v>1394031222.25</v>
      </c>
      <c r="N177" s="128">
        <v>30015</v>
      </c>
    </row>
    <row r="178" spans="1:14" x14ac:dyDescent="0.3">
      <c r="A178" s="126">
        <v>45128</v>
      </c>
      <c r="B178" t="s">
        <v>2459</v>
      </c>
      <c r="C178" s="127">
        <v>4890</v>
      </c>
      <c r="D178" s="127">
        <v>4950</v>
      </c>
      <c r="E178" s="127">
        <v>4716</v>
      </c>
      <c r="F178" s="127">
        <v>5043.75</v>
      </c>
      <c r="G178" s="127">
        <v>4762</v>
      </c>
      <c r="H178" s="127">
        <v>4749.6000000000004</v>
      </c>
      <c r="I178" s="127">
        <v>4822.3100000000004</v>
      </c>
      <c r="J178" s="127">
        <v>5278.95</v>
      </c>
      <c r="K178" s="127">
        <v>3092.05</v>
      </c>
      <c r="L178" s="128">
        <v>1277966</v>
      </c>
      <c r="M178" s="127">
        <v>6162750544</v>
      </c>
      <c r="N178" s="128">
        <v>103269</v>
      </c>
    </row>
    <row r="179" spans="1:14" x14ac:dyDescent="0.3">
      <c r="A179" s="126">
        <v>45127</v>
      </c>
      <c r="B179" t="s">
        <v>2459</v>
      </c>
      <c r="C179" s="127">
        <v>5149.8</v>
      </c>
      <c r="D179" s="127">
        <v>5157.6499999999996</v>
      </c>
      <c r="E179" s="127">
        <v>5009.3999999999996</v>
      </c>
      <c r="F179" s="127">
        <v>5138.7</v>
      </c>
      <c r="G179" s="127">
        <v>5055</v>
      </c>
      <c r="H179" s="127">
        <v>5043.75</v>
      </c>
      <c r="I179" s="127">
        <v>5063.8900000000003</v>
      </c>
      <c r="J179" s="127">
        <v>5278.95</v>
      </c>
      <c r="K179" s="127">
        <v>3092.05</v>
      </c>
      <c r="L179" s="128">
        <v>321195</v>
      </c>
      <c r="M179" s="127">
        <v>1626495347.75</v>
      </c>
      <c r="N179" s="128">
        <v>31344</v>
      </c>
    </row>
    <row r="180" spans="1:14" x14ac:dyDescent="0.3">
      <c r="A180" s="126">
        <v>45126</v>
      </c>
      <c r="B180" t="s">
        <v>2459</v>
      </c>
      <c r="C180" s="127">
        <v>5006.95</v>
      </c>
      <c r="D180" s="127">
        <v>5149</v>
      </c>
      <c r="E180" s="127">
        <v>4925.1499999999996</v>
      </c>
      <c r="F180" s="127">
        <v>4983.3999999999996</v>
      </c>
      <c r="G180" s="127">
        <v>5131.3</v>
      </c>
      <c r="H180" s="127">
        <v>5138.7</v>
      </c>
      <c r="I180" s="127">
        <v>5044.5600000000004</v>
      </c>
      <c r="J180" s="127">
        <v>5278.95</v>
      </c>
      <c r="K180" s="127">
        <v>3092.05</v>
      </c>
      <c r="L180" s="128">
        <v>1042433</v>
      </c>
      <c r="M180" s="127">
        <v>5258619383</v>
      </c>
      <c r="N180" s="128">
        <v>56578</v>
      </c>
    </row>
    <row r="181" spans="1:14" x14ac:dyDescent="0.3">
      <c r="A181" s="126">
        <v>45125</v>
      </c>
      <c r="B181" t="s">
        <v>2459</v>
      </c>
      <c r="C181" s="127">
        <v>4999.55</v>
      </c>
      <c r="D181" s="127">
        <v>5032.1000000000004</v>
      </c>
      <c r="E181" s="127">
        <v>4921</v>
      </c>
      <c r="F181" s="127">
        <v>4962.25</v>
      </c>
      <c r="G181" s="127">
        <v>4972.55</v>
      </c>
      <c r="H181" s="127">
        <v>4983.3999999999996</v>
      </c>
      <c r="I181" s="127">
        <v>4988.97</v>
      </c>
      <c r="J181" s="127">
        <v>5278.95</v>
      </c>
      <c r="K181" s="127">
        <v>3092.05</v>
      </c>
      <c r="L181" s="128">
        <v>288857</v>
      </c>
      <c r="M181" s="127">
        <v>1441098901.6500001</v>
      </c>
      <c r="N181" s="128">
        <v>32789</v>
      </c>
    </row>
    <row r="182" spans="1:14" x14ac:dyDescent="0.3">
      <c r="A182" s="126">
        <v>45124</v>
      </c>
      <c r="B182" t="s">
        <v>2459</v>
      </c>
      <c r="C182" s="127">
        <v>4947.95</v>
      </c>
      <c r="D182" s="127">
        <v>5089</v>
      </c>
      <c r="E182" s="127">
        <v>4911</v>
      </c>
      <c r="F182" s="127">
        <v>4924</v>
      </c>
      <c r="G182" s="127">
        <v>4967</v>
      </c>
      <c r="H182" s="127">
        <v>4962.25</v>
      </c>
      <c r="I182" s="127">
        <v>5011.83</v>
      </c>
      <c r="J182" s="127">
        <v>5278.95</v>
      </c>
      <c r="K182" s="127">
        <v>3092.05</v>
      </c>
      <c r="L182" s="128">
        <v>561219</v>
      </c>
      <c r="M182" s="127">
        <v>2812734621.5999999</v>
      </c>
      <c r="N182" s="128">
        <v>40767</v>
      </c>
    </row>
    <row r="183" spans="1:14" x14ac:dyDescent="0.3">
      <c r="A183" s="126">
        <v>45121</v>
      </c>
      <c r="B183" t="s">
        <v>2459</v>
      </c>
      <c r="C183" s="127">
        <v>4818.8</v>
      </c>
      <c r="D183" s="127">
        <v>4939</v>
      </c>
      <c r="E183" s="127">
        <v>4774</v>
      </c>
      <c r="F183" s="127">
        <v>4760.1000000000004</v>
      </c>
      <c r="G183" s="127">
        <v>4915</v>
      </c>
      <c r="H183" s="127">
        <v>4924</v>
      </c>
      <c r="I183" s="127">
        <v>4865.95</v>
      </c>
      <c r="J183" s="127">
        <v>5278.95</v>
      </c>
      <c r="K183" s="127">
        <v>3092.05</v>
      </c>
      <c r="L183" s="128">
        <v>712319</v>
      </c>
      <c r="M183" s="127">
        <v>3466107912.9499998</v>
      </c>
      <c r="N183" s="128">
        <v>50932</v>
      </c>
    </row>
    <row r="184" spans="1:14" x14ac:dyDescent="0.3">
      <c r="A184" s="126">
        <v>45120</v>
      </c>
      <c r="B184" t="s">
        <v>2459</v>
      </c>
      <c r="C184" s="127">
        <v>4698.95</v>
      </c>
      <c r="D184" s="127">
        <v>4877</v>
      </c>
      <c r="E184" s="127">
        <v>4690.05</v>
      </c>
      <c r="F184" s="127">
        <v>4694.8500000000004</v>
      </c>
      <c r="G184" s="127">
        <v>4770.95</v>
      </c>
      <c r="H184" s="127">
        <v>4760.1000000000004</v>
      </c>
      <c r="I184" s="127">
        <v>4807.16</v>
      </c>
      <c r="J184" s="127">
        <v>5278.95</v>
      </c>
      <c r="K184" s="127">
        <v>3092.05</v>
      </c>
      <c r="L184" s="128">
        <v>613523</v>
      </c>
      <c r="M184" s="127">
        <v>2949304690.25</v>
      </c>
      <c r="N184" s="128">
        <v>54116</v>
      </c>
    </row>
    <row r="185" spans="1:14" x14ac:dyDescent="0.3">
      <c r="A185" s="126">
        <v>45119</v>
      </c>
      <c r="B185" t="s">
        <v>2459</v>
      </c>
      <c r="C185" s="127">
        <v>4720</v>
      </c>
      <c r="D185" s="127">
        <v>4740</v>
      </c>
      <c r="E185" s="127">
        <v>4646.45</v>
      </c>
      <c r="F185" s="127">
        <v>4717.8999999999996</v>
      </c>
      <c r="G185" s="127">
        <v>4685.8999999999996</v>
      </c>
      <c r="H185" s="127">
        <v>4694.8500000000004</v>
      </c>
      <c r="I185" s="127">
        <v>4691.04</v>
      </c>
      <c r="J185" s="127">
        <v>5278.95</v>
      </c>
      <c r="K185" s="127">
        <v>3092.05</v>
      </c>
      <c r="L185" s="128">
        <v>400140</v>
      </c>
      <c r="M185" s="127">
        <v>1877072439.7</v>
      </c>
      <c r="N185" s="128">
        <v>34631</v>
      </c>
    </row>
    <row r="186" spans="1:14" x14ac:dyDescent="0.3">
      <c r="A186" s="126">
        <v>45118</v>
      </c>
      <c r="B186" t="s">
        <v>2459</v>
      </c>
      <c r="C186" s="127">
        <v>4720</v>
      </c>
      <c r="D186" s="127">
        <v>4763.2</v>
      </c>
      <c r="E186" s="127">
        <v>4680</v>
      </c>
      <c r="F186" s="127">
        <v>4748.2</v>
      </c>
      <c r="G186" s="127">
        <v>4719.95</v>
      </c>
      <c r="H186" s="127">
        <v>4717.8999999999996</v>
      </c>
      <c r="I186" s="127">
        <v>4723.83</v>
      </c>
      <c r="J186" s="127">
        <v>5278.95</v>
      </c>
      <c r="K186" s="127">
        <v>3092.05</v>
      </c>
      <c r="L186" s="128">
        <v>243899</v>
      </c>
      <c r="M186" s="127">
        <v>1152138531.3499999</v>
      </c>
      <c r="N186" s="128">
        <v>27823</v>
      </c>
    </row>
    <row r="187" spans="1:14" x14ac:dyDescent="0.3">
      <c r="A187" s="126">
        <v>45117</v>
      </c>
      <c r="B187" t="s">
        <v>2459</v>
      </c>
      <c r="C187" s="127">
        <v>4829.55</v>
      </c>
      <c r="D187" s="127">
        <v>4860</v>
      </c>
      <c r="E187" s="127">
        <v>4725.05</v>
      </c>
      <c r="F187" s="127">
        <v>4829.55</v>
      </c>
      <c r="G187" s="127">
        <v>4739.95</v>
      </c>
      <c r="H187" s="127">
        <v>4748.2</v>
      </c>
      <c r="I187" s="127">
        <v>4760.12</v>
      </c>
      <c r="J187" s="127">
        <v>5278.95</v>
      </c>
      <c r="K187" s="127">
        <v>3092.05</v>
      </c>
      <c r="L187" s="128">
        <v>227709</v>
      </c>
      <c r="M187" s="127">
        <v>1083921046.05</v>
      </c>
      <c r="N187" s="128">
        <v>30244</v>
      </c>
    </row>
    <row r="188" spans="1:14" x14ac:dyDescent="0.3">
      <c r="A188" s="126">
        <v>45114</v>
      </c>
      <c r="B188" t="s">
        <v>2459</v>
      </c>
      <c r="C188" s="127">
        <v>4890</v>
      </c>
      <c r="D188" s="127">
        <v>4919.95</v>
      </c>
      <c r="E188" s="127">
        <v>4807.25</v>
      </c>
      <c r="F188" s="127">
        <v>4889.3</v>
      </c>
      <c r="G188" s="127">
        <v>4827</v>
      </c>
      <c r="H188" s="127">
        <v>4829.55</v>
      </c>
      <c r="I188" s="127">
        <v>4853.58</v>
      </c>
      <c r="J188" s="127">
        <v>5278.95</v>
      </c>
      <c r="K188" s="127">
        <v>3092.05</v>
      </c>
      <c r="L188" s="128">
        <v>212125</v>
      </c>
      <c r="M188" s="127">
        <v>1029564995.8</v>
      </c>
      <c r="N188" s="128">
        <v>25061</v>
      </c>
    </row>
    <row r="189" spans="1:14" x14ac:dyDescent="0.3">
      <c r="A189" s="126">
        <v>45113</v>
      </c>
      <c r="B189" t="s">
        <v>2459</v>
      </c>
      <c r="C189" s="127">
        <v>4859.8</v>
      </c>
      <c r="D189" s="127">
        <v>4898</v>
      </c>
      <c r="E189" s="127">
        <v>4803</v>
      </c>
      <c r="F189" s="127">
        <v>4856.3</v>
      </c>
      <c r="G189" s="127">
        <v>4897.3</v>
      </c>
      <c r="H189" s="127">
        <v>4889.3</v>
      </c>
      <c r="I189" s="127">
        <v>4847.97</v>
      </c>
      <c r="J189" s="127">
        <v>5278.95</v>
      </c>
      <c r="K189" s="127">
        <v>3092.05</v>
      </c>
      <c r="L189" s="128">
        <v>231970</v>
      </c>
      <c r="M189" s="127">
        <v>1124583787.2</v>
      </c>
      <c r="N189" s="128">
        <v>19892</v>
      </c>
    </row>
    <row r="190" spans="1:14" x14ac:dyDescent="0.3">
      <c r="A190" s="126">
        <v>45112</v>
      </c>
      <c r="B190" t="s">
        <v>2459</v>
      </c>
      <c r="C190" s="127">
        <v>4835.1000000000004</v>
      </c>
      <c r="D190" s="127">
        <v>4869.1499999999996</v>
      </c>
      <c r="E190" s="127">
        <v>4818.05</v>
      </c>
      <c r="F190" s="127">
        <v>4867.3999999999996</v>
      </c>
      <c r="G190" s="127">
        <v>4853.8</v>
      </c>
      <c r="H190" s="127">
        <v>4856.3</v>
      </c>
      <c r="I190" s="127">
        <v>4845.5600000000004</v>
      </c>
      <c r="J190" s="127">
        <v>5278.95</v>
      </c>
      <c r="K190" s="127">
        <v>3092.05</v>
      </c>
      <c r="L190" s="128">
        <v>412181</v>
      </c>
      <c r="M190" s="127">
        <v>1997246510.0999999</v>
      </c>
      <c r="N190" s="128">
        <v>42255</v>
      </c>
    </row>
    <row r="191" spans="1:14" x14ac:dyDescent="0.3">
      <c r="A191" s="126">
        <v>45111</v>
      </c>
      <c r="B191" t="s">
        <v>2459</v>
      </c>
      <c r="C191" s="127">
        <v>4874.8999999999996</v>
      </c>
      <c r="D191" s="127">
        <v>4888</v>
      </c>
      <c r="E191" s="127">
        <v>4822</v>
      </c>
      <c r="F191" s="127">
        <v>4861.75</v>
      </c>
      <c r="G191" s="127">
        <v>4878</v>
      </c>
      <c r="H191" s="127">
        <v>4867.3999999999996</v>
      </c>
      <c r="I191" s="127">
        <v>4853.83</v>
      </c>
      <c r="J191" s="127">
        <v>5278.95</v>
      </c>
      <c r="K191" s="127">
        <v>3092.05</v>
      </c>
      <c r="L191" s="128">
        <v>224970</v>
      </c>
      <c r="M191" s="127">
        <v>1091966445.3</v>
      </c>
      <c r="N191" s="128">
        <v>28630</v>
      </c>
    </row>
    <row r="192" spans="1:14" x14ac:dyDescent="0.3">
      <c r="A192" s="126">
        <v>45110</v>
      </c>
      <c r="B192" t="s">
        <v>2459</v>
      </c>
      <c r="C192" s="127">
        <v>5055</v>
      </c>
      <c r="D192" s="127">
        <v>5055</v>
      </c>
      <c r="E192" s="127">
        <v>4850</v>
      </c>
      <c r="F192" s="127">
        <v>5011.05</v>
      </c>
      <c r="G192" s="127">
        <v>4862.8999999999996</v>
      </c>
      <c r="H192" s="127">
        <v>4861.75</v>
      </c>
      <c r="I192" s="127">
        <v>4891.62</v>
      </c>
      <c r="J192" s="127">
        <v>5278.95</v>
      </c>
      <c r="K192" s="127">
        <v>3092.05</v>
      </c>
      <c r="L192" s="128">
        <v>489416</v>
      </c>
      <c r="M192" s="127">
        <v>2394038897.5</v>
      </c>
      <c r="N192" s="128">
        <v>70767</v>
      </c>
    </row>
    <row r="193" spans="1:14" x14ac:dyDescent="0.3">
      <c r="A193" s="126">
        <v>45107</v>
      </c>
      <c r="B193" t="s">
        <v>2459</v>
      </c>
      <c r="C193" s="127">
        <v>4888</v>
      </c>
      <c r="D193" s="127">
        <v>5038.6499999999996</v>
      </c>
      <c r="E193" s="127">
        <v>4878.05</v>
      </c>
      <c r="F193" s="127">
        <v>4875.8999999999996</v>
      </c>
      <c r="G193" s="127">
        <v>5007.1000000000004</v>
      </c>
      <c r="H193" s="127">
        <v>5011.05</v>
      </c>
      <c r="I193" s="127">
        <v>4979.6099999999997</v>
      </c>
      <c r="J193" s="127">
        <v>5278.95</v>
      </c>
      <c r="K193" s="127">
        <v>3092.05</v>
      </c>
      <c r="L193" s="128">
        <v>480084</v>
      </c>
      <c r="M193" s="127">
        <v>2390632427.4000001</v>
      </c>
      <c r="N193" s="128">
        <v>45350</v>
      </c>
    </row>
    <row r="194" spans="1:14" x14ac:dyDescent="0.3">
      <c r="A194" s="126">
        <v>45105</v>
      </c>
      <c r="B194" t="s">
        <v>2459</v>
      </c>
      <c r="C194" s="127">
        <v>4909.45</v>
      </c>
      <c r="D194" s="127">
        <v>4928.3500000000004</v>
      </c>
      <c r="E194" s="127">
        <v>4860</v>
      </c>
      <c r="F194" s="127">
        <v>4891.8999999999996</v>
      </c>
      <c r="G194" s="127">
        <v>4887</v>
      </c>
      <c r="H194" s="127">
        <v>4875.8999999999996</v>
      </c>
      <c r="I194" s="127">
        <v>4886.63</v>
      </c>
      <c r="J194" s="127">
        <v>5278.95</v>
      </c>
      <c r="K194" s="127">
        <v>3092.05</v>
      </c>
      <c r="L194" s="128">
        <v>227244</v>
      </c>
      <c r="M194" s="127">
        <v>1110457820.1500001</v>
      </c>
      <c r="N194" s="128">
        <v>27749</v>
      </c>
    </row>
    <row r="195" spans="1:14" x14ac:dyDescent="0.3">
      <c r="A195" s="126">
        <v>45104</v>
      </c>
      <c r="B195" t="s">
        <v>2459</v>
      </c>
      <c r="C195" s="127">
        <v>4855.25</v>
      </c>
      <c r="D195" s="127">
        <v>4931.8999999999996</v>
      </c>
      <c r="E195" s="127">
        <v>4855.25</v>
      </c>
      <c r="F195" s="127">
        <v>4906.1499999999996</v>
      </c>
      <c r="G195" s="127">
        <v>4900</v>
      </c>
      <c r="H195" s="127">
        <v>4891.8999999999996</v>
      </c>
      <c r="I195" s="127">
        <v>4896.13</v>
      </c>
      <c r="J195" s="127">
        <v>5278.95</v>
      </c>
      <c r="K195" s="127">
        <v>3092.05</v>
      </c>
      <c r="L195" s="128">
        <v>180714</v>
      </c>
      <c r="M195" s="127">
        <v>884799670.04999995</v>
      </c>
      <c r="N195" s="128">
        <v>17735</v>
      </c>
    </row>
    <row r="196" spans="1:14" x14ac:dyDescent="0.3">
      <c r="A196" s="126">
        <v>45103</v>
      </c>
      <c r="B196" t="s">
        <v>2459</v>
      </c>
      <c r="C196" s="127">
        <v>4794.75</v>
      </c>
      <c r="D196" s="127">
        <v>4927.75</v>
      </c>
      <c r="E196" s="127">
        <v>4771</v>
      </c>
      <c r="F196" s="127">
        <v>4804.8500000000004</v>
      </c>
      <c r="G196" s="127">
        <v>4910</v>
      </c>
      <c r="H196" s="127">
        <v>4906.1499999999996</v>
      </c>
      <c r="I196" s="127">
        <v>4860.8599999999997</v>
      </c>
      <c r="J196" s="127">
        <v>5278.95</v>
      </c>
      <c r="K196" s="127">
        <v>3092.05</v>
      </c>
      <c r="L196" s="128">
        <v>222718</v>
      </c>
      <c r="M196" s="127">
        <v>1082601225.25</v>
      </c>
      <c r="N196" s="128">
        <v>24014</v>
      </c>
    </row>
    <row r="197" spans="1:14" x14ac:dyDescent="0.3">
      <c r="A197" s="126">
        <v>45100</v>
      </c>
      <c r="B197" t="s">
        <v>2459</v>
      </c>
      <c r="C197" s="127">
        <v>4858.95</v>
      </c>
      <c r="D197" s="127">
        <v>4858.95</v>
      </c>
      <c r="E197" s="127">
        <v>4781.3500000000004</v>
      </c>
      <c r="F197" s="127">
        <v>4869.8999999999996</v>
      </c>
      <c r="G197" s="127">
        <v>4785</v>
      </c>
      <c r="H197" s="127">
        <v>4804.8500000000004</v>
      </c>
      <c r="I197" s="127">
        <v>4820.29</v>
      </c>
      <c r="J197" s="127">
        <v>5278.95</v>
      </c>
      <c r="K197" s="127">
        <v>3092.05</v>
      </c>
      <c r="L197" s="128">
        <v>164604</v>
      </c>
      <c r="M197" s="127">
        <v>793438517.14999998</v>
      </c>
      <c r="N197" s="128">
        <v>21288</v>
      </c>
    </row>
    <row r="198" spans="1:14" x14ac:dyDescent="0.3">
      <c r="A198" s="126">
        <v>45099</v>
      </c>
      <c r="B198" t="s">
        <v>2459</v>
      </c>
      <c r="C198" s="127">
        <v>4917</v>
      </c>
      <c r="D198" s="127">
        <v>4936.95</v>
      </c>
      <c r="E198" s="127">
        <v>4856.05</v>
      </c>
      <c r="F198" s="127">
        <v>4937.3999999999996</v>
      </c>
      <c r="G198" s="127">
        <v>4865</v>
      </c>
      <c r="H198" s="127">
        <v>4869.8999999999996</v>
      </c>
      <c r="I198" s="127">
        <v>4888</v>
      </c>
      <c r="J198" s="127">
        <v>5278.95</v>
      </c>
      <c r="K198" s="127">
        <v>3092.05</v>
      </c>
      <c r="L198" s="128">
        <v>213145</v>
      </c>
      <c r="M198" s="127">
        <v>1041853176.55</v>
      </c>
      <c r="N198" s="128">
        <v>17803</v>
      </c>
    </row>
    <row r="199" spans="1:14" x14ac:dyDescent="0.3">
      <c r="A199" s="126">
        <v>45098</v>
      </c>
      <c r="B199" t="s">
        <v>2459</v>
      </c>
      <c r="C199" s="127">
        <v>4999.8999999999996</v>
      </c>
      <c r="D199" s="127">
        <v>5000</v>
      </c>
      <c r="E199" s="127">
        <v>4928</v>
      </c>
      <c r="F199" s="127">
        <v>4969.05</v>
      </c>
      <c r="G199" s="127">
        <v>4942</v>
      </c>
      <c r="H199" s="127">
        <v>4937.3999999999996</v>
      </c>
      <c r="I199" s="127">
        <v>4953.91</v>
      </c>
      <c r="J199" s="127">
        <v>5278.95</v>
      </c>
      <c r="K199" s="127">
        <v>3092.05</v>
      </c>
      <c r="L199" s="128">
        <v>195989</v>
      </c>
      <c r="M199" s="127">
        <v>970912540.54999995</v>
      </c>
      <c r="N199" s="128">
        <v>19699</v>
      </c>
    </row>
    <row r="200" spans="1:14" x14ac:dyDescent="0.3">
      <c r="A200" s="126">
        <v>45097</v>
      </c>
      <c r="B200" t="s">
        <v>2459</v>
      </c>
      <c r="C200" s="127">
        <v>4950</v>
      </c>
      <c r="D200" s="127">
        <v>4975</v>
      </c>
      <c r="E200" s="127">
        <v>4905.75</v>
      </c>
      <c r="F200" s="127">
        <v>4943.1000000000004</v>
      </c>
      <c r="G200" s="127">
        <v>4971</v>
      </c>
      <c r="H200" s="127">
        <v>4969.05</v>
      </c>
      <c r="I200" s="127">
        <v>4946</v>
      </c>
      <c r="J200" s="127">
        <v>5278.95</v>
      </c>
      <c r="K200" s="127">
        <v>3092.05</v>
      </c>
      <c r="L200" s="128">
        <v>196462</v>
      </c>
      <c r="M200" s="127">
        <v>971701266.39999998</v>
      </c>
      <c r="N200" s="128">
        <v>15886</v>
      </c>
    </row>
    <row r="201" spans="1:14" x14ac:dyDescent="0.3">
      <c r="A201" s="126">
        <v>45096</v>
      </c>
      <c r="B201" t="s">
        <v>2459</v>
      </c>
      <c r="C201" s="127">
        <v>4940.05</v>
      </c>
      <c r="D201" s="127">
        <v>4980</v>
      </c>
      <c r="E201" s="127">
        <v>4910.95</v>
      </c>
      <c r="F201" s="127">
        <v>4958.75</v>
      </c>
      <c r="G201" s="127">
        <v>4935</v>
      </c>
      <c r="H201" s="127">
        <v>4943.1000000000004</v>
      </c>
      <c r="I201" s="127">
        <v>4945.3500000000004</v>
      </c>
      <c r="J201" s="127">
        <v>5278.95</v>
      </c>
      <c r="K201" s="127">
        <v>3092.05</v>
      </c>
      <c r="L201" s="128">
        <v>212753</v>
      </c>
      <c r="M201" s="127">
        <v>1052137983.05</v>
      </c>
      <c r="N201" s="128">
        <v>15950</v>
      </c>
    </row>
    <row r="202" spans="1:14" x14ac:dyDescent="0.3">
      <c r="A202" s="126">
        <v>45093</v>
      </c>
      <c r="B202" t="s">
        <v>2459</v>
      </c>
      <c r="C202" s="127">
        <v>5005</v>
      </c>
      <c r="D202" s="127">
        <v>5005</v>
      </c>
      <c r="E202" s="127">
        <v>4931</v>
      </c>
      <c r="F202" s="127">
        <v>4984.25</v>
      </c>
      <c r="G202" s="127">
        <v>4950</v>
      </c>
      <c r="H202" s="127">
        <v>4958.75</v>
      </c>
      <c r="I202" s="127">
        <v>4963.88</v>
      </c>
      <c r="J202" s="127">
        <v>5278.95</v>
      </c>
      <c r="K202" s="127">
        <v>3092.05</v>
      </c>
      <c r="L202" s="128">
        <v>250192</v>
      </c>
      <c r="M202" s="127">
        <v>1241923317.4000001</v>
      </c>
      <c r="N202" s="128">
        <v>22559</v>
      </c>
    </row>
    <row r="203" spans="1:14" x14ac:dyDescent="0.3">
      <c r="A203" s="126">
        <v>45092</v>
      </c>
      <c r="B203" t="s">
        <v>2459</v>
      </c>
      <c r="C203" s="127">
        <v>4950</v>
      </c>
      <c r="D203" s="127">
        <v>5010</v>
      </c>
      <c r="E203" s="127">
        <v>4906</v>
      </c>
      <c r="F203" s="127">
        <v>4964.25</v>
      </c>
      <c r="G203" s="127">
        <v>4968</v>
      </c>
      <c r="H203" s="127">
        <v>4984.25</v>
      </c>
      <c r="I203" s="127">
        <v>4983.17</v>
      </c>
      <c r="J203" s="127">
        <v>5278.95</v>
      </c>
      <c r="K203" s="127">
        <v>3092.05</v>
      </c>
      <c r="L203" s="128">
        <v>372058</v>
      </c>
      <c r="M203" s="127">
        <v>1854029386.0999999</v>
      </c>
      <c r="N203" s="128">
        <v>25541</v>
      </c>
    </row>
    <row r="204" spans="1:14" x14ac:dyDescent="0.3">
      <c r="A204" s="126">
        <v>45091</v>
      </c>
      <c r="B204" t="s">
        <v>2459</v>
      </c>
      <c r="C204" s="127">
        <v>4928</v>
      </c>
      <c r="D204" s="127">
        <v>4987.3500000000004</v>
      </c>
      <c r="E204" s="127">
        <v>4862</v>
      </c>
      <c r="F204" s="127">
        <v>5040.2</v>
      </c>
      <c r="G204" s="127">
        <v>4970</v>
      </c>
      <c r="H204" s="127">
        <v>4964.25</v>
      </c>
      <c r="I204" s="127">
        <v>4917.47</v>
      </c>
      <c r="J204" s="127">
        <v>5278.95</v>
      </c>
      <c r="K204" s="127">
        <v>3092.05</v>
      </c>
      <c r="L204" s="128">
        <v>517393</v>
      </c>
      <c r="M204" s="127">
        <v>2544264932.1500001</v>
      </c>
      <c r="N204" s="128">
        <v>40476</v>
      </c>
    </row>
    <row r="205" spans="1:14" x14ac:dyDescent="0.3">
      <c r="A205" s="126">
        <v>45090</v>
      </c>
      <c r="B205" t="s">
        <v>2459</v>
      </c>
      <c r="C205" s="127">
        <v>5011.95</v>
      </c>
      <c r="D205" s="127">
        <v>5085</v>
      </c>
      <c r="E205" s="127">
        <v>4985</v>
      </c>
      <c r="F205" s="127">
        <v>4983.7</v>
      </c>
      <c r="G205" s="127">
        <v>5035.25</v>
      </c>
      <c r="H205" s="127">
        <v>5040.2</v>
      </c>
      <c r="I205" s="127">
        <v>5046.7299999999996</v>
      </c>
      <c r="J205" s="127">
        <v>5278.95</v>
      </c>
      <c r="K205" s="127">
        <v>3092.05</v>
      </c>
      <c r="L205" s="128">
        <v>360095</v>
      </c>
      <c r="M205" s="127">
        <v>1817302344.8499999</v>
      </c>
      <c r="N205" s="128">
        <v>30125</v>
      </c>
    </row>
    <row r="206" spans="1:14" x14ac:dyDescent="0.3">
      <c r="A206" s="126">
        <v>45089</v>
      </c>
      <c r="B206" t="s">
        <v>2459</v>
      </c>
      <c r="C206" s="127">
        <v>4920.05</v>
      </c>
      <c r="D206" s="127">
        <v>5002</v>
      </c>
      <c r="E206" s="127">
        <v>4839</v>
      </c>
      <c r="F206" s="127">
        <v>4886.75</v>
      </c>
      <c r="G206" s="127">
        <v>4977</v>
      </c>
      <c r="H206" s="127">
        <v>4983.7</v>
      </c>
      <c r="I206" s="127">
        <v>4955.66</v>
      </c>
      <c r="J206" s="127">
        <v>5278.95</v>
      </c>
      <c r="K206" s="127">
        <v>3092.05</v>
      </c>
      <c r="L206" s="128">
        <v>276496</v>
      </c>
      <c r="M206" s="127">
        <v>1370219057.55</v>
      </c>
      <c r="N206" s="128">
        <v>24096</v>
      </c>
    </row>
    <row r="207" spans="1:14" x14ac:dyDescent="0.3">
      <c r="A207" s="126">
        <v>45086</v>
      </c>
      <c r="B207" t="s">
        <v>2459</v>
      </c>
      <c r="C207" s="127">
        <v>4939.95</v>
      </c>
      <c r="D207" s="127">
        <v>4946</v>
      </c>
      <c r="E207" s="127">
        <v>4820</v>
      </c>
      <c r="F207" s="127">
        <v>4926.1499999999996</v>
      </c>
      <c r="G207" s="127">
        <v>4877</v>
      </c>
      <c r="H207" s="127">
        <v>4886.75</v>
      </c>
      <c r="I207" s="127">
        <v>4871.8</v>
      </c>
      <c r="J207" s="127">
        <v>5278.95</v>
      </c>
      <c r="K207" s="127">
        <v>3092.05</v>
      </c>
      <c r="L207" s="128">
        <v>374362</v>
      </c>
      <c r="M207" s="127">
        <v>1823817051.4000001</v>
      </c>
      <c r="N207" s="128">
        <v>41481</v>
      </c>
    </row>
    <row r="208" spans="1:14" x14ac:dyDescent="0.3">
      <c r="A208" s="126">
        <v>45085</v>
      </c>
      <c r="B208" t="s">
        <v>2459</v>
      </c>
      <c r="C208" s="127">
        <v>5040</v>
      </c>
      <c r="D208" s="127">
        <v>5040</v>
      </c>
      <c r="E208" s="127">
        <v>4915</v>
      </c>
      <c r="F208" s="127">
        <v>5018.55</v>
      </c>
      <c r="G208" s="127">
        <v>4935</v>
      </c>
      <c r="H208" s="127">
        <v>4926.1499999999996</v>
      </c>
      <c r="I208" s="127">
        <v>4951.34</v>
      </c>
      <c r="J208" s="127">
        <v>5278.95</v>
      </c>
      <c r="K208" s="127">
        <v>3092.05</v>
      </c>
      <c r="L208" s="128">
        <v>216000</v>
      </c>
      <c r="M208" s="127">
        <v>1069489950.25</v>
      </c>
      <c r="N208" s="128">
        <v>29177</v>
      </c>
    </row>
    <row r="209" spans="1:14" x14ac:dyDescent="0.3">
      <c r="A209" s="126">
        <v>45084</v>
      </c>
      <c r="B209" t="s">
        <v>2459</v>
      </c>
      <c r="C209" s="127">
        <v>5000</v>
      </c>
      <c r="D209" s="127">
        <v>5039</v>
      </c>
      <c r="E209" s="127">
        <v>4970</v>
      </c>
      <c r="F209" s="127">
        <v>4981.05</v>
      </c>
      <c r="G209" s="127">
        <v>5009.3500000000004</v>
      </c>
      <c r="H209" s="127">
        <v>5018.55</v>
      </c>
      <c r="I209" s="127">
        <v>5007.8900000000003</v>
      </c>
      <c r="J209" s="127">
        <v>5278.95</v>
      </c>
      <c r="K209" s="127">
        <v>3092.05</v>
      </c>
      <c r="L209" s="128">
        <v>229124</v>
      </c>
      <c r="M209" s="127">
        <v>1147428344.4000001</v>
      </c>
      <c r="N209" s="128">
        <v>23273</v>
      </c>
    </row>
    <row r="210" spans="1:14" x14ac:dyDescent="0.3">
      <c r="A210" s="126">
        <v>45083</v>
      </c>
      <c r="B210" t="s">
        <v>2459</v>
      </c>
      <c r="C210" s="127">
        <v>5098</v>
      </c>
      <c r="D210" s="127">
        <v>5098</v>
      </c>
      <c r="E210" s="127">
        <v>4905</v>
      </c>
      <c r="F210" s="127">
        <v>5209.45</v>
      </c>
      <c r="G210" s="127">
        <v>4985</v>
      </c>
      <c r="H210" s="127">
        <v>4981.05</v>
      </c>
      <c r="I210" s="127">
        <v>4981.4399999999996</v>
      </c>
      <c r="J210" s="127">
        <v>5278.95</v>
      </c>
      <c r="K210" s="127">
        <v>3092.05</v>
      </c>
      <c r="L210" s="128">
        <v>759668</v>
      </c>
      <c r="M210" s="127">
        <v>3784236866.0500002</v>
      </c>
      <c r="N210" s="128">
        <v>71879</v>
      </c>
    </row>
    <row r="211" spans="1:14" x14ac:dyDescent="0.3">
      <c r="A211" s="126">
        <v>45082</v>
      </c>
      <c r="B211" t="s">
        <v>2459</v>
      </c>
      <c r="C211" s="127">
        <v>5268</v>
      </c>
      <c r="D211" s="127">
        <v>5276</v>
      </c>
      <c r="E211" s="127">
        <v>5191.5</v>
      </c>
      <c r="F211" s="127">
        <v>5226.5</v>
      </c>
      <c r="G211" s="127">
        <v>5200</v>
      </c>
      <c r="H211" s="127">
        <v>5209.45</v>
      </c>
      <c r="I211" s="127">
        <v>5225.8900000000003</v>
      </c>
      <c r="J211" s="127">
        <v>5278.95</v>
      </c>
      <c r="K211" s="127">
        <v>3092.05</v>
      </c>
      <c r="L211" s="128">
        <v>106367</v>
      </c>
      <c r="M211" s="127">
        <v>555861726.39999998</v>
      </c>
      <c r="N211" s="128">
        <v>10940</v>
      </c>
    </row>
    <row r="212" spans="1:14" x14ac:dyDescent="0.3">
      <c r="A212" s="126">
        <v>45079</v>
      </c>
      <c r="B212" t="s">
        <v>2459</v>
      </c>
      <c r="C212" s="127">
        <v>5200</v>
      </c>
      <c r="D212" s="127">
        <v>5278.95</v>
      </c>
      <c r="E212" s="127">
        <v>5175</v>
      </c>
      <c r="F212" s="127">
        <v>5173.5</v>
      </c>
      <c r="G212" s="127">
        <v>5224.7</v>
      </c>
      <c r="H212" s="127">
        <v>5226.5</v>
      </c>
      <c r="I212" s="127">
        <v>5229.7</v>
      </c>
      <c r="J212" s="127">
        <v>5278.95</v>
      </c>
      <c r="K212" s="127">
        <v>3092.05</v>
      </c>
      <c r="L212" s="128">
        <v>383230</v>
      </c>
      <c r="M212" s="127">
        <v>2004178740.3</v>
      </c>
      <c r="N212" s="128">
        <v>35992</v>
      </c>
    </row>
    <row r="213" spans="1:14" x14ac:dyDescent="0.3">
      <c r="A213" s="126">
        <v>45078</v>
      </c>
      <c r="B213" t="s">
        <v>2459</v>
      </c>
      <c r="C213" s="127">
        <v>5158</v>
      </c>
      <c r="D213" s="127">
        <v>5201</v>
      </c>
      <c r="E213" s="127">
        <v>5094.25</v>
      </c>
      <c r="F213" s="127">
        <v>5138.3999999999996</v>
      </c>
      <c r="G213" s="127">
        <v>5170</v>
      </c>
      <c r="H213" s="127">
        <v>5173.5</v>
      </c>
      <c r="I213" s="127">
        <v>5153.87</v>
      </c>
      <c r="J213" s="127">
        <v>5201</v>
      </c>
      <c r="K213" s="127">
        <v>3092.05</v>
      </c>
      <c r="L213" s="128">
        <v>283454</v>
      </c>
      <c r="M213" s="127">
        <v>1460883833.8499999</v>
      </c>
      <c r="N213" s="128">
        <v>29245</v>
      </c>
    </row>
    <row r="214" spans="1:14" x14ac:dyDescent="0.3">
      <c r="A214" s="126">
        <v>45077</v>
      </c>
      <c r="B214" t="s">
        <v>2459</v>
      </c>
      <c r="C214" s="127">
        <v>5068.45</v>
      </c>
      <c r="D214" s="127">
        <v>5159</v>
      </c>
      <c r="E214" s="127">
        <v>5050</v>
      </c>
      <c r="F214" s="127">
        <v>5072.3500000000004</v>
      </c>
      <c r="G214" s="127">
        <v>5142</v>
      </c>
      <c r="H214" s="127">
        <v>5138.3999999999996</v>
      </c>
      <c r="I214" s="127">
        <v>5122.99</v>
      </c>
      <c r="J214" s="127">
        <v>5160</v>
      </c>
      <c r="K214" s="127">
        <v>3092.05</v>
      </c>
      <c r="L214" s="128">
        <v>330284</v>
      </c>
      <c r="M214" s="127">
        <v>1692040335.25</v>
      </c>
      <c r="N214" s="128">
        <v>29024</v>
      </c>
    </row>
    <row r="215" spans="1:14" x14ac:dyDescent="0.3">
      <c r="A215" s="126">
        <v>45076</v>
      </c>
      <c r="B215" t="s">
        <v>2459</v>
      </c>
      <c r="C215" s="127">
        <v>5043.8500000000004</v>
      </c>
      <c r="D215" s="127">
        <v>5101.5</v>
      </c>
      <c r="E215" s="127">
        <v>5026.1499999999996</v>
      </c>
      <c r="F215" s="127">
        <v>5039.25</v>
      </c>
      <c r="G215" s="127">
        <v>5068.7</v>
      </c>
      <c r="H215" s="127">
        <v>5072.3500000000004</v>
      </c>
      <c r="I215" s="127">
        <v>5068.33</v>
      </c>
      <c r="J215" s="127">
        <v>5160</v>
      </c>
      <c r="K215" s="127">
        <v>3092.05</v>
      </c>
      <c r="L215" s="128">
        <v>215994</v>
      </c>
      <c r="M215" s="127">
        <v>1094728415.5</v>
      </c>
      <c r="N215" s="128">
        <v>23747</v>
      </c>
    </row>
    <row r="216" spans="1:14" x14ac:dyDescent="0.3">
      <c r="A216" s="126">
        <v>45075</v>
      </c>
      <c r="B216" t="s">
        <v>2459</v>
      </c>
      <c r="C216" s="127">
        <v>5133.6499999999996</v>
      </c>
      <c r="D216" s="127">
        <v>5133.6499999999996</v>
      </c>
      <c r="E216" s="127">
        <v>5031.25</v>
      </c>
      <c r="F216" s="127">
        <v>5088.95</v>
      </c>
      <c r="G216" s="127">
        <v>5041.05</v>
      </c>
      <c r="H216" s="127">
        <v>5039.25</v>
      </c>
      <c r="I216" s="127">
        <v>5077.67</v>
      </c>
      <c r="J216" s="127">
        <v>5160</v>
      </c>
      <c r="K216" s="127">
        <v>3092.05</v>
      </c>
      <c r="L216" s="128">
        <v>246803</v>
      </c>
      <c r="M216" s="127">
        <v>1253185156.2</v>
      </c>
      <c r="N216" s="128">
        <v>25667</v>
      </c>
    </row>
    <row r="217" spans="1:14" x14ac:dyDescent="0.3">
      <c r="A217" s="126">
        <v>45072</v>
      </c>
      <c r="B217" t="s">
        <v>2459</v>
      </c>
      <c r="C217" s="127">
        <v>5066</v>
      </c>
      <c r="D217" s="127">
        <v>5160</v>
      </c>
      <c r="E217" s="127">
        <v>5031.3999999999996</v>
      </c>
      <c r="F217" s="127">
        <v>5026.5</v>
      </c>
      <c r="G217" s="127">
        <v>5075.25</v>
      </c>
      <c r="H217" s="127">
        <v>5088.95</v>
      </c>
      <c r="I217" s="127">
        <v>5114.8500000000004</v>
      </c>
      <c r="J217" s="127">
        <v>5160</v>
      </c>
      <c r="K217" s="127">
        <v>3092.05</v>
      </c>
      <c r="L217" s="128">
        <v>586129</v>
      </c>
      <c r="M217" s="127">
        <v>2997964025.9499998</v>
      </c>
      <c r="N217" s="128">
        <v>44751</v>
      </c>
    </row>
    <row r="218" spans="1:14" x14ac:dyDescent="0.3">
      <c r="A218" s="126">
        <v>45071</v>
      </c>
      <c r="B218" t="s">
        <v>2459</v>
      </c>
      <c r="C218" s="127">
        <v>4990</v>
      </c>
      <c r="D218" s="127">
        <v>5043</v>
      </c>
      <c r="E218" s="127">
        <v>4966.1499999999996</v>
      </c>
      <c r="F218" s="127">
        <v>4966.7</v>
      </c>
      <c r="G218" s="127">
        <v>5035</v>
      </c>
      <c r="H218" s="127">
        <v>5026.5</v>
      </c>
      <c r="I218" s="127">
        <v>5011.9799999999996</v>
      </c>
      <c r="J218" s="127">
        <v>5135</v>
      </c>
      <c r="K218" s="127">
        <v>3092.05</v>
      </c>
      <c r="L218" s="128">
        <v>220280</v>
      </c>
      <c r="M218" s="127">
        <v>1104038382.8</v>
      </c>
      <c r="N218" s="128">
        <v>21595</v>
      </c>
    </row>
    <row r="219" spans="1:14" x14ac:dyDescent="0.3">
      <c r="A219" s="126">
        <v>45070</v>
      </c>
      <c r="B219" t="s">
        <v>2459</v>
      </c>
      <c r="C219" s="127">
        <v>4935</v>
      </c>
      <c r="D219" s="127">
        <v>5059.95</v>
      </c>
      <c r="E219" s="127">
        <v>4895.3500000000004</v>
      </c>
      <c r="F219" s="127">
        <v>4950.05</v>
      </c>
      <c r="G219" s="127">
        <v>4980</v>
      </c>
      <c r="H219" s="127">
        <v>4966.7</v>
      </c>
      <c r="I219" s="127">
        <v>4990.2</v>
      </c>
      <c r="J219" s="127">
        <v>5135</v>
      </c>
      <c r="K219" s="127">
        <v>3092.05</v>
      </c>
      <c r="L219" s="128">
        <v>402580</v>
      </c>
      <c r="M219" s="127">
        <v>2008955055.5</v>
      </c>
      <c r="N219" s="128">
        <v>28913</v>
      </c>
    </row>
    <row r="220" spans="1:14" x14ac:dyDescent="0.3">
      <c r="A220" s="126">
        <v>45069</v>
      </c>
      <c r="B220" t="s">
        <v>2459</v>
      </c>
      <c r="C220" s="127">
        <v>5040</v>
      </c>
      <c r="D220" s="127">
        <v>5096</v>
      </c>
      <c r="E220" s="127">
        <v>4940</v>
      </c>
      <c r="F220" s="127">
        <v>5041.1000000000004</v>
      </c>
      <c r="G220" s="127">
        <v>4950</v>
      </c>
      <c r="H220" s="127">
        <v>4950.05</v>
      </c>
      <c r="I220" s="127">
        <v>5003.16</v>
      </c>
      <c r="J220" s="127">
        <v>5135</v>
      </c>
      <c r="K220" s="127">
        <v>3092.05</v>
      </c>
      <c r="L220" s="128">
        <v>339022</v>
      </c>
      <c r="M220" s="127">
        <v>1696179652.9000001</v>
      </c>
      <c r="N220" s="128">
        <v>42960</v>
      </c>
    </row>
    <row r="221" spans="1:14" x14ac:dyDescent="0.3">
      <c r="A221" s="126">
        <v>45068</v>
      </c>
      <c r="B221" t="s">
        <v>2459</v>
      </c>
      <c r="C221" s="127">
        <v>4900</v>
      </c>
      <c r="D221" s="127">
        <v>5056.25</v>
      </c>
      <c r="E221" s="127">
        <v>4890</v>
      </c>
      <c r="F221" s="127">
        <v>4888.2</v>
      </c>
      <c r="G221" s="127">
        <v>5040</v>
      </c>
      <c r="H221" s="127">
        <v>5041.1000000000004</v>
      </c>
      <c r="I221" s="127">
        <v>4964.72</v>
      </c>
      <c r="J221" s="127">
        <v>5135</v>
      </c>
      <c r="K221" s="127">
        <v>3092.05</v>
      </c>
      <c r="L221" s="128">
        <v>433771</v>
      </c>
      <c r="M221" s="127">
        <v>2153550655.6999998</v>
      </c>
      <c r="N221" s="128">
        <v>31174</v>
      </c>
    </row>
    <row r="222" spans="1:14" x14ac:dyDescent="0.3">
      <c r="A222" s="126">
        <v>45065</v>
      </c>
      <c r="B222" t="s">
        <v>2459</v>
      </c>
      <c r="C222" s="127">
        <v>4785</v>
      </c>
      <c r="D222" s="127">
        <v>4896</v>
      </c>
      <c r="E222" s="127">
        <v>4765.3999999999996</v>
      </c>
      <c r="F222" s="127">
        <v>4748.25</v>
      </c>
      <c r="G222" s="127">
        <v>4880</v>
      </c>
      <c r="H222" s="127">
        <v>4888.2</v>
      </c>
      <c r="I222" s="127">
        <v>4854.28</v>
      </c>
      <c r="J222" s="127">
        <v>5135</v>
      </c>
      <c r="K222" s="127">
        <v>3092.05</v>
      </c>
      <c r="L222" s="128">
        <v>508919</v>
      </c>
      <c r="M222" s="127">
        <v>2470433039.3499999</v>
      </c>
      <c r="N222" s="128">
        <v>39596</v>
      </c>
    </row>
    <row r="223" spans="1:14" x14ac:dyDescent="0.3">
      <c r="A223" s="126">
        <v>45064</v>
      </c>
      <c r="B223" t="s">
        <v>2459</v>
      </c>
      <c r="C223" s="127">
        <v>4846.95</v>
      </c>
      <c r="D223" s="127">
        <v>4854.2</v>
      </c>
      <c r="E223" s="127">
        <v>4735.3</v>
      </c>
      <c r="F223" s="127">
        <v>4804.3500000000004</v>
      </c>
      <c r="G223" s="127">
        <v>4743</v>
      </c>
      <c r="H223" s="127">
        <v>4748.25</v>
      </c>
      <c r="I223" s="127">
        <v>4797.34</v>
      </c>
      <c r="J223" s="127">
        <v>5135</v>
      </c>
      <c r="K223" s="127">
        <v>3092.05</v>
      </c>
      <c r="L223" s="128">
        <v>180362</v>
      </c>
      <c r="M223" s="127">
        <v>865257481.79999995</v>
      </c>
      <c r="N223" s="128">
        <v>18548</v>
      </c>
    </row>
    <row r="224" spans="1:14" x14ac:dyDescent="0.3">
      <c r="A224" s="126">
        <v>45063</v>
      </c>
      <c r="B224" t="s">
        <v>2459</v>
      </c>
      <c r="C224" s="127">
        <v>4725.75</v>
      </c>
      <c r="D224" s="127">
        <v>4813.45</v>
      </c>
      <c r="E224" s="127">
        <v>4684</v>
      </c>
      <c r="F224" s="127">
        <v>4718</v>
      </c>
      <c r="G224" s="127">
        <v>4805</v>
      </c>
      <c r="H224" s="127">
        <v>4804.3500000000004</v>
      </c>
      <c r="I224" s="127">
        <v>4752.92</v>
      </c>
      <c r="J224" s="127">
        <v>5135</v>
      </c>
      <c r="K224" s="127">
        <v>3092.05</v>
      </c>
      <c r="L224" s="128">
        <v>356831</v>
      </c>
      <c r="M224" s="127">
        <v>1695988232.2</v>
      </c>
      <c r="N224" s="128">
        <v>29984</v>
      </c>
    </row>
    <row r="225" spans="1:14" x14ac:dyDescent="0.3">
      <c r="A225" s="126">
        <v>45062</v>
      </c>
      <c r="B225" t="s">
        <v>2459</v>
      </c>
      <c r="C225" s="127">
        <v>4715</v>
      </c>
      <c r="D225" s="127">
        <v>4814</v>
      </c>
      <c r="E225" s="127">
        <v>4675</v>
      </c>
      <c r="F225" s="127">
        <v>4691.3500000000004</v>
      </c>
      <c r="G225" s="127">
        <v>4714</v>
      </c>
      <c r="H225" s="127">
        <v>4718</v>
      </c>
      <c r="I225" s="127">
        <v>4754.55</v>
      </c>
      <c r="J225" s="127">
        <v>5135</v>
      </c>
      <c r="K225" s="127">
        <v>3092.05</v>
      </c>
      <c r="L225" s="128">
        <v>330323</v>
      </c>
      <c r="M225" s="127">
        <v>1570538576.5999999</v>
      </c>
      <c r="N225" s="128">
        <v>30373</v>
      </c>
    </row>
    <row r="226" spans="1:14" x14ac:dyDescent="0.3">
      <c r="A226" s="126">
        <v>45061</v>
      </c>
      <c r="B226" t="s">
        <v>2459</v>
      </c>
      <c r="C226" s="127">
        <v>4660</v>
      </c>
      <c r="D226" s="127">
        <v>4701.45</v>
      </c>
      <c r="E226" s="127">
        <v>4617</v>
      </c>
      <c r="F226" s="127">
        <v>4651.8999999999996</v>
      </c>
      <c r="G226" s="127">
        <v>4699</v>
      </c>
      <c r="H226" s="127">
        <v>4691.3500000000004</v>
      </c>
      <c r="I226" s="127">
        <v>4678.74</v>
      </c>
      <c r="J226" s="127">
        <v>5135</v>
      </c>
      <c r="K226" s="127">
        <v>3092.05</v>
      </c>
      <c r="L226" s="128">
        <v>155642</v>
      </c>
      <c r="M226" s="127">
        <v>728208158.35000002</v>
      </c>
      <c r="N226" s="128">
        <v>15680</v>
      </c>
    </row>
    <row r="227" spans="1:14" x14ac:dyDescent="0.3">
      <c r="A227" s="126">
        <v>45058</v>
      </c>
      <c r="B227" t="s">
        <v>2459</v>
      </c>
      <c r="C227" s="127">
        <v>4679</v>
      </c>
      <c r="D227" s="127">
        <v>4718.3</v>
      </c>
      <c r="E227" s="127">
        <v>4626.75</v>
      </c>
      <c r="F227" s="127">
        <v>4667.2</v>
      </c>
      <c r="G227" s="127">
        <v>4646.1000000000004</v>
      </c>
      <c r="H227" s="127">
        <v>4651.8999999999996</v>
      </c>
      <c r="I227" s="127">
        <v>4669.6099999999997</v>
      </c>
      <c r="J227" s="127">
        <v>5135</v>
      </c>
      <c r="K227" s="127">
        <v>3092.05</v>
      </c>
      <c r="L227" s="128">
        <v>209608</v>
      </c>
      <c r="M227" s="127">
        <v>978787906.39999998</v>
      </c>
      <c r="N227" s="128">
        <v>19626</v>
      </c>
    </row>
    <row r="228" spans="1:14" x14ac:dyDescent="0.3">
      <c r="A228" s="126">
        <v>45057</v>
      </c>
      <c r="B228" t="s">
        <v>2459</v>
      </c>
      <c r="C228" s="127">
        <v>4717</v>
      </c>
      <c r="D228" s="127">
        <v>4725.7</v>
      </c>
      <c r="E228" s="127">
        <v>4648.8999999999996</v>
      </c>
      <c r="F228" s="127">
        <v>4671.8</v>
      </c>
      <c r="G228" s="127">
        <v>4669.1499999999996</v>
      </c>
      <c r="H228" s="127">
        <v>4667.2</v>
      </c>
      <c r="I228" s="127">
        <v>4677.67</v>
      </c>
      <c r="J228" s="127">
        <v>5135</v>
      </c>
      <c r="K228" s="127">
        <v>3092.05</v>
      </c>
      <c r="L228" s="128">
        <v>230208</v>
      </c>
      <c r="M228" s="127">
        <v>1076837509.7</v>
      </c>
      <c r="N228" s="128">
        <v>22938</v>
      </c>
    </row>
    <row r="229" spans="1:14" x14ac:dyDescent="0.3">
      <c r="A229" s="126">
        <v>45056</v>
      </c>
      <c r="B229" t="s">
        <v>2459</v>
      </c>
      <c r="C229" s="127">
        <v>4726</v>
      </c>
      <c r="D229" s="127">
        <v>4726</v>
      </c>
      <c r="E229" s="127">
        <v>4657.5</v>
      </c>
      <c r="F229" s="127">
        <v>4695.1000000000004</v>
      </c>
      <c r="G229" s="127">
        <v>4672.6499999999996</v>
      </c>
      <c r="H229" s="127">
        <v>4671.8</v>
      </c>
      <c r="I229" s="127">
        <v>4686.54</v>
      </c>
      <c r="J229" s="127">
        <v>5135</v>
      </c>
      <c r="K229" s="127">
        <v>3092.05</v>
      </c>
      <c r="L229" s="128">
        <v>141399</v>
      </c>
      <c r="M229" s="127">
        <v>662672386.75</v>
      </c>
      <c r="N229" s="128">
        <v>13089</v>
      </c>
    </row>
    <row r="230" spans="1:14" x14ac:dyDescent="0.3">
      <c r="A230" s="126">
        <v>45055</v>
      </c>
      <c r="B230" t="s">
        <v>2459</v>
      </c>
      <c r="C230" s="127">
        <v>4700</v>
      </c>
      <c r="D230" s="127">
        <v>4766</v>
      </c>
      <c r="E230" s="127">
        <v>4681.3</v>
      </c>
      <c r="F230" s="127">
        <v>4674.25</v>
      </c>
      <c r="G230" s="127">
        <v>4692.75</v>
      </c>
      <c r="H230" s="127">
        <v>4695.1000000000004</v>
      </c>
      <c r="I230" s="127">
        <v>4726.2700000000004</v>
      </c>
      <c r="J230" s="127">
        <v>5135</v>
      </c>
      <c r="K230" s="127">
        <v>3092.05</v>
      </c>
      <c r="L230" s="128">
        <v>274423</v>
      </c>
      <c r="M230" s="127">
        <v>1296997239.6500001</v>
      </c>
      <c r="N230" s="128">
        <v>22059</v>
      </c>
    </row>
    <row r="231" spans="1:14" x14ac:dyDescent="0.3">
      <c r="A231" s="126">
        <v>45054</v>
      </c>
      <c r="B231" t="s">
        <v>2459</v>
      </c>
      <c r="C231" s="127">
        <v>4673</v>
      </c>
      <c r="D231" s="127">
        <v>4695.95</v>
      </c>
      <c r="E231" s="127">
        <v>4636</v>
      </c>
      <c r="F231" s="127">
        <v>4639.75</v>
      </c>
      <c r="G231" s="127">
        <v>4666.1000000000004</v>
      </c>
      <c r="H231" s="127">
        <v>4674.25</v>
      </c>
      <c r="I231" s="127">
        <v>4664.21</v>
      </c>
      <c r="J231" s="127">
        <v>5135</v>
      </c>
      <c r="K231" s="127">
        <v>3092.05</v>
      </c>
      <c r="L231" s="128">
        <v>190163</v>
      </c>
      <c r="M231" s="127">
        <v>886959545.45000005</v>
      </c>
      <c r="N231" s="128">
        <v>26739</v>
      </c>
    </row>
    <row r="232" spans="1:14" x14ac:dyDescent="0.3">
      <c r="A232" s="126">
        <v>45051</v>
      </c>
      <c r="B232" t="s">
        <v>2459</v>
      </c>
      <c r="C232" s="127">
        <v>4669</v>
      </c>
      <c r="D232" s="127">
        <v>4716.6000000000004</v>
      </c>
      <c r="E232" s="127">
        <v>4627.75</v>
      </c>
      <c r="F232" s="127">
        <v>4669.25</v>
      </c>
      <c r="G232" s="127">
        <v>4634.6499999999996</v>
      </c>
      <c r="H232" s="127">
        <v>4639.75</v>
      </c>
      <c r="I232" s="127">
        <v>4658.5200000000004</v>
      </c>
      <c r="J232" s="127">
        <v>5135</v>
      </c>
      <c r="K232" s="127">
        <v>3092.05</v>
      </c>
      <c r="L232" s="128">
        <v>210638</v>
      </c>
      <c r="M232" s="127">
        <v>981261346</v>
      </c>
      <c r="N232" s="128">
        <v>28939</v>
      </c>
    </row>
    <row r="233" spans="1:14" x14ac:dyDescent="0.3">
      <c r="A233" s="126">
        <v>45050</v>
      </c>
      <c r="B233" t="s">
        <v>2459</v>
      </c>
      <c r="C233" s="127">
        <v>4685.6499999999996</v>
      </c>
      <c r="D233" s="127">
        <v>4718</v>
      </c>
      <c r="E233" s="127">
        <v>4620</v>
      </c>
      <c r="F233" s="127">
        <v>4677.95</v>
      </c>
      <c r="G233" s="127">
        <v>4663.45</v>
      </c>
      <c r="H233" s="127">
        <v>4669.25</v>
      </c>
      <c r="I233" s="127">
        <v>4663.1499999999996</v>
      </c>
      <c r="J233" s="127">
        <v>5135</v>
      </c>
      <c r="K233" s="127">
        <v>3092.05</v>
      </c>
      <c r="L233" s="128">
        <v>248605</v>
      </c>
      <c r="M233" s="127">
        <v>1159281355.8</v>
      </c>
      <c r="N233" s="128">
        <v>25008</v>
      </c>
    </row>
    <row r="234" spans="1:14" x14ac:dyDescent="0.3">
      <c r="A234" s="126">
        <v>45049</v>
      </c>
      <c r="B234" t="s">
        <v>2459</v>
      </c>
      <c r="C234" s="127">
        <v>4720</v>
      </c>
      <c r="D234" s="127">
        <v>4749.3999999999996</v>
      </c>
      <c r="E234" s="127">
        <v>4671</v>
      </c>
      <c r="F234" s="127">
        <v>4750.8999999999996</v>
      </c>
      <c r="G234" s="127">
        <v>4683</v>
      </c>
      <c r="H234" s="127">
        <v>4677.95</v>
      </c>
      <c r="I234" s="127">
        <v>4707.6099999999997</v>
      </c>
      <c r="J234" s="127">
        <v>5135</v>
      </c>
      <c r="K234" s="127">
        <v>3092.05</v>
      </c>
      <c r="L234" s="128">
        <v>279559</v>
      </c>
      <c r="M234" s="127">
        <v>1316054734.2</v>
      </c>
      <c r="N234" s="128">
        <v>25058</v>
      </c>
    </row>
    <row r="235" spans="1:14" x14ac:dyDescent="0.3">
      <c r="A235" s="126">
        <v>45048</v>
      </c>
      <c r="B235" t="s">
        <v>2459</v>
      </c>
      <c r="C235" s="127">
        <v>4757</v>
      </c>
      <c r="D235" s="127">
        <v>4822.45</v>
      </c>
      <c r="E235" s="127">
        <v>4730.45</v>
      </c>
      <c r="F235" s="127">
        <v>4737.25</v>
      </c>
      <c r="G235" s="127">
        <v>4731.25</v>
      </c>
      <c r="H235" s="127">
        <v>4750.8999999999996</v>
      </c>
      <c r="I235" s="127">
        <v>4776.43</v>
      </c>
      <c r="J235" s="127">
        <v>5135</v>
      </c>
      <c r="K235" s="127">
        <v>3092.05</v>
      </c>
      <c r="L235" s="128">
        <v>273054</v>
      </c>
      <c r="M235" s="127">
        <v>1304223951.2</v>
      </c>
      <c r="N235" s="128">
        <v>27054</v>
      </c>
    </row>
    <row r="236" spans="1:14" x14ac:dyDescent="0.3">
      <c r="A236" s="126">
        <v>45044</v>
      </c>
      <c r="B236" t="s">
        <v>2459</v>
      </c>
      <c r="C236" s="127">
        <v>4598</v>
      </c>
      <c r="D236" s="127">
        <v>4769.8</v>
      </c>
      <c r="E236" s="127">
        <v>4590.05</v>
      </c>
      <c r="F236" s="127">
        <v>4583.2</v>
      </c>
      <c r="G236" s="127">
        <v>4727</v>
      </c>
      <c r="H236" s="127">
        <v>4737.25</v>
      </c>
      <c r="I236" s="127">
        <v>4720.7</v>
      </c>
      <c r="J236" s="127">
        <v>5135</v>
      </c>
      <c r="K236" s="127">
        <v>3092.05</v>
      </c>
      <c r="L236" s="128">
        <v>584752</v>
      </c>
      <c r="M236" s="127">
        <v>2760440245.0500002</v>
      </c>
      <c r="N236" s="128">
        <v>68834</v>
      </c>
    </row>
    <row r="237" spans="1:14" x14ac:dyDescent="0.3">
      <c r="A237" s="126">
        <v>45043</v>
      </c>
      <c r="B237" t="s">
        <v>2459</v>
      </c>
      <c r="C237" s="127">
        <v>4469.8</v>
      </c>
      <c r="D237" s="127">
        <v>4631.8999999999996</v>
      </c>
      <c r="E237" s="127">
        <v>4445</v>
      </c>
      <c r="F237" s="127">
        <v>4472.2</v>
      </c>
      <c r="G237" s="127">
        <v>4566</v>
      </c>
      <c r="H237" s="127">
        <v>4583.2</v>
      </c>
      <c r="I237" s="127">
        <v>4566.3900000000003</v>
      </c>
      <c r="J237" s="127">
        <v>5135</v>
      </c>
      <c r="K237" s="127">
        <v>3092.05</v>
      </c>
      <c r="L237" s="128">
        <v>453725</v>
      </c>
      <c r="M237" s="127">
        <v>2071886771.4000001</v>
      </c>
      <c r="N237" s="128">
        <v>33332</v>
      </c>
    </row>
    <row r="238" spans="1:14" x14ac:dyDescent="0.3">
      <c r="A238" s="126">
        <v>45042</v>
      </c>
      <c r="B238" t="s">
        <v>2459</v>
      </c>
      <c r="C238" s="127">
        <v>4408.05</v>
      </c>
      <c r="D238" s="127">
        <v>4545.5</v>
      </c>
      <c r="E238" s="127">
        <v>4351.3</v>
      </c>
      <c r="F238" s="127">
        <v>4472.2</v>
      </c>
      <c r="G238" s="127">
        <v>4460.05</v>
      </c>
      <c r="H238" s="127">
        <v>4472.2</v>
      </c>
      <c r="I238" s="127">
        <v>4481.87</v>
      </c>
      <c r="J238" s="127">
        <v>5135</v>
      </c>
      <c r="K238" s="127">
        <v>3092.05</v>
      </c>
      <c r="L238" s="128">
        <v>583786</v>
      </c>
      <c r="M238" s="127">
        <v>2616450997</v>
      </c>
      <c r="N238" s="128">
        <v>51439</v>
      </c>
    </row>
    <row r="239" spans="1:14" x14ac:dyDescent="0.3">
      <c r="A239" s="126">
        <v>45041</v>
      </c>
      <c r="B239" t="s">
        <v>2459</v>
      </c>
      <c r="C239" s="127">
        <v>4395</v>
      </c>
      <c r="D239" s="127">
        <v>4498</v>
      </c>
      <c r="E239" s="127">
        <v>4364.3500000000004</v>
      </c>
      <c r="F239" s="127">
        <v>4442.3</v>
      </c>
      <c r="G239" s="127">
        <v>4462.8500000000004</v>
      </c>
      <c r="H239" s="127">
        <v>4472.2</v>
      </c>
      <c r="I239" s="127">
        <v>4429.8</v>
      </c>
      <c r="J239" s="127">
        <v>5135</v>
      </c>
      <c r="K239" s="127">
        <v>3092.05</v>
      </c>
      <c r="L239" s="128">
        <v>764971</v>
      </c>
      <c r="M239" s="127">
        <v>3388669996.5</v>
      </c>
      <c r="N239" s="128">
        <v>60555</v>
      </c>
    </row>
    <row r="240" spans="1:14" x14ac:dyDescent="0.3">
      <c r="A240" s="126">
        <v>45040</v>
      </c>
      <c r="B240" t="s">
        <v>2459</v>
      </c>
      <c r="C240" s="127">
        <v>4340</v>
      </c>
      <c r="D240" s="127">
        <v>4468.95</v>
      </c>
      <c r="E240" s="127">
        <v>4335.05</v>
      </c>
      <c r="F240" s="127">
        <v>4301.3500000000004</v>
      </c>
      <c r="G240" s="127">
        <v>4468.95</v>
      </c>
      <c r="H240" s="127">
        <v>4442.3</v>
      </c>
      <c r="I240" s="127">
        <v>4418.49</v>
      </c>
      <c r="J240" s="127">
        <v>5135</v>
      </c>
      <c r="K240" s="127">
        <v>3092.05</v>
      </c>
      <c r="L240" s="128">
        <v>719217</v>
      </c>
      <c r="M240" s="127">
        <v>3177856072.1999998</v>
      </c>
      <c r="N240" s="128">
        <v>70732</v>
      </c>
    </row>
    <row r="241" spans="1:14" x14ac:dyDescent="0.3">
      <c r="A241" s="126">
        <v>45037</v>
      </c>
      <c r="B241" t="s">
        <v>2459</v>
      </c>
      <c r="C241" s="127">
        <v>4300</v>
      </c>
      <c r="D241" s="127">
        <v>4348.5</v>
      </c>
      <c r="E241" s="127">
        <v>4225</v>
      </c>
      <c r="F241" s="127">
        <v>4290.05</v>
      </c>
      <c r="G241" s="127">
        <v>4333</v>
      </c>
      <c r="H241" s="127">
        <v>4301.3500000000004</v>
      </c>
      <c r="I241" s="127">
        <v>4288.45</v>
      </c>
      <c r="J241" s="127">
        <v>5135</v>
      </c>
      <c r="K241" s="127">
        <v>3092.05</v>
      </c>
      <c r="L241" s="128">
        <v>243354</v>
      </c>
      <c r="M241" s="127">
        <v>1043611427.15</v>
      </c>
      <c r="N241" s="128">
        <v>21963</v>
      </c>
    </row>
    <row r="242" spans="1:14" x14ac:dyDescent="0.3">
      <c r="A242" s="126">
        <v>45036</v>
      </c>
      <c r="B242" t="s">
        <v>2459</v>
      </c>
      <c r="C242" s="127">
        <v>4339.8999999999996</v>
      </c>
      <c r="D242" s="127">
        <v>4374.05</v>
      </c>
      <c r="E242" s="127">
        <v>4270</v>
      </c>
      <c r="F242" s="127">
        <v>4317.3999999999996</v>
      </c>
      <c r="G242" s="127">
        <v>4280</v>
      </c>
      <c r="H242" s="127">
        <v>4290.05</v>
      </c>
      <c r="I242" s="127">
        <v>4314.43</v>
      </c>
      <c r="J242" s="127">
        <v>5135</v>
      </c>
      <c r="K242" s="127">
        <v>3092.05</v>
      </c>
      <c r="L242" s="128">
        <v>200831</v>
      </c>
      <c r="M242" s="127">
        <v>866472010.29999995</v>
      </c>
      <c r="N242" s="128">
        <v>23157</v>
      </c>
    </row>
    <row r="243" spans="1:14" x14ac:dyDescent="0.3">
      <c r="A243" s="126">
        <v>45035</v>
      </c>
      <c r="B243" t="s">
        <v>2459</v>
      </c>
      <c r="C243" s="127">
        <v>4369.95</v>
      </c>
      <c r="D243" s="127">
        <v>4390</v>
      </c>
      <c r="E243" s="127">
        <v>4283</v>
      </c>
      <c r="F243" s="127">
        <v>4355.6000000000004</v>
      </c>
      <c r="G243" s="127">
        <v>4328.6000000000004</v>
      </c>
      <c r="H243" s="127">
        <v>4317.3999999999996</v>
      </c>
      <c r="I243" s="127">
        <v>4337.5</v>
      </c>
      <c r="J243" s="127">
        <v>5135</v>
      </c>
      <c r="K243" s="127">
        <v>3092.05</v>
      </c>
      <c r="L243" s="128">
        <v>367600</v>
      </c>
      <c r="M243" s="127">
        <v>1594464828.3</v>
      </c>
      <c r="N243" s="128">
        <v>41613</v>
      </c>
    </row>
    <row r="244" spans="1:14" x14ac:dyDescent="0.3">
      <c r="A244" s="126">
        <v>45034</v>
      </c>
      <c r="B244" t="s">
        <v>2459</v>
      </c>
      <c r="C244" s="127">
        <v>4244.95</v>
      </c>
      <c r="D244" s="127">
        <v>4382</v>
      </c>
      <c r="E244" s="127">
        <v>4180</v>
      </c>
      <c r="F244" s="127">
        <v>4204.55</v>
      </c>
      <c r="G244" s="127">
        <v>4360</v>
      </c>
      <c r="H244" s="127">
        <v>4355.6000000000004</v>
      </c>
      <c r="I244" s="127">
        <v>4271.21</v>
      </c>
      <c r="J244" s="127">
        <v>5135</v>
      </c>
      <c r="K244" s="127">
        <v>3092.05</v>
      </c>
      <c r="L244" s="128">
        <v>656221</v>
      </c>
      <c r="M244" s="127">
        <v>2802857540</v>
      </c>
      <c r="N244" s="128">
        <v>49335</v>
      </c>
    </row>
    <row r="245" spans="1:14" x14ac:dyDescent="0.3">
      <c r="A245" s="126">
        <v>45033</v>
      </c>
      <c r="B245" t="s">
        <v>2459</v>
      </c>
      <c r="C245" s="127">
        <v>4200</v>
      </c>
      <c r="D245" s="127">
        <v>4225</v>
      </c>
      <c r="E245" s="127">
        <v>3962.05</v>
      </c>
      <c r="F245" s="127">
        <v>4391.75</v>
      </c>
      <c r="G245" s="127">
        <v>4210</v>
      </c>
      <c r="H245" s="127">
        <v>4204.55</v>
      </c>
      <c r="I245" s="127">
        <v>4126.74</v>
      </c>
      <c r="J245" s="127">
        <v>5135</v>
      </c>
      <c r="K245" s="127">
        <v>3092.05</v>
      </c>
      <c r="L245" s="128">
        <v>1323898</v>
      </c>
      <c r="M245" s="127">
        <v>5463377134.6000004</v>
      </c>
      <c r="N245" s="128">
        <v>128881</v>
      </c>
    </row>
    <row r="246" spans="1:14" x14ac:dyDescent="0.3">
      <c r="A246" s="126">
        <v>45029</v>
      </c>
      <c r="B246" t="s">
        <v>2459</v>
      </c>
      <c r="C246" s="127">
        <v>4516.5</v>
      </c>
      <c r="D246" s="127">
        <v>4540</v>
      </c>
      <c r="E246" s="127">
        <v>4351</v>
      </c>
      <c r="F246" s="127">
        <v>4543.6000000000004</v>
      </c>
      <c r="G246" s="127">
        <v>4399</v>
      </c>
      <c r="H246" s="127">
        <v>4391.75</v>
      </c>
      <c r="I246" s="127">
        <v>4404.45</v>
      </c>
      <c r="J246" s="127">
        <v>5135</v>
      </c>
      <c r="K246" s="127">
        <v>3092.05</v>
      </c>
      <c r="L246" s="128">
        <v>622154</v>
      </c>
      <c r="M246" s="127">
        <v>2740248944.0500002</v>
      </c>
      <c r="N246" s="128">
        <v>82311</v>
      </c>
    </row>
    <row r="247" spans="1:14" x14ac:dyDescent="0.3">
      <c r="A247" s="126">
        <v>45028</v>
      </c>
      <c r="B247" t="s">
        <v>2459</v>
      </c>
      <c r="C247" s="127">
        <v>4514.6499999999996</v>
      </c>
      <c r="D247" s="127">
        <v>4564</v>
      </c>
      <c r="E247" s="127">
        <v>4500</v>
      </c>
      <c r="F247" s="127">
        <v>4512.5</v>
      </c>
      <c r="G247" s="127">
        <v>4563</v>
      </c>
      <c r="H247" s="127">
        <v>4543.6000000000004</v>
      </c>
      <c r="I247" s="127">
        <v>4543</v>
      </c>
      <c r="J247" s="127">
        <v>5135</v>
      </c>
      <c r="K247" s="127">
        <v>3092.05</v>
      </c>
      <c r="L247" s="128">
        <v>185390</v>
      </c>
      <c r="M247" s="127">
        <v>842226945.95000005</v>
      </c>
      <c r="N247" s="128">
        <v>22666</v>
      </c>
    </row>
    <row r="248" spans="1:14" x14ac:dyDescent="0.3">
      <c r="A248" s="126">
        <v>45027</v>
      </c>
      <c r="B248" t="s">
        <v>2459</v>
      </c>
      <c r="C248" s="127">
        <v>4569</v>
      </c>
      <c r="D248" s="127">
        <v>4569</v>
      </c>
      <c r="E248" s="127">
        <v>4491.3</v>
      </c>
      <c r="F248" s="127">
        <v>4569.75</v>
      </c>
      <c r="G248" s="127">
        <v>4501.6499999999996</v>
      </c>
      <c r="H248" s="127">
        <v>4512.5</v>
      </c>
      <c r="I248" s="127">
        <v>4522.59</v>
      </c>
      <c r="J248" s="127">
        <v>5135</v>
      </c>
      <c r="K248" s="127">
        <v>3092.05</v>
      </c>
      <c r="L248" s="128">
        <v>183969</v>
      </c>
      <c r="M248" s="127">
        <v>832017172.04999995</v>
      </c>
      <c r="N248" s="128">
        <v>26463</v>
      </c>
    </row>
    <row r="249" spans="1:14" x14ac:dyDescent="0.3">
      <c r="A249" s="126">
        <v>45026</v>
      </c>
      <c r="B249" t="s">
        <v>2459</v>
      </c>
      <c r="C249" s="127">
        <v>4548</v>
      </c>
      <c r="D249" s="127">
        <v>4583.5</v>
      </c>
      <c r="E249" s="127">
        <v>4491</v>
      </c>
      <c r="F249" s="127">
        <v>4547.3</v>
      </c>
      <c r="G249" s="127">
        <v>4568</v>
      </c>
      <c r="H249" s="127">
        <v>4569.75</v>
      </c>
      <c r="I249" s="127">
        <v>4542.26</v>
      </c>
      <c r="J249" s="127">
        <v>5135</v>
      </c>
      <c r="K249" s="127">
        <v>3092.05</v>
      </c>
      <c r="L249" s="128">
        <v>132523</v>
      </c>
      <c r="M249" s="127">
        <v>601953927.95000005</v>
      </c>
      <c r="N249" s="128">
        <v>18994</v>
      </c>
    </row>
    <row r="250" spans="1:14" x14ac:dyDescent="0.3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</row>
    <row r="251" spans="1:14" x14ac:dyDescent="0.3">
      <c r="A251" t="s">
        <v>2445</v>
      </c>
      <c r="B251" t="s">
        <v>2446</v>
      </c>
      <c r="C251" t="s">
        <v>2447</v>
      </c>
      <c r="D251" t="s">
        <v>2448</v>
      </c>
      <c r="E251" t="s">
        <v>2449</v>
      </c>
      <c r="F251" t="s">
        <v>2450</v>
      </c>
      <c r="G251" t="s">
        <v>2451</v>
      </c>
      <c r="H251" t="s">
        <v>2452</v>
      </c>
      <c r="I251" t="s">
        <v>2453</v>
      </c>
      <c r="J251" t="s">
        <v>2454</v>
      </c>
      <c r="K251" t="s">
        <v>2455</v>
      </c>
      <c r="L251" t="s">
        <v>2456</v>
      </c>
      <c r="M251" t="s">
        <v>2457</v>
      </c>
      <c r="N251" t="s">
        <v>2458</v>
      </c>
    </row>
    <row r="252" spans="1:14" x14ac:dyDescent="0.3">
      <c r="A252" s="126">
        <v>45754</v>
      </c>
      <c r="B252" t="s">
        <v>2459</v>
      </c>
      <c r="C252" s="127">
        <v>4148.95</v>
      </c>
      <c r="D252" s="127">
        <v>4630</v>
      </c>
      <c r="E252" s="127">
        <v>4148.95</v>
      </c>
      <c r="F252" s="127">
        <v>4609.95</v>
      </c>
      <c r="G252" s="127">
        <v>4623</v>
      </c>
      <c r="H252" s="127">
        <v>4573.55</v>
      </c>
      <c r="I252" s="127">
        <v>4440.7299999999996</v>
      </c>
      <c r="J252" s="127">
        <v>6788.9</v>
      </c>
      <c r="K252" s="127">
        <v>3232.05</v>
      </c>
      <c r="L252" s="128">
        <v>1802134</v>
      </c>
      <c r="M252" s="127">
        <v>8002782309.6000004</v>
      </c>
      <c r="N252" s="128">
        <v>207401</v>
      </c>
    </row>
    <row r="253" spans="1:14" x14ac:dyDescent="0.3">
      <c r="A253" s="126">
        <v>45751</v>
      </c>
      <c r="B253" t="s">
        <v>2459</v>
      </c>
      <c r="C253" s="127">
        <v>4750</v>
      </c>
      <c r="D253" s="127">
        <v>4772.3500000000004</v>
      </c>
      <c r="E253" s="127">
        <v>4498.6000000000004</v>
      </c>
      <c r="F253" s="127">
        <v>4793.3500000000004</v>
      </c>
      <c r="G253" s="127">
        <v>4667.5</v>
      </c>
      <c r="H253" s="127">
        <v>4609.95</v>
      </c>
      <c r="I253" s="127">
        <v>4594.32</v>
      </c>
      <c r="J253" s="127">
        <v>6788.9</v>
      </c>
      <c r="K253" s="127">
        <v>3232.05</v>
      </c>
      <c r="L253" s="128">
        <v>2694235</v>
      </c>
      <c r="M253" s="127">
        <v>12378173382.450001</v>
      </c>
      <c r="N253" s="128">
        <v>195005</v>
      </c>
    </row>
    <row r="254" spans="1:14" x14ac:dyDescent="0.3">
      <c r="A254" s="126">
        <v>45750</v>
      </c>
      <c r="B254" t="s">
        <v>2459</v>
      </c>
      <c r="C254" s="127">
        <v>5120.3999999999996</v>
      </c>
      <c r="D254" s="127">
        <v>5145</v>
      </c>
      <c r="E254" s="127">
        <v>4771.55</v>
      </c>
      <c r="F254" s="127">
        <v>5317.5</v>
      </c>
      <c r="G254" s="127">
        <v>4799</v>
      </c>
      <c r="H254" s="127">
        <v>4793.3500000000004</v>
      </c>
      <c r="I254" s="127">
        <v>4849.8599999999997</v>
      </c>
      <c r="J254" s="127">
        <v>6788.9</v>
      </c>
      <c r="K254" s="127">
        <v>3232.05</v>
      </c>
      <c r="L254" s="128">
        <v>2581937</v>
      </c>
      <c r="M254" s="127">
        <v>12522036700.1</v>
      </c>
      <c r="N254" s="128">
        <v>259723</v>
      </c>
    </row>
    <row r="255" spans="1:14" x14ac:dyDescent="0.3">
      <c r="A255" s="126">
        <v>45749</v>
      </c>
      <c r="B255" t="s">
        <v>2459</v>
      </c>
      <c r="C255" s="127">
        <v>5253.65</v>
      </c>
      <c r="D255" s="127">
        <v>5411.95</v>
      </c>
      <c r="E255" s="127">
        <v>5218.75</v>
      </c>
      <c r="F255" s="127">
        <v>5211.55</v>
      </c>
      <c r="G255" s="127">
        <v>5324</v>
      </c>
      <c r="H255" s="127">
        <v>5317.5</v>
      </c>
      <c r="I255" s="127">
        <v>5303.08</v>
      </c>
      <c r="J255" s="127">
        <v>6788.9</v>
      </c>
      <c r="K255" s="127">
        <v>3232.05</v>
      </c>
      <c r="L255" s="128">
        <v>525175</v>
      </c>
      <c r="M255" s="127">
        <v>2785043821.3000002</v>
      </c>
      <c r="N255" s="128">
        <v>76247</v>
      </c>
    </row>
    <row r="256" spans="1:14" x14ac:dyDescent="0.3">
      <c r="A256" s="126">
        <v>45748</v>
      </c>
      <c r="B256" t="s">
        <v>2459</v>
      </c>
      <c r="C256" s="127">
        <v>5494</v>
      </c>
      <c r="D256" s="127">
        <v>5509.65</v>
      </c>
      <c r="E256" s="127">
        <v>5189.8</v>
      </c>
      <c r="F256" s="127">
        <v>5513.75</v>
      </c>
      <c r="G256" s="127">
        <v>5237.95</v>
      </c>
      <c r="H256" s="127">
        <v>5211.55</v>
      </c>
      <c r="I256" s="127">
        <v>5290.55</v>
      </c>
      <c r="J256" s="127">
        <v>6788.9</v>
      </c>
      <c r="K256" s="127">
        <v>3232.05</v>
      </c>
      <c r="L256" s="128">
        <v>453706</v>
      </c>
      <c r="M256" s="127">
        <v>2400354382.1999998</v>
      </c>
      <c r="N256" s="128">
        <v>68118</v>
      </c>
    </row>
    <row r="257" spans="1:14" x14ac:dyDescent="0.3">
      <c r="A257" s="126">
        <v>45744</v>
      </c>
      <c r="B257" t="s">
        <v>2459</v>
      </c>
      <c r="C257" s="127">
        <v>5665</v>
      </c>
      <c r="D257" s="127">
        <v>5700.45</v>
      </c>
      <c r="E257" s="127">
        <v>5466.5</v>
      </c>
      <c r="F257" s="127">
        <v>5641.45</v>
      </c>
      <c r="G257" s="127">
        <v>5483.85</v>
      </c>
      <c r="H257" s="127">
        <v>5513.75</v>
      </c>
      <c r="I257" s="127">
        <v>5580.54</v>
      </c>
      <c r="J257" s="127">
        <v>8128.85</v>
      </c>
      <c r="K257" s="127">
        <v>3232.05</v>
      </c>
      <c r="L257" s="128">
        <v>317428</v>
      </c>
      <c r="M257" s="127">
        <v>1771418225.3499999</v>
      </c>
      <c r="N257" s="128">
        <v>38497</v>
      </c>
    </row>
    <row r="258" spans="1:14" x14ac:dyDescent="0.3">
      <c r="A258" s="126">
        <v>45743</v>
      </c>
      <c r="B258" t="s">
        <v>2459</v>
      </c>
      <c r="C258" s="127">
        <v>5440.6</v>
      </c>
      <c r="D258" s="127">
        <v>5669</v>
      </c>
      <c r="E258" s="127">
        <v>5440.6</v>
      </c>
      <c r="F258" s="127">
        <v>5517</v>
      </c>
      <c r="G258" s="127">
        <v>5657.7</v>
      </c>
      <c r="H258" s="127">
        <v>5641.45</v>
      </c>
      <c r="I258" s="127">
        <v>5613.18</v>
      </c>
      <c r="J258" s="127">
        <v>8128.85</v>
      </c>
      <c r="K258" s="127">
        <v>3232.05</v>
      </c>
      <c r="L258" s="128">
        <v>593246</v>
      </c>
      <c r="M258" s="127">
        <v>3329998940.3000002</v>
      </c>
      <c r="N258" s="128">
        <v>80649</v>
      </c>
    </row>
    <row r="259" spans="1:14" x14ac:dyDescent="0.3">
      <c r="A259" s="126">
        <v>45742</v>
      </c>
      <c r="B259" t="s">
        <v>2459</v>
      </c>
      <c r="C259" s="127">
        <v>5574</v>
      </c>
      <c r="D259" s="127">
        <v>5623.6</v>
      </c>
      <c r="E259" s="127">
        <v>5477.8</v>
      </c>
      <c r="F259" s="127">
        <v>5558.3</v>
      </c>
      <c r="G259" s="127">
        <v>5490</v>
      </c>
      <c r="H259" s="127">
        <v>5517</v>
      </c>
      <c r="I259" s="127">
        <v>5562.05</v>
      </c>
      <c r="J259" s="127">
        <v>8128.85</v>
      </c>
      <c r="K259" s="127">
        <v>3232.05</v>
      </c>
      <c r="L259" s="128">
        <v>416614</v>
      </c>
      <c r="M259" s="127">
        <v>2317229814.5500002</v>
      </c>
      <c r="N259" s="128">
        <v>71064</v>
      </c>
    </row>
    <row r="260" spans="1:14" x14ac:dyDescent="0.3">
      <c r="A260" s="126">
        <v>45741</v>
      </c>
      <c r="B260" t="s">
        <v>2459</v>
      </c>
      <c r="C260" s="127">
        <v>5499</v>
      </c>
      <c r="D260" s="127">
        <v>5633</v>
      </c>
      <c r="E260" s="127">
        <v>5435.15</v>
      </c>
      <c r="F260" s="127">
        <v>5421.3</v>
      </c>
      <c r="G260" s="127">
        <v>5561.6</v>
      </c>
      <c r="H260" s="127">
        <v>5558.3</v>
      </c>
      <c r="I260" s="127">
        <v>5539.59</v>
      </c>
      <c r="J260" s="127">
        <v>8128.85</v>
      </c>
      <c r="K260" s="127">
        <v>3232.05</v>
      </c>
      <c r="L260" s="128">
        <v>827076</v>
      </c>
      <c r="M260" s="127">
        <v>4581661591.1499996</v>
      </c>
      <c r="N260" s="128">
        <v>109832</v>
      </c>
    </row>
    <row r="261" spans="1:14" x14ac:dyDescent="0.3">
      <c r="A261" s="126">
        <v>45740</v>
      </c>
      <c r="B261" t="s">
        <v>2459</v>
      </c>
      <c r="C261" s="127">
        <v>5306</v>
      </c>
      <c r="D261" s="127">
        <v>5508.4</v>
      </c>
      <c r="E261" s="127">
        <v>5232.25</v>
      </c>
      <c r="F261" s="127">
        <v>5275.55</v>
      </c>
      <c r="G261" s="127">
        <v>5418.15</v>
      </c>
      <c r="H261" s="127">
        <v>5421.3</v>
      </c>
      <c r="I261" s="127">
        <v>5407.23</v>
      </c>
      <c r="J261" s="127">
        <v>8128.85</v>
      </c>
      <c r="K261" s="127">
        <v>3232.05</v>
      </c>
      <c r="L261" s="128">
        <v>569197</v>
      </c>
      <c r="M261" s="127">
        <v>3077778175.1500001</v>
      </c>
      <c r="N261" s="128">
        <v>63024</v>
      </c>
    </row>
    <row r="262" spans="1:14" x14ac:dyDescent="0.3">
      <c r="A262" s="126">
        <v>45737</v>
      </c>
      <c r="B262" t="s">
        <v>2459</v>
      </c>
      <c r="C262" s="127">
        <v>5104.6499999999996</v>
      </c>
      <c r="D262" s="127">
        <v>5323</v>
      </c>
      <c r="E262" s="127">
        <v>5028.2</v>
      </c>
      <c r="F262" s="127">
        <v>5194.05</v>
      </c>
      <c r="G262" s="127">
        <v>5278.15</v>
      </c>
      <c r="H262" s="127">
        <v>5275.55</v>
      </c>
      <c r="I262" s="127">
        <v>5246.62</v>
      </c>
      <c r="J262" s="127">
        <v>8422.4</v>
      </c>
      <c r="K262" s="127">
        <v>3232.05</v>
      </c>
      <c r="L262" s="128">
        <v>789021</v>
      </c>
      <c r="M262" s="127">
        <v>4139693992.4499998</v>
      </c>
      <c r="N262" s="128">
        <v>75847</v>
      </c>
    </row>
    <row r="263" spans="1:14" x14ac:dyDescent="0.3">
      <c r="A263" s="126">
        <v>45736</v>
      </c>
      <c r="B263" t="s">
        <v>2459</v>
      </c>
      <c r="C263" s="127">
        <v>5340</v>
      </c>
      <c r="D263" s="127">
        <v>5385</v>
      </c>
      <c r="E263" s="127">
        <v>5184.6000000000004</v>
      </c>
      <c r="F263" s="127">
        <v>5280.6</v>
      </c>
      <c r="G263" s="127">
        <v>5188</v>
      </c>
      <c r="H263" s="127">
        <v>5194.05</v>
      </c>
      <c r="I263" s="127">
        <v>5269.61</v>
      </c>
      <c r="J263" s="127">
        <v>8422.4</v>
      </c>
      <c r="K263" s="127">
        <v>3232.05</v>
      </c>
      <c r="L263" s="128">
        <v>621056</v>
      </c>
      <c r="M263" s="127">
        <v>3272724228.3499999</v>
      </c>
      <c r="N263" s="128">
        <v>63681</v>
      </c>
    </row>
    <row r="264" spans="1:14" x14ac:dyDescent="0.3">
      <c r="A264" s="126">
        <v>45735</v>
      </c>
      <c r="B264" t="s">
        <v>2459</v>
      </c>
      <c r="C264" s="127">
        <v>5302</v>
      </c>
      <c r="D264" s="127">
        <v>5328.05</v>
      </c>
      <c r="E264" s="127">
        <v>5152.05</v>
      </c>
      <c r="F264" s="127">
        <v>5309.3</v>
      </c>
      <c r="G264" s="127">
        <v>5252.15</v>
      </c>
      <c r="H264" s="127">
        <v>5280.6</v>
      </c>
      <c r="I264" s="127">
        <v>5249.25</v>
      </c>
      <c r="J264" s="127">
        <v>8422.4</v>
      </c>
      <c r="K264" s="127">
        <v>3232.05</v>
      </c>
      <c r="L264" s="128">
        <v>672425</v>
      </c>
      <c r="M264" s="127">
        <v>3529726805.1500001</v>
      </c>
      <c r="N264" s="128">
        <v>71382</v>
      </c>
    </row>
    <row r="265" spans="1:14" x14ac:dyDescent="0.3">
      <c r="A265" s="126">
        <v>45734</v>
      </c>
      <c r="B265" t="s">
        <v>2459</v>
      </c>
      <c r="C265" s="127">
        <v>5160</v>
      </c>
      <c r="D265" s="127">
        <v>5428</v>
      </c>
      <c r="E265" s="127">
        <v>5101</v>
      </c>
      <c r="F265" s="127">
        <v>5167.3</v>
      </c>
      <c r="G265" s="127">
        <v>5286.85</v>
      </c>
      <c r="H265" s="127">
        <v>5309.3</v>
      </c>
      <c r="I265" s="127">
        <v>5250.52</v>
      </c>
      <c r="J265" s="127">
        <v>8422.4</v>
      </c>
      <c r="K265" s="127">
        <v>3232.05</v>
      </c>
      <c r="L265" s="128">
        <v>864903</v>
      </c>
      <c r="M265" s="127">
        <v>4541190759.8999996</v>
      </c>
      <c r="N265" s="128">
        <v>70071</v>
      </c>
    </row>
    <row r="266" spans="1:14" x14ac:dyDescent="0.3">
      <c r="A266" s="126">
        <v>45733</v>
      </c>
      <c r="B266" t="s">
        <v>2459</v>
      </c>
      <c r="C266" s="127">
        <v>5125.75</v>
      </c>
      <c r="D266" s="127">
        <v>5218.3500000000004</v>
      </c>
      <c r="E266" s="127">
        <v>5034.8</v>
      </c>
      <c r="F266" s="127">
        <v>5125.75</v>
      </c>
      <c r="G266" s="127">
        <v>5143.7</v>
      </c>
      <c r="H266" s="127">
        <v>5167.3</v>
      </c>
      <c r="I266" s="127">
        <v>5129.3500000000004</v>
      </c>
      <c r="J266" s="127">
        <v>8422.4</v>
      </c>
      <c r="K266" s="127">
        <v>3232.05</v>
      </c>
      <c r="L266" s="128">
        <v>840748</v>
      </c>
      <c r="M266" s="127">
        <v>4312491510.6999998</v>
      </c>
      <c r="N266" s="128">
        <v>93841</v>
      </c>
    </row>
    <row r="267" spans="1:14" x14ac:dyDescent="0.3">
      <c r="A267" s="126">
        <v>45729</v>
      </c>
      <c r="B267" t="s">
        <v>2459</v>
      </c>
      <c r="C267" s="127">
        <v>5170.2</v>
      </c>
      <c r="D267" s="127">
        <v>5241.3500000000004</v>
      </c>
      <c r="E267" s="127">
        <v>5075</v>
      </c>
      <c r="F267" s="127">
        <v>5185.2</v>
      </c>
      <c r="G267" s="127">
        <v>5100</v>
      </c>
      <c r="H267" s="127">
        <v>5125.75</v>
      </c>
      <c r="I267" s="127">
        <v>5146.13</v>
      </c>
      <c r="J267" s="127">
        <v>8454.85</v>
      </c>
      <c r="K267" s="127">
        <v>3232.05</v>
      </c>
      <c r="L267" s="128">
        <v>401647</v>
      </c>
      <c r="M267" s="127">
        <v>2066926152.4000001</v>
      </c>
      <c r="N267" s="128">
        <v>76633</v>
      </c>
    </row>
    <row r="268" spans="1:14" x14ac:dyDescent="0.3">
      <c r="A268" s="126">
        <v>45728</v>
      </c>
      <c r="B268" t="s">
        <v>2459</v>
      </c>
      <c r="C268" s="127">
        <v>5232</v>
      </c>
      <c r="D268" s="127">
        <v>5273.4</v>
      </c>
      <c r="E268" s="127">
        <v>5033</v>
      </c>
      <c r="F268" s="127">
        <v>5239.95</v>
      </c>
      <c r="G268" s="127">
        <v>5165</v>
      </c>
      <c r="H268" s="127">
        <v>5185.2</v>
      </c>
      <c r="I268" s="127">
        <v>5130.91</v>
      </c>
      <c r="J268" s="127">
        <v>8454.85</v>
      </c>
      <c r="K268" s="127">
        <v>3232.05</v>
      </c>
      <c r="L268" s="128">
        <v>542214</v>
      </c>
      <c r="M268" s="127">
        <v>2782049781.1999998</v>
      </c>
      <c r="N268" s="128">
        <v>70933</v>
      </c>
    </row>
    <row r="269" spans="1:14" x14ac:dyDescent="0.3">
      <c r="A269" s="126">
        <v>45727</v>
      </c>
      <c r="B269" t="s">
        <v>2459</v>
      </c>
      <c r="C269" s="127">
        <v>5105</v>
      </c>
      <c r="D269" s="127">
        <v>5267</v>
      </c>
      <c r="E269" s="127">
        <v>4989.95</v>
      </c>
      <c r="F269" s="127">
        <v>5167</v>
      </c>
      <c r="G269" s="127">
        <v>5259.3</v>
      </c>
      <c r="H269" s="127">
        <v>5239.95</v>
      </c>
      <c r="I269" s="127">
        <v>5190.72</v>
      </c>
      <c r="J269" s="127">
        <v>8454.85</v>
      </c>
      <c r="K269" s="127">
        <v>3232.05</v>
      </c>
      <c r="L269" s="128">
        <v>405424</v>
      </c>
      <c r="M269" s="127">
        <v>2104443243.9000001</v>
      </c>
      <c r="N269" s="128">
        <v>53777</v>
      </c>
    </row>
    <row r="270" spans="1:14" x14ac:dyDescent="0.3">
      <c r="A270" s="126">
        <v>45726</v>
      </c>
      <c r="B270" t="s">
        <v>2459</v>
      </c>
      <c r="C270" s="127">
        <v>5279.45</v>
      </c>
      <c r="D270" s="127">
        <v>5309</v>
      </c>
      <c r="E270" s="127">
        <v>5120</v>
      </c>
      <c r="F270" s="127">
        <v>5278.8</v>
      </c>
      <c r="G270" s="127">
        <v>5150</v>
      </c>
      <c r="H270" s="127">
        <v>5167</v>
      </c>
      <c r="I270" s="127">
        <v>5206.74</v>
      </c>
      <c r="J270" s="127">
        <v>8454.85</v>
      </c>
      <c r="K270" s="127">
        <v>3232.05</v>
      </c>
      <c r="L270" s="128">
        <v>233490</v>
      </c>
      <c r="M270" s="127">
        <v>1215722288.95</v>
      </c>
      <c r="N270" s="128">
        <v>40429</v>
      </c>
    </row>
    <row r="271" spans="1:14" x14ac:dyDescent="0.3">
      <c r="A271" s="126">
        <v>45723</v>
      </c>
      <c r="B271" t="s">
        <v>2459</v>
      </c>
      <c r="C271" s="127">
        <v>5270</v>
      </c>
      <c r="D271" s="127">
        <v>5323.15</v>
      </c>
      <c r="E271" s="127">
        <v>5168</v>
      </c>
      <c r="F271" s="127">
        <v>5303.25</v>
      </c>
      <c r="G271" s="127">
        <v>5272.7</v>
      </c>
      <c r="H271" s="127">
        <v>5278.8</v>
      </c>
      <c r="I271" s="127">
        <v>5269.27</v>
      </c>
      <c r="J271" s="127">
        <v>8598</v>
      </c>
      <c r="K271" s="127">
        <v>3232.05</v>
      </c>
      <c r="L271" s="128">
        <v>370208</v>
      </c>
      <c r="M271" s="127">
        <v>1950727682.1500001</v>
      </c>
      <c r="N271" s="128">
        <v>58802</v>
      </c>
    </row>
    <row r="272" spans="1:14" x14ac:dyDescent="0.3">
      <c r="A272" s="126">
        <v>45722</v>
      </c>
      <c r="B272" t="s">
        <v>2459</v>
      </c>
      <c r="C272" s="127">
        <v>5431.2</v>
      </c>
      <c r="D272" s="127">
        <v>5492.7</v>
      </c>
      <c r="E272" s="127">
        <v>5267.9</v>
      </c>
      <c r="F272" s="127">
        <v>5391.1</v>
      </c>
      <c r="G272" s="127">
        <v>5284.95</v>
      </c>
      <c r="H272" s="127">
        <v>5303.25</v>
      </c>
      <c r="I272" s="127">
        <v>5405.9</v>
      </c>
      <c r="J272" s="127">
        <v>8598</v>
      </c>
      <c r="K272" s="127">
        <v>3232.05</v>
      </c>
      <c r="L272" s="128">
        <v>701133</v>
      </c>
      <c r="M272" s="127">
        <v>3790254629.9499998</v>
      </c>
      <c r="N272" s="128">
        <v>77838</v>
      </c>
    </row>
    <row r="273" spans="1:14" x14ac:dyDescent="0.3">
      <c r="A273" s="126">
        <v>45721</v>
      </c>
      <c r="B273" t="s">
        <v>2459</v>
      </c>
      <c r="C273" s="127">
        <v>5085.05</v>
      </c>
      <c r="D273" s="127">
        <v>5466</v>
      </c>
      <c r="E273" s="127">
        <v>5085.05</v>
      </c>
      <c r="F273" s="127">
        <v>5153</v>
      </c>
      <c r="G273" s="127">
        <v>5380</v>
      </c>
      <c r="H273" s="127">
        <v>5391.1</v>
      </c>
      <c r="I273" s="127">
        <v>5385.05</v>
      </c>
      <c r="J273" s="127">
        <v>8598</v>
      </c>
      <c r="K273" s="127">
        <v>3232.05</v>
      </c>
      <c r="L273" s="128">
        <v>890952</v>
      </c>
      <c r="M273" s="127">
        <v>4797825305</v>
      </c>
      <c r="N273" s="128">
        <v>114066</v>
      </c>
    </row>
    <row r="274" spans="1:14" x14ac:dyDescent="0.3">
      <c r="A274" s="126">
        <v>45720</v>
      </c>
      <c r="B274" t="s">
        <v>2459</v>
      </c>
      <c r="C274" s="127">
        <v>5186.7</v>
      </c>
      <c r="D274" s="127">
        <v>5225.2</v>
      </c>
      <c r="E274" s="127">
        <v>5085.05</v>
      </c>
      <c r="F274" s="127">
        <v>5292.55</v>
      </c>
      <c r="G274" s="127">
        <v>5135.1499999999996</v>
      </c>
      <c r="H274" s="127">
        <v>5153</v>
      </c>
      <c r="I274" s="127">
        <v>5168.75</v>
      </c>
      <c r="J274" s="127">
        <v>8598</v>
      </c>
      <c r="K274" s="127">
        <v>3232.05</v>
      </c>
      <c r="L274" s="128">
        <v>527077</v>
      </c>
      <c r="M274" s="127">
        <v>2724329394.5999999</v>
      </c>
      <c r="N274" s="128">
        <v>101933</v>
      </c>
    </row>
    <row r="275" spans="1:14" x14ac:dyDescent="0.3">
      <c r="A275" s="126">
        <v>45719</v>
      </c>
      <c r="B275" t="s">
        <v>2459</v>
      </c>
      <c r="C275" s="127">
        <v>5303.9</v>
      </c>
      <c r="D275" s="127">
        <v>5354.85</v>
      </c>
      <c r="E275" s="127">
        <v>5105</v>
      </c>
      <c r="F275" s="127">
        <v>5303.9</v>
      </c>
      <c r="G275" s="127">
        <v>5304.95</v>
      </c>
      <c r="H275" s="127">
        <v>5292.55</v>
      </c>
      <c r="I275" s="127">
        <v>5219.84</v>
      </c>
      <c r="J275" s="127">
        <v>8598</v>
      </c>
      <c r="K275" s="127">
        <v>3232.05</v>
      </c>
      <c r="L275" s="128">
        <v>505746</v>
      </c>
      <c r="M275" s="127">
        <v>2639912685.0500002</v>
      </c>
      <c r="N275" s="128">
        <v>88295</v>
      </c>
    </row>
    <row r="276" spans="1:14" x14ac:dyDescent="0.3">
      <c r="A276" s="126">
        <v>45716</v>
      </c>
      <c r="B276" t="s">
        <v>2459</v>
      </c>
      <c r="C276" s="127">
        <v>5370</v>
      </c>
      <c r="D276" s="127">
        <v>5472.6</v>
      </c>
      <c r="E276" s="127">
        <v>5149.2</v>
      </c>
      <c r="F276" s="127">
        <v>5473.25</v>
      </c>
      <c r="G276" s="127">
        <v>5265</v>
      </c>
      <c r="H276" s="127">
        <v>5303.9</v>
      </c>
      <c r="I276" s="127">
        <v>5254.96</v>
      </c>
      <c r="J276" s="127">
        <v>8727.1</v>
      </c>
      <c r="K276" s="127">
        <v>3232.05</v>
      </c>
      <c r="L276" s="128">
        <v>1607716</v>
      </c>
      <c r="M276" s="127">
        <v>8448475887.4499998</v>
      </c>
      <c r="N276" s="128">
        <v>124992</v>
      </c>
    </row>
    <row r="277" spans="1:14" x14ac:dyDescent="0.3">
      <c r="A277" s="126">
        <v>45715</v>
      </c>
      <c r="B277" t="s">
        <v>2459</v>
      </c>
      <c r="C277" s="127">
        <v>5525</v>
      </c>
      <c r="D277" s="127">
        <v>5550.3</v>
      </c>
      <c r="E277" s="127">
        <v>5400</v>
      </c>
      <c r="F277" s="127">
        <v>5508.1</v>
      </c>
      <c r="G277" s="127">
        <v>5451</v>
      </c>
      <c r="H277" s="127">
        <v>5473.25</v>
      </c>
      <c r="I277" s="127">
        <v>5467.5</v>
      </c>
      <c r="J277" s="127">
        <v>8727.1</v>
      </c>
      <c r="K277" s="127">
        <v>3232.05</v>
      </c>
      <c r="L277" s="128">
        <v>354670</v>
      </c>
      <c r="M277" s="127">
        <v>1939157321.5999999</v>
      </c>
      <c r="N277" s="128">
        <v>64093</v>
      </c>
    </row>
    <row r="278" spans="1:14" x14ac:dyDescent="0.3">
      <c r="A278" s="126">
        <v>45713</v>
      </c>
      <c r="B278" t="s">
        <v>2459</v>
      </c>
      <c r="C278" s="127">
        <v>5520</v>
      </c>
      <c r="D278" s="127">
        <v>5670</v>
      </c>
      <c r="E278" s="127">
        <v>5470</v>
      </c>
      <c r="F278" s="127">
        <v>5639.8</v>
      </c>
      <c r="G278" s="127">
        <v>5500.05</v>
      </c>
      <c r="H278" s="127">
        <v>5508.1</v>
      </c>
      <c r="I278" s="127">
        <v>5542.18</v>
      </c>
      <c r="J278" s="127">
        <v>8727.1</v>
      </c>
      <c r="K278" s="127">
        <v>3232.05</v>
      </c>
      <c r="L278" s="128">
        <v>338075</v>
      </c>
      <c r="M278" s="127">
        <v>1873671784.3</v>
      </c>
      <c r="N278" s="128">
        <v>56802</v>
      </c>
    </row>
    <row r="279" spans="1:14" x14ac:dyDescent="0.3">
      <c r="A279" s="126">
        <v>45712</v>
      </c>
      <c r="B279" t="s">
        <v>2459</v>
      </c>
      <c r="C279" s="127">
        <v>5628</v>
      </c>
      <c r="D279" s="127">
        <v>5690</v>
      </c>
      <c r="E279" s="127">
        <v>5465.7</v>
      </c>
      <c r="F279" s="127">
        <v>5710.3</v>
      </c>
      <c r="G279" s="127">
        <v>5614.3</v>
      </c>
      <c r="H279" s="127">
        <v>5639.8</v>
      </c>
      <c r="I279" s="127">
        <v>5573.65</v>
      </c>
      <c r="J279" s="127">
        <v>8727.1</v>
      </c>
      <c r="K279" s="127">
        <v>3232.05</v>
      </c>
      <c r="L279" s="128">
        <v>649930</v>
      </c>
      <c r="M279" s="127">
        <v>3622479814</v>
      </c>
      <c r="N279" s="128">
        <v>80718</v>
      </c>
    </row>
    <row r="280" spans="1:14" x14ac:dyDescent="0.3">
      <c r="A280" s="126">
        <v>45709</v>
      </c>
      <c r="B280" t="s">
        <v>2459</v>
      </c>
      <c r="C280" s="127">
        <v>5925</v>
      </c>
      <c r="D280" s="127">
        <v>5937.4</v>
      </c>
      <c r="E280" s="127">
        <v>5680</v>
      </c>
      <c r="F280" s="127">
        <v>5917.9</v>
      </c>
      <c r="G280" s="127">
        <v>5698</v>
      </c>
      <c r="H280" s="127">
        <v>5710.3</v>
      </c>
      <c r="I280" s="127">
        <v>5751.79</v>
      </c>
      <c r="J280" s="127">
        <v>8900</v>
      </c>
      <c r="K280" s="127">
        <v>3232.05</v>
      </c>
      <c r="L280" s="128">
        <v>335451</v>
      </c>
      <c r="M280" s="127">
        <v>1929442881.25</v>
      </c>
      <c r="N280" s="128">
        <v>67368</v>
      </c>
    </row>
    <row r="281" spans="1:14" x14ac:dyDescent="0.3">
      <c r="A281" s="126">
        <v>45708</v>
      </c>
      <c r="B281" t="s">
        <v>2459</v>
      </c>
      <c r="C281" s="127">
        <v>5848.8</v>
      </c>
      <c r="D281" s="127">
        <v>5949.95</v>
      </c>
      <c r="E281" s="127">
        <v>5838.2</v>
      </c>
      <c r="F281" s="127">
        <v>5899.8</v>
      </c>
      <c r="G281" s="127">
        <v>5930</v>
      </c>
      <c r="H281" s="127">
        <v>5917.9</v>
      </c>
      <c r="I281" s="127">
        <v>5909.12</v>
      </c>
      <c r="J281" s="127">
        <v>8900</v>
      </c>
      <c r="K281" s="127">
        <v>3232.05</v>
      </c>
      <c r="L281" s="128">
        <v>215467</v>
      </c>
      <c r="M281" s="127">
        <v>1273220918.3499999</v>
      </c>
      <c r="N281" s="128">
        <v>45176</v>
      </c>
    </row>
    <row r="282" spans="1:14" x14ac:dyDescent="0.3">
      <c r="A282" s="126">
        <v>45707</v>
      </c>
      <c r="B282" t="s">
        <v>2459</v>
      </c>
      <c r="C282" s="127">
        <v>5787.9</v>
      </c>
      <c r="D282" s="127">
        <v>5969.65</v>
      </c>
      <c r="E282" s="127">
        <v>5739.1</v>
      </c>
      <c r="F282" s="127">
        <v>5797.25</v>
      </c>
      <c r="G282" s="127">
        <v>5862</v>
      </c>
      <c r="H282" s="127">
        <v>5899.8</v>
      </c>
      <c r="I282" s="127">
        <v>5879.21</v>
      </c>
      <c r="J282" s="127">
        <v>8900</v>
      </c>
      <c r="K282" s="127">
        <v>3232.05</v>
      </c>
      <c r="L282" s="128">
        <v>509368</v>
      </c>
      <c r="M282" s="127">
        <v>2994680005.1500001</v>
      </c>
      <c r="N282" s="128">
        <v>76979</v>
      </c>
    </row>
    <row r="283" spans="1:14" x14ac:dyDescent="0.3">
      <c r="A283" s="126">
        <v>45706</v>
      </c>
      <c r="B283" t="s">
        <v>2459</v>
      </c>
      <c r="C283" s="127">
        <v>5594.25</v>
      </c>
      <c r="D283" s="127">
        <v>5814</v>
      </c>
      <c r="E283" s="127">
        <v>5562.1</v>
      </c>
      <c r="F283" s="127">
        <v>5531.3</v>
      </c>
      <c r="G283" s="127">
        <v>5790</v>
      </c>
      <c r="H283" s="127">
        <v>5797.25</v>
      </c>
      <c r="I283" s="127">
        <v>5721.08</v>
      </c>
      <c r="J283" s="127">
        <v>8900</v>
      </c>
      <c r="K283" s="127">
        <v>3232.05</v>
      </c>
      <c r="L283" s="128">
        <v>836676</v>
      </c>
      <c r="M283" s="127">
        <v>4786689082.6000004</v>
      </c>
      <c r="N283" s="128">
        <v>96515</v>
      </c>
    </row>
    <row r="284" spans="1:14" x14ac:dyDescent="0.3">
      <c r="A284" s="126">
        <v>45705</v>
      </c>
      <c r="B284" t="s">
        <v>2459</v>
      </c>
      <c r="C284" s="127">
        <v>5562.7</v>
      </c>
      <c r="D284" s="127">
        <v>5562.7</v>
      </c>
      <c r="E284" s="127">
        <v>5388.5</v>
      </c>
      <c r="F284" s="127">
        <v>5562.7</v>
      </c>
      <c r="G284" s="127">
        <v>5540</v>
      </c>
      <c r="H284" s="127">
        <v>5531.3</v>
      </c>
      <c r="I284" s="127">
        <v>5479.37</v>
      </c>
      <c r="J284" s="127">
        <v>8900</v>
      </c>
      <c r="K284" s="127">
        <v>3232.05</v>
      </c>
      <c r="L284" s="128">
        <v>331116</v>
      </c>
      <c r="M284" s="127">
        <v>1814305563.2</v>
      </c>
      <c r="N284" s="128">
        <v>54532</v>
      </c>
    </row>
    <row r="285" spans="1:14" x14ac:dyDescent="0.3">
      <c r="A285" s="126">
        <v>45702</v>
      </c>
      <c r="B285" t="s">
        <v>2459</v>
      </c>
      <c r="C285" s="127">
        <v>5700</v>
      </c>
      <c r="D285" s="127">
        <v>5728.85</v>
      </c>
      <c r="E285" s="127">
        <v>5490.1</v>
      </c>
      <c r="F285" s="127">
        <v>5663.3</v>
      </c>
      <c r="G285" s="127">
        <v>5547</v>
      </c>
      <c r="H285" s="127">
        <v>5562.7</v>
      </c>
      <c r="I285" s="127">
        <v>5551.22</v>
      </c>
      <c r="J285" s="127">
        <v>8900</v>
      </c>
      <c r="K285" s="127">
        <v>3232.05</v>
      </c>
      <c r="L285" s="128">
        <v>370089</v>
      </c>
      <c r="M285" s="127">
        <v>2054444543.45</v>
      </c>
      <c r="N285" s="128">
        <v>79423</v>
      </c>
    </row>
    <row r="286" spans="1:14" x14ac:dyDescent="0.3">
      <c r="A286" s="126">
        <v>45701</v>
      </c>
      <c r="B286" t="s">
        <v>2459</v>
      </c>
      <c r="C286" s="127">
        <v>5721.95</v>
      </c>
      <c r="D286" s="127">
        <v>5788.25</v>
      </c>
      <c r="E286" s="127">
        <v>5618</v>
      </c>
      <c r="F286" s="127">
        <v>5705.2</v>
      </c>
      <c r="G286" s="127">
        <v>5644</v>
      </c>
      <c r="H286" s="127">
        <v>5663.3</v>
      </c>
      <c r="I286" s="127">
        <v>5697.72</v>
      </c>
      <c r="J286" s="127">
        <v>8900</v>
      </c>
      <c r="K286" s="127">
        <v>3232.05</v>
      </c>
      <c r="L286" s="128">
        <v>233733</v>
      </c>
      <c r="M286" s="127">
        <v>1331746351.2</v>
      </c>
      <c r="N286" s="128">
        <v>55018</v>
      </c>
    </row>
    <row r="287" spans="1:14" x14ac:dyDescent="0.3">
      <c r="A287" s="126">
        <v>45700</v>
      </c>
      <c r="B287" t="s">
        <v>2459</v>
      </c>
      <c r="C287" s="127">
        <v>5839.95</v>
      </c>
      <c r="D287" s="127">
        <v>5860</v>
      </c>
      <c r="E287" s="127">
        <v>5683.05</v>
      </c>
      <c r="F287" s="127">
        <v>5828.35</v>
      </c>
      <c r="G287" s="127">
        <v>5707</v>
      </c>
      <c r="H287" s="127">
        <v>5705.2</v>
      </c>
      <c r="I287" s="127">
        <v>5748.48</v>
      </c>
      <c r="J287" s="127">
        <v>8900</v>
      </c>
      <c r="K287" s="127">
        <v>3232.05</v>
      </c>
      <c r="L287" s="128">
        <v>283805</v>
      </c>
      <c r="M287" s="127">
        <v>1631447025.45</v>
      </c>
      <c r="N287" s="128">
        <v>58014</v>
      </c>
    </row>
    <row r="288" spans="1:14" x14ac:dyDescent="0.3">
      <c r="A288" s="126">
        <v>45699</v>
      </c>
      <c r="B288" t="s">
        <v>2459</v>
      </c>
      <c r="C288" s="127">
        <v>6026.35</v>
      </c>
      <c r="D288" s="127">
        <v>6038.4</v>
      </c>
      <c r="E288" s="127">
        <v>5783.85</v>
      </c>
      <c r="F288" s="127">
        <v>5993.9</v>
      </c>
      <c r="G288" s="127">
        <v>5807.95</v>
      </c>
      <c r="H288" s="127">
        <v>5828.35</v>
      </c>
      <c r="I288" s="127">
        <v>5885</v>
      </c>
      <c r="J288" s="127">
        <v>8900</v>
      </c>
      <c r="K288" s="127">
        <v>3232.05</v>
      </c>
      <c r="L288" s="128">
        <v>255594</v>
      </c>
      <c r="M288" s="127">
        <v>1504171907.5</v>
      </c>
      <c r="N288" s="128">
        <v>41847</v>
      </c>
    </row>
    <row r="289" spans="1:14" x14ac:dyDescent="0.3">
      <c r="A289" s="126">
        <v>45698</v>
      </c>
      <c r="B289" t="s">
        <v>2459</v>
      </c>
      <c r="C289" s="127">
        <v>6280</v>
      </c>
      <c r="D289" s="127">
        <v>6284.9</v>
      </c>
      <c r="E289" s="127">
        <v>5956.1</v>
      </c>
      <c r="F289" s="127">
        <v>6254.1</v>
      </c>
      <c r="G289" s="127">
        <v>6011.7</v>
      </c>
      <c r="H289" s="127">
        <v>5993.9</v>
      </c>
      <c r="I289" s="127">
        <v>6049.43</v>
      </c>
      <c r="J289" s="127">
        <v>8900</v>
      </c>
      <c r="K289" s="127">
        <v>3232.05</v>
      </c>
      <c r="L289" s="128">
        <v>265630</v>
      </c>
      <c r="M289" s="127">
        <v>1606909332.95</v>
      </c>
      <c r="N289" s="128">
        <v>44539</v>
      </c>
    </row>
    <row r="290" spans="1:14" x14ac:dyDescent="0.3">
      <c r="A290" s="126">
        <v>45695</v>
      </c>
      <c r="B290" t="s">
        <v>2459</v>
      </c>
      <c r="C290" s="127">
        <v>6230</v>
      </c>
      <c r="D290" s="127">
        <v>6303.95</v>
      </c>
      <c r="E290" s="127">
        <v>6190</v>
      </c>
      <c r="F290" s="127">
        <v>6228.6</v>
      </c>
      <c r="G290" s="127">
        <v>6258.75</v>
      </c>
      <c r="H290" s="127">
        <v>6254.1</v>
      </c>
      <c r="I290" s="127">
        <v>6245.6</v>
      </c>
      <c r="J290" s="127">
        <v>8900</v>
      </c>
      <c r="K290" s="127">
        <v>3232.05</v>
      </c>
      <c r="L290" s="128">
        <v>246917</v>
      </c>
      <c r="M290" s="127">
        <v>1542144037</v>
      </c>
      <c r="N290" s="128">
        <v>33843</v>
      </c>
    </row>
    <row r="291" spans="1:14" x14ac:dyDescent="0.3">
      <c r="A291" s="126">
        <v>45694</v>
      </c>
      <c r="B291" t="s">
        <v>2459</v>
      </c>
      <c r="C291" s="127">
        <v>6240</v>
      </c>
      <c r="D291" s="127">
        <v>6295</v>
      </c>
      <c r="E291" s="127">
        <v>6210.5</v>
      </c>
      <c r="F291" s="127">
        <v>6189.45</v>
      </c>
      <c r="G291" s="127">
        <v>6215</v>
      </c>
      <c r="H291" s="127">
        <v>6228.6</v>
      </c>
      <c r="I291" s="127">
        <v>6249.31</v>
      </c>
      <c r="J291" s="127">
        <v>8900</v>
      </c>
      <c r="K291" s="127">
        <v>3232.05</v>
      </c>
      <c r="L291" s="128">
        <v>270778</v>
      </c>
      <c r="M291" s="127">
        <v>1692176917.95</v>
      </c>
      <c r="N291" s="128">
        <v>42579</v>
      </c>
    </row>
    <row r="292" spans="1:14" x14ac:dyDescent="0.3">
      <c r="A292" s="126">
        <v>45693</v>
      </c>
      <c r="B292" t="s">
        <v>2459</v>
      </c>
      <c r="C292" s="127">
        <v>6157.65</v>
      </c>
      <c r="D292" s="127">
        <v>6246.7</v>
      </c>
      <c r="E292" s="127">
        <v>6120</v>
      </c>
      <c r="F292" s="127">
        <v>6111.9</v>
      </c>
      <c r="G292" s="127">
        <v>6179.4</v>
      </c>
      <c r="H292" s="127">
        <v>6189.45</v>
      </c>
      <c r="I292" s="127">
        <v>6194.62</v>
      </c>
      <c r="J292" s="127">
        <v>8900</v>
      </c>
      <c r="K292" s="127">
        <v>3232.05</v>
      </c>
      <c r="L292" s="128">
        <v>342294</v>
      </c>
      <c r="M292" s="127">
        <v>2120380927.7</v>
      </c>
      <c r="N292" s="128">
        <v>44976</v>
      </c>
    </row>
    <row r="293" spans="1:14" x14ac:dyDescent="0.3">
      <c r="A293" s="126">
        <v>45692</v>
      </c>
      <c r="B293" t="s">
        <v>2459</v>
      </c>
      <c r="C293" s="127">
        <v>6128.85</v>
      </c>
      <c r="D293" s="127">
        <v>6253.95</v>
      </c>
      <c r="E293" s="127">
        <v>6008.05</v>
      </c>
      <c r="F293" s="127">
        <v>6076.75</v>
      </c>
      <c r="G293" s="127">
        <v>6114.15</v>
      </c>
      <c r="H293" s="127">
        <v>6111.9</v>
      </c>
      <c r="I293" s="127">
        <v>6131.85</v>
      </c>
      <c r="J293" s="127">
        <v>8900</v>
      </c>
      <c r="K293" s="127">
        <v>3232.05</v>
      </c>
      <c r="L293" s="128">
        <v>440631</v>
      </c>
      <c r="M293" s="127">
        <v>2701883695.9499998</v>
      </c>
      <c r="N293" s="128">
        <v>60654</v>
      </c>
    </row>
    <row r="294" spans="1:14" x14ac:dyDescent="0.3">
      <c r="A294" s="126">
        <v>45691</v>
      </c>
      <c r="B294" t="s">
        <v>2459</v>
      </c>
      <c r="C294" s="127">
        <v>5830</v>
      </c>
      <c r="D294" s="127">
        <v>6107.95</v>
      </c>
      <c r="E294" s="127">
        <v>5477.55</v>
      </c>
      <c r="F294" s="127">
        <v>5933.55</v>
      </c>
      <c r="G294" s="127">
        <v>6060</v>
      </c>
      <c r="H294" s="127">
        <v>6076.75</v>
      </c>
      <c r="I294" s="127">
        <v>5970.7</v>
      </c>
      <c r="J294" s="127">
        <v>8900</v>
      </c>
      <c r="K294" s="127">
        <v>3232.05</v>
      </c>
      <c r="L294" s="128">
        <v>557306</v>
      </c>
      <c r="M294" s="127">
        <v>3327509591.1999998</v>
      </c>
      <c r="N294" s="128">
        <v>87508</v>
      </c>
    </row>
    <row r="295" spans="1:14" x14ac:dyDescent="0.3">
      <c r="A295" s="126">
        <v>45689</v>
      </c>
      <c r="B295" t="s">
        <v>2459</v>
      </c>
      <c r="C295" s="127">
        <v>6047.75</v>
      </c>
      <c r="D295" s="127">
        <v>6138.9</v>
      </c>
      <c r="E295" s="127">
        <v>5833.1</v>
      </c>
      <c r="F295" s="127">
        <v>6032.6</v>
      </c>
      <c r="G295" s="127">
        <v>5906.65</v>
      </c>
      <c r="H295" s="127">
        <v>5933.55</v>
      </c>
      <c r="I295" s="127">
        <v>5963.3</v>
      </c>
      <c r="J295" s="127">
        <v>8900</v>
      </c>
      <c r="K295" s="127">
        <v>3232.05</v>
      </c>
      <c r="L295" s="128">
        <v>317096</v>
      </c>
      <c r="M295" s="127">
        <v>1890939809.0999999</v>
      </c>
      <c r="N295" s="128">
        <v>48393</v>
      </c>
    </row>
    <row r="296" spans="1:14" x14ac:dyDescent="0.3">
      <c r="A296" s="126">
        <v>45688</v>
      </c>
      <c r="B296" t="s">
        <v>2459</v>
      </c>
      <c r="C296" s="127">
        <v>6080.4</v>
      </c>
      <c r="D296" s="127">
        <v>6137.2</v>
      </c>
      <c r="E296" s="127">
        <v>5964</v>
      </c>
      <c r="F296" s="127">
        <v>6056.7</v>
      </c>
      <c r="G296" s="127">
        <v>6058.1</v>
      </c>
      <c r="H296" s="127">
        <v>6032.6</v>
      </c>
      <c r="I296" s="127">
        <v>6046.64</v>
      </c>
      <c r="J296" s="127">
        <v>8900</v>
      </c>
      <c r="K296" s="127">
        <v>3232.05</v>
      </c>
      <c r="L296" s="128">
        <v>354309</v>
      </c>
      <c r="M296" s="127">
        <v>2142377999.8</v>
      </c>
      <c r="N296" s="128">
        <v>45184</v>
      </c>
    </row>
    <row r="297" spans="1:14" x14ac:dyDescent="0.3">
      <c r="A297" s="126">
        <v>45687</v>
      </c>
      <c r="B297" t="s">
        <v>2459</v>
      </c>
      <c r="C297" s="127">
        <v>6310</v>
      </c>
      <c r="D297" s="127">
        <v>6338.6</v>
      </c>
      <c r="E297" s="127">
        <v>6025.5</v>
      </c>
      <c r="F297" s="127">
        <v>6275.95</v>
      </c>
      <c r="G297" s="127">
        <v>6055.5</v>
      </c>
      <c r="H297" s="127">
        <v>6056.7</v>
      </c>
      <c r="I297" s="127">
        <v>6139.41</v>
      </c>
      <c r="J297" s="127">
        <v>8900</v>
      </c>
      <c r="K297" s="127">
        <v>3232.05</v>
      </c>
      <c r="L297" s="128">
        <v>454129</v>
      </c>
      <c r="M297" s="127">
        <v>2788082298.5999999</v>
      </c>
      <c r="N297" s="128">
        <v>70918</v>
      </c>
    </row>
    <row r="298" spans="1:14" x14ac:dyDescent="0.3">
      <c r="A298" s="126">
        <v>45686</v>
      </c>
      <c r="B298" t="s">
        <v>2459</v>
      </c>
      <c r="C298" s="127">
        <v>5970</v>
      </c>
      <c r="D298" s="127">
        <v>6310</v>
      </c>
      <c r="E298" s="127">
        <v>5970</v>
      </c>
      <c r="F298" s="127">
        <v>5910.3</v>
      </c>
      <c r="G298" s="127">
        <v>6305.7</v>
      </c>
      <c r="H298" s="127">
        <v>6275.95</v>
      </c>
      <c r="I298" s="127">
        <v>6191.51</v>
      </c>
      <c r="J298" s="127">
        <v>8900</v>
      </c>
      <c r="K298" s="127">
        <v>3232.05</v>
      </c>
      <c r="L298" s="128">
        <v>724783</v>
      </c>
      <c r="M298" s="127">
        <v>4487498384</v>
      </c>
      <c r="N298" s="128">
        <v>85922</v>
      </c>
    </row>
    <row r="299" spans="1:14" x14ac:dyDescent="0.3">
      <c r="A299" s="126">
        <v>45685</v>
      </c>
      <c r="B299" t="s">
        <v>2459</v>
      </c>
      <c r="C299" s="127">
        <v>6000</v>
      </c>
      <c r="D299" s="127">
        <v>6059</v>
      </c>
      <c r="E299" s="127">
        <v>5871.25</v>
      </c>
      <c r="F299" s="127">
        <v>6061.25</v>
      </c>
      <c r="G299" s="127">
        <v>5901.1</v>
      </c>
      <c r="H299" s="127">
        <v>5910.3</v>
      </c>
      <c r="I299" s="127">
        <v>5961.65</v>
      </c>
      <c r="J299" s="127">
        <v>8900</v>
      </c>
      <c r="K299" s="127">
        <v>3232.05</v>
      </c>
      <c r="L299" s="128">
        <v>681360</v>
      </c>
      <c r="M299" s="127">
        <v>4062031273.25</v>
      </c>
      <c r="N299" s="128">
        <v>74475</v>
      </c>
    </row>
    <row r="300" spans="1:14" x14ac:dyDescent="0.3">
      <c r="A300" s="126">
        <v>45684</v>
      </c>
      <c r="B300" t="s">
        <v>2459</v>
      </c>
      <c r="C300" s="127">
        <v>6298.8</v>
      </c>
      <c r="D300" s="127">
        <v>6312.4</v>
      </c>
      <c r="E300" s="127">
        <v>6017.85</v>
      </c>
      <c r="F300" s="127">
        <v>6360.65</v>
      </c>
      <c r="G300" s="127">
        <v>6034.65</v>
      </c>
      <c r="H300" s="127">
        <v>6061.25</v>
      </c>
      <c r="I300" s="127">
        <v>6142.81</v>
      </c>
      <c r="J300" s="127">
        <v>8900</v>
      </c>
      <c r="K300" s="127">
        <v>3232.05</v>
      </c>
      <c r="L300" s="128">
        <v>571171</v>
      </c>
      <c r="M300" s="127">
        <v>3508597372</v>
      </c>
      <c r="N300" s="128">
        <v>90931</v>
      </c>
    </row>
    <row r="301" spans="1:14" x14ac:dyDescent="0.3">
      <c r="A301" s="126">
        <v>45681</v>
      </c>
      <c r="B301" t="s">
        <v>2459</v>
      </c>
      <c r="C301" s="127">
        <v>6287.7</v>
      </c>
      <c r="D301" s="127">
        <v>6501</v>
      </c>
      <c r="E301" s="127">
        <v>6230.05</v>
      </c>
      <c r="F301" s="127">
        <v>6287.7</v>
      </c>
      <c r="G301" s="127">
        <v>6388.45</v>
      </c>
      <c r="H301" s="127">
        <v>6360.65</v>
      </c>
      <c r="I301" s="127">
        <v>6387.41</v>
      </c>
      <c r="J301" s="127">
        <v>8900</v>
      </c>
      <c r="K301" s="127">
        <v>3232.05</v>
      </c>
      <c r="L301" s="128">
        <v>1433020</v>
      </c>
      <c r="M301" s="127">
        <v>9153288062.25</v>
      </c>
      <c r="N301" s="128">
        <v>140010</v>
      </c>
    </row>
    <row r="302" spans="1:14" x14ac:dyDescent="0.3">
      <c r="A302" s="126">
        <v>45680</v>
      </c>
      <c r="B302" t="s">
        <v>2459</v>
      </c>
      <c r="C302" s="127">
        <v>5790</v>
      </c>
      <c r="D302" s="127">
        <v>6359.1</v>
      </c>
      <c r="E302" s="127">
        <v>5783.15</v>
      </c>
      <c r="F302" s="127">
        <v>5683.15</v>
      </c>
      <c r="G302" s="127">
        <v>6270</v>
      </c>
      <c r="H302" s="127">
        <v>6287.7</v>
      </c>
      <c r="I302" s="127">
        <v>6212.74</v>
      </c>
      <c r="J302" s="127">
        <v>8900</v>
      </c>
      <c r="K302" s="127">
        <v>3232.05</v>
      </c>
      <c r="L302" s="128">
        <v>2738505</v>
      </c>
      <c r="M302" s="127">
        <v>17013606946.4</v>
      </c>
      <c r="N302" s="128">
        <v>221632</v>
      </c>
    </row>
    <row r="303" spans="1:14" x14ac:dyDescent="0.3">
      <c r="A303" s="126">
        <v>45679</v>
      </c>
      <c r="B303" t="s">
        <v>2459</v>
      </c>
      <c r="C303" s="127">
        <v>5750</v>
      </c>
      <c r="D303" s="127">
        <v>5872.5</v>
      </c>
      <c r="E303" s="127">
        <v>5445</v>
      </c>
      <c r="F303" s="127">
        <v>5896.7</v>
      </c>
      <c r="G303" s="127">
        <v>5655</v>
      </c>
      <c r="H303" s="127">
        <v>5683.15</v>
      </c>
      <c r="I303" s="127">
        <v>5603.35</v>
      </c>
      <c r="J303" s="127">
        <v>8900</v>
      </c>
      <c r="K303" s="127">
        <v>3232.05</v>
      </c>
      <c r="L303" s="128">
        <v>1209268</v>
      </c>
      <c r="M303" s="127">
        <v>6775956687.1000004</v>
      </c>
      <c r="N303" s="128">
        <v>149449</v>
      </c>
    </row>
    <row r="304" spans="1:14" x14ac:dyDescent="0.3">
      <c r="A304" s="126">
        <v>45678</v>
      </c>
      <c r="B304" t="s">
        <v>2459</v>
      </c>
      <c r="C304" s="127">
        <v>6095.4</v>
      </c>
      <c r="D304" s="127">
        <v>6143.75</v>
      </c>
      <c r="E304" s="127">
        <v>5881.7</v>
      </c>
      <c r="F304" s="127">
        <v>6090.9</v>
      </c>
      <c r="G304" s="127">
        <v>5900</v>
      </c>
      <c r="H304" s="127">
        <v>5896.7</v>
      </c>
      <c r="I304" s="127">
        <v>5973.65</v>
      </c>
      <c r="J304" s="127">
        <v>8900</v>
      </c>
      <c r="K304" s="127">
        <v>3232.05</v>
      </c>
      <c r="L304" s="128">
        <v>281341</v>
      </c>
      <c r="M304" s="127">
        <v>1680631913.1500001</v>
      </c>
      <c r="N304" s="128">
        <v>60321</v>
      </c>
    </row>
    <row r="305" spans="1:14" x14ac:dyDescent="0.3">
      <c r="A305" s="126">
        <v>45677</v>
      </c>
      <c r="B305" t="s">
        <v>2459</v>
      </c>
      <c r="C305" s="127">
        <v>5994</v>
      </c>
      <c r="D305" s="127">
        <v>6152.4</v>
      </c>
      <c r="E305" s="127">
        <v>5840</v>
      </c>
      <c r="F305" s="127">
        <v>5961.2</v>
      </c>
      <c r="G305" s="127">
        <v>6075</v>
      </c>
      <c r="H305" s="127">
        <v>6090.9</v>
      </c>
      <c r="I305" s="127">
        <v>6043.68</v>
      </c>
      <c r="J305" s="127">
        <v>8900</v>
      </c>
      <c r="K305" s="127">
        <v>3232.05</v>
      </c>
      <c r="L305" s="128">
        <v>500440</v>
      </c>
      <c r="M305" s="127">
        <v>3024499279.3000002</v>
      </c>
      <c r="N305" s="128">
        <v>48533</v>
      </c>
    </row>
    <row r="306" spans="1:14" x14ac:dyDescent="0.3">
      <c r="A306" s="126">
        <v>45674</v>
      </c>
      <c r="B306" t="s">
        <v>2459</v>
      </c>
      <c r="C306" s="127">
        <v>6095</v>
      </c>
      <c r="D306" s="127">
        <v>6095</v>
      </c>
      <c r="E306" s="127">
        <v>5930.35</v>
      </c>
      <c r="F306" s="127">
        <v>6071.6</v>
      </c>
      <c r="G306" s="127">
        <v>5970</v>
      </c>
      <c r="H306" s="127">
        <v>5961.2</v>
      </c>
      <c r="I306" s="127">
        <v>5981.02</v>
      </c>
      <c r="J306" s="127">
        <v>8900</v>
      </c>
      <c r="K306" s="127">
        <v>3232.05</v>
      </c>
      <c r="L306" s="128">
        <v>281302</v>
      </c>
      <c r="M306" s="127">
        <v>1682471750.2</v>
      </c>
      <c r="N306" s="128">
        <v>41123</v>
      </c>
    </row>
    <row r="307" spans="1:14" x14ac:dyDescent="0.3">
      <c r="A307" s="126">
        <v>45673</v>
      </c>
      <c r="B307" t="s">
        <v>2459</v>
      </c>
      <c r="C307" s="127">
        <v>6155.2</v>
      </c>
      <c r="D307" s="127">
        <v>6215</v>
      </c>
      <c r="E307" s="127">
        <v>6051.1</v>
      </c>
      <c r="F307" s="127">
        <v>6111.25</v>
      </c>
      <c r="G307" s="127">
        <v>6076.45</v>
      </c>
      <c r="H307" s="127">
        <v>6071.6</v>
      </c>
      <c r="I307" s="127">
        <v>6112.16</v>
      </c>
      <c r="J307" s="127">
        <v>8900</v>
      </c>
      <c r="K307" s="127">
        <v>3232.05</v>
      </c>
      <c r="L307" s="128">
        <v>284470</v>
      </c>
      <c r="M307" s="127">
        <v>1738726561.9000001</v>
      </c>
      <c r="N307" s="128">
        <v>34385</v>
      </c>
    </row>
    <row r="308" spans="1:14" x14ac:dyDescent="0.3">
      <c r="A308" s="126">
        <v>45672</v>
      </c>
      <c r="B308" t="s">
        <v>2459</v>
      </c>
      <c r="C308" s="127">
        <v>5940</v>
      </c>
      <c r="D308" s="127">
        <v>6219.4</v>
      </c>
      <c r="E308" s="127">
        <v>5914.8</v>
      </c>
      <c r="F308" s="127">
        <v>5880.1</v>
      </c>
      <c r="G308" s="127">
        <v>6100</v>
      </c>
      <c r="H308" s="127">
        <v>6111.25</v>
      </c>
      <c r="I308" s="127">
        <v>6120.87</v>
      </c>
      <c r="J308" s="127">
        <v>8900</v>
      </c>
      <c r="K308" s="127">
        <v>3232.05</v>
      </c>
      <c r="L308" s="128">
        <v>1295234</v>
      </c>
      <c r="M308" s="127">
        <v>7927958058.9499998</v>
      </c>
      <c r="N308" s="128">
        <v>81873</v>
      </c>
    </row>
    <row r="309" spans="1:14" x14ac:dyDescent="0.3">
      <c r="A309" s="126">
        <v>45671</v>
      </c>
      <c r="B309" t="s">
        <v>2459</v>
      </c>
      <c r="C309" s="127">
        <v>6047.5</v>
      </c>
      <c r="D309" s="127">
        <v>6069</v>
      </c>
      <c r="E309" s="127">
        <v>5850</v>
      </c>
      <c r="F309" s="127">
        <v>6003.4</v>
      </c>
      <c r="G309" s="127">
        <v>5910</v>
      </c>
      <c r="H309" s="127">
        <v>5880.1</v>
      </c>
      <c r="I309" s="127">
        <v>5921.18</v>
      </c>
      <c r="J309" s="127">
        <v>8900</v>
      </c>
      <c r="K309" s="127">
        <v>3232.05</v>
      </c>
      <c r="L309" s="128">
        <v>839681</v>
      </c>
      <c r="M309" s="127">
        <v>4971901336.1499996</v>
      </c>
      <c r="N309" s="128">
        <v>81428</v>
      </c>
    </row>
    <row r="310" spans="1:14" x14ac:dyDescent="0.3">
      <c r="A310" s="126">
        <v>45670</v>
      </c>
      <c r="B310" t="s">
        <v>2459</v>
      </c>
      <c r="C310" s="127">
        <v>6289.25</v>
      </c>
      <c r="D310" s="127">
        <v>6306.65</v>
      </c>
      <c r="E310" s="127">
        <v>5985.1</v>
      </c>
      <c r="F310" s="127">
        <v>6319.65</v>
      </c>
      <c r="G310" s="127">
        <v>6015.1</v>
      </c>
      <c r="H310" s="127">
        <v>6003.4</v>
      </c>
      <c r="I310" s="127">
        <v>6096.82</v>
      </c>
      <c r="J310" s="127">
        <v>8900</v>
      </c>
      <c r="K310" s="127">
        <v>3232.05</v>
      </c>
      <c r="L310" s="128">
        <v>540037</v>
      </c>
      <c r="M310" s="127">
        <v>3292506764.9000001</v>
      </c>
      <c r="N310" s="128">
        <v>59509</v>
      </c>
    </row>
    <row r="311" spans="1:14" x14ac:dyDescent="0.3">
      <c r="A311" s="126">
        <v>45667</v>
      </c>
      <c r="B311" t="s">
        <v>2459</v>
      </c>
      <c r="C311" s="127">
        <v>6175.1</v>
      </c>
      <c r="D311" s="127">
        <v>6410</v>
      </c>
      <c r="E311" s="127">
        <v>6175.1</v>
      </c>
      <c r="F311" s="127">
        <v>6179.35</v>
      </c>
      <c r="G311" s="127">
        <v>6301</v>
      </c>
      <c r="H311" s="127">
        <v>6319.65</v>
      </c>
      <c r="I311" s="127">
        <v>6332.13</v>
      </c>
      <c r="J311" s="127">
        <v>8900</v>
      </c>
      <c r="K311" s="127">
        <v>3232.05</v>
      </c>
      <c r="L311" s="128">
        <v>705635</v>
      </c>
      <c r="M311" s="127">
        <v>4468172909.1499996</v>
      </c>
      <c r="N311" s="128">
        <v>80549</v>
      </c>
    </row>
    <row r="312" spans="1:14" x14ac:dyDescent="0.3">
      <c r="A312" s="126">
        <v>45666</v>
      </c>
      <c r="B312" t="s">
        <v>2459</v>
      </c>
      <c r="C312" s="127">
        <v>6223.35</v>
      </c>
      <c r="D312" s="127">
        <v>6296</v>
      </c>
      <c r="E312" s="127">
        <v>6142.7</v>
      </c>
      <c r="F312" s="127">
        <v>6230.2</v>
      </c>
      <c r="G312" s="127">
        <v>6152</v>
      </c>
      <c r="H312" s="127">
        <v>6179.35</v>
      </c>
      <c r="I312" s="127">
        <v>6197.49</v>
      </c>
      <c r="J312" s="127">
        <v>8900</v>
      </c>
      <c r="K312" s="127">
        <v>3232.05</v>
      </c>
      <c r="L312" s="128">
        <v>377541</v>
      </c>
      <c r="M312" s="127">
        <v>2339805292.8000002</v>
      </c>
      <c r="N312" s="128">
        <v>44034</v>
      </c>
    </row>
    <row r="313" spans="1:14" x14ac:dyDescent="0.3">
      <c r="A313" s="126">
        <v>45665</v>
      </c>
      <c r="B313" t="s">
        <v>2459</v>
      </c>
      <c r="C313" s="127">
        <v>6330</v>
      </c>
      <c r="D313" s="127">
        <v>6333.25</v>
      </c>
      <c r="E313" s="127">
        <v>6092.1</v>
      </c>
      <c r="F313" s="127">
        <v>6334.3</v>
      </c>
      <c r="G313" s="127">
        <v>6221</v>
      </c>
      <c r="H313" s="127">
        <v>6230.2</v>
      </c>
      <c r="I313" s="127">
        <v>6184.33</v>
      </c>
      <c r="J313" s="127">
        <v>8900</v>
      </c>
      <c r="K313" s="127">
        <v>3232.05</v>
      </c>
      <c r="L313" s="128">
        <v>454176</v>
      </c>
      <c r="M313" s="127">
        <v>2808775242.6999998</v>
      </c>
      <c r="N313" s="128">
        <v>70823</v>
      </c>
    </row>
    <row r="314" spans="1:14" x14ac:dyDescent="0.3">
      <c r="A314" s="126">
        <v>45664</v>
      </c>
      <c r="B314" t="s">
        <v>2459</v>
      </c>
      <c r="C314" s="127">
        <v>6319.95</v>
      </c>
      <c r="D314" s="127">
        <v>6404.4</v>
      </c>
      <c r="E314" s="127">
        <v>6300</v>
      </c>
      <c r="F314" s="127">
        <v>6311.15</v>
      </c>
      <c r="G314" s="127">
        <v>6330</v>
      </c>
      <c r="H314" s="127">
        <v>6334.3</v>
      </c>
      <c r="I314" s="127">
        <v>6343.97</v>
      </c>
      <c r="J314" s="127">
        <v>8900</v>
      </c>
      <c r="K314" s="127">
        <v>3232.05</v>
      </c>
      <c r="L314" s="128">
        <v>367951</v>
      </c>
      <c r="M314" s="127">
        <v>2334271018.6500001</v>
      </c>
      <c r="N314" s="128">
        <v>47635</v>
      </c>
    </row>
    <row r="315" spans="1:14" x14ac:dyDescent="0.3">
      <c r="A315" s="126">
        <v>45663</v>
      </c>
      <c r="B315" t="s">
        <v>2459</v>
      </c>
      <c r="C315" s="127">
        <v>6405.95</v>
      </c>
      <c r="D315" s="127">
        <v>6488.85</v>
      </c>
      <c r="E315" s="127">
        <v>6267.5</v>
      </c>
      <c r="F315" s="127">
        <v>6405.95</v>
      </c>
      <c r="G315" s="127">
        <v>6280</v>
      </c>
      <c r="H315" s="127">
        <v>6311.15</v>
      </c>
      <c r="I315" s="127">
        <v>6346.56</v>
      </c>
      <c r="J315" s="127">
        <v>8900</v>
      </c>
      <c r="K315" s="127">
        <v>3232.05</v>
      </c>
      <c r="L315" s="128">
        <v>314015</v>
      </c>
      <c r="M315" s="127">
        <v>1992914146.2</v>
      </c>
      <c r="N315" s="128">
        <v>42414</v>
      </c>
    </row>
    <row r="316" spans="1:14" x14ac:dyDescent="0.3">
      <c r="A316" s="126">
        <v>45660</v>
      </c>
      <c r="B316" t="s">
        <v>2459</v>
      </c>
      <c r="C316" s="127">
        <v>6499</v>
      </c>
      <c r="D316" s="127">
        <v>6527.85</v>
      </c>
      <c r="E316" s="127">
        <v>6311.7</v>
      </c>
      <c r="F316" s="127">
        <v>6481.15</v>
      </c>
      <c r="G316" s="127">
        <v>6395</v>
      </c>
      <c r="H316" s="127">
        <v>6405.95</v>
      </c>
      <c r="I316" s="127">
        <v>6400.66</v>
      </c>
      <c r="J316" s="127">
        <v>8900</v>
      </c>
      <c r="K316" s="127">
        <v>3232.05</v>
      </c>
      <c r="L316" s="128">
        <v>246196</v>
      </c>
      <c r="M316" s="127">
        <v>1575816253.75</v>
      </c>
      <c r="N316" s="128">
        <v>38870</v>
      </c>
    </row>
    <row r="317" spans="1:14" x14ac:dyDescent="0.3">
      <c r="A317" s="126">
        <v>45659</v>
      </c>
      <c r="B317" t="s">
        <v>2459</v>
      </c>
      <c r="C317" s="127">
        <v>6435</v>
      </c>
      <c r="D317" s="127">
        <v>6513</v>
      </c>
      <c r="E317" s="127">
        <v>6400</v>
      </c>
      <c r="F317" s="127">
        <v>6436.8</v>
      </c>
      <c r="G317" s="127">
        <v>6475</v>
      </c>
      <c r="H317" s="127">
        <v>6481.15</v>
      </c>
      <c r="I317" s="127">
        <v>6462.83</v>
      </c>
      <c r="J317" s="127">
        <v>8900</v>
      </c>
      <c r="K317" s="127">
        <v>3232.05</v>
      </c>
      <c r="L317" s="128">
        <v>249756</v>
      </c>
      <c r="M317" s="127">
        <v>1614131350.8</v>
      </c>
      <c r="N317" s="128">
        <v>34160</v>
      </c>
    </row>
    <row r="318" spans="1:14" x14ac:dyDescent="0.3">
      <c r="A318" s="126">
        <v>45658</v>
      </c>
      <c r="B318" t="s">
        <v>2459</v>
      </c>
      <c r="C318" s="127">
        <v>6457.65</v>
      </c>
      <c r="D318" s="127">
        <v>6502.05</v>
      </c>
      <c r="E318" s="127">
        <v>6344</v>
      </c>
      <c r="F318" s="127">
        <v>6457.7</v>
      </c>
      <c r="G318" s="127">
        <v>6430.2</v>
      </c>
      <c r="H318" s="127">
        <v>6436.8</v>
      </c>
      <c r="I318" s="127">
        <v>6420.65</v>
      </c>
      <c r="J318" s="127">
        <v>8900</v>
      </c>
      <c r="K318" s="127">
        <v>3232.05</v>
      </c>
      <c r="L318" s="128">
        <v>189395</v>
      </c>
      <c r="M318" s="127">
        <v>1216039326.1500001</v>
      </c>
      <c r="N318" s="128">
        <v>28004</v>
      </c>
    </row>
    <row r="319" spans="1:14" x14ac:dyDescent="0.3">
      <c r="A319" s="126">
        <v>45657</v>
      </c>
      <c r="B319" t="s">
        <v>2459</v>
      </c>
      <c r="C319" s="127">
        <v>6490</v>
      </c>
      <c r="D319" s="127">
        <v>6523.15</v>
      </c>
      <c r="E319" s="127">
        <v>6273.8</v>
      </c>
      <c r="F319" s="127">
        <v>6637.7</v>
      </c>
      <c r="G319" s="127">
        <v>6475</v>
      </c>
      <c r="H319" s="127">
        <v>6457.7</v>
      </c>
      <c r="I319" s="127">
        <v>6403.1</v>
      </c>
      <c r="J319" s="127">
        <v>8900</v>
      </c>
      <c r="K319" s="127">
        <v>3232.05</v>
      </c>
      <c r="L319" s="128">
        <v>573708</v>
      </c>
      <c r="M319" s="127">
        <v>3673512246.9000001</v>
      </c>
      <c r="N319" s="128">
        <v>70108</v>
      </c>
    </row>
    <row r="320" spans="1:14" x14ac:dyDescent="0.3">
      <c r="A320" s="126">
        <v>45656</v>
      </c>
      <c r="B320" t="s">
        <v>2459</v>
      </c>
      <c r="C320" s="127">
        <v>6410.05</v>
      </c>
      <c r="D320" s="127">
        <v>6768.8</v>
      </c>
      <c r="E320" s="127">
        <v>6288.95</v>
      </c>
      <c r="F320" s="127">
        <v>6393.6</v>
      </c>
      <c r="G320" s="127">
        <v>6470</v>
      </c>
      <c r="H320" s="127">
        <v>6637.7</v>
      </c>
      <c r="I320" s="127">
        <v>6595.3</v>
      </c>
      <c r="J320" s="127">
        <v>8900</v>
      </c>
      <c r="K320" s="127">
        <v>3232.05</v>
      </c>
      <c r="L320" s="128">
        <v>2234552</v>
      </c>
      <c r="M320" s="127">
        <v>14737540539.1</v>
      </c>
      <c r="N320" s="128">
        <v>125564</v>
      </c>
    </row>
    <row r="321" spans="1:14" x14ac:dyDescent="0.3">
      <c r="A321" s="126">
        <v>45653</v>
      </c>
      <c r="B321" t="s">
        <v>2459</v>
      </c>
      <c r="C321" s="127">
        <v>6400</v>
      </c>
      <c r="D321" s="127">
        <v>6422.8</v>
      </c>
      <c r="E321" s="127">
        <v>6356.1</v>
      </c>
      <c r="F321" s="127">
        <v>6395.8</v>
      </c>
      <c r="G321" s="127">
        <v>6394.1</v>
      </c>
      <c r="H321" s="127">
        <v>6393.6</v>
      </c>
      <c r="I321" s="127">
        <v>6389.57</v>
      </c>
      <c r="J321" s="127">
        <v>8900</v>
      </c>
      <c r="K321" s="127">
        <v>3232.05</v>
      </c>
      <c r="L321" s="128">
        <v>143250</v>
      </c>
      <c r="M321" s="127">
        <v>915305424.60000002</v>
      </c>
      <c r="N321" s="128">
        <v>23123</v>
      </c>
    </row>
    <row r="322" spans="1:14" x14ac:dyDescent="0.3">
      <c r="A322" s="126">
        <v>45652</v>
      </c>
      <c r="B322" t="s">
        <v>2459</v>
      </c>
      <c r="C322" s="127">
        <v>6364.95</v>
      </c>
      <c r="D322" s="127">
        <v>6412.8</v>
      </c>
      <c r="E322" s="127">
        <v>6299.3</v>
      </c>
      <c r="F322" s="127">
        <v>6350.9</v>
      </c>
      <c r="G322" s="127">
        <v>6362</v>
      </c>
      <c r="H322" s="127">
        <v>6395.8</v>
      </c>
      <c r="I322" s="127">
        <v>6348.3</v>
      </c>
      <c r="J322" s="127">
        <v>8900</v>
      </c>
      <c r="K322" s="127">
        <v>3232.05</v>
      </c>
      <c r="L322" s="128">
        <v>153355</v>
      </c>
      <c r="M322" s="127">
        <v>973543474.10000002</v>
      </c>
      <c r="N322" s="128">
        <v>22470</v>
      </c>
    </row>
    <row r="323" spans="1:14" x14ac:dyDescent="0.3">
      <c r="A323" s="126">
        <v>45650</v>
      </c>
      <c r="B323" t="s">
        <v>2459</v>
      </c>
      <c r="C323" s="127">
        <v>6437.9</v>
      </c>
      <c r="D323" s="127">
        <v>6439.95</v>
      </c>
      <c r="E323" s="127">
        <v>6275.85</v>
      </c>
      <c r="F323" s="127">
        <v>6403.15</v>
      </c>
      <c r="G323" s="127">
        <v>6341.1</v>
      </c>
      <c r="H323" s="127">
        <v>6350.9</v>
      </c>
      <c r="I323" s="127">
        <v>6374.9</v>
      </c>
      <c r="J323" s="127">
        <v>8900</v>
      </c>
      <c r="K323" s="127">
        <v>3232.05</v>
      </c>
      <c r="L323" s="128">
        <v>224656</v>
      </c>
      <c r="M323" s="127">
        <v>1432159843.2</v>
      </c>
      <c r="N323" s="128">
        <v>31662</v>
      </c>
    </row>
    <row r="324" spans="1:14" x14ac:dyDescent="0.3">
      <c r="A324" s="126">
        <v>45649</v>
      </c>
      <c r="B324" t="s">
        <v>2459</v>
      </c>
      <c r="C324" s="127">
        <v>6413.15</v>
      </c>
      <c r="D324" s="127">
        <v>6491.5</v>
      </c>
      <c r="E324" s="127">
        <v>6368.7</v>
      </c>
      <c r="F324" s="127">
        <v>6368.7</v>
      </c>
      <c r="G324" s="127">
        <v>6400</v>
      </c>
      <c r="H324" s="127">
        <v>6403.15</v>
      </c>
      <c r="I324" s="127">
        <v>6422.62</v>
      </c>
      <c r="J324" s="127">
        <v>8900</v>
      </c>
      <c r="K324" s="127">
        <v>3232.05</v>
      </c>
      <c r="L324" s="128">
        <v>256100</v>
      </c>
      <c r="M324" s="127">
        <v>1644833530.6500001</v>
      </c>
      <c r="N324" s="128">
        <v>34393</v>
      </c>
    </row>
    <row r="325" spans="1:14" x14ac:dyDescent="0.3">
      <c r="A325" s="126">
        <v>45646</v>
      </c>
      <c r="B325" t="s">
        <v>2459</v>
      </c>
      <c r="C325" s="127">
        <v>6748</v>
      </c>
      <c r="D325" s="127">
        <v>6788.9</v>
      </c>
      <c r="E325" s="127">
        <v>6353</v>
      </c>
      <c r="F325" s="127">
        <v>6674.2</v>
      </c>
      <c r="G325" s="127">
        <v>6395.1</v>
      </c>
      <c r="H325" s="127">
        <v>6368.7</v>
      </c>
      <c r="I325" s="127">
        <v>6519.28</v>
      </c>
      <c r="J325" s="127">
        <v>8900</v>
      </c>
      <c r="K325" s="127">
        <v>3232.05</v>
      </c>
      <c r="L325" s="128">
        <v>553867</v>
      </c>
      <c r="M325" s="127">
        <v>3610816519.4499998</v>
      </c>
      <c r="N325" s="128">
        <v>66964</v>
      </c>
    </row>
    <row r="326" spans="1:14" x14ac:dyDescent="0.3">
      <c r="A326" s="126">
        <v>45645</v>
      </c>
      <c r="B326" t="s">
        <v>2459</v>
      </c>
      <c r="C326" s="127">
        <v>6352</v>
      </c>
      <c r="D326" s="127">
        <v>6699.8</v>
      </c>
      <c r="E326" s="127">
        <v>6331</v>
      </c>
      <c r="F326" s="127">
        <v>6548.25</v>
      </c>
      <c r="G326" s="127">
        <v>6687.1</v>
      </c>
      <c r="H326" s="127">
        <v>6674.2</v>
      </c>
      <c r="I326" s="127">
        <v>6577.44</v>
      </c>
      <c r="J326" s="127">
        <v>8900</v>
      </c>
      <c r="K326" s="127">
        <v>3232.05</v>
      </c>
      <c r="L326" s="128">
        <v>785692</v>
      </c>
      <c r="M326" s="127">
        <v>5167845135.0500002</v>
      </c>
      <c r="N326" s="128">
        <v>70304</v>
      </c>
    </row>
    <row r="327" spans="1:14" x14ac:dyDescent="0.3">
      <c r="A327" s="126">
        <v>45644</v>
      </c>
      <c r="B327" t="s">
        <v>2459</v>
      </c>
      <c r="C327" s="127">
        <v>6540</v>
      </c>
      <c r="D327" s="127">
        <v>6597</v>
      </c>
      <c r="E327" s="127">
        <v>6514.05</v>
      </c>
      <c r="F327" s="127">
        <v>6549.35</v>
      </c>
      <c r="G327" s="127">
        <v>6545</v>
      </c>
      <c r="H327" s="127">
        <v>6548.25</v>
      </c>
      <c r="I327" s="127">
        <v>6551.3</v>
      </c>
      <c r="J327" s="127">
        <v>8900</v>
      </c>
      <c r="K327" s="127">
        <v>3232.05</v>
      </c>
      <c r="L327" s="128">
        <v>194969</v>
      </c>
      <c r="M327" s="127">
        <v>1277300304.4000001</v>
      </c>
      <c r="N327" s="128">
        <v>29151</v>
      </c>
    </row>
    <row r="328" spans="1:14" x14ac:dyDescent="0.3">
      <c r="A328" s="126">
        <v>45643</v>
      </c>
      <c r="B328" t="s">
        <v>2459</v>
      </c>
      <c r="C328" s="127">
        <v>6515</v>
      </c>
      <c r="D328" s="127">
        <v>6575</v>
      </c>
      <c r="E328" s="127">
        <v>6484.1</v>
      </c>
      <c r="F328" s="127">
        <v>6508.6</v>
      </c>
      <c r="G328" s="127">
        <v>6520</v>
      </c>
      <c r="H328" s="127">
        <v>6549.35</v>
      </c>
      <c r="I328" s="127">
        <v>6536.94</v>
      </c>
      <c r="J328" s="127">
        <v>8900</v>
      </c>
      <c r="K328" s="127">
        <v>3232.05</v>
      </c>
      <c r="L328" s="128">
        <v>317724</v>
      </c>
      <c r="M328" s="127">
        <v>2076943186.1500001</v>
      </c>
      <c r="N328" s="128">
        <v>39728</v>
      </c>
    </row>
    <row r="329" spans="1:14" x14ac:dyDescent="0.3">
      <c r="A329" s="126">
        <v>45642</v>
      </c>
      <c r="B329" t="s">
        <v>2459</v>
      </c>
      <c r="C329" s="127">
        <v>6492.95</v>
      </c>
      <c r="D329" s="127">
        <v>6520.45</v>
      </c>
      <c r="E329" s="127">
        <v>6438.2</v>
      </c>
      <c r="F329" s="127">
        <v>6477.65</v>
      </c>
      <c r="G329" s="127">
        <v>6510</v>
      </c>
      <c r="H329" s="127">
        <v>6508.6</v>
      </c>
      <c r="I329" s="127">
        <v>6475.32</v>
      </c>
      <c r="J329" s="127">
        <v>8900</v>
      </c>
      <c r="K329" s="127">
        <v>3232.05</v>
      </c>
      <c r="L329" s="128">
        <v>218943</v>
      </c>
      <c r="M329" s="127">
        <v>1417725732.5</v>
      </c>
      <c r="N329" s="128">
        <v>40238</v>
      </c>
    </row>
    <row r="330" spans="1:14" x14ac:dyDescent="0.3">
      <c r="A330" s="126">
        <v>45639</v>
      </c>
      <c r="B330" t="s">
        <v>2459</v>
      </c>
      <c r="C330" s="127">
        <v>6420.05</v>
      </c>
      <c r="D330" s="127">
        <v>6492.7</v>
      </c>
      <c r="E330" s="127">
        <v>6345</v>
      </c>
      <c r="F330" s="127">
        <v>6435.95</v>
      </c>
      <c r="G330" s="127">
        <v>6473.3</v>
      </c>
      <c r="H330" s="127">
        <v>6477.65</v>
      </c>
      <c r="I330" s="127">
        <v>6434.39</v>
      </c>
      <c r="J330" s="127">
        <v>8900</v>
      </c>
      <c r="K330" s="127">
        <v>3232.05</v>
      </c>
      <c r="L330" s="128">
        <v>233247</v>
      </c>
      <c r="M330" s="127">
        <v>1500801563.4000001</v>
      </c>
      <c r="N330" s="128">
        <v>37389</v>
      </c>
    </row>
    <row r="331" spans="1:14" x14ac:dyDescent="0.3">
      <c r="A331" s="126">
        <v>45638</v>
      </c>
      <c r="B331" t="s">
        <v>2459</v>
      </c>
      <c r="C331" s="127">
        <v>6407.65</v>
      </c>
      <c r="D331" s="127">
        <v>6509</v>
      </c>
      <c r="E331" s="127">
        <v>6390</v>
      </c>
      <c r="F331" s="127">
        <v>6359.75</v>
      </c>
      <c r="G331" s="127">
        <v>6437.95</v>
      </c>
      <c r="H331" s="127">
        <v>6435.95</v>
      </c>
      <c r="I331" s="127">
        <v>6454.68</v>
      </c>
      <c r="J331" s="127">
        <v>8900</v>
      </c>
      <c r="K331" s="127">
        <v>3232.05</v>
      </c>
      <c r="L331" s="128">
        <v>642487</v>
      </c>
      <c r="M331" s="127">
        <v>4147044969.6999998</v>
      </c>
      <c r="N331" s="128">
        <v>67022</v>
      </c>
    </row>
    <row r="332" spans="1:14" x14ac:dyDescent="0.3">
      <c r="A332" s="126">
        <v>45637</v>
      </c>
      <c r="B332" t="s">
        <v>2459</v>
      </c>
      <c r="C332" s="127">
        <v>6358</v>
      </c>
      <c r="D332" s="127">
        <v>6372.5</v>
      </c>
      <c r="E332" s="127">
        <v>6262</v>
      </c>
      <c r="F332" s="127">
        <v>6345.35</v>
      </c>
      <c r="G332" s="127">
        <v>6360.65</v>
      </c>
      <c r="H332" s="127">
        <v>6359.75</v>
      </c>
      <c r="I332" s="127">
        <v>6320.61</v>
      </c>
      <c r="J332" s="127">
        <v>8900</v>
      </c>
      <c r="K332" s="127">
        <v>3232.05</v>
      </c>
      <c r="L332" s="128">
        <v>221150</v>
      </c>
      <c r="M332" s="127">
        <v>1397802623.7</v>
      </c>
      <c r="N332" s="128">
        <v>33538</v>
      </c>
    </row>
    <row r="333" spans="1:14" x14ac:dyDescent="0.3">
      <c r="A333" s="126">
        <v>45636</v>
      </c>
      <c r="B333" t="s">
        <v>2459</v>
      </c>
      <c r="C333" s="127">
        <v>6200.7</v>
      </c>
      <c r="D333" s="127">
        <v>6383.45</v>
      </c>
      <c r="E333" s="127">
        <v>6200.7</v>
      </c>
      <c r="F333" s="127">
        <v>6234.25</v>
      </c>
      <c r="G333" s="127">
        <v>6325.55</v>
      </c>
      <c r="H333" s="127">
        <v>6345.35</v>
      </c>
      <c r="I333" s="127">
        <v>6320.97</v>
      </c>
      <c r="J333" s="127">
        <v>8900</v>
      </c>
      <c r="K333" s="127">
        <v>3232.05</v>
      </c>
      <c r="L333" s="128">
        <v>601991</v>
      </c>
      <c r="M333" s="127">
        <v>3805165483.9000001</v>
      </c>
      <c r="N333" s="128">
        <v>50573</v>
      </c>
    </row>
    <row r="334" spans="1:14" x14ac:dyDescent="0.3">
      <c r="A334" s="126">
        <v>45635</v>
      </c>
      <c r="B334" t="s">
        <v>2459</v>
      </c>
      <c r="C334" s="127">
        <v>6178.8</v>
      </c>
      <c r="D334" s="127">
        <v>6276.9</v>
      </c>
      <c r="E334" s="127">
        <v>6178.8</v>
      </c>
      <c r="F334" s="127">
        <v>6174.25</v>
      </c>
      <c r="G334" s="127">
        <v>6235</v>
      </c>
      <c r="H334" s="127">
        <v>6234.25</v>
      </c>
      <c r="I334" s="127">
        <v>6230.09</v>
      </c>
      <c r="J334" s="127">
        <v>8900</v>
      </c>
      <c r="K334" s="127">
        <v>3232.05</v>
      </c>
      <c r="L334" s="128">
        <v>530525</v>
      </c>
      <c r="M334" s="127">
        <v>3305216457.75</v>
      </c>
      <c r="N334" s="128">
        <v>65089</v>
      </c>
    </row>
    <row r="335" spans="1:14" x14ac:dyDescent="0.3">
      <c r="A335" s="126">
        <v>45632</v>
      </c>
      <c r="B335" t="s">
        <v>2459</v>
      </c>
      <c r="C335" s="127">
        <v>6090</v>
      </c>
      <c r="D335" s="127">
        <v>6188.95</v>
      </c>
      <c r="E335" s="127">
        <v>6065</v>
      </c>
      <c r="F335" s="127">
        <v>6101.75</v>
      </c>
      <c r="G335" s="127">
        <v>6178</v>
      </c>
      <c r="H335" s="127">
        <v>6174.25</v>
      </c>
      <c r="I335" s="127">
        <v>6142.97</v>
      </c>
      <c r="J335" s="127">
        <v>8900</v>
      </c>
      <c r="K335" s="127">
        <v>3232.05</v>
      </c>
      <c r="L335" s="128">
        <v>328550</v>
      </c>
      <c r="M335" s="127">
        <v>2018271337.8499999</v>
      </c>
      <c r="N335" s="128">
        <v>53360</v>
      </c>
    </row>
    <row r="336" spans="1:14" x14ac:dyDescent="0.3">
      <c r="A336" s="126">
        <v>45631</v>
      </c>
      <c r="B336" t="s">
        <v>2459</v>
      </c>
      <c r="C336" s="127">
        <v>6130.6</v>
      </c>
      <c r="D336" s="127">
        <v>6148</v>
      </c>
      <c r="E336" s="127">
        <v>6075.45</v>
      </c>
      <c r="F336" s="127">
        <v>6011.35</v>
      </c>
      <c r="G336" s="127">
        <v>6090</v>
      </c>
      <c r="H336" s="127">
        <v>6101.75</v>
      </c>
      <c r="I336" s="127">
        <v>6110.11</v>
      </c>
      <c r="J336" s="127">
        <v>8900</v>
      </c>
      <c r="K336" s="127">
        <v>3232.05</v>
      </c>
      <c r="L336" s="128">
        <v>618889</v>
      </c>
      <c r="M336" s="127">
        <v>3781478181.4000001</v>
      </c>
      <c r="N336" s="128">
        <v>73572</v>
      </c>
    </row>
    <row r="337" spans="1:14" x14ac:dyDescent="0.3">
      <c r="A337" s="126">
        <v>45630</v>
      </c>
      <c r="B337" t="s">
        <v>2459</v>
      </c>
      <c r="C337" s="127">
        <v>6079.95</v>
      </c>
      <c r="D337" s="127">
        <v>6079.95</v>
      </c>
      <c r="E337" s="127">
        <v>5963.5</v>
      </c>
      <c r="F337" s="127">
        <v>6041.3</v>
      </c>
      <c r="G337" s="127">
        <v>6019.95</v>
      </c>
      <c r="H337" s="127">
        <v>6011.35</v>
      </c>
      <c r="I337" s="127">
        <v>6017.67</v>
      </c>
      <c r="J337" s="127">
        <v>8900</v>
      </c>
      <c r="K337" s="127">
        <v>3232.05</v>
      </c>
      <c r="L337" s="128">
        <v>336960</v>
      </c>
      <c r="M337" s="127">
        <v>2027712431.3499999</v>
      </c>
      <c r="N337" s="128">
        <v>50006</v>
      </c>
    </row>
    <row r="338" spans="1:14" x14ac:dyDescent="0.3">
      <c r="A338" s="126">
        <v>45629</v>
      </c>
      <c r="B338" t="s">
        <v>2459</v>
      </c>
      <c r="C338" s="127">
        <v>5940</v>
      </c>
      <c r="D338" s="127">
        <v>6048.15</v>
      </c>
      <c r="E338" s="127">
        <v>5856</v>
      </c>
      <c r="F338" s="127">
        <v>5932.4</v>
      </c>
      <c r="G338" s="127">
        <v>6033.65</v>
      </c>
      <c r="H338" s="127">
        <v>6041.3</v>
      </c>
      <c r="I338" s="127">
        <v>5956.12</v>
      </c>
      <c r="J338" s="127">
        <v>8900</v>
      </c>
      <c r="K338" s="127">
        <v>3232.05</v>
      </c>
      <c r="L338" s="128">
        <v>443857</v>
      </c>
      <c r="M338" s="127">
        <v>2643667595.3499999</v>
      </c>
      <c r="N338" s="128">
        <v>55034</v>
      </c>
    </row>
    <row r="339" spans="1:14" x14ac:dyDescent="0.3">
      <c r="A339" s="126">
        <v>45628</v>
      </c>
      <c r="B339" t="s">
        <v>2459</v>
      </c>
      <c r="C339" s="127">
        <v>5905.65</v>
      </c>
      <c r="D339" s="127">
        <v>5975</v>
      </c>
      <c r="E339" s="127">
        <v>5853.65</v>
      </c>
      <c r="F339" s="127">
        <v>5905.65</v>
      </c>
      <c r="G339" s="127">
        <v>5931</v>
      </c>
      <c r="H339" s="127">
        <v>5932.4</v>
      </c>
      <c r="I339" s="127">
        <v>5930.87</v>
      </c>
      <c r="J339" s="127">
        <v>8900</v>
      </c>
      <c r="K339" s="127">
        <v>3232.05</v>
      </c>
      <c r="L339" s="128">
        <v>278981</v>
      </c>
      <c r="M339" s="127">
        <v>1654599599.2</v>
      </c>
      <c r="N339" s="128">
        <v>37151</v>
      </c>
    </row>
    <row r="340" spans="1:14" x14ac:dyDescent="0.3">
      <c r="A340" s="126">
        <v>45625</v>
      </c>
      <c r="B340" t="s">
        <v>2459</v>
      </c>
      <c r="C340" s="127">
        <v>5842.8</v>
      </c>
      <c r="D340" s="127">
        <v>5933.95</v>
      </c>
      <c r="E340" s="127">
        <v>5810.85</v>
      </c>
      <c r="F340" s="127">
        <v>5820.65</v>
      </c>
      <c r="G340" s="127">
        <v>5897.45</v>
      </c>
      <c r="H340" s="127">
        <v>5905.65</v>
      </c>
      <c r="I340" s="127">
        <v>5906.23</v>
      </c>
      <c r="J340" s="127">
        <v>8900</v>
      </c>
      <c r="K340" s="127">
        <v>3232.05</v>
      </c>
      <c r="L340" s="128">
        <v>333871</v>
      </c>
      <c r="M340" s="127">
        <v>1971920438.8</v>
      </c>
      <c r="N340" s="128">
        <v>39445</v>
      </c>
    </row>
    <row r="341" spans="1:14" x14ac:dyDescent="0.3">
      <c r="A341" s="126">
        <v>45624</v>
      </c>
      <c r="B341" t="s">
        <v>2459</v>
      </c>
      <c r="C341" s="127">
        <v>5932</v>
      </c>
      <c r="D341" s="127">
        <v>5938.8</v>
      </c>
      <c r="E341" s="127">
        <v>5802.05</v>
      </c>
      <c r="F341" s="127">
        <v>5910.9</v>
      </c>
      <c r="G341" s="127">
        <v>5832</v>
      </c>
      <c r="H341" s="127">
        <v>5820.65</v>
      </c>
      <c r="I341" s="127">
        <v>5845.34</v>
      </c>
      <c r="J341" s="127">
        <v>8900</v>
      </c>
      <c r="K341" s="127">
        <v>3232.05</v>
      </c>
      <c r="L341" s="128">
        <v>299071</v>
      </c>
      <c r="M341" s="127">
        <v>1748171587.8</v>
      </c>
      <c r="N341" s="128">
        <v>33116</v>
      </c>
    </row>
    <row r="342" spans="1:14" x14ac:dyDescent="0.3">
      <c r="A342" s="126">
        <v>45623</v>
      </c>
      <c r="B342" t="s">
        <v>2459</v>
      </c>
      <c r="C342" s="127">
        <v>5968.95</v>
      </c>
      <c r="D342" s="127">
        <v>6042</v>
      </c>
      <c r="E342" s="127">
        <v>5900.9</v>
      </c>
      <c r="F342" s="127">
        <v>5968.95</v>
      </c>
      <c r="G342" s="127">
        <v>5914</v>
      </c>
      <c r="H342" s="127">
        <v>5910.9</v>
      </c>
      <c r="I342" s="127">
        <v>5966.53</v>
      </c>
      <c r="J342" s="127">
        <v>8900</v>
      </c>
      <c r="K342" s="127">
        <v>3232.05</v>
      </c>
      <c r="L342" s="128">
        <v>313105</v>
      </c>
      <c r="M342" s="127">
        <v>1868151536</v>
      </c>
      <c r="N342" s="128">
        <v>36733</v>
      </c>
    </row>
    <row r="343" spans="1:14" x14ac:dyDescent="0.3">
      <c r="A343" s="126">
        <v>45622</v>
      </c>
      <c r="B343" t="s">
        <v>2459</v>
      </c>
      <c r="C343" s="127">
        <v>5940</v>
      </c>
      <c r="D343" s="127">
        <v>6011.75</v>
      </c>
      <c r="E343" s="127">
        <v>5921.3</v>
      </c>
      <c r="F343" s="127">
        <v>5917.7</v>
      </c>
      <c r="G343" s="127">
        <v>5944.4</v>
      </c>
      <c r="H343" s="127">
        <v>5968.95</v>
      </c>
      <c r="I343" s="127">
        <v>5980.48</v>
      </c>
      <c r="J343" s="127">
        <v>8900</v>
      </c>
      <c r="K343" s="127">
        <v>3232.05</v>
      </c>
      <c r="L343" s="128">
        <v>334966</v>
      </c>
      <c r="M343" s="127">
        <v>2003257245.95</v>
      </c>
      <c r="N343" s="128">
        <v>37867</v>
      </c>
    </row>
    <row r="344" spans="1:14" x14ac:dyDescent="0.3">
      <c r="A344" s="126">
        <v>45621</v>
      </c>
      <c r="B344" t="s">
        <v>2459</v>
      </c>
      <c r="C344" s="127">
        <v>5875</v>
      </c>
      <c r="D344" s="127">
        <v>5947</v>
      </c>
      <c r="E344" s="127">
        <v>5805.45</v>
      </c>
      <c r="F344" s="127">
        <v>5796.25</v>
      </c>
      <c r="G344" s="127">
        <v>5920.1</v>
      </c>
      <c r="H344" s="127">
        <v>5917.7</v>
      </c>
      <c r="I344" s="127">
        <v>5906.4</v>
      </c>
      <c r="J344" s="127">
        <v>8900</v>
      </c>
      <c r="K344" s="127">
        <v>3232.05</v>
      </c>
      <c r="L344" s="128">
        <v>960293</v>
      </c>
      <c r="M344" s="127">
        <v>5671877260.1999998</v>
      </c>
      <c r="N344" s="128">
        <v>72674</v>
      </c>
    </row>
    <row r="345" spans="1:14" x14ac:dyDescent="0.3">
      <c r="A345" s="126">
        <v>45618</v>
      </c>
      <c r="B345" t="s">
        <v>2459</v>
      </c>
      <c r="C345" s="127">
        <v>5780</v>
      </c>
      <c r="D345" s="127">
        <v>5868.75</v>
      </c>
      <c r="E345" s="127">
        <v>5752.2</v>
      </c>
      <c r="F345" s="127">
        <v>5725.5</v>
      </c>
      <c r="G345" s="127">
        <v>5792</v>
      </c>
      <c r="H345" s="127">
        <v>5796.25</v>
      </c>
      <c r="I345" s="127">
        <v>5800.44</v>
      </c>
      <c r="J345" s="127">
        <v>8900</v>
      </c>
      <c r="K345" s="127">
        <v>3232.05</v>
      </c>
      <c r="L345" s="128">
        <v>688598</v>
      </c>
      <c r="M345" s="127">
        <v>3994172967.3000002</v>
      </c>
      <c r="N345" s="128">
        <v>49631</v>
      </c>
    </row>
    <row r="346" spans="1:14" x14ac:dyDescent="0.3">
      <c r="A346" s="126">
        <v>45617</v>
      </c>
      <c r="B346" t="s">
        <v>2459</v>
      </c>
      <c r="C346" s="127">
        <v>5668.95</v>
      </c>
      <c r="D346" s="127">
        <v>5792</v>
      </c>
      <c r="E346" s="127">
        <v>5654.15</v>
      </c>
      <c r="F346" s="127">
        <v>5710.3</v>
      </c>
      <c r="G346" s="127">
        <v>5740</v>
      </c>
      <c r="H346" s="127">
        <v>5725.5</v>
      </c>
      <c r="I346" s="127">
        <v>5740.23</v>
      </c>
      <c r="J346" s="127">
        <v>8900</v>
      </c>
      <c r="K346" s="127">
        <v>3232.05</v>
      </c>
      <c r="L346" s="128">
        <v>443952</v>
      </c>
      <c r="M346" s="127">
        <v>2548387600.9499998</v>
      </c>
      <c r="N346" s="128">
        <v>68296</v>
      </c>
    </row>
    <row r="347" spans="1:14" x14ac:dyDescent="0.3">
      <c r="A347" s="126">
        <v>45615</v>
      </c>
      <c r="B347" t="s">
        <v>2459</v>
      </c>
      <c r="C347" s="127">
        <v>5655</v>
      </c>
      <c r="D347" s="127">
        <v>5798.15</v>
      </c>
      <c r="E347" s="127">
        <v>5632.05</v>
      </c>
      <c r="F347" s="127">
        <v>5646.1</v>
      </c>
      <c r="G347" s="127">
        <v>5701</v>
      </c>
      <c r="H347" s="127">
        <v>5710.3</v>
      </c>
      <c r="I347" s="127">
        <v>5719.8</v>
      </c>
      <c r="J347" s="127">
        <v>8900</v>
      </c>
      <c r="K347" s="127">
        <v>3232.05</v>
      </c>
      <c r="L347" s="128">
        <v>361445</v>
      </c>
      <c r="M347" s="127">
        <v>2067392008.45</v>
      </c>
      <c r="N347" s="128">
        <v>44636</v>
      </c>
    </row>
    <row r="348" spans="1:14" x14ac:dyDescent="0.3">
      <c r="A348" s="126">
        <v>45614</v>
      </c>
      <c r="B348" t="s">
        <v>2459</v>
      </c>
      <c r="C348" s="127">
        <v>5728.8</v>
      </c>
      <c r="D348" s="127">
        <v>5755</v>
      </c>
      <c r="E348" s="127">
        <v>5582</v>
      </c>
      <c r="F348" s="127">
        <v>5713.8</v>
      </c>
      <c r="G348" s="127">
        <v>5645</v>
      </c>
      <c r="H348" s="127">
        <v>5646.1</v>
      </c>
      <c r="I348" s="127">
        <v>5649.43</v>
      </c>
      <c r="J348" s="127">
        <v>8900</v>
      </c>
      <c r="K348" s="127">
        <v>3232.05</v>
      </c>
      <c r="L348" s="128">
        <v>411485</v>
      </c>
      <c r="M348" s="127">
        <v>2324654063.8499999</v>
      </c>
      <c r="N348" s="128">
        <v>49322</v>
      </c>
    </row>
    <row r="349" spans="1:14" x14ac:dyDescent="0.3">
      <c r="A349" s="126">
        <v>45610</v>
      </c>
      <c r="B349" t="s">
        <v>2459</v>
      </c>
      <c r="C349" s="127">
        <v>5670</v>
      </c>
      <c r="D349" s="127">
        <v>5783.9</v>
      </c>
      <c r="E349" s="127">
        <v>5660</v>
      </c>
      <c r="F349" s="127">
        <v>5640.6</v>
      </c>
      <c r="G349" s="127">
        <v>5712</v>
      </c>
      <c r="H349" s="127">
        <v>5713.8</v>
      </c>
      <c r="I349" s="127">
        <v>5723.9</v>
      </c>
      <c r="J349" s="127">
        <v>8900</v>
      </c>
      <c r="K349" s="127">
        <v>3232.05</v>
      </c>
      <c r="L349" s="128">
        <v>379197</v>
      </c>
      <c r="M349" s="127">
        <v>2170484234.8000002</v>
      </c>
      <c r="N349" s="128">
        <v>42031</v>
      </c>
    </row>
    <row r="350" spans="1:14" x14ac:dyDescent="0.3">
      <c r="A350" s="126">
        <v>45609</v>
      </c>
      <c r="B350" t="s">
        <v>2459</v>
      </c>
      <c r="C350" s="127">
        <v>5690</v>
      </c>
      <c r="D350" s="127">
        <v>5700</v>
      </c>
      <c r="E350" s="127">
        <v>5589</v>
      </c>
      <c r="F350" s="127">
        <v>5680.15</v>
      </c>
      <c r="G350" s="127">
        <v>5653.95</v>
      </c>
      <c r="H350" s="127">
        <v>5640.6</v>
      </c>
      <c r="I350" s="127">
        <v>5646.79</v>
      </c>
      <c r="J350" s="127">
        <v>8900</v>
      </c>
      <c r="K350" s="127">
        <v>3232.05</v>
      </c>
      <c r="L350" s="128">
        <v>283558</v>
      </c>
      <c r="M350" s="127">
        <v>1601193323.6500001</v>
      </c>
      <c r="N350" s="128">
        <v>53149</v>
      </c>
    </row>
    <row r="351" spans="1:14" x14ac:dyDescent="0.3">
      <c r="A351" s="126">
        <v>45608</v>
      </c>
      <c r="B351" t="s">
        <v>2459</v>
      </c>
      <c r="C351" s="127">
        <v>5750</v>
      </c>
      <c r="D351" s="127">
        <v>5765</v>
      </c>
      <c r="E351" s="127">
        <v>5656.25</v>
      </c>
      <c r="F351" s="127">
        <v>5721.65</v>
      </c>
      <c r="G351" s="127">
        <v>5675</v>
      </c>
      <c r="H351" s="127">
        <v>5680.15</v>
      </c>
      <c r="I351" s="127">
        <v>5720.25</v>
      </c>
      <c r="J351" s="127">
        <v>8900</v>
      </c>
      <c r="K351" s="127">
        <v>3232.05</v>
      </c>
      <c r="L351" s="128">
        <v>250857</v>
      </c>
      <c r="M351" s="127">
        <v>1434964414.9000001</v>
      </c>
      <c r="N351" s="128">
        <v>38029</v>
      </c>
    </row>
    <row r="352" spans="1:14" x14ac:dyDescent="0.3">
      <c r="A352" s="126">
        <v>45607</v>
      </c>
      <c r="B352" t="s">
        <v>2459</v>
      </c>
      <c r="C352" s="127">
        <v>5690</v>
      </c>
      <c r="D352" s="127">
        <v>5750</v>
      </c>
      <c r="E352" s="127">
        <v>5610.8</v>
      </c>
      <c r="F352" s="127">
        <v>5668.7</v>
      </c>
      <c r="G352" s="127">
        <v>5727</v>
      </c>
      <c r="H352" s="127">
        <v>5721.65</v>
      </c>
      <c r="I352" s="127">
        <v>5708.5</v>
      </c>
      <c r="J352" s="127">
        <v>8900</v>
      </c>
      <c r="K352" s="127">
        <v>3232.05</v>
      </c>
      <c r="L352" s="128">
        <v>277838</v>
      </c>
      <c r="M352" s="127">
        <v>1586038995.8</v>
      </c>
      <c r="N352" s="128">
        <v>39020</v>
      </c>
    </row>
    <row r="353" spans="1:14" x14ac:dyDescent="0.3">
      <c r="A353" s="126">
        <v>45604</v>
      </c>
      <c r="B353" t="s">
        <v>2459</v>
      </c>
      <c r="C353" s="127">
        <v>5757.35</v>
      </c>
      <c r="D353" s="127">
        <v>5830</v>
      </c>
      <c r="E353" s="127">
        <v>5653.7</v>
      </c>
      <c r="F353" s="127">
        <v>5737.4</v>
      </c>
      <c r="G353" s="127">
        <v>5660.4</v>
      </c>
      <c r="H353" s="127">
        <v>5668.7</v>
      </c>
      <c r="I353" s="127">
        <v>5750.28</v>
      </c>
      <c r="J353" s="127">
        <v>8900</v>
      </c>
      <c r="K353" s="127">
        <v>3232.05</v>
      </c>
      <c r="L353" s="128">
        <v>376081</v>
      </c>
      <c r="M353" s="127">
        <v>2162569950.9000001</v>
      </c>
      <c r="N353" s="128">
        <v>47363</v>
      </c>
    </row>
    <row r="354" spans="1:14" x14ac:dyDescent="0.3">
      <c r="A354" s="126">
        <v>45603</v>
      </c>
      <c r="B354" t="s">
        <v>2459</v>
      </c>
      <c r="C354" s="127">
        <v>5755</v>
      </c>
      <c r="D354" s="127">
        <v>5799.25</v>
      </c>
      <c r="E354" s="127">
        <v>5655.45</v>
      </c>
      <c r="F354" s="127">
        <v>5717.65</v>
      </c>
      <c r="G354" s="127">
        <v>5708</v>
      </c>
      <c r="H354" s="127">
        <v>5737.4</v>
      </c>
      <c r="I354" s="127">
        <v>5728.86</v>
      </c>
      <c r="J354" s="127">
        <v>8900</v>
      </c>
      <c r="K354" s="127">
        <v>3232.05</v>
      </c>
      <c r="L354" s="128">
        <v>517587</v>
      </c>
      <c r="M354" s="127">
        <v>2965185925.5500002</v>
      </c>
      <c r="N354" s="128">
        <v>54667</v>
      </c>
    </row>
    <row r="355" spans="1:14" x14ac:dyDescent="0.3">
      <c r="A355" s="126">
        <v>45602</v>
      </c>
      <c r="B355" t="s">
        <v>2459</v>
      </c>
      <c r="C355" s="127">
        <v>5470</v>
      </c>
      <c r="D355" s="127">
        <v>5745.8</v>
      </c>
      <c r="E355" s="127">
        <v>5443.15</v>
      </c>
      <c r="F355" s="127">
        <v>5420.2</v>
      </c>
      <c r="G355" s="127">
        <v>5738.05</v>
      </c>
      <c r="H355" s="127">
        <v>5717.65</v>
      </c>
      <c r="I355" s="127">
        <v>5652.38</v>
      </c>
      <c r="J355" s="127">
        <v>8900</v>
      </c>
      <c r="K355" s="127">
        <v>3232.05</v>
      </c>
      <c r="L355" s="128">
        <v>690288</v>
      </c>
      <c r="M355" s="127">
        <v>3901769142.9000001</v>
      </c>
      <c r="N355" s="128">
        <v>64123</v>
      </c>
    </row>
    <row r="356" spans="1:14" x14ac:dyDescent="0.3">
      <c r="A356" s="126">
        <v>45601</v>
      </c>
      <c r="B356" t="s">
        <v>2459</v>
      </c>
      <c r="C356" s="127">
        <v>5302</v>
      </c>
      <c r="D356" s="127">
        <v>5442</v>
      </c>
      <c r="E356" s="127">
        <v>5302</v>
      </c>
      <c r="F356" s="127">
        <v>5358.5</v>
      </c>
      <c r="G356" s="127">
        <v>5413</v>
      </c>
      <c r="H356" s="127">
        <v>5420.2</v>
      </c>
      <c r="I356" s="127">
        <v>5385.28</v>
      </c>
      <c r="J356" s="127">
        <v>8900</v>
      </c>
      <c r="K356" s="127">
        <v>3232.05</v>
      </c>
      <c r="L356" s="128">
        <v>262919</v>
      </c>
      <c r="M356" s="127">
        <v>1415891717.7</v>
      </c>
      <c r="N356" s="128">
        <v>35547</v>
      </c>
    </row>
    <row r="357" spans="1:14" x14ac:dyDescent="0.3">
      <c r="A357" s="126">
        <v>45600</v>
      </c>
      <c r="B357" t="s">
        <v>2459</v>
      </c>
      <c r="C357" s="127">
        <v>5387</v>
      </c>
      <c r="D357" s="127">
        <v>5464.9</v>
      </c>
      <c r="E357" s="127">
        <v>5298</v>
      </c>
      <c r="F357" s="127">
        <v>5389</v>
      </c>
      <c r="G357" s="127">
        <v>5360</v>
      </c>
      <c r="H357" s="127">
        <v>5358.5</v>
      </c>
      <c r="I357" s="127">
        <v>5383.61</v>
      </c>
      <c r="J357" s="127">
        <v>8900</v>
      </c>
      <c r="K357" s="127">
        <v>3232.05</v>
      </c>
      <c r="L357" s="128">
        <v>509193</v>
      </c>
      <c r="M357" s="127">
        <v>2741295971.1500001</v>
      </c>
      <c r="N357" s="128">
        <v>74920</v>
      </c>
    </row>
    <row r="358" spans="1:14" x14ac:dyDescent="0.3">
      <c r="A358" s="126">
        <v>45597</v>
      </c>
      <c r="B358" t="s">
        <v>2459</v>
      </c>
      <c r="C358" s="127">
        <v>5405</v>
      </c>
      <c r="D358" s="127">
        <v>5589.95</v>
      </c>
      <c r="E358" s="127">
        <v>5361.35</v>
      </c>
      <c r="F358" s="127">
        <v>5372.5</v>
      </c>
      <c r="G358" s="127">
        <v>5385</v>
      </c>
      <c r="H358" s="127">
        <v>5389</v>
      </c>
      <c r="I358" s="127">
        <v>5402.36</v>
      </c>
      <c r="J358" s="127">
        <v>8900</v>
      </c>
      <c r="K358" s="127">
        <v>3232.05</v>
      </c>
      <c r="L358" s="128">
        <v>44938</v>
      </c>
      <c r="M358" s="127">
        <v>242771232.09999999</v>
      </c>
      <c r="N358" s="128">
        <v>6283</v>
      </c>
    </row>
    <row r="359" spans="1:14" x14ac:dyDescent="0.3">
      <c r="A359" s="126">
        <v>45596</v>
      </c>
      <c r="B359" t="s">
        <v>2459</v>
      </c>
      <c r="C359" s="127">
        <v>5625</v>
      </c>
      <c r="D359" s="127">
        <v>5625</v>
      </c>
      <c r="E359" s="127">
        <v>5300.05</v>
      </c>
      <c r="F359" s="127">
        <v>5617.85</v>
      </c>
      <c r="G359" s="127">
        <v>5372</v>
      </c>
      <c r="H359" s="127">
        <v>5372.5</v>
      </c>
      <c r="I359" s="127">
        <v>5364.57</v>
      </c>
      <c r="J359" s="127">
        <v>8900</v>
      </c>
      <c r="K359" s="127">
        <v>3232.05</v>
      </c>
      <c r="L359" s="128">
        <v>867619</v>
      </c>
      <c r="M359" s="127">
        <v>4654401342.8999996</v>
      </c>
      <c r="N359" s="128">
        <v>128355</v>
      </c>
    </row>
    <row r="360" spans="1:14" x14ac:dyDescent="0.3">
      <c r="A360" s="126">
        <v>45595</v>
      </c>
      <c r="B360" t="s">
        <v>2459</v>
      </c>
      <c r="C360" s="127">
        <v>5671</v>
      </c>
      <c r="D360" s="127">
        <v>5731.2</v>
      </c>
      <c r="E360" s="127">
        <v>5600.9</v>
      </c>
      <c r="F360" s="127">
        <v>5670.5</v>
      </c>
      <c r="G360" s="127">
        <v>5615</v>
      </c>
      <c r="H360" s="127">
        <v>5617.85</v>
      </c>
      <c r="I360" s="127">
        <v>5659.13</v>
      </c>
      <c r="J360" s="127">
        <v>8900</v>
      </c>
      <c r="K360" s="127">
        <v>3232.05</v>
      </c>
      <c r="L360" s="128">
        <v>260384</v>
      </c>
      <c r="M360" s="127">
        <v>1473546160.5999999</v>
      </c>
      <c r="N360" s="128">
        <v>30804</v>
      </c>
    </row>
    <row r="361" spans="1:14" x14ac:dyDescent="0.3">
      <c r="A361" s="126">
        <v>45594</v>
      </c>
      <c r="B361" t="s">
        <v>2459</v>
      </c>
      <c r="C361" s="127">
        <v>5698</v>
      </c>
      <c r="D361" s="127">
        <v>5700</v>
      </c>
      <c r="E361" s="127">
        <v>5590.05</v>
      </c>
      <c r="F361" s="127">
        <v>5666.5</v>
      </c>
      <c r="G361" s="127">
        <v>5669.65</v>
      </c>
      <c r="H361" s="127">
        <v>5670.5</v>
      </c>
      <c r="I361" s="127">
        <v>5636.48</v>
      </c>
      <c r="J361" s="127">
        <v>8900</v>
      </c>
      <c r="K361" s="127">
        <v>3232.05</v>
      </c>
      <c r="L361" s="128">
        <v>217939</v>
      </c>
      <c r="M361" s="127">
        <v>1228409552.25</v>
      </c>
      <c r="N361" s="128">
        <v>36279</v>
      </c>
    </row>
    <row r="362" spans="1:14" x14ac:dyDescent="0.3">
      <c r="A362" s="126">
        <v>45593</v>
      </c>
      <c r="B362" t="s">
        <v>2459</v>
      </c>
      <c r="C362" s="127">
        <v>5655</v>
      </c>
      <c r="D362" s="127">
        <v>5737.95</v>
      </c>
      <c r="E362" s="127">
        <v>5625.05</v>
      </c>
      <c r="F362" s="127">
        <v>5670.9</v>
      </c>
      <c r="G362" s="127">
        <v>5667</v>
      </c>
      <c r="H362" s="127">
        <v>5666.5</v>
      </c>
      <c r="I362" s="127">
        <v>5675.87</v>
      </c>
      <c r="J362" s="127">
        <v>8900</v>
      </c>
      <c r="K362" s="127">
        <v>3232.05</v>
      </c>
      <c r="L362" s="128">
        <v>332890</v>
      </c>
      <c r="M362" s="127">
        <v>1889439487.4000001</v>
      </c>
      <c r="N362" s="128">
        <v>47254</v>
      </c>
    </row>
    <row r="363" spans="1:14" x14ac:dyDescent="0.3">
      <c r="A363" s="126">
        <v>45590</v>
      </c>
      <c r="B363" t="s">
        <v>2459</v>
      </c>
      <c r="C363" s="127">
        <v>5748.2</v>
      </c>
      <c r="D363" s="127">
        <v>5760</v>
      </c>
      <c r="E363" s="127">
        <v>5609</v>
      </c>
      <c r="F363" s="127">
        <v>5691.2</v>
      </c>
      <c r="G363" s="127">
        <v>5651.1</v>
      </c>
      <c r="H363" s="127">
        <v>5670.9</v>
      </c>
      <c r="I363" s="127">
        <v>5691.66</v>
      </c>
      <c r="J363" s="127">
        <v>8900</v>
      </c>
      <c r="K363" s="127">
        <v>3232.05</v>
      </c>
      <c r="L363" s="128">
        <v>518325</v>
      </c>
      <c r="M363" s="127">
        <v>2950127902.0500002</v>
      </c>
      <c r="N363" s="128">
        <v>61059</v>
      </c>
    </row>
    <row r="364" spans="1:14" x14ac:dyDescent="0.3">
      <c r="A364" s="126">
        <v>45589</v>
      </c>
      <c r="B364" t="s">
        <v>2459</v>
      </c>
      <c r="C364" s="127">
        <v>5693.45</v>
      </c>
      <c r="D364" s="127">
        <v>5736.75</v>
      </c>
      <c r="E364" s="127">
        <v>5541.9</v>
      </c>
      <c r="F364" s="127">
        <v>5718.75</v>
      </c>
      <c r="G364" s="127">
        <v>5694</v>
      </c>
      <c r="H364" s="127">
        <v>5691.2</v>
      </c>
      <c r="I364" s="127">
        <v>5649.55</v>
      </c>
      <c r="J364" s="127">
        <v>8900</v>
      </c>
      <c r="K364" s="127">
        <v>3232.05</v>
      </c>
      <c r="L364" s="128">
        <v>568209</v>
      </c>
      <c r="M364" s="127">
        <v>3210125305.0999999</v>
      </c>
      <c r="N364" s="128">
        <v>76834</v>
      </c>
    </row>
    <row r="365" spans="1:14" x14ac:dyDescent="0.3">
      <c r="A365" s="126">
        <v>45588</v>
      </c>
      <c r="B365" t="s">
        <v>2459</v>
      </c>
      <c r="C365" s="127">
        <v>5209.3</v>
      </c>
      <c r="D365" s="127">
        <v>5798.7</v>
      </c>
      <c r="E365" s="127">
        <v>5194.6000000000004</v>
      </c>
      <c r="F365" s="127">
        <v>5158.2</v>
      </c>
      <c r="G365" s="127">
        <v>5722.75</v>
      </c>
      <c r="H365" s="127">
        <v>5718.75</v>
      </c>
      <c r="I365" s="127">
        <v>5645.12</v>
      </c>
      <c r="J365" s="127">
        <v>8900</v>
      </c>
      <c r="K365" s="127">
        <v>3232.05</v>
      </c>
      <c r="L365" s="128">
        <v>2690817</v>
      </c>
      <c r="M365" s="127">
        <v>15189982141.25</v>
      </c>
      <c r="N365" s="128">
        <v>193190</v>
      </c>
    </row>
    <row r="366" spans="1:14" x14ac:dyDescent="0.3">
      <c r="A366" s="126">
        <v>45587</v>
      </c>
      <c r="B366" t="s">
        <v>2459</v>
      </c>
      <c r="C366" s="127">
        <v>5252</v>
      </c>
      <c r="D366" s="127">
        <v>5318</v>
      </c>
      <c r="E366" s="127">
        <v>5136</v>
      </c>
      <c r="F366" s="127">
        <v>5247.65</v>
      </c>
      <c r="G366" s="127">
        <v>5181.6499999999996</v>
      </c>
      <c r="H366" s="127">
        <v>5158.2</v>
      </c>
      <c r="I366" s="127">
        <v>5220.8</v>
      </c>
      <c r="J366" s="127">
        <v>8900</v>
      </c>
      <c r="K366" s="127">
        <v>3232.05</v>
      </c>
      <c r="L366" s="128">
        <v>328921</v>
      </c>
      <c r="M366" s="127">
        <v>1717230655.5999999</v>
      </c>
      <c r="N366" s="128">
        <v>45314</v>
      </c>
    </row>
    <row r="367" spans="1:14" x14ac:dyDescent="0.3">
      <c r="A367" s="126">
        <v>45586</v>
      </c>
      <c r="B367" t="s">
        <v>2459</v>
      </c>
      <c r="C367" s="127">
        <v>5508</v>
      </c>
      <c r="D367" s="127">
        <v>5560</v>
      </c>
      <c r="E367" s="127">
        <v>5205</v>
      </c>
      <c r="F367" s="127">
        <v>5506.15</v>
      </c>
      <c r="G367" s="127">
        <v>5256</v>
      </c>
      <c r="H367" s="127">
        <v>5247.65</v>
      </c>
      <c r="I367" s="127">
        <v>5380.19</v>
      </c>
      <c r="J367" s="127">
        <v>8900</v>
      </c>
      <c r="K367" s="127">
        <v>3232.05</v>
      </c>
      <c r="L367" s="128">
        <v>498478</v>
      </c>
      <c r="M367" s="127">
        <v>2681908499.9000001</v>
      </c>
      <c r="N367" s="128">
        <v>62197</v>
      </c>
    </row>
    <row r="368" spans="1:14" x14ac:dyDescent="0.3">
      <c r="A368" s="126">
        <v>45583</v>
      </c>
      <c r="B368" t="s">
        <v>2459</v>
      </c>
      <c r="C368" s="127">
        <v>5530</v>
      </c>
      <c r="D368" s="127">
        <v>5541</v>
      </c>
      <c r="E368" s="127">
        <v>5403.1</v>
      </c>
      <c r="F368" s="127">
        <v>5536</v>
      </c>
      <c r="G368" s="127">
        <v>5527</v>
      </c>
      <c r="H368" s="127">
        <v>5506.15</v>
      </c>
      <c r="I368" s="127">
        <v>5471.7</v>
      </c>
      <c r="J368" s="127">
        <v>8900</v>
      </c>
      <c r="K368" s="127">
        <v>3232.05</v>
      </c>
      <c r="L368" s="128">
        <v>177195</v>
      </c>
      <c r="M368" s="127">
        <v>969557249.25</v>
      </c>
      <c r="N368" s="128">
        <v>30930</v>
      </c>
    </row>
    <row r="369" spans="1:14" x14ac:dyDescent="0.3">
      <c r="A369" s="126">
        <v>45582</v>
      </c>
      <c r="B369" t="s">
        <v>2459</v>
      </c>
      <c r="C369" s="127">
        <v>5564.9</v>
      </c>
      <c r="D369" s="127">
        <v>5595</v>
      </c>
      <c r="E369" s="127">
        <v>5475</v>
      </c>
      <c r="F369" s="127">
        <v>5543.85</v>
      </c>
      <c r="G369" s="127">
        <v>5559.45</v>
      </c>
      <c r="H369" s="127">
        <v>5536</v>
      </c>
      <c r="I369" s="127">
        <v>5531.81</v>
      </c>
      <c r="J369" s="127">
        <v>8900</v>
      </c>
      <c r="K369" s="127">
        <v>3232.05</v>
      </c>
      <c r="L369" s="128">
        <v>250036</v>
      </c>
      <c r="M369" s="127">
        <v>1383150700.0999999</v>
      </c>
      <c r="N369" s="128">
        <v>33170</v>
      </c>
    </row>
    <row r="370" spans="1:14" x14ac:dyDescent="0.3">
      <c r="A370" s="126">
        <v>45581</v>
      </c>
      <c r="B370" t="s">
        <v>2459</v>
      </c>
      <c r="C370" s="127">
        <v>5630</v>
      </c>
      <c r="D370" s="127">
        <v>5668.35</v>
      </c>
      <c r="E370" s="127">
        <v>5525</v>
      </c>
      <c r="F370" s="127">
        <v>5630.9</v>
      </c>
      <c r="G370" s="127">
        <v>5560</v>
      </c>
      <c r="H370" s="127">
        <v>5543.85</v>
      </c>
      <c r="I370" s="127">
        <v>5583.87</v>
      </c>
      <c r="J370" s="127">
        <v>8900</v>
      </c>
      <c r="K370" s="127">
        <v>3232.05</v>
      </c>
      <c r="L370" s="128">
        <v>262790</v>
      </c>
      <c r="M370" s="127">
        <v>1467384799.95</v>
      </c>
      <c r="N370" s="128">
        <v>32057</v>
      </c>
    </row>
    <row r="371" spans="1:14" x14ac:dyDescent="0.3">
      <c r="A371" s="126">
        <v>45580</v>
      </c>
      <c r="B371" t="s">
        <v>2459</v>
      </c>
      <c r="C371" s="127">
        <v>5689.95</v>
      </c>
      <c r="D371" s="127">
        <v>5689.95</v>
      </c>
      <c r="E371" s="127">
        <v>5591</v>
      </c>
      <c r="F371" s="127">
        <v>5616.7</v>
      </c>
      <c r="G371" s="127">
        <v>5629</v>
      </c>
      <c r="H371" s="127">
        <v>5630.9</v>
      </c>
      <c r="I371" s="127">
        <v>5635.79</v>
      </c>
      <c r="J371" s="127">
        <v>8900</v>
      </c>
      <c r="K371" s="127">
        <v>3232.05</v>
      </c>
      <c r="L371" s="128">
        <v>412806</v>
      </c>
      <c r="M371" s="127">
        <v>2326489880.8499999</v>
      </c>
      <c r="N371" s="128">
        <v>43141</v>
      </c>
    </row>
    <row r="372" spans="1:14" x14ac:dyDescent="0.3">
      <c r="A372" s="126">
        <v>45579</v>
      </c>
      <c r="B372" t="s">
        <v>2459</v>
      </c>
      <c r="C372" s="127">
        <v>5477</v>
      </c>
      <c r="D372" s="127">
        <v>5638.95</v>
      </c>
      <c r="E372" s="127">
        <v>5457.05</v>
      </c>
      <c r="F372" s="127">
        <v>5469.55</v>
      </c>
      <c r="G372" s="127">
        <v>5620</v>
      </c>
      <c r="H372" s="127">
        <v>5616.7</v>
      </c>
      <c r="I372" s="127">
        <v>5565.29</v>
      </c>
      <c r="J372" s="127">
        <v>8900</v>
      </c>
      <c r="K372" s="127">
        <v>3232.05</v>
      </c>
      <c r="L372" s="128">
        <v>446076</v>
      </c>
      <c r="M372" s="127">
        <v>2482544187.5500002</v>
      </c>
      <c r="N372" s="128">
        <v>47852</v>
      </c>
    </row>
    <row r="373" spans="1:14" x14ac:dyDescent="0.3">
      <c r="A373" s="126">
        <v>45576</v>
      </c>
      <c r="B373" t="s">
        <v>2459</v>
      </c>
      <c r="C373" s="127">
        <v>5210</v>
      </c>
      <c r="D373" s="127">
        <v>5490.2</v>
      </c>
      <c r="E373" s="127">
        <v>5202.3500000000004</v>
      </c>
      <c r="F373" s="127">
        <v>5241.1000000000004</v>
      </c>
      <c r="G373" s="127">
        <v>5472</v>
      </c>
      <c r="H373" s="127">
        <v>5469.55</v>
      </c>
      <c r="I373" s="127">
        <v>5397.14</v>
      </c>
      <c r="J373" s="127">
        <v>8900</v>
      </c>
      <c r="K373" s="127">
        <v>3232.05</v>
      </c>
      <c r="L373" s="128">
        <v>715281</v>
      </c>
      <c r="M373" s="127">
        <v>3860468425.8499999</v>
      </c>
      <c r="N373" s="128">
        <v>58154</v>
      </c>
    </row>
    <row r="374" spans="1:14" x14ac:dyDescent="0.3">
      <c r="A374" s="126">
        <v>45575</v>
      </c>
      <c r="B374" t="s">
        <v>2459</v>
      </c>
      <c r="C374" s="127">
        <v>5368.9</v>
      </c>
      <c r="D374" s="127">
        <v>5397.6</v>
      </c>
      <c r="E374" s="127">
        <v>5212</v>
      </c>
      <c r="F374" s="127">
        <v>5334.1</v>
      </c>
      <c r="G374" s="127">
        <v>5248.95</v>
      </c>
      <c r="H374" s="127">
        <v>5241.1000000000004</v>
      </c>
      <c r="I374" s="127">
        <v>5296.35</v>
      </c>
      <c r="J374" s="127">
        <v>8900</v>
      </c>
      <c r="K374" s="127">
        <v>3232.05</v>
      </c>
      <c r="L374" s="128">
        <v>242697</v>
      </c>
      <c r="M374" s="127">
        <v>1285407274.7</v>
      </c>
      <c r="N374" s="128">
        <v>22311</v>
      </c>
    </row>
    <row r="375" spans="1:14" x14ac:dyDescent="0.3">
      <c r="A375" s="126">
        <v>45574</v>
      </c>
      <c r="B375" t="s">
        <v>2459</v>
      </c>
      <c r="C375" s="127">
        <v>5328.7</v>
      </c>
      <c r="D375" s="127">
        <v>5382</v>
      </c>
      <c r="E375" s="127">
        <v>5290</v>
      </c>
      <c r="F375" s="127">
        <v>5308.65</v>
      </c>
      <c r="G375" s="127">
        <v>5332</v>
      </c>
      <c r="H375" s="127">
        <v>5334.1</v>
      </c>
      <c r="I375" s="127">
        <v>5338.74</v>
      </c>
      <c r="J375" s="127">
        <v>8900</v>
      </c>
      <c r="K375" s="127">
        <v>3232.05</v>
      </c>
      <c r="L375" s="128">
        <v>224194</v>
      </c>
      <c r="M375" s="127">
        <v>1196913250.5</v>
      </c>
      <c r="N375" s="128">
        <v>34019</v>
      </c>
    </row>
    <row r="376" spans="1:14" x14ac:dyDescent="0.3">
      <c r="A376" s="126">
        <v>45573</v>
      </c>
      <c r="B376" t="s">
        <v>2459</v>
      </c>
      <c r="C376" s="127">
        <v>5264</v>
      </c>
      <c r="D376" s="127">
        <v>5325.9</v>
      </c>
      <c r="E376" s="127">
        <v>5163.25</v>
      </c>
      <c r="F376" s="127">
        <v>5230.1499999999996</v>
      </c>
      <c r="G376" s="127">
        <v>5305.65</v>
      </c>
      <c r="H376" s="127">
        <v>5308.65</v>
      </c>
      <c r="I376" s="127">
        <v>5276.09</v>
      </c>
      <c r="J376" s="127">
        <v>8900</v>
      </c>
      <c r="K376" s="127">
        <v>3232.05</v>
      </c>
      <c r="L376" s="128">
        <v>362753</v>
      </c>
      <c r="M376" s="127">
        <v>1913918548.1500001</v>
      </c>
      <c r="N376" s="128">
        <v>50131</v>
      </c>
    </row>
    <row r="377" spans="1:14" x14ac:dyDescent="0.3">
      <c r="A377" s="126">
        <v>45572</v>
      </c>
      <c r="B377" t="s">
        <v>2459</v>
      </c>
      <c r="C377" s="127">
        <v>5141.3</v>
      </c>
      <c r="D377" s="127">
        <v>5276</v>
      </c>
      <c r="E377" s="127">
        <v>5106.2</v>
      </c>
      <c r="F377" s="127">
        <v>5141.3</v>
      </c>
      <c r="G377" s="127">
        <v>5240</v>
      </c>
      <c r="H377" s="127">
        <v>5230.1499999999996</v>
      </c>
      <c r="I377" s="127">
        <v>5212.8900000000003</v>
      </c>
      <c r="J377" s="127">
        <v>8900</v>
      </c>
      <c r="K377" s="127">
        <v>3232.05</v>
      </c>
      <c r="L377" s="128">
        <v>491981</v>
      </c>
      <c r="M377" s="127">
        <v>2564640439.1500001</v>
      </c>
      <c r="N377" s="128">
        <v>79060</v>
      </c>
    </row>
    <row r="378" spans="1:14" x14ac:dyDescent="0.3">
      <c r="A378" s="126">
        <v>45569</v>
      </c>
      <c r="B378" t="s">
        <v>2459</v>
      </c>
      <c r="C378" s="127">
        <v>5260.25</v>
      </c>
      <c r="D378" s="127">
        <v>5369</v>
      </c>
      <c r="E378" s="127">
        <v>5078.5</v>
      </c>
      <c r="F378" s="127">
        <v>5250.25</v>
      </c>
      <c r="G378" s="127">
        <v>5149.8</v>
      </c>
      <c r="H378" s="127">
        <v>5141.3</v>
      </c>
      <c r="I378" s="127">
        <v>5213.6899999999996</v>
      </c>
      <c r="J378" s="127">
        <v>8900</v>
      </c>
      <c r="K378" s="127">
        <v>3232.05</v>
      </c>
      <c r="L378" s="128">
        <v>1121466</v>
      </c>
      <c r="M378" s="127">
        <v>5846974331.1000004</v>
      </c>
      <c r="N378" s="128">
        <v>88332</v>
      </c>
    </row>
    <row r="379" spans="1:14" x14ac:dyDescent="0.3">
      <c r="A379" s="126">
        <v>45568</v>
      </c>
      <c r="B379" t="s">
        <v>2459</v>
      </c>
      <c r="C379" s="127">
        <v>5401.1</v>
      </c>
      <c r="D379" s="127">
        <v>5455.95</v>
      </c>
      <c r="E379" s="127">
        <v>5189</v>
      </c>
      <c r="F379" s="127">
        <v>5487.75</v>
      </c>
      <c r="G379" s="127">
        <v>5237</v>
      </c>
      <c r="H379" s="127">
        <v>5250.25</v>
      </c>
      <c r="I379" s="127">
        <v>5284.19</v>
      </c>
      <c r="J379" s="127">
        <v>8900</v>
      </c>
      <c r="K379" s="127">
        <v>3232.05</v>
      </c>
      <c r="L379" s="128">
        <v>440650</v>
      </c>
      <c r="M379" s="127">
        <v>2328478949.3499999</v>
      </c>
      <c r="N379" s="128">
        <v>60555</v>
      </c>
    </row>
    <row r="380" spans="1:14" x14ac:dyDescent="0.3">
      <c r="A380" s="126">
        <v>45566</v>
      </c>
      <c r="B380" t="s">
        <v>2459</v>
      </c>
      <c r="C380" s="127">
        <v>5478.8</v>
      </c>
      <c r="D380" s="127">
        <v>5499</v>
      </c>
      <c r="E380" s="127">
        <v>5440.95</v>
      </c>
      <c r="F380" s="127">
        <v>5450.4</v>
      </c>
      <c r="G380" s="127">
        <v>5490</v>
      </c>
      <c r="H380" s="127">
        <v>5487.75</v>
      </c>
      <c r="I380" s="127">
        <v>5473.74</v>
      </c>
      <c r="J380" s="127">
        <v>8900</v>
      </c>
      <c r="K380" s="127">
        <v>3232.05</v>
      </c>
      <c r="L380" s="128">
        <v>148956</v>
      </c>
      <c r="M380" s="127">
        <v>815347007.29999995</v>
      </c>
      <c r="N380" s="128">
        <v>17326</v>
      </c>
    </row>
    <row r="381" spans="1:14" x14ac:dyDescent="0.3">
      <c r="A381" s="126">
        <v>45565</v>
      </c>
      <c r="B381" t="s">
        <v>2459</v>
      </c>
      <c r="C381" s="127">
        <v>5420</v>
      </c>
      <c r="D381" s="127">
        <v>5494</v>
      </c>
      <c r="E381" s="127">
        <v>5388.05</v>
      </c>
      <c r="F381" s="127">
        <v>5437</v>
      </c>
      <c r="G381" s="127">
        <v>5454.45</v>
      </c>
      <c r="H381" s="127">
        <v>5450.4</v>
      </c>
      <c r="I381" s="127">
        <v>5448.79</v>
      </c>
      <c r="J381" s="127">
        <v>8900</v>
      </c>
      <c r="K381" s="127">
        <v>3232.05</v>
      </c>
      <c r="L381" s="128">
        <v>404261</v>
      </c>
      <c r="M381" s="127">
        <v>2202731347.6999998</v>
      </c>
      <c r="N381" s="128">
        <v>41820</v>
      </c>
    </row>
    <row r="382" spans="1:14" x14ac:dyDescent="0.3">
      <c r="A382" s="126">
        <v>45562</v>
      </c>
      <c r="B382" t="s">
        <v>2459</v>
      </c>
      <c r="C382" s="127">
        <v>5510</v>
      </c>
      <c r="D382" s="127">
        <v>5585.95</v>
      </c>
      <c r="E382" s="127">
        <v>5425.65</v>
      </c>
      <c r="F382" s="127">
        <v>5426.45</v>
      </c>
      <c r="G382" s="127">
        <v>5449.45</v>
      </c>
      <c r="H382" s="127">
        <v>5437</v>
      </c>
      <c r="I382" s="127">
        <v>5494.05</v>
      </c>
      <c r="J382" s="127">
        <v>8900</v>
      </c>
      <c r="K382" s="127">
        <v>3232.05</v>
      </c>
      <c r="L382" s="128">
        <v>510714</v>
      </c>
      <c r="M382" s="127">
        <v>2805889145.0500002</v>
      </c>
      <c r="N382" s="128">
        <v>45925</v>
      </c>
    </row>
    <row r="383" spans="1:14" x14ac:dyDescent="0.3">
      <c r="A383" s="126">
        <v>45561</v>
      </c>
      <c r="B383" t="s">
        <v>2459</v>
      </c>
      <c r="C383" s="127">
        <v>5360</v>
      </c>
      <c r="D383" s="127">
        <v>5447.7</v>
      </c>
      <c r="E383" s="127">
        <v>5302.7</v>
      </c>
      <c r="F383" s="127">
        <v>5323.1</v>
      </c>
      <c r="G383" s="127">
        <v>5412.3</v>
      </c>
      <c r="H383" s="127">
        <v>5426.45</v>
      </c>
      <c r="I383" s="127">
        <v>5402.63</v>
      </c>
      <c r="J383" s="127">
        <v>8900</v>
      </c>
      <c r="K383" s="127">
        <v>3232.05</v>
      </c>
      <c r="L383" s="128">
        <v>461259</v>
      </c>
      <c r="M383" s="127">
        <v>2492012717.4499998</v>
      </c>
      <c r="N383" s="128">
        <v>48230</v>
      </c>
    </row>
    <row r="384" spans="1:14" x14ac:dyDescent="0.3">
      <c r="A384" s="126">
        <v>45560</v>
      </c>
      <c r="B384" t="s">
        <v>2459</v>
      </c>
      <c r="C384" s="127">
        <v>5389</v>
      </c>
      <c r="D384" s="127">
        <v>5392.45</v>
      </c>
      <c r="E384" s="127">
        <v>5310</v>
      </c>
      <c r="F384" s="127">
        <v>5389</v>
      </c>
      <c r="G384" s="127">
        <v>5325</v>
      </c>
      <c r="H384" s="127">
        <v>5323.1</v>
      </c>
      <c r="I384" s="127">
        <v>5335.22</v>
      </c>
      <c r="J384" s="127">
        <v>8900</v>
      </c>
      <c r="K384" s="127">
        <v>3232.05</v>
      </c>
      <c r="L384" s="128">
        <v>230951</v>
      </c>
      <c r="M384" s="127">
        <v>1232173515</v>
      </c>
      <c r="N384" s="128">
        <v>31958</v>
      </c>
    </row>
    <row r="385" spans="1:14" x14ac:dyDescent="0.3">
      <c r="A385" s="126">
        <v>45559</v>
      </c>
      <c r="B385" t="s">
        <v>2459</v>
      </c>
      <c r="C385" s="127">
        <v>5325</v>
      </c>
      <c r="D385" s="127">
        <v>5419.45</v>
      </c>
      <c r="E385" s="127">
        <v>5280.2</v>
      </c>
      <c r="F385" s="127">
        <v>5329.5</v>
      </c>
      <c r="G385" s="127">
        <v>5400</v>
      </c>
      <c r="H385" s="127">
        <v>5389</v>
      </c>
      <c r="I385" s="127">
        <v>5356.55</v>
      </c>
      <c r="J385" s="127">
        <v>8900</v>
      </c>
      <c r="K385" s="127">
        <v>3232.05</v>
      </c>
      <c r="L385" s="128">
        <v>377128</v>
      </c>
      <c r="M385" s="127">
        <v>2020106405.4000001</v>
      </c>
      <c r="N385" s="128">
        <v>42868</v>
      </c>
    </row>
    <row r="386" spans="1:14" x14ac:dyDescent="0.3">
      <c r="A386" s="126">
        <v>45558</v>
      </c>
      <c r="B386" t="s">
        <v>2459</v>
      </c>
      <c r="C386" s="127">
        <v>5322</v>
      </c>
      <c r="D386" s="127">
        <v>5406.9</v>
      </c>
      <c r="E386" s="127">
        <v>5317</v>
      </c>
      <c r="F386" s="127">
        <v>5355.05</v>
      </c>
      <c r="G386" s="127">
        <v>5317</v>
      </c>
      <c r="H386" s="127">
        <v>5329.5</v>
      </c>
      <c r="I386" s="127">
        <v>5350.33</v>
      </c>
      <c r="J386" s="127">
        <v>8900</v>
      </c>
      <c r="K386" s="127">
        <v>3232.05</v>
      </c>
      <c r="L386" s="128">
        <v>352574</v>
      </c>
      <c r="M386" s="127">
        <v>1886388946.5999999</v>
      </c>
      <c r="N386" s="128">
        <v>43354</v>
      </c>
    </row>
    <row r="387" spans="1:14" x14ac:dyDescent="0.3">
      <c r="A387" s="126">
        <v>45555</v>
      </c>
      <c r="B387" t="s">
        <v>2459</v>
      </c>
      <c r="C387" s="127">
        <v>5325.15</v>
      </c>
      <c r="D387" s="127">
        <v>5439.9</v>
      </c>
      <c r="E387" s="127">
        <v>5312</v>
      </c>
      <c r="F387" s="127">
        <v>5283.55</v>
      </c>
      <c r="G387" s="127">
        <v>5360.1</v>
      </c>
      <c r="H387" s="127">
        <v>5355.05</v>
      </c>
      <c r="I387" s="127">
        <v>5364.61</v>
      </c>
      <c r="J387" s="127">
        <v>8900</v>
      </c>
      <c r="K387" s="127">
        <v>3232.05</v>
      </c>
      <c r="L387" s="128">
        <v>682525</v>
      </c>
      <c r="M387" s="127">
        <v>3661480439.1999998</v>
      </c>
      <c r="N387" s="128">
        <v>63218</v>
      </c>
    </row>
    <row r="388" spans="1:14" x14ac:dyDescent="0.3">
      <c r="A388" s="126">
        <v>45554</v>
      </c>
      <c r="B388" t="s">
        <v>2459</v>
      </c>
      <c r="C388" s="127">
        <v>5250</v>
      </c>
      <c r="D388" s="127">
        <v>5362.45</v>
      </c>
      <c r="E388" s="127">
        <v>5153.2</v>
      </c>
      <c r="F388" s="127">
        <v>5179.7</v>
      </c>
      <c r="G388" s="127">
        <v>5310</v>
      </c>
      <c r="H388" s="127">
        <v>5283.55</v>
      </c>
      <c r="I388" s="127">
        <v>5256.62</v>
      </c>
      <c r="J388" s="127">
        <v>8900</v>
      </c>
      <c r="K388" s="127">
        <v>3232.05</v>
      </c>
      <c r="L388" s="128">
        <v>653730</v>
      </c>
      <c r="M388" s="127">
        <v>3436410542.6500001</v>
      </c>
      <c r="N388" s="128">
        <v>65423</v>
      </c>
    </row>
    <row r="389" spans="1:14" x14ac:dyDescent="0.3">
      <c r="A389" s="126">
        <v>45553</v>
      </c>
      <c r="B389" t="s">
        <v>2459</v>
      </c>
      <c r="C389" s="127">
        <v>5320</v>
      </c>
      <c r="D389" s="127">
        <v>5356.75</v>
      </c>
      <c r="E389" s="127">
        <v>5115</v>
      </c>
      <c r="F389" s="127">
        <v>5355.95</v>
      </c>
      <c r="G389" s="127">
        <v>5175</v>
      </c>
      <c r="H389" s="127">
        <v>5179.7</v>
      </c>
      <c r="I389" s="127">
        <v>5179.97</v>
      </c>
      <c r="J389" s="127">
        <v>8900</v>
      </c>
      <c r="K389" s="127">
        <v>3232.05</v>
      </c>
      <c r="L389" s="128">
        <v>485667</v>
      </c>
      <c r="M389" s="127">
        <v>2515741913.6500001</v>
      </c>
      <c r="N389" s="128">
        <v>55087</v>
      </c>
    </row>
    <row r="390" spans="1:14" x14ac:dyDescent="0.3">
      <c r="A390" s="126">
        <v>45552</v>
      </c>
      <c r="B390" t="s">
        <v>2459</v>
      </c>
      <c r="C390" s="127">
        <v>5301</v>
      </c>
      <c r="D390" s="127">
        <v>5405.25</v>
      </c>
      <c r="E390" s="127">
        <v>5275.05</v>
      </c>
      <c r="F390" s="127">
        <v>5301</v>
      </c>
      <c r="G390" s="127">
        <v>5359</v>
      </c>
      <c r="H390" s="127">
        <v>5355.95</v>
      </c>
      <c r="I390" s="127">
        <v>5357.83</v>
      </c>
      <c r="J390" s="127">
        <v>8900</v>
      </c>
      <c r="K390" s="127">
        <v>3232.05</v>
      </c>
      <c r="L390" s="128">
        <v>267752</v>
      </c>
      <c r="M390" s="127">
        <v>1434570018.5</v>
      </c>
      <c r="N390" s="128">
        <v>31360</v>
      </c>
    </row>
    <row r="391" spans="1:14" x14ac:dyDescent="0.3">
      <c r="A391" s="126">
        <v>45551</v>
      </c>
      <c r="B391" t="s">
        <v>2459</v>
      </c>
      <c r="C391" s="127">
        <v>5370</v>
      </c>
      <c r="D391" s="127">
        <v>5384.1</v>
      </c>
      <c r="E391" s="127">
        <v>5285.65</v>
      </c>
      <c r="F391" s="127">
        <v>5359.9</v>
      </c>
      <c r="G391" s="127">
        <v>5304.7</v>
      </c>
      <c r="H391" s="127">
        <v>5301</v>
      </c>
      <c r="I391" s="127">
        <v>5314.92</v>
      </c>
      <c r="J391" s="127">
        <v>8900</v>
      </c>
      <c r="K391" s="127">
        <v>3232.05</v>
      </c>
      <c r="L391" s="128">
        <v>288431</v>
      </c>
      <c r="M391" s="127">
        <v>1532988700.5</v>
      </c>
      <c r="N391" s="128">
        <v>40733</v>
      </c>
    </row>
    <row r="392" spans="1:14" x14ac:dyDescent="0.3">
      <c r="A392" s="126">
        <v>45548</v>
      </c>
      <c r="B392" t="s">
        <v>2459</v>
      </c>
      <c r="C392" s="127">
        <v>5358</v>
      </c>
      <c r="D392" s="127">
        <v>5387.85</v>
      </c>
      <c r="E392" s="127">
        <v>5295</v>
      </c>
      <c r="F392" s="127">
        <v>5306.7</v>
      </c>
      <c r="G392" s="127">
        <v>5351</v>
      </c>
      <c r="H392" s="127">
        <v>5359.9</v>
      </c>
      <c r="I392" s="127">
        <v>5346.06</v>
      </c>
      <c r="J392" s="127">
        <v>8900</v>
      </c>
      <c r="K392" s="127">
        <v>3232.05</v>
      </c>
      <c r="L392" s="128">
        <v>285311</v>
      </c>
      <c r="M392" s="127">
        <v>1525290710.7</v>
      </c>
      <c r="N392" s="128">
        <v>36526</v>
      </c>
    </row>
    <row r="393" spans="1:14" x14ac:dyDescent="0.3">
      <c r="A393" s="126">
        <v>45547</v>
      </c>
      <c r="B393" t="s">
        <v>2459</v>
      </c>
      <c r="C393" s="127">
        <v>5350</v>
      </c>
      <c r="D393" s="127">
        <v>5368.95</v>
      </c>
      <c r="E393" s="127">
        <v>5267</v>
      </c>
      <c r="F393" s="127">
        <v>5290.05</v>
      </c>
      <c r="G393" s="127">
        <v>5297.3</v>
      </c>
      <c r="H393" s="127">
        <v>5306.7</v>
      </c>
      <c r="I393" s="127">
        <v>5305.94</v>
      </c>
      <c r="J393" s="127">
        <v>8900</v>
      </c>
      <c r="K393" s="127">
        <v>3232.05</v>
      </c>
      <c r="L393" s="128">
        <v>306026</v>
      </c>
      <c r="M393" s="127">
        <v>1623755752.3</v>
      </c>
      <c r="N393" s="128">
        <v>32748</v>
      </c>
    </row>
    <row r="394" spans="1:14" x14ac:dyDescent="0.3">
      <c r="A394" s="126">
        <v>45546</v>
      </c>
      <c r="B394" t="s">
        <v>2459</v>
      </c>
      <c r="C394" s="127">
        <v>5306.95</v>
      </c>
      <c r="D394" s="127">
        <v>5370.95</v>
      </c>
      <c r="E394" s="127">
        <v>5264.55</v>
      </c>
      <c r="F394" s="127">
        <v>5274.2</v>
      </c>
      <c r="G394" s="127">
        <v>5316.4</v>
      </c>
      <c r="H394" s="127">
        <v>5290.05</v>
      </c>
      <c r="I394" s="127">
        <v>5318.19</v>
      </c>
      <c r="J394" s="127">
        <v>8900</v>
      </c>
      <c r="K394" s="127">
        <v>3232.05</v>
      </c>
      <c r="L394" s="128">
        <v>308030</v>
      </c>
      <c r="M394" s="127">
        <v>1638160670.8499999</v>
      </c>
      <c r="N394" s="128">
        <v>29831</v>
      </c>
    </row>
    <row r="395" spans="1:14" x14ac:dyDescent="0.3">
      <c r="A395" s="126">
        <v>45545</v>
      </c>
      <c r="B395" t="s">
        <v>2459</v>
      </c>
      <c r="C395" s="127">
        <v>5247.95</v>
      </c>
      <c r="D395" s="127">
        <v>5314.75</v>
      </c>
      <c r="E395" s="127">
        <v>5211</v>
      </c>
      <c r="F395" s="127">
        <v>5168.75</v>
      </c>
      <c r="G395" s="127">
        <v>5271</v>
      </c>
      <c r="H395" s="127">
        <v>5274.2</v>
      </c>
      <c r="I395" s="127">
        <v>5262.06</v>
      </c>
      <c r="J395" s="127">
        <v>8900</v>
      </c>
      <c r="K395" s="127">
        <v>3232.05</v>
      </c>
      <c r="L395" s="128">
        <v>343692</v>
      </c>
      <c r="M395" s="127">
        <v>1808526300.6500001</v>
      </c>
      <c r="N395" s="128">
        <v>36019</v>
      </c>
    </row>
    <row r="396" spans="1:14" x14ac:dyDescent="0.3">
      <c r="A396" s="126">
        <v>45544</v>
      </c>
      <c r="B396" t="s">
        <v>2459</v>
      </c>
      <c r="C396" s="127">
        <v>5199</v>
      </c>
      <c r="D396" s="127">
        <v>5255.95</v>
      </c>
      <c r="E396" s="127">
        <v>5131.55</v>
      </c>
      <c r="F396" s="127">
        <v>5189.95</v>
      </c>
      <c r="G396" s="127">
        <v>5189.8999999999996</v>
      </c>
      <c r="H396" s="127">
        <v>5168.75</v>
      </c>
      <c r="I396" s="127">
        <v>5179.5200000000004</v>
      </c>
      <c r="J396" s="127">
        <v>8900</v>
      </c>
      <c r="K396" s="127">
        <v>3232.05</v>
      </c>
      <c r="L396" s="128">
        <v>414969</v>
      </c>
      <c r="M396" s="127">
        <v>2149339746.25</v>
      </c>
      <c r="N396" s="128">
        <v>43587</v>
      </c>
    </row>
    <row r="397" spans="1:14" x14ac:dyDescent="0.3">
      <c r="A397" s="126">
        <v>45541</v>
      </c>
      <c r="B397" t="s">
        <v>2459</v>
      </c>
      <c r="C397" s="127">
        <v>5295</v>
      </c>
      <c r="D397" s="127">
        <v>5333.15</v>
      </c>
      <c r="E397" s="127">
        <v>5174.6499999999996</v>
      </c>
      <c r="F397" s="127">
        <v>5264.65</v>
      </c>
      <c r="G397" s="127">
        <v>5199.7</v>
      </c>
      <c r="H397" s="127">
        <v>5189.95</v>
      </c>
      <c r="I397" s="127">
        <v>5245.74</v>
      </c>
      <c r="J397" s="127">
        <v>8900</v>
      </c>
      <c r="K397" s="127">
        <v>3232.05</v>
      </c>
      <c r="L397" s="128">
        <v>282134</v>
      </c>
      <c r="M397" s="127">
        <v>1480001756.25</v>
      </c>
      <c r="N397" s="128">
        <v>32455</v>
      </c>
    </row>
    <row r="398" spans="1:14" x14ac:dyDescent="0.3">
      <c r="A398" s="126">
        <v>45540</v>
      </c>
      <c r="B398" t="s">
        <v>2459</v>
      </c>
      <c r="C398" s="127">
        <v>5289</v>
      </c>
      <c r="D398" s="127">
        <v>5289</v>
      </c>
      <c r="E398" s="127">
        <v>5230.2</v>
      </c>
      <c r="F398" s="127">
        <v>5249.75</v>
      </c>
      <c r="G398" s="127">
        <v>5259.5</v>
      </c>
      <c r="H398" s="127">
        <v>5264.65</v>
      </c>
      <c r="I398" s="127">
        <v>5259.76</v>
      </c>
      <c r="J398" s="127">
        <v>8900</v>
      </c>
      <c r="K398" s="127">
        <v>3232.05</v>
      </c>
      <c r="L398" s="128">
        <v>219198</v>
      </c>
      <c r="M398" s="127">
        <v>1152928651.8499999</v>
      </c>
      <c r="N398" s="128">
        <v>25613</v>
      </c>
    </row>
    <row r="399" spans="1:14" x14ac:dyDescent="0.3">
      <c r="A399" s="126">
        <v>45539</v>
      </c>
      <c r="B399" t="s">
        <v>2459</v>
      </c>
      <c r="C399" s="127">
        <v>5249.65</v>
      </c>
      <c r="D399" s="127">
        <v>5268.85</v>
      </c>
      <c r="E399" s="127">
        <v>5146.6499999999996</v>
      </c>
      <c r="F399" s="127">
        <v>5290.65</v>
      </c>
      <c r="G399" s="127">
        <v>5252.55</v>
      </c>
      <c r="H399" s="127">
        <v>5249.75</v>
      </c>
      <c r="I399" s="127">
        <v>5225.6499999999996</v>
      </c>
      <c r="J399" s="127">
        <v>8900</v>
      </c>
      <c r="K399" s="127">
        <v>3232.05</v>
      </c>
      <c r="L399" s="128">
        <v>425122</v>
      </c>
      <c r="M399" s="127">
        <v>2221539344.6500001</v>
      </c>
      <c r="N399" s="128">
        <v>37650</v>
      </c>
    </row>
    <row r="400" spans="1:14" x14ac:dyDescent="0.3">
      <c r="A400" s="126">
        <v>45538</v>
      </c>
      <c r="B400" t="s">
        <v>2459</v>
      </c>
      <c r="C400" s="127">
        <v>5206.8</v>
      </c>
      <c r="D400" s="127">
        <v>5322.65</v>
      </c>
      <c r="E400" s="127">
        <v>5187.1000000000004</v>
      </c>
      <c r="F400" s="127">
        <v>5206.8</v>
      </c>
      <c r="G400" s="127">
        <v>5291</v>
      </c>
      <c r="H400" s="127">
        <v>5290.65</v>
      </c>
      <c r="I400" s="127">
        <v>5277.83</v>
      </c>
      <c r="J400" s="127">
        <v>8900</v>
      </c>
      <c r="K400" s="127">
        <v>3232.05</v>
      </c>
      <c r="L400" s="128">
        <v>454305</v>
      </c>
      <c r="M400" s="127">
        <v>2397746204.5999999</v>
      </c>
      <c r="N400" s="128">
        <v>40104</v>
      </c>
    </row>
    <row r="401" spans="1:14" x14ac:dyDescent="0.3">
      <c r="A401" s="126">
        <v>45537</v>
      </c>
      <c r="B401" t="s">
        <v>2459</v>
      </c>
      <c r="C401" s="127">
        <v>5214.5</v>
      </c>
      <c r="D401" s="127">
        <v>5270</v>
      </c>
      <c r="E401" s="127">
        <v>5176.05</v>
      </c>
      <c r="F401" s="127">
        <v>5170.8500000000004</v>
      </c>
      <c r="G401" s="127">
        <v>5192</v>
      </c>
      <c r="H401" s="127">
        <v>5206.8</v>
      </c>
      <c r="I401" s="127">
        <v>5224.5600000000004</v>
      </c>
      <c r="J401" s="127">
        <v>8900</v>
      </c>
      <c r="K401" s="127">
        <v>3232.05</v>
      </c>
      <c r="L401" s="128">
        <v>592833</v>
      </c>
      <c r="M401" s="127">
        <v>3097293567</v>
      </c>
      <c r="N401" s="128">
        <v>64646</v>
      </c>
    </row>
    <row r="402" spans="1:14" x14ac:dyDescent="0.3">
      <c r="A402" s="126">
        <v>45534</v>
      </c>
      <c r="B402" t="s">
        <v>2459</v>
      </c>
      <c r="C402" s="127">
        <v>5090</v>
      </c>
      <c r="D402" s="127">
        <v>5264.95</v>
      </c>
      <c r="E402" s="127">
        <v>5065.8</v>
      </c>
      <c r="F402" s="127">
        <v>5077.95</v>
      </c>
      <c r="G402" s="127">
        <v>5148</v>
      </c>
      <c r="H402" s="127">
        <v>5170.8500000000004</v>
      </c>
      <c r="I402" s="127">
        <v>5173.7299999999996</v>
      </c>
      <c r="J402" s="127">
        <v>8900</v>
      </c>
      <c r="K402" s="127">
        <v>3232.05</v>
      </c>
      <c r="L402" s="128">
        <v>1385111</v>
      </c>
      <c r="M402" s="127">
        <v>7166195651.3500004</v>
      </c>
      <c r="N402" s="128">
        <v>79631</v>
      </c>
    </row>
    <row r="403" spans="1:14" x14ac:dyDescent="0.3">
      <c r="A403" s="126">
        <v>45533</v>
      </c>
      <c r="B403" t="s">
        <v>2459</v>
      </c>
      <c r="C403" s="127">
        <v>4982</v>
      </c>
      <c r="D403" s="127">
        <v>5095.3</v>
      </c>
      <c r="E403" s="127">
        <v>4958.95</v>
      </c>
      <c r="F403" s="127">
        <v>4997.95</v>
      </c>
      <c r="G403" s="127">
        <v>5069.6000000000004</v>
      </c>
      <c r="H403" s="127">
        <v>5077.95</v>
      </c>
      <c r="I403" s="127">
        <v>5042.58</v>
      </c>
      <c r="J403" s="127">
        <v>8900</v>
      </c>
      <c r="K403" s="127">
        <v>3232.05</v>
      </c>
      <c r="L403" s="128">
        <v>374732</v>
      </c>
      <c r="M403" s="127">
        <v>1889614431.6500001</v>
      </c>
      <c r="N403" s="128">
        <v>36897</v>
      </c>
    </row>
    <row r="404" spans="1:14" x14ac:dyDescent="0.3">
      <c r="A404" s="126">
        <v>45532</v>
      </c>
      <c r="B404" t="s">
        <v>2459</v>
      </c>
      <c r="C404" s="127">
        <v>4925</v>
      </c>
      <c r="D404" s="127">
        <v>5050</v>
      </c>
      <c r="E404" s="127">
        <v>4840.1000000000004</v>
      </c>
      <c r="F404" s="127">
        <v>4909.55</v>
      </c>
      <c r="G404" s="127">
        <v>4992.95</v>
      </c>
      <c r="H404" s="127">
        <v>4997.95</v>
      </c>
      <c r="I404" s="127">
        <v>4989.28</v>
      </c>
      <c r="J404" s="127">
        <v>8900</v>
      </c>
      <c r="K404" s="127">
        <v>3232.05</v>
      </c>
      <c r="L404" s="128">
        <v>648876</v>
      </c>
      <c r="M404" s="127">
        <v>3237422575.75</v>
      </c>
      <c r="N404" s="128">
        <v>63414</v>
      </c>
    </row>
    <row r="405" spans="1:14" x14ac:dyDescent="0.3">
      <c r="A405" s="126">
        <v>45531</v>
      </c>
      <c r="B405" t="s">
        <v>2459</v>
      </c>
      <c r="C405" s="127">
        <v>5005</v>
      </c>
      <c r="D405" s="127">
        <v>5068.45</v>
      </c>
      <c r="E405" s="127">
        <v>4900</v>
      </c>
      <c r="F405" s="127">
        <v>4993.3999999999996</v>
      </c>
      <c r="G405" s="127">
        <v>4905</v>
      </c>
      <c r="H405" s="127">
        <v>4909.55</v>
      </c>
      <c r="I405" s="127">
        <v>5004.41</v>
      </c>
      <c r="J405" s="127">
        <v>8900</v>
      </c>
      <c r="K405" s="127">
        <v>3232.05</v>
      </c>
      <c r="L405" s="128">
        <v>394026</v>
      </c>
      <c r="M405" s="127">
        <v>1971865724.25</v>
      </c>
      <c r="N405" s="128">
        <v>32454</v>
      </c>
    </row>
    <row r="406" spans="1:14" x14ac:dyDescent="0.3">
      <c r="A406" s="126">
        <v>45530</v>
      </c>
      <c r="B406" t="s">
        <v>2459</v>
      </c>
      <c r="C406" s="127">
        <v>4960</v>
      </c>
      <c r="D406" s="127">
        <v>5044.7</v>
      </c>
      <c r="E406" s="127">
        <v>4930</v>
      </c>
      <c r="F406" s="127">
        <v>4882.5</v>
      </c>
      <c r="G406" s="127">
        <v>4991.1000000000004</v>
      </c>
      <c r="H406" s="127">
        <v>4993.3999999999996</v>
      </c>
      <c r="I406" s="127">
        <v>5002.37</v>
      </c>
      <c r="J406" s="127">
        <v>8900</v>
      </c>
      <c r="K406" s="127">
        <v>3232.05</v>
      </c>
      <c r="L406" s="128">
        <v>878677</v>
      </c>
      <c r="M406" s="127">
        <v>4395465566.25</v>
      </c>
      <c r="N406" s="128">
        <v>74103</v>
      </c>
    </row>
    <row r="407" spans="1:14" x14ac:dyDescent="0.3">
      <c r="A407" s="126">
        <v>45527</v>
      </c>
      <c r="B407" t="s">
        <v>2459</v>
      </c>
      <c r="C407" s="127">
        <v>4960</v>
      </c>
      <c r="D407" s="127">
        <v>4968</v>
      </c>
      <c r="E407" s="127">
        <v>4855</v>
      </c>
      <c r="F407" s="127">
        <v>4959.75</v>
      </c>
      <c r="G407" s="127">
        <v>4885.1000000000004</v>
      </c>
      <c r="H407" s="127">
        <v>4882.5</v>
      </c>
      <c r="I407" s="127">
        <v>4888.67</v>
      </c>
      <c r="J407" s="127">
        <v>8900</v>
      </c>
      <c r="K407" s="127">
        <v>3232.05</v>
      </c>
      <c r="L407" s="128">
        <v>253145</v>
      </c>
      <c r="M407" s="127">
        <v>1237541646.75</v>
      </c>
      <c r="N407" s="128">
        <v>26142</v>
      </c>
    </row>
    <row r="408" spans="1:14" x14ac:dyDescent="0.3">
      <c r="A408" s="126">
        <v>45526</v>
      </c>
      <c r="B408" t="s">
        <v>2459</v>
      </c>
      <c r="C408" s="127">
        <v>4945</v>
      </c>
      <c r="D408" s="127">
        <v>4997.7</v>
      </c>
      <c r="E408" s="127">
        <v>4922.55</v>
      </c>
      <c r="F408" s="127">
        <v>4912.6000000000004</v>
      </c>
      <c r="G408" s="127">
        <v>4958</v>
      </c>
      <c r="H408" s="127">
        <v>4959.75</v>
      </c>
      <c r="I408" s="127">
        <v>4955.6499999999996</v>
      </c>
      <c r="J408" s="127">
        <v>8900</v>
      </c>
      <c r="K408" s="127">
        <v>3232.05</v>
      </c>
      <c r="L408" s="128">
        <v>264975</v>
      </c>
      <c r="M408" s="127">
        <v>1313123487.45</v>
      </c>
      <c r="N408" s="128">
        <v>24133</v>
      </c>
    </row>
    <row r="409" spans="1:14" x14ac:dyDescent="0.3">
      <c r="A409" s="126">
        <v>45525</v>
      </c>
      <c r="B409" t="s">
        <v>2459</v>
      </c>
      <c r="C409" s="127">
        <v>4935</v>
      </c>
      <c r="D409" s="127">
        <v>4949.3</v>
      </c>
      <c r="E409" s="127">
        <v>4890</v>
      </c>
      <c r="F409" s="127">
        <v>4935.1499999999996</v>
      </c>
      <c r="G409" s="127">
        <v>4913</v>
      </c>
      <c r="H409" s="127">
        <v>4912.6000000000004</v>
      </c>
      <c r="I409" s="127">
        <v>4914.5200000000004</v>
      </c>
      <c r="J409" s="127">
        <v>8900</v>
      </c>
      <c r="K409" s="127">
        <v>3232.05</v>
      </c>
      <c r="L409" s="128">
        <v>167202</v>
      </c>
      <c r="M409" s="127">
        <v>821718384.60000002</v>
      </c>
      <c r="N409" s="128">
        <v>23859</v>
      </c>
    </row>
    <row r="410" spans="1:14" x14ac:dyDescent="0.3">
      <c r="A410" s="126">
        <v>45524</v>
      </c>
      <c r="B410" t="s">
        <v>2459</v>
      </c>
      <c r="C410" s="127">
        <v>4920</v>
      </c>
      <c r="D410" s="127">
        <v>4996.8999999999996</v>
      </c>
      <c r="E410" s="127">
        <v>4905.05</v>
      </c>
      <c r="F410" s="127">
        <v>4874.5</v>
      </c>
      <c r="G410" s="127">
        <v>4924.75</v>
      </c>
      <c r="H410" s="127">
        <v>4935.1499999999996</v>
      </c>
      <c r="I410" s="127">
        <v>4950.92</v>
      </c>
      <c r="J410" s="127">
        <v>8900</v>
      </c>
      <c r="K410" s="127">
        <v>3232.05</v>
      </c>
      <c r="L410" s="128">
        <v>390175</v>
      </c>
      <c r="M410" s="127">
        <v>1931724334.05</v>
      </c>
      <c r="N410" s="128">
        <v>36840</v>
      </c>
    </row>
    <row r="411" spans="1:14" x14ac:dyDescent="0.3">
      <c r="A411" s="126">
        <v>45523</v>
      </c>
      <c r="B411" t="s">
        <v>2459</v>
      </c>
      <c r="C411" s="127">
        <v>4905</v>
      </c>
      <c r="D411" s="127">
        <v>4922</v>
      </c>
      <c r="E411" s="127">
        <v>4818.8999999999996</v>
      </c>
      <c r="F411" s="127">
        <v>4857.1499999999996</v>
      </c>
      <c r="G411" s="127">
        <v>4900</v>
      </c>
      <c r="H411" s="127">
        <v>4874.5</v>
      </c>
      <c r="I411" s="127">
        <v>4875.25</v>
      </c>
      <c r="J411" s="127">
        <v>8900</v>
      </c>
      <c r="K411" s="127">
        <v>3232.05</v>
      </c>
      <c r="L411" s="128">
        <v>477064</v>
      </c>
      <c r="M411" s="127">
        <v>2325806563.4499998</v>
      </c>
      <c r="N411" s="128">
        <v>59604</v>
      </c>
    </row>
    <row r="412" spans="1:14" x14ac:dyDescent="0.3">
      <c r="A412" s="126">
        <v>45520</v>
      </c>
      <c r="B412" t="s">
        <v>2459</v>
      </c>
      <c r="C412" s="127">
        <v>4850</v>
      </c>
      <c r="D412" s="127">
        <v>4938.8</v>
      </c>
      <c r="E412" s="127">
        <v>4825.05</v>
      </c>
      <c r="F412" s="127">
        <v>4764.1000000000004</v>
      </c>
      <c r="G412" s="127">
        <v>4850</v>
      </c>
      <c r="H412" s="127">
        <v>4857.1499999999996</v>
      </c>
      <c r="I412" s="127">
        <v>4875.57</v>
      </c>
      <c r="J412" s="127">
        <v>8900</v>
      </c>
      <c r="K412" s="127">
        <v>3232.05</v>
      </c>
      <c r="L412" s="128">
        <v>490714</v>
      </c>
      <c r="M412" s="127">
        <v>2392508859.0500002</v>
      </c>
      <c r="N412" s="128">
        <v>44366</v>
      </c>
    </row>
    <row r="413" spans="1:14" x14ac:dyDescent="0.3">
      <c r="A413" s="126">
        <v>45518</v>
      </c>
      <c r="B413" t="s">
        <v>2459</v>
      </c>
      <c r="C413" s="127">
        <v>4745</v>
      </c>
      <c r="D413" s="127">
        <v>4788</v>
      </c>
      <c r="E413" s="127">
        <v>4681.3500000000004</v>
      </c>
      <c r="F413" s="127">
        <v>4712.55</v>
      </c>
      <c r="G413" s="127">
        <v>4760.05</v>
      </c>
      <c r="H413" s="127">
        <v>4764.1000000000004</v>
      </c>
      <c r="I413" s="127">
        <v>4755.88</v>
      </c>
      <c r="J413" s="127">
        <v>8900</v>
      </c>
      <c r="K413" s="127">
        <v>3232.05</v>
      </c>
      <c r="L413" s="128">
        <v>286749</v>
      </c>
      <c r="M413" s="127">
        <v>1363744637.1500001</v>
      </c>
      <c r="N413" s="128">
        <v>29905</v>
      </c>
    </row>
    <row r="414" spans="1:14" x14ac:dyDescent="0.3">
      <c r="A414" s="126">
        <v>45517</v>
      </c>
      <c r="B414" t="s">
        <v>2459</v>
      </c>
      <c r="C414" s="127">
        <v>4690</v>
      </c>
      <c r="D414" s="127">
        <v>4780</v>
      </c>
      <c r="E414" s="127">
        <v>4670.5</v>
      </c>
      <c r="F414" s="127">
        <v>4675.8999999999996</v>
      </c>
      <c r="G414" s="127">
        <v>4710</v>
      </c>
      <c r="H414" s="127">
        <v>4712.55</v>
      </c>
      <c r="I414" s="127">
        <v>4729.84</v>
      </c>
      <c r="J414" s="127">
        <v>8900</v>
      </c>
      <c r="K414" s="127">
        <v>3232.05</v>
      </c>
      <c r="L414" s="128">
        <v>303146</v>
      </c>
      <c r="M414" s="127">
        <v>1433831269</v>
      </c>
      <c r="N414" s="128">
        <v>39527</v>
      </c>
    </row>
    <row r="415" spans="1:14" x14ac:dyDescent="0.3">
      <c r="A415" s="126">
        <v>45516</v>
      </c>
      <c r="B415" t="s">
        <v>2459</v>
      </c>
      <c r="C415" s="127">
        <v>4660</v>
      </c>
      <c r="D415" s="127">
        <v>4746.7</v>
      </c>
      <c r="E415" s="127">
        <v>4600</v>
      </c>
      <c r="F415" s="127">
        <v>4699.05</v>
      </c>
      <c r="G415" s="127">
        <v>4666</v>
      </c>
      <c r="H415" s="127">
        <v>4675.8999999999996</v>
      </c>
      <c r="I415" s="127">
        <v>4677</v>
      </c>
      <c r="J415" s="127">
        <v>8900</v>
      </c>
      <c r="K415" s="127">
        <v>3232.05</v>
      </c>
      <c r="L415" s="128">
        <v>569506</v>
      </c>
      <c r="M415" s="127">
        <v>2663580503.1500001</v>
      </c>
      <c r="N415" s="128">
        <v>60338</v>
      </c>
    </row>
    <row r="416" spans="1:14" x14ac:dyDescent="0.3">
      <c r="A416" s="126">
        <v>45513</v>
      </c>
      <c r="B416" t="s">
        <v>2459</v>
      </c>
      <c r="C416" s="127">
        <v>4650</v>
      </c>
      <c r="D416" s="127">
        <v>4741.8999999999996</v>
      </c>
      <c r="E416" s="127">
        <v>4635</v>
      </c>
      <c r="F416" s="127">
        <v>4611.3999999999996</v>
      </c>
      <c r="G416" s="127">
        <v>4682.3999999999996</v>
      </c>
      <c r="H416" s="127">
        <v>4699.05</v>
      </c>
      <c r="I416" s="127">
        <v>4703.79</v>
      </c>
      <c r="J416" s="127">
        <v>8900</v>
      </c>
      <c r="K416" s="127">
        <v>3232.05</v>
      </c>
      <c r="L416" s="128">
        <v>332736</v>
      </c>
      <c r="M416" s="127">
        <v>1565119523.5999999</v>
      </c>
      <c r="N416" s="128">
        <v>21726</v>
      </c>
    </row>
    <row r="417" spans="1:14" x14ac:dyDescent="0.3">
      <c r="A417" s="126">
        <v>45512</v>
      </c>
      <c r="B417" t="s">
        <v>2459</v>
      </c>
      <c r="C417" s="127">
        <v>4659.1499999999996</v>
      </c>
      <c r="D417" s="127">
        <v>4699</v>
      </c>
      <c r="E417" s="127">
        <v>4600</v>
      </c>
      <c r="F417" s="127">
        <v>4676.1499999999996</v>
      </c>
      <c r="G417" s="127">
        <v>4602</v>
      </c>
      <c r="H417" s="127">
        <v>4611.3999999999996</v>
      </c>
      <c r="I417" s="127">
        <v>4637.01</v>
      </c>
      <c r="J417" s="127">
        <v>8900</v>
      </c>
      <c r="K417" s="127">
        <v>3232.05</v>
      </c>
      <c r="L417" s="128">
        <v>293069</v>
      </c>
      <c r="M417" s="127">
        <v>1358963499.95</v>
      </c>
      <c r="N417" s="128">
        <v>27361</v>
      </c>
    </row>
    <row r="418" spans="1:14" x14ac:dyDescent="0.3">
      <c r="A418" s="126">
        <v>45511</v>
      </c>
      <c r="B418" t="s">
        <v>2459</v>
      </c>
      <c r="C418" s="127">
        <v>4560</v>
      </c>
      <c r="D418" s="127">
        <v>4693.95</v>
      </c>
      <c r="E418" s="127">
        <v>4534</v>
      </c>
      <c r="F418" s="127">
        <v>4499.45</v>
      </c>
      <c r="G418" s="127">
        <v>4680</v>
      </c>
      <c r="H418" s="127">
        <v>4676.1499999999996</v>
      </c>
      <c r="I418" s="127">
        <v>4639.1499999999996</v>
      </c>
      <c r="J418" s="127">
        <v>8900</v>
      </c>
      <c r="K418" s="127">
        <v>3232.05</v>
      </c>
      <c r="L418" s="128">
        <v>380357</v>
      </c>
      <c r="M418" s="127">
        <v>1764533176.2</v>
      </c>
      <c r="N418" s="128">
        <v>36628</v>
      </c>
    </row>
    <row r="419" spans="1:14" x14ac:dyDescent="0.3">
      <c r="A419" s="126">
        <v>45510</v>
      </c>
      <c r="B419" t="s">
        <v>2459</v>
      </c>
      <c r="C419" s="127">
        <v>4510</v>
      </c>
      <c r="D419" s="127">
        <v>4636.3500000000004</v>
      </c>
      <c r="E419" s="127">
        <v>4479.7</v>
      </c>
      <c r="F419" s="127">
        <v>4536.6000000000004</v>
      </c>
      <c r="G419" s="127">
        <v>4500</v>
      </c>
      <c r="H419" s="127">
        <v>4499.45</v>
      </c>
      <c r="I419" s="127">
        <v>4566.3100000000004</v>
      </c>
      <c r="J419" s="127">
        <v>8900</v>
      </c>
      <c r="K419" s="127">
        <v>3232.05</v>
      </c>
      <c r="L419" s="128">
        <v>276547</v>
      </c>
      <c r="M419" s="127">
        <v>1262799095.8499999</v>
      </c>
      <c r="N419" s="128">
        <v>35473</v>
      </c>
    </row>
    <row r="420" spans="1:14" x14ac:dyDescent="0.3">
      <c r="A420" s="126">
        <v>45509</v>
      </c>
      <c r="B420" t="s">
        <v>2459</v>
      </c>
      <c r="C420" s="127">
        <v>4444</v>
      </c>
      <c r="D420" s="127">
        <v>4588</v>
      </c>
      <c r="E420" s="127">
        <v>4409.1000000000004</v>
      </c>
      <c r="F420" s="127">
        <v>4636.3500000000004</v>
      </c>
      <c r="G420" s="127">
        <v>4542</v>
      </c>
      <c r="H420" s="127">
        <v>4536.6000000000004</v>
      </c>
      <c r="I420" s="127">
        <v>4486.04</v>
      </c>
      <c r="J420" s="127">
        <v>8900</v>
      </c>
      <c r="K420" s="127">
        <v>3232.05</v>
      </c>
      <c r="L420" s="128">
        <v>486624</v>
      </c>
      <c r="M420" s="127">
        <v>2183015770.0999999</v>
      </c>
      <c r="N420" s="128">
        <v>58009</v>
      </c>
    </row>
    <row r="421" spans="1:14" x14ac:dyDescent="0.3">
      <c r="A421" s="126">
        <v>45506</v>
      </c>
      <c r="B421" t="s">
        <v>2459</v>
      </c>
      <c r="C421" s="127">
        <v>4745</v>
      </c>
      <c r="D421" s="127">
        <v>4785.8999999999996</v>
      </c>
      <c r="E421" s="127">
        <v>4626.95</v>
      </c>
      <c r="F421" s="127">
        <v>4796.45</v>
      </c>
      <c r="G421" s="127">
        <v>4630.8</v>
      </c>
      <c r="H421" s="127">
        <v>4636.3500000000004</v>
      </c>
      <c r="I421" s="127">
        <v>4685.3900000000003</v>
      </c>
      <c r="J421" s="127">
        <v>8900</v>
      </c>
      <c r="K421" s="127">
        <v>3232.05</v>
      </c>
      <c r="L421" s="128">
        <v>354246</v>
      </c>
      <c r="M421" s="127">
        <v>1659780267.75</v>
      </c>
      <c r="N421" s="128">
        <v>44421</v>
      </c>
    </row>
    <row r="422" spans="1:14" x14ac:dyDescent="0.3">
      <c r="A422" s="126">
        <v>45505</v>
      </c>
      <c r="B422" t="s">
        <v>2459</v>
      </c>
      <c r="C422" s="127">
        <v>4879.95</v>
      </c>
      <c r="D422" s="127">
        <v>4883.45</v>
      </c>
      <c r="E422" s="127">
        <v>4755.1499999999996</v>
      </c>
      <c r="F422" s="127">
        <v>4832.3</v>
      </c>
      <c r="G422" s="127">
        <v>4794.95</v>
      </c>
      <c r="H422" s="127">
        <v>4796.45</v>
      </c>
      <c r="I422" s="127">
        <v>4816.58</v>
      </c>
      <c r="J422" s="127">
        <v>8900</v>
      </c>
      <c r="K422" s="127">
        <v>3232.05</v>
      </c>
      <c r="L422" s="128">
        <v>253525</v>
      </c>
      <c r="M422" s="127">
        <v>1221123445.3</v>
      </c>
      <c r="N422" s="128">
        <v>27177</v>
      </c>
    </row>
    <row r="423" spans="1:14" x14ac:dyDescent="0.3">
      <c r="A423" s="126">
        <v>45504</v>
      </c>
      <c r="B423" t="s">
        <v>2459</v>
      </c>
      <c r="C423" s="127">
        <v>4822.2</v>
      </c>
      <c r="D423" s="127">
        <v>4964.8</v>
      </c>
      <c r="E423" s="127">
        <v>4790</v>
      </c>
      <c r="F423" s="127">
        <v>4776.6000000000004</v>
      </c>
      <c r="G423" s="127">
        <v>4832.6000000000004</v>
      </c>
      <c r="H423" s="127">
        <v>4832.3</v>
      </c>
      <c r="I423" s="127">
        <v>4877.45</v>
      </c>
      <c r="J423" s="127">
        <v>8900</v>
      </c>
      <c r="K423" s="127">
        <v>3232.05</v>
      </c>
      <c r="L423" s="128">
        <v>731474</v>
      </c>
      <c r="M423" s="127">
        <v>3567725488.5</v>
      </c>
      <c r="N423" s="128">
        <v>64966</v>
      </c>
    </row>
    <row r="424" spans="1:14" x14ac:dyDescent="0.3">
      <c r="A424" s="126">
        <v>45503</v>
      </c>
      <c r="B424" t="s">
        <v>2459</v>
      </c>
      <c r="C424" s="127">
        <v>4787</v>
      </c>
      <c r="D424" s="127">
        <v>4798.95</v>
      </c>
      <c r="E424" s="127">
        <v>4727.8999999999996</v>
      </c>
      <c r="F424" s="127">
        <v>4778.6000000000004</v>
      </c>
      <c r="G424" s="127">
        <v>4767.2</v>
      </c>
      <c r="H424" s="127">
        <v>4776.6000000000004</v>
      </c>
      <c r="I424" s="127">
        <v>4767.07</v>
      </c>
      <c r="J424" s="127">
        <v>8900</v>
      </c>
      <c r="K424" s="127">
        <v>3232.05</v>
      </c>
      <c r="L424" s="128">
        <v>165048</v>
      </c>
      <c r="M424" s="127">
        <v>786795001.60000002</v>
      </c>
      <c r="N424" s="128">
        <v>18439</v>
      </c>
    </row>
    <row r="425" spans="1:14" x14ac:dyDescent="0.3">
      <c r="A425" s="126">
        <v>45502</v>
      </c>
      <c r="B425" t="s">
        <v>2459</v>
      </c>
      <c r="C425" s="127">
        <v>4823.6499999999996</v>
      </c>
      <c r="D425" s="127">
        <v>4845</v>
      </c>
      <c r="E425" s="127">
        <v>4755</v>
      </c>
      <c r="F425" s="127">
        <v>4772.95</v>
      </c>
      <c r="G425" s="127">
        <v>4775</v>
      </c>
      <c r="H425" s="127">
        <v>4778.6000000000004</v>
      </c>
      <c r="I425" s="127">
        <v>4781.6099999999997</v>
      </c>
      <c r="J425" s="127">
        <v>8900</v>
      </c>
      <c r="K425" s="127">
        <v>3232.05</v>
      </c>
      <c r="L425" s="128">
        <v>438646</v>
      </c>
      <c r="M425" s="127">
        <v>2097434574.2</v>
      </c>
      <c r="N425" s="128">
        <v>44351</v>
      </c>
    </row>
    <row r="426" spans="1:14" x14ac:dyDescent="0.3">
      <c r="A426" s="126">
        <v>45499</v>
      </c>
      <c r="B426" t="s">
        <v>2459</v>
      </c>
      <c r="C426" s="127">
        <v>4720</v>
      </c>
      <c r="D426" s="127">
        <v>4833</v>
      </c>
      <c r="E426" s="127">
        <v>4720</v>
      </c>
      <c r="F426" s="127">
        <v>4717.05</v>
      </c>
      <c r="G426" s="127">
        <v>4780</v>
      </c>
      <c r="H426" s="127">
        <v>4772.95</v>
      </c>
      <c r="I426" s="127">
        <v>4788.55</v>
      </c>
      <c r="J426" s="127">
        <v>8900</v>
      </c>
      <c r="K426" s="127">
        <v>3232.05</v>
      </c>
      <c r="L426" s="128">
        <v>189950</v>
      </c>
      <c r="M426" s="127">
        <v>909584223.75</v>
      </c>
      <c r="N426" s="128">
        <v>26442</v>
      </c>
    </row>
    <row r="427" spans="1:14" x14ac:dyDescent="0.3">
      <c r="A427" s="126">
        <v>45498</v>
      </c>
      <c r="B427" t="s">
        <v>2459</v>
      </c>
      <c r="C427" s="127">
        <v>4740</v>
      </c>
      <c r="D427" s="127">
        <v>4815</v>
      </c>
      <c r="E427" s="127">
        <v>4695</v>
      </c>
      <c r="F427" s="127">
        <v>4818.5</v>
      </c>
      <c r="G427" s="127">
        <v>4701</v>
      </c>
      <c r="H427" s="127">
        <v>4717.05</v>
      </c>
      <c r="I427" s="127">
        <v>4737.9399999999996</v>
      </c>
      <c r="J427" s="127">
        <v>8900</v>
      </c>
      <c r="K427" s="127">
        <v>3232.05</v>
      </c>
      <c r="L427" s="128">
        <v>413931</v>
      </c>
      <c r="M427" s="127">
        <v>1961181107.55</v>
      </c>
      <c r="N427" s="128">
        <v>38523</v>
      </c>
    </row>
    <row r="428" spans="1:14" x14ac:dyDescent="0.3">
      <c r="A428" s="126">
        <v>45497</v>
      </c>
      <c r="B428" t="s">
        <v>2459</v>
      </c>
      <c r="C428" s="127">
        <v>4791</v>
      </c>
      <c r="D428" s="127">
        <v>4837.45</v>
      </c>
      <c r="E428" s="127">
        <v>4760</v>
      </c>
      <c r="F428" s="127">
        <v>4810.1499999999996</v>
      </c>
      <c r="G428" s="127">
        <v>4815.8999999999996</v>
      </c>
      <c r="H428" s="127">
        <v>4818.5</v>
      </c>
      <c r="I428" s="127">
        <v>4802.7</v>
      </c>
      <c r="J428" s="127">
        <v>8900</v>
      </c>
      <c r="K428" s="127">
        <v>3232.05</v>
      </c>
      <c r="L428" s="128">
        <v>275627</v>
      </c>
      <c r="M428" s="127">
        <v>1323754114.7</v>
      </c>
      <c r="N428" s="128">
        <v>36200</v>
      </c>
    </row>
    <row r="429" spans="1:14" x14ac:dyDescent="0.3">
      <c r="A429" s="126">
        <v>45496</v>
      </c>
      <c r="B429" t="s">
        <v>2459</v>
      </c>
      <c r="C429" s="127">
        <v>4752</v>
      </c>
      <c r="D429" s="127">
        <v>4847</v>
      </c>
      <c r="E429" s="127">
        <v>4555.8</v>
      </c>
      <c r="F429" s="127">
        <v>4759</v>
      </c>
      <c r="G429" s="127">
        <v>4788.6499999999996</v>
      </c>
      <c r="H429" s="127">
        <v>4810.1499999999996</v>
      </c>
      <c r="I429" s="127">
        <v>4735.78</v>
      </c>
      <c r="J429" s="127">
        <v>8900</v>
      </c>
      <c r="K429" s="127">
        <v>3232.05</v>
      </c>
      <c r="L429" s="128">
        <v>875195</v>
      </c>
      <c r="M429" s="127">
        <v>4144731270.5</v>
      </c>
      <c r="N429" s="128">
        <v>73111</v>
      </c>
    </row>
    <row r="430" spans="1:14" x14ac:dyDescent="0.3">
      <c r="A430" s="126">
        <v>45495</v>
      </c>
      <c r="B430" t="s">
        <v>2459</v>
      </c>
      <c r="C430" s="127">
        <v>4583.45</v>
      </c>
      <c r="D430" s="127">
        <v>4804.1000000000004</v>
      </c>
      <c r="E430" s="127">
        <v>4492</v>
      </c>
      <c r="F430" s="127">
        <v>4583.45</v>
      </c>
      <c r="G430" s="127">
        <v>4755</v>
      </c>
      <c r="H430" s="127">
        <v>4759</v>
      </c>
      <c r="I430" s="127">
        <v>4707.3999999999996</v>
      </c>
      <c r="J430" s="127">
        <v>8900</v>
      </c>
      <c r="K430" s="127">
        <v>3232.05</v>
      </c>
      <c r="L430" s="128">
        <v>1177493</v>
      </c>
      <c r="M430" s="127">
        <v>5542927817.9499998</v>
      </c>
      <c r="N430" s="128">
        <v>119805</v>
      </c>
    </row>
    <row r="431" spans="1:14" x14ac:dyDescent="0.3">
      <c r="A431" s="126">
        <v>45492</v>
      </c>
      <c r="B431" t="s">
        <v>2459</v>
      </c>
      <c r="C431" s="127">
        <v>4799.8500000000004</v>
      </c>
      <c r="D431" s="127">
        <v>4799.8500000000004</v>
      </c>
      <c r="E431" s="127">
        <v>4535</v>
      </c>
      <c r="F431" s="127">
        <v>4896.1499999999996</v>
      </c>
      <c r="G431" s="127">
        <v>4572</v>
      </c>
      <c r="H431" s="127">
        <v>4583.45</v>
      </c>
      <c r="I431" s="127">
        <v>4622.18</v>
      </c>
      <c r="J431" s="127">
        <v>8900</v>
      </c>
      <c r="K431" s="127">
        <v>3232.05</v>
      </c>
      <c r="L431" s="128">
        <v>1923719</v>
      </c>
      <c r="M431" s="127">
        <v>8891767346.25</v>
      </c>
      <c r="N431" s="128">
        <v>177298</v>
      </c>
    </row>
    <row r="432" spans="1:14" x14ac:dyDescent="0.3">
      <c r="A432" s="126">
        <v>45491</v>
      </c>
      <c r="B432" t="s">
        <v>2459</v>
      </c>
      <c r="C432" s="127">
        <v>4828</v>
      </c>
      <c r="D432" s="127">
        <v>4916.95</v>
      </c>
      <c r="E432" s="127">
        <v>4739.55</v>
      </c>
      <c r="F432" s="127">
        <v>4820.45</v>
      </c>
      <c r="G432" s="127">
        <v>4905</v>
      </c>
      <c r="H432" s="127">
        <v>4896.1499999999996</v>
      </c>
      <c r="I432" s="127">
        <v>4851.92</v>
      </c>
      <c r="J432" s="127">
        <v>8900</v>
      </c>
      <c r="K432" s="127">
        <v>3232.05</v>
      </c>
      <c r="L432" s="128">
        <v>555572</v>
      </c>
      <c r="M432" s="127">
        <v>2695591457.5999999</v>
      </c>
      <c r="N432" s="128">
        <v>51539</v>
      </c>
    </row>
    <row r="433" spans="1:14" x14ac:dyDescent="0.3">
      <c r="A433" s="126">
        <v>45489</v>
      </c>
      <c r="B433" t="s">
        <v>2459</v>
      </c>
      <c r="C433" s="127">
        <v>4800</v>
      </c>
      <c r="D433" s="127">
        <v>4873.1499999999996</v>
      </c>
      <c r="E433" s="127">
        <v>4762.6499999999996</v>
      </c>
      <c r="F433" s="127">
        <v>4794.5</v>
      </c>
      <c r="G433" s="127">
        <v>4815</v>
      </c>
      <c r="H433" s="127">
        <v>4820.45</v>
      </c>
      <c r="I433" s="127">
        <v>4828.29</v>
      </c>
      <c r="J433" s="127">
        <v>8900</v>
      </c>
      <c r="K433" s="127">
        <v>3232.05</v>
      </c>
      <c r="L433" s="128">
        <v>365068</v>
      </c>
      <c r="M433" s="127">
        <v>1762653715.05</v>
      </c>
      <c r="N433" s="128">
        <v>41848</v>
      </c>
    </row>
    <row r="434" spans="1:14" x14ac:dyDescent="0.3">
      <c r="A434" s="126">
        <v>45488</v>
      </c>
      <c r="B434" t="s">
        <v>2459</v>
      </c>
      <c r="C434" s="127">
        <v>4875</v>
      </c>
      <c r="D434" s="127">
        <v>4875</v>
      </c>
      <c r="E434" s="127">
        <v>4768.25</v>
      </c>
      <c r="F434" s="127">
        <v>4808.5</v>
      </c>
      <c r="G434" s="127">
        <v>4800</v>
      </c>
      <c r="H434" s="127">
        <v>4794.5</v>
      </c>
      <c r="I434" s="127">
        <v>4803.87</v>
      </c>
      <c r="J434" s="127">
        <v>8900</v>
      </c>
      <c r="K434" s="127">
        <v>3232.05</v>
      </c>
      <c r="L434" s="128">
        <v>531936</v>
      </c>
      <c r="M434" s="127">
        <v>2555352597</v>
      </c>
      <c r="N434" s="128">
        <v>58429</v>
      </c>
    </row>
    <row r="435" spans="1:14" x14ac:dyDescent="0.3">
      <c r="A435" s="126">
        <v>45485</v>
      </c>
      <c r="B435" t="s">
        <v>2459</v>
      </c>
      <c r="C435" s="127">
        <v>4700</v>
      </c>
      <c r="D435" s="127">
        <v>4928.95</v>
      </c>
      <c r="E435" s="127">
        <v>4629.2</v>
      </c>
      <c r="F435" s="127">
        <v>4618.1000000000004</v>
      </c>
      <c r="G435" s="127">
        <v>4796.95</v>
      </c>
      <c r="H435" s="127">
        <v>4808.5</v>
      </c>
      <c r="I435" s="127">
        <v>4813.13</v>
      </c>
      <c r="J435" s="127">
        <v>8900</v>
      </c>
      <c r="K435" s="127">
        <v>3232.05</v>
      </c>
      <c r="L435" s="128">
        <v>1368072</v>
      </c>
      <c r="M435" s="127">
        <v>6584705805.3000002</v>
      </c>
      <c r="N435" s="128">
        <v>94724</v>
      </c>
    </row>
    <row r="436" spans="1:14" x14ac:dyDescent="0.3">
      <c r="A436" s="126">
        <v>45484</v>
      </c>
      <c r="B436" t="s">
        <v>2459</v>
      </c>
      <c r="C436" s="127">
        <v>4594.8999999999996</v>
      </c>
      <c r="D436" s="127">
        <v>4636.95</v>
      </c>
      <c r="E436" s="127">
        <v>4520.5</v>
      </c>
      <c r="F436" s="127">
        <v>4558.55</v>
      </c>
      <c r="G436" s="127">
        <v>4614.95</v>
      </c>
      <c r="H436" s="127">
        <v>4618.1000000000004</v>
      </c>
      <c r="I436" s="127">
        <v>4574.45</v>
      </c>
      <c r="J436" s="127">
        <v>8900</v>
      </c>
      <c r="K436" s="127">
        <v>3232.05</v>
      </c>
      <c r="L436" s="128">
        <v>378000</v>
      </c>
      <c r="M436" s="127">
        <v>1729142966.45</v>
      </c>
      <c r="N436" s="128">
        <v>42322</v>
      </c>
    </row>
    <row r="437" spans="1:14" x14ac:dyDescent="0.3">
      <c r="A437" s="126">
        <v>45483</v>
      </c>
      <c r="B437" t="s">
        <v>2459</v>
      </c>
      <c r="C437" s="127">
        <v>4677.8999999999996</v>
      </c>
      <c r="D437" s="127">
        <v>4677.8999999999996</v>
      </c>
      <c r="E437" s="127">
        <v>4533.1000000000004</v>
      </c>
      <c r="F437" s="127">
        <v>4637.75</v>
      </c>
      <c r="G437" s="127">
        <v>4565.8999999999996</v>
      </c>
      <c r="H437" s="127">
        <v>4558.55</v>
      </c>
      <c r="I437" s="127">
        <v>4566.41</v>
      </c>
      <c r="J437" s="127">
        <v>8900</v>
      </c>
      <c r="K437" s="127">
        <v>3232.05</v>
      </c>
      <c r="L437" s="128">
        <v>535137</v>
      </c>
      <c r="M437" s="127">
        <v>2443655695.4499998</v>
      </c>
      <c r="N437" s="128">
        <v>48169</v>
      </c>
    </row>
    <row r="438" spans="1:14" x14ac:dyDescent="0.3">
      <c r="A438" s="126">
        <v>45482</v>
      </c>
      <c r="B438" t="s">
        <v>2459</v>
      </c>
      <c r="C438" s="127">
        <v>4587.8</v>
      </c>
      <c r="D438" s="127">
        <v>4679</v>
      </c>
      <c r="E438" s="127">
        <v>4587.8</v>
      </c>
      <c r="F438" s="127">
        <v>4586.3</v>
      </c>
      <c r="G438" s="127">
        <v>4629.75</v>
      </c>
      <c r="H438" s="127">
        <v>4637.75</v>
      </c>
      <c r="I438" s="127">
        <v>4631.51</v>
      </c>
      <c r="J438" s="127">
        <v>8900</v>
      </c>
      <c r="K438" s="127">
        <v>3232.05</v>
      </c>
      <c r="L438" s="128">
        <v>362291</v>
      </c>
      <c r="M438" s="127">
        <v>1677955211.05</v>
      </c>
      <c r="N438" s="128">
        <v>31331</v>
      </c>
    </row>
    <row r="439" spans="1:14" x14ac:dyDescent="0.3">
      <c r="A439" s="126">
        <v>45481</v>
      </c>
      <c r="B439" t="s">
        <v>2459</v>
      </c>
      <c r="C439" s="127">
        <v>4779.8</v>
      </c>
      <c r="D439" s="127">
        <v>4784.95</v>
      </c>
      <c r="E439" s="127">
        <v>4566.25</v>
      </c>
      <c r="F439" s="127">
        <v>4771.25</v>
      </c>
      <c r="G439" s="127">
        <v>4599.25</v>
      </c>
      <c r="H439" s="127">
        <v>4586.3</v>
      </c>
      <c r="I439" s="127">
        <v>4639.28</v>
      </c>
      <c r="J439" s="127">
        <v>8900</v>
      </c>
      <c r="K439" s="127">
        <v>3232.05</v>
      </c>
      <c r="L439" s="128">
        <v>971949</v>
      </c>
      <c r="M439" s="127">
        <v>4509146129.1499996</v>
      </c>
      <c r="N439" s="128">
        <v>84124</v>
      </c>
    </row>
    <row r="440" spans="1:14" x14ac:dyDescent="0.3">
      <c r="A440" s="126">
        <v>45478</v>
      </c>
      <c r="B440" t="s">
        <v>2459</v>
      </c>
      <c r="C440" s="127">
        <v>4769.8500000000004</v>
      </c>
      <c r="D440" s="127">
        <v>4845.7</v>
      </c>
      <c r="E440" s="127">
        <v>4718</v>
      </c>
      <c r="F440" s="127">
        <v>4750.8999999999996</v>
      </c>
      <c r="G440" s="127">
        <v>4769.55</v>
      </c>
      <c r="H440" s="127">
        <v>4771.25</v>
      </c>
      <c r="I440" s="127">
        <v>4783.78</v>
      </c>
      <c r="J440" s="127">
        <v>8900</v>
      </c>
      <c r="K440" s="127">
        <v>3232.05</v>
      </c>
      <c r="L440" s="128">
        <v>649373</v>
      </c>
      <c r="M440" s="127">
        <v>3106457003.8000002</v>
      </c>
      <c r="N440" s="128">
        <v>55502</v>
      </c>
    </row>
    <row r="441" spans="1:14" x14ac:dyDescent="0.3">
      <c r="A441" s="126">
        <v>45477</v>
      </c>
      <c r="B441" t="s">
        <v>2459</v>
      </c>
      <c r="C441" s="127">
        <v>4625</v>
      </c>
      <c r="D441" s="127">
        <v>4760</v>
      </c>
      <c r="E441" s="127">
        <v>4600</v>
      </c>
      <c r="F441" s="127">
        <v>4593.3999999999996</v>
      </c>
      <c r="G441" s="127">
        <v>4759.95</v>
      </c>
      <c r="H441" s="127">
        <v>4750.8999999999996</v>
      </c>
      <c r="I441" s="127">
        <v>4718.37</v>
      </c>
      <c r="J441" s="127">
        <v>8900</v>
      </c>
      <c r="K441" s="127">
        <v>3232.05</v>
      </c>
      <c r="L441" s="128">
        <v>911163</v>
      </c>
      <c r="M441" s="127">
        <v>4299203529.5500002</v>
      </c>
      <c r="N441" s="128">
        <v>71757</v>
      </c>
    </row>
    <row r="442" spans="1:14" x14ac:dyDescent="0.3">
      <c r="A442" s="126">
        <v>45476</v>
      </c>
      <c r="B442" t="s">
        <v>2459</v>
      </c>
      <c r="C442" s="127">
        <v>4544.95</v>
      </c>
      <c r="D442" s="127">
        <v>4622.1000000000004</v>
      </c>
      <c r="E442" s="127">
        <v>4482.1000000000004</v>
      </c>
      <c r="F442" s="127">
        <v>4501.75</v>
      </c>
      <c r="G442" s="127">
        <v>4594</v>
      </c>
      <c r="H442" s="127">
        <v>4593.3999999999996</v>
      </c>
      <c r="I442" s="127">
        <v>4569.2700000000004</v>
      </c>
      <c r="J442" s="127">
        <v>8900</v>
      </c>
      <c r="K442" s="127">
        <v>3232.05</v>
      </c>
      <c r="L442" s="128">
        <v>627211</v>
      </c>
      <c r="M442" s="127">
        <v>2865897393.4499998</v>
      </c>
      <c r="N442" s="128">
        <v>57692</v>
      </c>
    </row>
    <row r="443" spans="1:14" x14ac:dyDescent="0.3">
      <c r="A443" s="126">
        <v>45475</v>
      </c>
      <c r="B443" t="s">
        <v>2459</v>
      </c>
      <c r="C443" s="127">
        <v>4496</v>
      </c>
      <c r="D443" s="127">
        <v>4554</v>
      </c>
      <c r="E443" s="127">
        <v>4423</v>
      </c>
      <c r="F443" s="127">
        <v>4496.1499999999996</v>
      </c>
      <c r="G443" s="127">
        <v>4493.25</v>
      </c>
      <c r="H443" s="127">
        <v>4501.75</v>
      </c>
      <c r="I443" s="127">
        <v>4495.2299999999996</v>
      </c>
      <c r="J443" s="127">
        <v>8900</v>
      </c>
      <c r="K443" s="127">
        <v>3232.05</v>
      </c>
      <c r="L443" s="128">
        <v>704120</v>
      </c>
      <c r="M443" s="127">
        <v>3165180180.25</v>
      </c>
      <c r="N443" s="128">
        <v>72356</v>
      </c>
    </row>
    <row r="444" spans="1:14" x14ac:dyDescent="0.3">
      <c r="A444" s="126">
        <v>45474</v>
      </c>
      <c r="B444" t="s">
        <v>2459</v>
      </c>
      <c r="C444" s="127">
        <v>4245</v>
      </c>
      <c r="D444" s="127">
        <v>4548.95</v>
      </c>
      <c r="E444" s="127">
        <v>4227.2</v>
      </c>
      <c r="F444" s="127">
        <v>4241.45</v>
      </c>
      <c r="G444" s="127">
        <v>4479</v>
      </c>
      <c r="H444" s="127">
        <v>4496.1499999999996</v>
      </c>
      <c r="I444" s="127">
        <v>4443.3999999999996</v>
      </c>
      <c r="J444" s="127">
        <v>8900</v>
      </c>
      <c r="K444" s="127">
        <v>3232.05</v>
      </c>
      <c r="L444" s="128">
        <v>1748520</v>
      </c>
      <c r="M444" s="127">
        <v>7769367077.4499998</v>
      </c>
      <c r="N444" s="128">
        <v>134954</v>
      </c>
    </row>
    <row r="445" spans="1:14" x14ac:dyDescent="0.3">
      <c r="A445" s="126">
        <v>45471</v>
      </c>
      <c r="B445" t="s">
        <v>2459</v>
      </c>
      <c r="C445" s="127">
        <v>4040.05</v>
      </c>
      <c r="D445" s="127">
        <v>4285</v>
      </c>
      <c r="E445" s="127">
        <v>4025</v>
      </c>
      <c r="F445" s="127">
        <v>4031.6</v>
      </c>
      <c r="G445" s="127">
        <v>4275</v>
      </c>
      <c r="H445" s="127">
        <v>4241.45</v>
      </c>
      <c r="I445" s="127">
        <v>4189.72</v>
      </c>
      <c r="J445" s="127">
        <v>8900</v>
      </c>
      <c r="K445" s="127">
        <v>3232.05</v>
      </c>
      <c r="L445" s="128">
        <v>1252644</v>
      </c>
      <c r="M445" s="127">
        <v>5248231502.1999998</v>
      </c>
      <c r="N445" s="128">
        <v>91877</v>
      </c>
    </row>
    <row r="446" spans="1:14" x14ac:dyDescent="0.3">
      <c r="A446" s="126">
        <v>45470</v>
      </c>
      <c r="B446" t="s">
        <v>2459</v>
      </c>
      <c r="C446" s="127">
        <v>3950.9</v>
      </c>
      <c r="D446" s="127">
        <v>4057</v>
      </c>
      <c r="E446" s="127">
        <v>3902.85</v>
      </c>
      <c r="F446" s="127">
        <v>3950.9</v>
      </c>
      <c r="G446" s="127">
        <v>4034</v>
      </c>
      <c r="H446" s="127">
        <v>4031.6</v>
      </c>
      <c r="I446" s="127">
        <v>4014.47</v>
      </c>
      <c r="J446" s="127">
        <v>8900</v>
      </c>
      <c r="K446" s="127">
        <v>3232.05</v>
      </c>
      <c r="L446" s="128">
        <v>644155</v>
      </c>
      <c r="M446" s="127">
        <v>2585943298.4499998</v>
      </c>
      <c r="N446" s="128">
        <v>65199</v>
      </c>
    </row>
    <row r="447" spans="1:14" x14ac:dyDescent="0.3">
      <c r="A447" s="126">
        <v>45469</v>
      </c>
      <c r="B447" t="s">
        <v>2459</v>
      </c>
      <c r="C447" s="127">
        <v>3985</v>
      </c>
      <c r="D447" s="127">
        <v>3999.9</v>
      </c>
      <c r="E447" s="127">
        <v>3940</v>
      </c>
      <c r="F447" s="127">
        <v>3974.2</v>
      </c>
      <c r="G447" s="127">
        <v>3940.65</v>
      </c>
      <c r="H447" s="127">
        <v>3950.9</v>
      </c>
      <c r="I447" s="127">
        <v>3966.84</v>
      </c>
      <c r="J447" s="127">
        <v>8900</v>
      </c>
      <c r="K447" s="127">
        <v>3232.05</v>
      </c>
      <c r="L447" s="128">
        <v>268164</v>
      </c>
      <c r="M447" s="127">
        <v>1063763023.4</v>
      </c>
      <c r="N447" s="128">
        <v>41724</v>
      </c>
    </row>
    <row r="448" spans="1:14" x14ac:dyDescent="0.3">
      <c r="A448" s="126">
        <v>45468</v>
      </c>
      <c r="B448" t="s">
        <v>2459</v>
      </c>
      <c r="C448" s="127">
        <v>3999.9</v>
      </c>
      <c r="D448" s="127">
        <v>4008.9</v>
      </c>
      <c r="E448" s="127">
        <v>3951.7</v>
      </c>
      <c r="F448" s="127">
        <v>3968.1</v>
      </c>
      <c r="G448" s="127">
        <v>3968.65</v>
      </c>
      <c r="H448" s="127">
        <v>3974.2</v>
      </c>
      <c r="I448" s="127">
        <v>3973.15</v>
      </c>
      <c r="J448" s="127">
        <v>8900</v>
      </c>
      <c r="K448" s="127">
        <v>3232.05</v>
      </c>
      <c r="L448" s="128">
        <v>152461</v>
      </c>
      <c r="M448" s="127">
        <v>605750130.70000005</v>
      </c>
      <c r="N448" s="128">
        <v>23717</v>
      </c>
    </row>
    <row r="449" spans="1:14" x14ac:dyDescent="0.3">
      <c r="A449" s="126">
        <v>45467</v>
      </c>
      <c r="B449" t="s">
        <v>2459</v>
      </c>
      <c r="C449" s="127">
        <v>3939.95</v>
      </c>
      <c r="D449" s="127">
        <v>4031.2</v>
      </c>
      <c r="E449" s="127">
        <v>3892.95</v>
      </c>
      <c r="F449" s="127">
        <v>3944.45</v>
      </c>
      <c r="G449" s="127">
        <v>3973.95</v>
      </c>
      <c r="H449" s="127">
        <v>3968.1</v>
      </c>
      <c r="I449" s="127">
        <v>3977.18</v>
      </c>
      <c r="J449" s="127">
        <v>8900</v>
      </c>
      <c r="K449" s="127">
        <v>3232.05</v>
      </c>
      <c r="L449" s="128">
        <v>650360</v>
      </c>
      <c r="M449" s="127">
        <v>2586601928.1500001</v>
      </c>
      <c r="N449" s="128">
        <v>64868</v>
      </c>
    </row>
    <row r="450" spans="1:14" x14ac:dyDescent="0.3">
      <c r="A450" s="126">
        <v>45464</v>
      </c>
      <c r="B450" t="s">
        <v>2459</v>
      </c>
      <c r="C450" s="127">
        <v>3950</v>
      </c>
      <c r="D450" s="127">
        <v>4102.3</v>
      </c>
      <c r="E450" s="127">
        <v>3926.65</v>
      </c>
      <c r="F450" s="127">
        <v>3898.35</v>
      </c>
      <c r="G450" s="127">
        <v>3940</v>
      </c>
      <c r="H450" s="127">
        <v>3944.45</v>
      </c>
      <c r="I450" s="127">
        <v>4012.96</v>
      </c>
      <c r="J450" s="127">
        <v>8900</v>
      </c>
      <c r="K450" s="127">
        <v>3232.05</v>
      </c>
      <c r="L450" s="128">
        <v>1287631</v>
      </c>
      <c r="M450" s="127">
        <v>5167215892</v>
      </c>
      <c r="N450" s="128">
        <v>98933</v>
      </c>
    </row>
    <row r="451" spans="1:14" x14ac:dyDescent="0.3">
      <c r="A451" s="126">
        <v>45463</v>
      </c>
      <c r="B451" t="s">
        <v>2459</v>
      </c>
      <c r="C451" s="127">
        <v>3842.55</v>
      </c>
      <c r="D451" s="127">
        <v>3912.95</v>
      </c>
      <c r="E451" s="127">
        <v>3827.55</v>
      </c>
      <c r="F451" s="127">
        <v>3842.55</v>
      </c>
      <c r="G451" s="127">
        <v>3891</v>
      </c>
      <c r="H451" s="127">
        <v>3898.35</v>
      </c>
      <c r="I451" s="127">
        <v>3877.76</v>
      </c>
      <c r="J451" s="127">
        <v>8900</v>
      </c>
      <c r="K451" s="127">
        <v>3232.05</v>
      </c>
      <c r="L451" s="128">
        <v>313508</v>
      </c>
      <c r="M451" s="127">
        <v>1215708557.95</v>
      </c>
      <c r="N451" s="128">
        <v>31096</v>
      </c>
    </row>
    <row r="452" spans="1:14" x14ac:dyDescent="0.3">
      <c r="A452" s="126">
        <v>45462</v>
      </c>
      <c r="B452" t="s">
        <v>2459</v>
      </c>
      <c r="C452" s="127">
        <v>3870</v>
      </c>
      <c r="D452" s="127">
        <v>3896.4</v>
      </c>
      <c r="E452" s="127">
        <v>3765</v>
      </c>
      <c r="F452" s="127">
        <v>3847.55</v>
      </c>
      <c r="G452" s="127">
        <v>3845</v>
      </c>
      <c r="H452" s="127">
        <v>3842.55</v>
      </c>
      <c r="I452" s="127">
        <v>3833.71</v>
      </c>
      <c r="J452" s="127">
        <v>8900</v>
      </c>
      <c r="K452" s="127">
        <v>3232.05</v>
      </c>
      <c r="L452" s="128">
        <v>381743</v>
      </c>
      <c r="M452" s="127">
        <v>1463491817.45</v>
      </c>
      <c r="N452" s="128">
        <v>43096</v>
      </c>
    </row>
    <row r="453" spans="1:14" x14ac:dyDescent="0.3">
      <c r="A453" s="126">
        <v>45461</v>
      </c>
      <c r="B453" t="s">
        <v>2459</v>
      </c>
      <c r="C453" s="127">
        <v>3773</v>
      </c>
      <c r="D453" s="127">
        <v>3891.75</v>
      </c>
      <c r="E453" s="127">
        <v>3773</v>
      </c>
      <c r="F453" s="127">
        <v>3772.8</v>
      </c>
      <c r="G453" s="127">
        <v>3850</v>
      </c>
      <c r="H453" s="127">
        <v>3847.55</v>
      </c>
      <c r="I453" s="127">
        <v>3840.43</v>
      </c>
      <c r="J453" s="127">
        <v>8900</v>
      </c>
      <c r="K453" s="127">
        <v>3232.05</v>
      </c>
      <c r="L453" s="128">
        <v>479189</v>
      </c>
      <c r="M453" s="127">
        <v>1840290582.55</v>
      </c>
      <c r="N453" s="128">
        <v>41573</v>
      </c>
    </row>
    <row r="454" spans="1:14" x14ac:dyDescent="0.3">
      <c r="A454" s="126">
        <v>45457</v>
      </c>
      <c r="B454" t="s">
        <v>2459</v>
      </c>
      <c r="C454" s="127">
        <v>3805.8</v>
      </c>
      <c r="D454" s="127">
        <v>3805.8</v>
      </c>
      <c r="E454" s="127">
        <v>3735.05</v>
      </c>
      <c r="F454" s="127">
        <v>3790.7</v>
      </c>
      <c r="G454" s="127">
        <v>3769.7</v>
      </c>
      <c r="H454" s="127">
        <v>3772.8</v>
      </c>
      <c r="I454" s="127">
        <v>3766.52</v>
      </c>
      <c r="J454" s="127">
        <v>8900</v>
      </c>
      <c r="K454" s="127">
        <v>3232.05</v>
      </c>
      <c r="L454" s="128">
        <v>555850</v>
      </c>
      <c r="M454" s="127">
        <v>2093617981.95</v>
      </c>
      <c r="N454" s="128">
        <v>49211</v>
      </c>
    </row>
    <row r="455" spans="1:14" x14ac:dyDescent="0.3">
      <c r="A455" s="126">
        <v>45456</v>
      </c>
      <c r="B455" t="s">
        <v>2459</v>
      </c>
      <c r="C455" s="127">
        <v>3809</v>
      </c>
      <c r="D455" s="127">
        <v>3834.3</v>
      </c>
      <c r="E455" s="127">
        <v>3779.7</v>
      </c>
      <c r="F455" s="127">
        <v>3770.5</v>
      </c>
      <c r="G455" s="127">
        <v>3789.05</v>
      </c>
      <c r="H455" s="127">
        <v>3790.7</v>
      </c>
      <c r="I455" s="127">
        <v>3802.89</v>
      </c>
      <c r="J455" s="127">
        <v>8900</v>
      </c>
      <c r="K455" s="127">
        <v>3232.05</v>
      </c>
      <c r="L455" s="128">
        <v>493209</v>
      </c>
      <c r="M455" s="127">
        <v>1875618753.7</v>
      </c>
      <c r="N455" s="128">
        <v>53764</v>
      </c>
    </row>
    <row r="456" spans="1:14" x14ac:dyDescent="0.3">
      <c r="A456" s="126">
        <v>45455</v>
      </c>
      <c r="B456" t="s">
        <v>2459</v>
      </c>
      <c r="C456" s="127">
        <v>3740.95</v>
      </c>
      <c r="D456" s="127">
        <v>3810</v>
      </c>
      <c r="E456" s="127">
        <v>3740.95</v>
      </c>
      <c r="F456" s="127">
        <v>3733.85</v>
      </c>
      <c r="G456" s="127">
        <v>3771.65</v>
      </c>
      <c r="H456" s="127">
        <v>3770.5</v>
      </c>
      <c r="I456" s="127">
        <v>3773.66</v>
      </c>
      <c r="J456" s="127">
        <v>8900</v>
      </c>
      <c r="K456" s="127">
        <v>3232.05</v>
      </c>
      <c r="L456" s="128">
        <v>509955</v>
      </c>
      <c r="M456" s="127">
        <v>1924397482.95</v>
      </c>
      <c r="N456" s="128">
        <v>38750</v>
      </c>
    </row>
    <row r="457" spans="1:14" x14ac:dyDescent="0.3">
      <c r="A457" s="126">
        <v>45454</v>
      </c>
      <c r="B457" t="s">
        <v>2459</v>
      </c>
      <c r="C457" s="127">
        <v>3788</v>
      </c>
      <c r="D457" s="127">
        <v>3791.2</v>
      </c>
      <c r="E457" s="127">
        <v>3725.5</v>
      </c>
      <c r="F457" s="127">
        <v>3745.5</v>
      </c>
      <c r="G457" s="127">
        <v>3734</v>
      </c>
      <c r="H457" s="127">
        <v>3733.85</v>
      </c>
      <c r="I457" s="127">
        <v>3749.25</v>
      </c>
      <c r="J457" s="127">
        <v>8900</v>
      </c>
      <c r="K457" s="127">
        <v>3232.05</v>
      </c>
      <c r="L457" s="128">
        <v>586636</v>
      </c>
      <c r="M457" s="127">
        <v>2199445961.6500001</v>
      </c>
      <c r="N457" s="128">
        <v>55852</v>
      </c>
    </row>
    <row r="458" spans="1:14" x14ac:dyDescent="0.3">
      <c r="A458" s="126">
        <v>45453</v>
      </c>
      <c r="B458" t="s">
        <v>2459</v>
      </c>
      <c r="C458" s="127">
        <v>3855</v>
      </c>
      <c r="D458" s="127">
        <v>3888</v>
      </c>
      <c r="E458" s="127">
        <v>3678</v>
      </c>
      <c r="F458" s="127">
        <v>3850.25</v>
      </c>
      <c r="G458" s="127">
        <v>3751.3</v>
      </c>
      <c r="H458" s="127">
        <v>3745.5</v>
      </c>
      <c r="I458" s="127">
        <v>3727.42</v>
      </c>
      <c r="J458" s="127">
        <v>8900</v>
      </c>
      <c r="K458" s="127">
        <v>3232.05</v>
      </c>
      <c r="L458" s="128">
        <v>1482160</v>
      </c>
      <c r="M458" s="127">
        <v>5524628526.6999998</v>
      </c>
      <c r="N458" s="128">
        <v>143257</v>
      </c>
    </row>
    <row r="459" spans="1:14" x14ac:dyDescent="0.3">
      <c r="A459" s="126">
        <v>45450</v>
      </c>
      <c r="B459" t="s">
        <v>2459</v>
      </c>
      <c r="C459" s="127">
        <v>3740</v>
      </c>
      <c r="D459" s="127">
        <v>3873.45</v>
      </c>
      <c r="E459" s="127">
        <v>3732</v>
      </c>
      <c r="F459" s="127">
        <v>3694.35</v>
      </c>
      <c r="G459" s="127">
        <v>3846.2</v>
      </c>
      <c r="H459" s="127">
        <v>3850.25</v>
      </c>
      <c r="I459" s="127">
        <v>3838.44</v>
      </c>
      <c r="J459" s="127">
        <v>8900</v>
      </c>
      <c r="K459" s="127">
        <v>3232.05</v>
      </c>
      <c r="L459" s="128">
        <v>1005726</v>
      </c>
      <c r="M459" s="127">
        <v>3860420607.75</v>
      </c>
      <c r="N459" s="128">
        <v>73377</v>
      </c>
    </row>
    <row r="460" spans="1:14" x14ac:dyDescent="0.3">
      <c r="A460" s="126">
        <v>45449</v>
      </c>
      <c r="B460" t="s">
        <v>2459</v>
      </c>
      <c r="C460" s="127">
        <v>3625</v>
      </c>
      <c r="D460" s="127">
        <v>3714.8</v>
      </c>
      <c r="E460" s="127">
        <v>3612</v>
      </c>
      <c r="F460" s="127">
        <v>3566.95</v>
      </c>
      <c r="G460" s="127">
        <v>3693</v>
      </c>
      <c r="H460" s="127">
        <v>3694.35</v>
      </c>
      <c r="I460" s="127">
        <v>3669.45</v>
      </c>
      <c r="J460" s="127">
        <v>8900</v>
      </c>
      <c r="K460" s="127">
        <v>3232.05</v>
      </c>
      <c r="L460" s="128">
        <v>314456</v>
      </c>
      <c r="M460" s="127">
        <v>1153880138.95</v>
      </c>
      <c r="N460" s="128">
        <v>38027</v>
      </c>
    </row>
    <row r="461" spans="1:14" x14ac:dyDescent="0.3">
      <c r="A461" s="126">
        <v>45448</v>
      </c>
      <c r="B461" t="s">
        <v>2459</v>
      </c>
      <c r="C461" s="127">
        <v>3360.95</v>
      </c>
      <c r="D461" s="127">
        <v>3610</v>
      </c>
      <c r="E461" s="127">
        <v>3360</v>
      </c>
      <c r="F461" s="127">
        <v>3351.85</v>
      </c>
      <c r="G461" s="127">
        <v>3572.25</v>
      </c>
      <c r="H461" s="127">
        <v>3566.95</v>
      </c>
      <c r="I461" s="127">
        <v>3519.81</v>
      </c>
      <c r="J461" s="127">
        <v>8900</v>
      </c>
      <c r="K461" s="127">
        <v>3232.05</v>
      </c>
      <c r="L461" s="128">
        <v>678737</v>
      </c>
      <c r="M461" s="127">
        <v>2389028351.75</v>
      </c>
      <c r="N461" s="128">
        <v>56182</v>
      </c>
    </row>
    <row r="462" spans="1:14" x14ac:dyDescent="0.3">
      <c r="A462" s="126">
        <v>45447</v>
      </c>
      <c r="B462" t="s">
        <v>2459</v>
      </c>
      <c r="C462" s="127">
        <v>3430</v>
      </c>
      <c r="D462" s="127">
        <v>3455</v>
      </c>
      <c r="E462" s="127">
        <v>3232.05</v>
      </c>
      <c r="F462" s="127">
        <v>3425.85</v>
      </c>
      <c r="G462" s="127">
        <v>3356</v>
      </c>
      <c r="H462" s="127">
        <v>3351.85</v>
      </c>
      <c r="I462" s="127">
        <v>3337.33</v>
      </c>
      <c r="J462" s="127">
        <v>8900</v>
      </c>
      <c r="K462" s="127">
        <v>3232.05</v>
      </c>
      <c r="L462" s="128">
        <v>1165302</v>
      </c>
      <c r="M462" s="127">
        <v>3888995481.6999998</v>
      </c>
      <c r="N462" s="128">
        <v>96306</v>
      </c>
    </row>
    <row r="463" spans="1:14" x14ac:dyDescent="0.3">
      <c r="A463" s="126">
        <v>45446</v>
      </c>
      <c r="B463" t="s">
        <v>2459</v>
      </c>
      <c r="C463" s="127">
        <v>3510.5</v>
      </c>
      <c r="D463" s="127">
        <v>3510.5</v>
      </c>
      <c r="E463" s="127">
        <v>3375</v>
      </c>
      <c r="F463" s="127">
        <v>3410.5</v>
      </c>
      <c r="G463" s="127">
        <v>3439</v>
      </c>
      <c r="H463" s="127">
        <v>3425.85</v>
      </c>
      <c r="I463" s="127">
        <v>3423.62</v>
      </c>
      <c r="J463" s="127">
        <v>8900</v>
      </c>
      <c r="K463" s="127">
        <v>3254</v>
      </c>
      <c r="L463" s="128">
        <v>855315</v>
      </c>
      <c r="M463" s="127">
        <v>2928275165.75</v>
      </c>
      <c r="N463" s="128">
        <v>72182</v>
      </c>
    </row>
    <row r="464" spans="1:14" x14ac:dyDescent="0.3">
      <c r="A464" s="126">
        <v>45443</v>
      </c>
      <c r="B464" t="s">
        <v>2459</v>
      </c>
      <c r="C464" s="127">
        <v>3531</v>
      </c>
      <c r="D464" s="127">
        <v>3544.95</v>
      </c>
      <c r="E464" s="127">
        <v>3400</v>
      </c>
      <c r="F464" s="127">
        <v>3517.05</v>
      </c>
      <c r="G464" s="127">
        <v>3405</v>
      </c>
      <c r="H464" s="127">
        <v>3410.5</v>
      </c>
      <c r="I464" s="127">
        <v>3437.98</v>
      </c>
      <c r="J464" s="127">
        <v>8900</v>
      </c>
      <c r="K464" s="127">
        <v>3254</v>
      </c>
      <c r="L464" s="128">
        <v>898926</v>
      </c>
      <c r="M464" s="127">
        <v>3090494007.1999998</v>
      </c>
      <c r="N464" s="128">
        <v>77032</v>
      </c>
    </row>
    <row r="465" spans="1:14" x14ac:dyDescent="0.3">
      <c r="A465" s="126">
        <v>45442</v>
      </c>
      <c r="B465" t="s">
        <v>2459</v>
      </c>
      <c r="C465" s="127">
        <v>3640</v>
      </c>
      <c r="D465" s="127">
        <v>3640</v>
      </c>
      <c r="E465" s="127">
        <v>3501.1</v>
      </c>
      <c r="F465" s="127">
        <v>3649.85</v>
      </c>
      <c r="G465" s="127">
        <v>3520.05</v>
      </c>
      <c r="H465" s="127">
        <v>3517.05</v>
      </c>
      <c r="I465" s="127">
        <v>3545.56</v>
      </c>
      <c r="J465" s="127">
        <v>8900</v>
      </c>
      <c r="K465" s="127">
        <v>3254</v>
      </c>
      <c r="L465" s="128">
        <v>394086</v>
      </c>
      <c r="M465" s="127">
        <v>1397253900.9000001</v>
      </c>
      <c r="N465" s="128">
        <v>38934</v>
      </c>
    </row>
    <row r="466" spans="1:14" x14ac:dyDescent="0.3">
      <c r="A466" s="126">
        <v>45441</v>
      </c>
      <c r="B466" t="s">
        <v>2459</v>
      </c>
      <c r="C466" s="127">
        <v>3685</v>
      </c>
      <c r="D466" s="127">
        <v>3700</v>
      </c>
      <c r="E466" s="127">
        <v>3622.75</v>
      </c>
      <c r="F466" s="127">
        <v>3690.65</v>
      </c>
      <c r="G466" s="127">
        <v>3648</v>
      </c>
      <c r="H466" s="127">
        <v>3649.85</v>
      </c>
      <c r="I466" s="127">
        <v>3649.05</v>
      </c>
      <c r="J466" s="127">
        <v>8900</v>
      </c>
      <c r="K466" s="127">
        <v>3254</v>
      </c>
      <c r="L466" s="128">
        <v>254189</v>
      </c>
      <c r="M466" s="127">
        <v>927548664.89999998</v>
      </c>
      <c r="N466" s="128">
        <v>35206</v>
      </c>
    </row>
    <row r="467" spans="1:14" x14ac:dyDescent="0.3">
      <c r="A467" s="126">
        <v>45440</v>
      </c>
      <c r="B467" t="s">
        <v>2459</v>
      </c>
      <c r="C467" s="127">
        <v>3750</v>
      </c>
      <c r="D467" s="127">
        <v>3796.95</v>
      </c>
      <c r="E467" s="127">
        <v>3672.75</v>
      </c>
      <c r="F467" s="127">
        <v>3736.7</v>
      </c>
      <c r="G467" s="127">
        <v>3679.3</v>
      </c>
      <c r="H467" s="127">
        <v>3690.65</v>
      </c>
      <c r="I467" s="127">
        <v>3716.04</v>
      </c>
      <c r="J467" s="127">
        <v>8900</v>
      </c>
      <c r="K467" s="127">
        <v>3254</v>
      </c>
      <c r="L467" s="128">
        <v>425532</v>
      </c>
      <c r="M467" s="127">
        <v>1581292265.75</v>
      </c>
      <c r="N467" s="128">
        <v>44082</v>
      </c>
    </row>
    <row r="468" spans="1:14" x14ac:dyDescent="0.3">
      <c r="A468" s="126">
        <v>45439</v>
      </c>
      <c r="B468" t="s">
        <v>2459</v>
      </c>
      <c r="C468" s="127">
        <v>3585</v>
      </c>
      <c r="D468" s="127">
        <v>3784.4</v>
      </c>
      <c r="E468" s="127">
        <v>3560</v>
      </c>
      <c r="F468" s="127">
        <v>3555.2</v>
      </c>
      <c r="G468" s="127">
        <v>3748</v>
      </c>
      <c r="H468" s="127">
        <v>3736.7</v>
      </c>
      <c r="I468" s="127">
        <v>3706.79</v>
      </c>
      <c r="J468" s="127">
        <v>8900</v>
      </c>
      <c r="K468" s="127">
        <v>3254</v>
      </c>
      <c r="L468" s="128">
        <v>1556306</v>
      </c>
      <c r="M468" s="127">
        <v>5768897454.5</v>
      </c>
      <c r="N468" s="128">
        <v>127254</v>
      </c>
    </row>
    <row r="469" spans="1:14" x14ac:dyDescent="0.3">
      <c r="A469" s="126">
        <v>45436</v>
      </c>
      <c r="B469" t="s">
        <v>2459</v>
      </c>
      <c r="C469" s="127">
        <v>3575</v>
      </c>
      <c r="D469" s="127">
        <v>3588.65</v>
      </c>
      <c r="E469" s="127">
        <v>3527.05</v>
      </c>
      <c r="F469" s="127">
        <v>3568.4</v>
      </c>
      <c r="G469" s="127">
        <v>3550</v>
      </c>
      <c r="H469" s="127">
        <v>3555.2</v>
      </c>
      <c r="I469" s="127">
        <v>3562</v>
      </c>
      <c r="J469" s="127">
        <v>8900</v>
      </c>
      <c r="K469" s="127">
        <v>3254</v>
      </c>
      <c r="L469" s="128">
        <v>184591</v>
      </c>
      <c r="M469" s="127">
        <v>657513791.14999998</v>
      </c>
      <c r="N469" s="128">
        <v>26651</v>
      </c>
    </row>
    <row r="470" spans="1:14" x14ac:dyDescent="0.3">
      <c r="A470" s="126">
        <v>45435</v>
      </c>
      <c r="B470" t="s">
        <v>2459</v>
      </c>
      <c r="C470" s="127">
        <v>3510.1</v>
      </c>
      <c r="D470" s="127">
        <v>3587</v>
      </c>
      <c r="E470" s="127">
        <v>3500</v>
      </c>
      <c r="F470" s="127">
        <v>3499.3</v>
      </c>
      <c r="G470" s="127">
        <v>3564.4</v>
      </c>
      <c r="H470" s="127">
        <v>3568.4</v>
      </c>
      <c r="I470" s="127">
        <v>3560.82</v>
      </c>
      <c r="J470" s="127">
        <v>8900</v>
      </c>
      <c r="K470" s="127">
        <v>3254</v>
      </c>
      <c r="L470" s="128">
        <v>358239</v>
      </c>
      <c r="M470" s="127">
        <v>1275624089.7</v>
      </c>
      <c r="N470" s="128">
        <v>35085</v>
      </c>
    </row>
    <row r="471" spans="1:14" x14ac:dyDescent="0.3">
      <c r="A471" s="126">
        <v>45434</v>
      </c>
      <c r="B471" t="s">
        <v>2459</v>
      </c>
      <c r="C471" s="127">
        <v>3510</v>
      </c>
      <c r="D471" s="127">
        <v>3534</v>
      </c>
      <c r="E471" s="127">
        <v>3489.5</v>
      </c>
      <c r="F471" s="127">
        <v>3513.9</v>
      </c>
      <c r="G471" s="127">
        <v>3497</v>
      </c>
      <c r="H471" s="127">
        <v>3499.3</v>
      </c>
      <c r="I471" s="127">
        <v>3514.19</v>
      </c>
      <c r="J471" s="127">
        <v>8900</v>
      </c>
      <c r="K471" s="127">
        <v>3254</v>
      </c>
      <c r="L471" s="128">
        <v>351341</v>
      </c>
      <c r="M471" s="127">
        <v>1234679445.5999999</v>
      </c>
      <c r="N471" s="128">
        <v>30550</v>
      </c>
    </row>
    <row r="472" spans="1:14" x14ac:dyDescent="0.3">
      <c r="A472" s="126">
        <v>45433</v>
      </c>
      <c r="B472" t="s">
        <v>2459</v>
      </c>
      <c r="C472" s="127">
        <v>3527</v>
      </c>
      <c r="D472" s="127">
        <v>3527.3</v>
      </c>
      <c r="E472" s="127">
        <v>3465.5</v>
      </c>
      <c r="F472" s="127">
        <v>3527.3</v>
      </c>
      <c r="G472" s="127">
        <v>3515.95</v>
      </c>
      <c r="H472" s="127">
        <v>3513.9</v>
      </c>
      <c r="I472" s="127">
        <v>3488.64</v>
      </c>
      <c r="J472" s="127">
        <v>8900</v>
      </c>
      <c r="K472" s="127">
        <v>3254</v>
      </c>
      <c r="L472" s="128">
        <v>522945</v>
      </c>
      <c r="M472" s="127">
        <v>1824367384</v>
      </c>
      <c r="N472" s="128">
        <v>34651</v>
      </c>
    </row>
    <row r="473" spans="1:14" x14ac:dyDescent="0.3">
      <c r="A473" s="126">
        <v>45430</v>
      </c>
      <c r="B473" t="s">
        <v>2459</v>
      </c>
      <c r="C473" s="127">
        <v>3543.95</v>
      </c>
      <c r="D473" s="127">
        <v>3555.05</v>
      </c>
      <c r="E473" s="127">
        <v>3510</v>
      </c>
      <c r="F473" s="127">
        <v>3540.15</v>
      </c>
      <c r="G473" s="127">
        <v>3528</v>
      </c>
      <c r="H473" s="127">
        <v>3527.3</v>
      </c>
      <c r="I473" s="127">
        <v>3534.71</v>
      </c>
      <c r="J473" s="127">
        <v>8900</v>
      </c>
      <c r="K473" s="127">
        <v>3254</v>
      </c>
      <c r="L473" s="128">
        <v>23853</v>
      </c>
      <c r="M473" s="127">
        <v>84313544.650000006</v>
      </c>
      <c r="N473" s="128">
        <v>3763</v>
      </c>
    </row>
    <row r="474" spans="1:14" x14ac:dyDescent="0.3">
      <c r="A474" s="126">
        <v>45429</v>
      </c>
      <c r="B474" t="s">
        <v>2459</v>
      </c>
      <c r="C474" s="127">
        <v>3540.05</v>
      </c>
      <c r="D474" s="127">
        <v>3559.75</v>
      </c>
      <c r="E474" s="127">
        <v>3512.8</v>
      </c>
      <c r="F474" s="127">
        <v>3528.45</v>
      </c>
      <c r="G474" s="127">
        <v>3530.25</v>
      </c>
      <c r="H474" s="127">
        <v>3540.15</v>
      </c>
      <c r="I474" s="127">
        <v>3539.65</v>
      </c>
      <c r="J474" s="127">
        <v>8900</v>
      </c>
      <c r="K474" s="127">
        <v>3254</v>
      </c>
      <c r="L474" s="128">
        <v>330396</v>
      </c>
      <c r="M474" s="127">
        <v>1169484863.05</v>
      </c>
      <c r="N474" s="128">
        <v>40996</v>
      </c>
    </row>
    <row r="475" spans="1:14" x14ac:dyDescent="0.3">
      <c r="A475" s="126">
        <v>45428</v>
      </c>
      <c r="B475" t="s">
        <v>2459</v>
      </c>
      <c r="C475" s="127">
        <v>3520</v>
      </c>
      <c r="D475" s="127">
        <v>3551.3</v>
      </c>
      <c r="E475" s="127">
        <v>3482.05</v>
      </c>
      <c r="F475" s="127">
        <v>3481.45</v>
      </c>
      <c r="G475" s="127">
        <v>3518</v>
      </c>
      <c r="H475" s="127">
        <v>3528.45</v>
      </c>
      <c r="I475" s="127">
        <v>3517.72</v>
      </c>
      <c r="J475" s="127">
        <v>8900</v>
      </c>
      <c r="K475" s="127">
        <v>3254</v>
      </c>
      <c r="L475" s="128">
        <v>521947</v>
      </c>
      <c r="M475" s="127">
        <v>1836064276.75</v>
      </c>
      <c r="N475" s="128">
        <v>45076</v>
      </c>
    </row>
    <row r="476" spans="1:14" x14ac:dyDescent="0.3">
      <c r="A476" s="126">
        <v>45427</v>
      </c>
      <c r="B476" t="s">
        <v>2459</v>
      </c>
      <c r="C476" s="127">
        <v>3421</v>
      </c>
      <c r="D476" s="127">
        <v>3490</v>
      </c>
      <c r="E476" s="127">
        <v>3413</v>
      </c>
      <c r="F476" s="127">
        <v>3424</v>
      </c>
      <c r="G476" s="127">
        <v>3470</v>
      </c>
      <c r="H476" s="127">
        <v>3481.45</v>
      </c>
      <c r="I476" s="127">
        <v>3462.89</v>
      </c>
      <c r="J476" s="127">
        <v>8900</v>
      </c>
      <c r="K476" s="127">
        <v>3254</v>
      </c>
      <c r="L476" s="128">
        <v>694250</v>
      </c>
      <c r="M476" s="127">
        <v>2404110431.3499999</v>
      </c>
      <c r="N476" s="128">
        <v>43257</v>
      </c>
    </row>
    <row r="477" spans="1:14" x14ac:dyDescent="0.3">
      <c r="A477" s="126">
        <v>45426</v>
      </c>
      <c r="B477" t="s">
        <v>2459</v>
      </c>
      <c r="C477" s="127">
        <v>3400</v>
      </c>
      <c r="D477" s="127">
        <v>3429.9</v>
      </c>
      <c r="E477" s="127">
        <v>3361</v>
      </c>
      <c r="F477" s="127">
        <v>3396.9</v>
      </c>
      <c r="G477" s="127">
        <v>3421</v>
      </c>
      <c r="H477" s="127">
        <v>3424</v>
      </c>
      <c r="I477" s="127">
        <v>3401.58</v>
      </c>
      <c r="J477" s="127">
        <v>8900</v>
      </c>
      <c r="K477" s="127">
        <v>3254</v>
      </c>
      <c r="L477" s="128">
        <v>328633</v>
      </c>
      <c r="M477" s="127">
        <v>1117872013</v>
      </c>
      <c r="N477" s="128">
        <v>33982</v>
      </c>
    </row>
    <row r="478" spans="1:14" x14ac:dyDescent="0.3">
      <c r="A478" s="126">
        <v>45425</v>
      </c>
      <c r="B478" t="s">
        <v>2459</v>
      </c>
      <c r="C478" s="127">
        <v>3352</v>
      </c>
      <c r="D478" s="127">
        <v>3409</v>
      </c>
      <c r="E478" s="127">
        <v>3271.4</v>
      </c>
      <c r="F478" s="127">
        <v>3367.5</v>
      </c>
      <c r="G478" s="127">
        <v>3395.8</v>
      </c>
      <c r="H478" s="127">
        <v>3396.9</v>
      </c>
      <c r="I478" s="127">
        <v>3340.22</v>
      </c>
      <c r="J478" s="127">
        <v>8900</v>
      </c>
      <c r="K478" s="127">
        <v>3254</v>
      </c>
      <c r="L478" s="128">
        <v>490848</v>
      </c>
      <c r="M478" s="127">
        <v>1639538334.3499999</v>
      </c>
      <c r="N478" s="128">
        <v>46423</v>
      </c>
    </row>
    <row r="479" spans="1:14" x14ac:dyDescent="0.3">
      <c r="A479" s="126">
        <v>45422</v>
      </c>
      <c r="B479" t="s">
        <v>2459</v>
      </c>
      <c r="C479" s="127">
        <v>3330</v>
      </c>
      <c r="D479" s="127">
        <v>3402.9</v>
      </c>
      <c r="E479" s="127">
        <v>3254</v>
      </c>
      <c r="F479" s="127">
        <v>3357.55</v>
      </c>
      <c r="G479" s="127">
        <v>3369.05</v>
      </c>
      <c r="H479" s="127">
        <v>3367.5</v>
      </c>
      <c r="I479" s="127">
        <v>3326.24</v>
      </c>
      <c r="J479" s="127">
        <v>8900</v>
      </c>
      <c r="K479" s="127">
        <v>3254</v>
      </c>
      <c r="L479" s="128">
        <v>574026</v>
      </c>
      <c r="M479" s="127">
        <v>1909345745.5999999</v>
      </c>
      <c r="N479" s="128">
        <v>54816</v>
      </c>
    </row>
    <row r="480" spans="1:14" x14ac:dyDescent="0.3">
      <c r="A480" s="126">
        <v>45421</v>
      </c>
      <c r="B480" t="s">
        <v>2459</v>
      </c>
      <c r="C480" s="127">
        <v>3370.1</v>
      </c>
      <c r="D480" s="127">
        <v>3423.1</v>
      </c>
      <c r="E480" s="127">
        <v>3345</v>
      </c>
      <c r="F480" s="127">
        <v>3387.8</v>
      </c>
      <c r="G480" s="127">
        <v>3352</v>
      </c>
      <c r="H480" s="127">
        <v>3357.55</v>
      </c>
      <c r="I480" s="127">
        <v>3384.74</v>
      </c>
      <c r="J480" s="127">
        <v>8900</v>
      </c>
      <c r="K480" s="127">
        <v>3316</v>
      </c>
      <c r="L480" s="128">
        <v>260033</v>
      </c>
      <c r="M480" s="127">
        <v>880144136</v>
      </c>
      <c r="N480" s="128">
        <v>33088</v>
      </c>
    </row>
    <row r="481" spans="1:14" x14ac:dyDescent="0.3">
      <c r="A481" s="126">
        <v>45420</v>
      </c>
      <c r="B481" t="s">
        <v>2459</v>
      </c>
      <c r="C481" s="127">
        <v>3365.1</v>
      </c>
      <c r="D481" s="127">
        <v>3395.35</v>
      </c>
      <c r="E481" s="127">
        <v>3318</v>
      </c>
      <c r="F481" s="127">
        <v>3361.9</v>
      </c>
      <c r="G481" s="127">
        <v>3375</v>
      </c>
      <c r="H481" s="127">
        <v>3387.8</v>
      </c>
      <c r="I481" s="127">
        <v>3363.73</v>
      </c>
      <c r="J481" s="127">
        <v>8900</v>
      </c>
      <c r="K481" s="127">
        <v>3316</v>
      </c>
      <c r="L481" s="128">
        <v>275816</v>
      </c>
      <c r="M481" s="127">
        <v>927771261.70000005</v>
      </c>
      <c r="N481" s="128">
        <v>36683</v>
      </c>
    </row>
    <row r="482" spans="1:14" x14ac:dyDescent="0.3">
      <c r="A482" s="126">
        <v>45419</v>
      </c>
      <c r="B482" t="s">
        <v>2459</v>
      </c>
      <c r="C482" s="127">
        <v>3415</v>
      </c>
      <c r="D482" s="127">
        <v>3415</v>
      </c>
      <c r="E482" s="127">
        <v>3321</v>
      </c>
      <c r="F482" s="127">
        <v>3395.7</v>
      </c>
      <c r="G482" s="127">
        <v>3360.1</v>
      </c>
      <c r="H482" s="127">
        <v>3361.9</v>
      </c>
      <c r="I482" s="127">
        <v>3363.42</v>
      </c>
      <c r="J482" s="127">
        <v>8900</v>
      </c>
      <c r="K482" s="127">
        <v>3316</v>
      </c>
      <c r="L482" s="128">
        <v>283529</v>
      </c>
      <c r="M482" s="127">
        <v>953628126.85000002</v>
      </c>
      <c r="N482" s="128">
        <v>39231</v>
      </c>
    </row>
    <row r="483" spans="1:14" x14ac:dyDescent="0.3">
      <c r="A483" s="126">
        <v>45418</v>
      </c>
      <c r="B483" t="s">
        <v>2459</v>
      </c>
      <c r="C483" s="127">
        <v>3371</v>
      </c>
      <c r="D483" s="127">
        <v>3434.4</v>
      </c>
      <c r="E483" s="127">
        <v>3371</v>
      </c>
      <c r="F483" s="127">
        <v>3366.85</v>
      </c>
      <c r="G483" s="127">
        <v>3390</v>
      </c>
      <c r="H483" s="127">
        <v>3395.7</v>
      </c>
      <c r="I483" s="127">
        <v>3406.88</v>
      </c>
      <c r="J483" s="127">
        <v>8900</v>
      </c>
      <c r="K483" s="127">
        <v>3316</v>
      </c>
      <c r="L483" s="128">
        <v>340457</v>
      </c>
      <c r="M483" s="127">
        <v>1159897831.0999999</v>
      </c>
      <c r="N483" s="128">
        <v>38178</v>
      </c>
    </row>
    <row r="484" spans="1:14" x14ac:dyDescent="0.3">
      <c r="A484" s="126">
        <v>45415</v>
      </c>
      <c r="B484" t="s">
        <v>2459</v>
      </c>
      <c r="C484" s="127">
        <v>3426.6</v>
      </c>
      <c r="D484" s="127">
        <v>3445.35</v>
      </c>
      <c r="E484" s="127">
        <v>3361</v>
      </c>
      <c r="F484" s="127">
        <v>3407.7</v>
      </c>
      <c r="G484" s="127">
        <v>3367.7</v>
      </c>
      <c r="H484" s="127">
        <v>3366.85</v>
      </c>
      <c r="I484" s="127">
        <v>3395.34</v>
      </c>
      <c r="J484" s="127">
        <v>8900</v>
      </c>
      <c r="K484" s="127">
        <v>3316</v>
      </c>
      <c r="L484" s="128">
        <v>345291</v>
      </c>
      <c r="M484" s="127">
        <v>1172380764.75</v>
      </c>
      <c r="N484" s="128">
        <v>42607</v>
      </c>
    </row>
    <row r="485" spans="1:14" x14ac:dyDescent="0.3">
      <c r="A485" s="126">
        <v>45414</v>
      </c>
      <c r="B485" t="s">
        <v>2459</v>
      </c>
      <c r="C485" s="127">
        <v>3400</v>
      </c>
      <c r="D485" s="127">
        <v>3428.9</v>
      </c>
      <c r="E485" s="127">
        <v>3365</v>
      </c>
      <c r="F485" s="127">
        <v>3368.6</v>
      </c>
      <c r="G485" s="127">
        <v>3412</v>
      </c>
      <c r="H485" s="127">
        <v>3407.7</v>
      </c>
      <c r="I485" s="127">
        <v>3394.5</v>
      </c>
      <c r="J485" s="127">
        <v>8900</v>
      </c>
      <c r="K485" s="127">
        <v>3316</v>
      </c>
      <c r="L485" s="128">
        <v>432230</v>
      </c>
      <c r="M485" s="127">
        <v>1467202595.25</v>
      </c>
      <c r="N485" s="128">
        <v>41763</v>
      </c>
    </row>
    <row r="486" spans="1:14" x14ac:dyDescent="0.3">
      <c r="A486" s="126">
        <v>45412</v>
      </c>
      <c r="B486" t="s">
        <v>2459</v>
      </c>
      <c r="C486" s="127">
        <v>3341</v>
      </c>
      <c r="D486" s="127">
        <v>3411.95</v>
      </c>
      <c r="E486" s="127">
        <v>3341</v>
      </c>
      <c r="F486" s="127">
        <v>3373.8</v>
      </c>
      <c r="G486" s="127">
        <v>3367.95</v>
      </c>
      <c r="H486" s="127">
        <v>3368.6</v>
      </c>
      <c r="I486" s="127">
        <v>3383.07</v>
      </c>
      <c r="J486" s="127">
        <v>8900</v>
      </c>
      <c r="K486" s="127">
        <v>3316</v>
      </c>
      <c r="L486" s="128">
        <v>595315</v>
      </c>
      <c r="M486" s="127">
        <v>2013994490.3499999</v>
      </c>
      <c r="N486" s="128">
        <v>47350</v>
      </c>
    </row>
    <row r="487" spans="1:14" x14ac:dyDescent="0.3">
      <c r="A487" s="126">
        <v>45411</v>
      </c>
      <c r="B487" t="s">
        <v>2459</v>
      </c>
      <c r="C487" s="127">
        <v>3402.1</v>
      </c>
      <c r="D487" s="127">
        <v>3437</v>
      </c>
      <c r="E487" s="127">
        <v>3357</v>
      </c>
      <c r="F487" s="127">
        <v>3397.45</v>
      </c>
      <c r="G487" s="127">
        <v>3368</v>
      </c>
      <c r="H487" s="127">
        <v>3373.8</v>
      </c>
      <c r="I487" s="127">
        <v>3385.79</v>
      </c>
      <c r="J487" s="127">
        <v>8900</v>
      </c>
      <c r="K487" s="127">
        <v>3316</v>
      </c>
      <c r="L487" s="128">
        <v>769877</v>
      </c>
      <c r="M487" s="127">
        <v>2606642033.6999998</v>
      </c>
      <c r="N487" s="128">
        <v>77987</v>
      </c>
    </row>
    <row r="488" spans="1:14" x14ac:dyDescent="0.3">
      <c r="A488" s="126">
        <v>45408</v>
      </c>
      <c r="B488" t="s">
        <v>2459</v>
      </c>
      <c r="C488" s="127">
        <v>3430.35</v>
      </c>
      <c r="D488" s="127">
        <v>3519</v>
      </c>
      <c r="E488" s="127">
        <v>3391</v>
      </c>
      <c r="F488" s="127">
        <v>3430.35</v>
      </c>
      <c r="G488" s="127">
        <v>3401.5</v>
      </c>
      <c r="H488" s="127">
        <v>3397.45</v>
      </c>
      <c r="I488" s="127">
        <v>3453.46</v>
      </c>
      <c r="J488" s="127">
        <v>8900</v>
      </c>
      <c r="K488" s="127">
        <v>3316</v>
      </c>
      <c r="L488" s="128">
        <v>761753</v>
      </c>
      <c r="M488" s="127">
        <v>2630683565.75</v>
      </c>
      <c r="N488" s="128">
        <v>74804</v>
      </c>
    </row>
    <row r="489" spans="1:14" x14ac:dyDescent="0.3">
      <c r="A489" s="126">
        <v>45407</v>
      </c>
      <c r="B489" t="s">
        <v>2459</v>
      </c>
      <c r="C489" s="127">
        <v>3463.1</v>
      </c>
      <c r="D489" s="127">
        <v>3478.7</v>
      </c>
      <c r="E489" s="127">
        <v>3415.5</v>
      </c>
      <c r="F489" s="127">
        <v>3466.4</v>
      </c>
      <c r="G489" s="127">
        <v>3425</v>
      </c>
      <c r="H489" s="127">
        <v>3430.35</v>
      </c>
      <c r="I489" s="127">
        <v>3446.59</v>
      </c>
      <c r="J489" s="127">
        <v>8900</v>
      </c>
      <c r="K489" s="127">
        <v>3316</v>
      </c>
      <c r="L489" s="128">
        <v>615599</v>
      </c>
      <c r="M489" s="127">
        <v>2121716709.6500001</v>
      </c>
      <c r="N489" s="128">
        <v>63116</v>
      </c>
    </row>
    <row r="490" spans="1:14" x14ac:dyDescent="0.3">
      <c r="A490" s="126">
        <v>45406</v>
      </c>
      <c r="B490" t="s">
        <v>2459</v>
      </c>
      <c r="C490" s="127">
        <v>3550</v>
      </c>
      <c r="D490" s="127">
        <v>3556.45</v>
      </c>
      <c r="E490" s="127">
        <v>3460</v>
      </c>
      <c r="F490" s="127">
        <v>3529.05</v>
      </c>
      <c r="G490" s="127">
        <v>3469.4</v>
      </c>
      <c r="H490" s="127">
        <v>3466.4</v>
      </c>
      <c r="I490" s="127">
        <v>3497.56</v>
      </c>
      <c r="J490" s="127">
        <v>8900</v>
      </c>
      <c r="K490" s="127">
        <v>3316</v>
      </c>
      <c r="L490" s="128">
        <v>1165495</v>
      </c>
      <c r="M490" s="127">
        <v>4076384890.1500001</v>
      </c>
      <c r="N490" s="128">
        <v>70601</v>
      </c>
    </row>
    <row r="491" spans="1:14" x14ac:dyDescent="0.3">
      <c r="A491" s="126">
        <v>45405</v>
      </c>
      <c r="B491" t="s">
        <v>2459</v>
      </c>
      <c r="C491" s="127">
        <v>3550</v>
      </c>
      <c r="D491" s="127">
        <v>3559.1</v>
      </c>
      <c r="E491" s="127">
        <v>3470.75</v>
      </c>
      <c r="F491" s="127">
        <v>3508.5</v>
      </c>
      <c r="G491" s="127">
        <v>3532.05</v>
      </c>
      <c r="H491" s="127">
        <v>3529.05</v>
      </c>
      <c r="I491" s="127">
        <v>3512.97</v>
      </c>
      <c r="J491" s="127">
        <v>8900</v>
      </c>
      <c r="K491" s="127">
        <v>3316</v>
      </c>
      <c r="L491" s="128">
        <v>1623128</v>
      </c>
      <c r="M491" s="127">
        <v>5701993419.3500004</v>
      </c>
      <c r="N491" s="128">
        <v>115091</v>
      </c>
    </row>
    <row r="492" spans="1:14" x14ac:dyDescent="0.3">
      <c r="A492" s="126">
        <v>45404</v>
      </c>
      <c r="B492" t="s">
        <v>2459</v>
      </c>
      <c r="C492" s="127">
        <v>3882</v>
      </c>
      <c r="D492" s="127">
        <v>3882</v>
      </c>
      <c r="E492" s="127">
        <v>3316</v>
      </c>
      <c r="F492" s="127">
        <v>3884.7</v>
      </c>
      <c r="G492" s="127">
        <v>3510</v>
      </c>
      <c r="H492" s="127">
        <v>3508.5</v>
      </c>
      <c r="I492" s="127">
        <v>3585</v>
      </c>
      <c r="J492" s="127">
        <v>8900</v>
      </c>
      <c r="K492" s="127">
        <v>3316</v>
      </c>
      <c r="L492" s="128">
        <v>3702690</v>
      </c>
      <c r="M492" s="127">
        <v>13274156408.15</v>
      </c>
      <c r="N492" s="128">
        <v>263852</v>
      </c>
    </row>
    <row r="493" spans="1:14" x14ac:dyDescent="0.3">
      <c r="A493" s="126">
        <v>45401</v>
      </c>
      <c r="B493" t="s">
        <v>2459</v>
      </c>
      <c r="C493" s="127">
        <v>3833.05</v>
      </c>
      <c r="D493" s="127">
        <v>3909.95</v>
      </c>
      <c r="E493" s="127">
        <v>3790</v>
      </c>
      <c r="F493" s="127">
        <v>3843.9</v>
      </c>
      <c r="G493" s="127">
        <v>3909.95</v>
      </c>
      <c r="H493" s="127">
        <v>3884.7</v>
      </c>
      <c r="I493" s="127">
        <v>3858.41</v>
      </c>
      <c r="J493" s="127">
        <v>8900</v>
      </c>
      <c r="K493" s="127">
        <v>3731.65</v>
      </c>
      <c r="L493" s="128">
        <v>364067</v>
      </c>
      <c r="M493" s="127">
        <v>1404718413.9000001</v>
      </c>
      <c r="N493" s="128">
        <v>42697</v>
      </c>
    </row>
    <row r="494" spans="1:14" x14ac:dyDescent="0.3">
      <c r="A494" s="126">
        <v>45400</v>
      </c>
      <c r="B494" t="s">
        <v>2459</v>
      </c>
      <c r="C494" s="127">
        <v>3929</v>
      </c>
      <c r="D494" s="127">
        <v>3959.75</v>
      </c>
      <c r="E494" s="127">
        <v>3821.55</v>
      </c>
      <c r="F494" s="127">
        <v>3858.25</v>
      </c>
      <c r="G494" s="127">
        <v>3880</v>
      </c>
      <c r="H494" s="127">
        <v>3843.9</v>
      </c>
      <c r="I494" s="127">
        <v>3897.52</v>
      </c>
      <c r="J494" s="127">
        <v>8900</v>
      </c>
      <c r="K494" s="127">
        <v>3731.65</v>
      </c>
      <c r="L494" s="128">
        <v>417993</v>
      </c>
      <c r="M494" s="127">
        <v>1629137321</v>
      </c>
      <c r="N494" s="128">
        <v>56374</v>
      </c>
    </row>
    <row r="495" spans="1:14" x14ac:dyDescent="0.3">
      <c r="A495" s="126">
        <v>45398</v>
      </c>
      <c r="B495" t="s">
        <v>2459</v>
      </c>
      <c r="C495" s="127">
        <v>3940</v>
      </c>
      <c r="D495" s="127">
        <v>3977.05</v>
      </c>
      <c r="E495" s="127">
        <v>3850</v>
      </c>
      <c r="F495" s="127">
        <v>3952.75</v>
      </c>
      <c r="G495" s="127">
        <v>3855</v>
      </c>
      <c r="H495" s="127">
        <v>3858.25</v>
      </c>
      <c r="I495" s="127">
        <v>3912.79</v>
      </c>
      <c r="J495" s="127">
        <v>8900</v>
      </c>
      <c r="K495" s="127">
        <v>3731.65</v>
      </c>
      <c r="L495" s="128">
        <v>324666</v>
      </c>
      <c r="M495" s="127">
        <v>1270348308.25</v>
      </c>
      <c r="N495" s="128">
        <v>31238</v>
      </c>
    </row>
    <row r="496" spans="1:14" x14ac:dyDescent="0.3">
      <c r="A496" s="126">
        <v>45397</v>
      </c>
      <c r="B496" t="s">
        <v>2459</v>
      </c>
      <c r="C496" s="127">
        <v>3970</v>
      </c>
      <c r="D496" s="127">
        <v>3993.1</v>
      </c>
      <c r="E496" s="127">
        <v>3905</v>
      </c>
      <c r="F496" s="127">
        <v>3977.95</v>
      </c>
      <c r="G496" s="127">
        <v>3940</v>
      </c>
      <c r="H496" s="127">
        <v>3952.75</v>
      </c>
      <c r="I496" s="127">
        <v>3943.16</v>
      </c>
      <c r="J496" s="127">
        <v>8900</v>
      </c>
      <c r="K496" s="127">
        <v>3731.65</v>
      </c>
      <c r="L496" s="128">
        <v>294122</v>
      </c>
      <c r="M496" s="127">
        <v>1159771046.7</v>
      </c>
      <c r="N496" s="128">
        <v>39610</v>
      </c>
    </row>
    <row r="497" spans="1:14" x14ac:dyDescent="0.3">
      <c r="A497" s="126">
        <v>45394</v>
      </c>
      <c r="B497" t="s">
        <v>2459</v>
      </c>
      <c r="C497" s="127">
        <v>3967.15</v>
      </c>
      <c r="D497" s="127">
        <v>4040</v>
      </c>
      <c r="E497" s="127">
        <v>3960</v>
      </c>
      <c r="F497" s="127">
        <v>3958.75</v>
      </c>
      <c r="G497" s="127">
        <v>3984.05</v>
      </c>
      <c r="H497" s="127">
        <v>3977.95</v>
      </c>
      <c r="I497" s="127">
        <v>4005.59</v>
      </c>
      <c r="J497" s="127">
        <v>8900</v>
      </c>
      <c r="K497" s="127">
        <v>3731.65</v>
      </c>
      <c r="L497" s="128">
        <v>328754</v>
      </c>
      <c r="M497" s="127">
        <v>1316854993.1500001</v>
      </c>
      <c r="N497" s="128">
        <v>39035</v>
      </c>
    </row>
    <row r="498" spans="1:14" x14ac:dyDescent="0.3">
      <c r="A498" s="126">
        <v>45392</v>
      </c>
      <c r="B498" t="s">
        <v>2459</v>
      </c>
      <c r="C498" s="127">
        <v>3959.95</v>
      </c>
      <c r="D498" s="127">
        <v>3979.35</v>
      </c>
      <c r="E498" s="127">
        <v>3940</v>
      </c>
      <c r="F498" s="127">
        <v>3956.85</v>
      </c>
      <c r="G498" s="127">
        <v>3958</v>
      </c>
      <c r="H498" s="127">
        <v>3958.75</v>
      </c>
      <c r="I498" s="127">
        <v>3958.79</v>
      </c>
      <c r="J498" s="127">
        <v>8900</v>
      </c>
      <c r="K498" s="127">
        <v>3731.65</v>
      </c>
      <c r="L498" s="128">
        <v>138002</v>
      </c>
      <c r="M498" s="127">
        <v>546321059.20000005</v>
      </c>
      <c r="N498" s="128">
        <v>21159</v>
      </c>
    </row>
    <row r="499" spans="1:14" x14ac:dyDescent="0.3">
      <c r="A499" s="126">
        <v>45391</v>
      </c>
      <c r="B499" t="s">
        <v>2459</v>
      </c>
      <c r="C499" s="127">
        <v>3930</v>
      </c>
      <c r="D499" s="127">
        <v>3988</v>
      </c>
      <c r="E499" s="127">
        <v>3891.1</v>
      </c>
      <c r="F499" s="127">
        <v>3903.8</v>
      </c>
      <c r="G499" s="127">
        <v>3960</v>
      </c>
      <c r="H499" s="127">
        <v>3956.85</v>
      </c>
      <c r="I499" s="127">
        <v>3954.52</v>
      </c>
      <c r="J499" s="127">
        <v>8900</v>
      </c>
      <c r="K499" s="127">
        <v>3731.65</v>
      </c>
      <c r="L499" s="128">
        <v>282366</v>
      </c>
      <c r="M499" s="127">
        <v>1116621415</v>
      </c>
      <c r="N499" s="128">
        <v>38218</v>
      </c>
    </row>
    <row r="500" spans="1:14" x14ac:dyDescent="0.3">
      <c r="A500" s="126">
        <v>45390</v>
      </c>
      <c r="B500" t="s">
        <v>2459</v>
      </c>
      <c r="C500" s="127">
        <v>4005.95</v>
      </c>
      <c r="D500" s="127">
        <v>4010.8</v>
      </c>
      <c r="E500" s="127">
        <v>3731.65</v>
      </c>
      <c r="F500" s="127">
        <v>3996.75</v>
      </c>
      <c r="G500" s="127">
        <v>3875</v>
      </c>
      <c r="H500" s="127">
        <v>3903.8</v>
      </c>
      <c r="I500" s="127">
        <v>3913.45</v>
      </c>
      <c r="J500" s="127">
        <v>8900</v>
      </c>
      <c r="K500" s="127">
        <v>3731.65</v>
      </c>
      <c r="L500" s="128">
        <v>764262</v>
      </c>
      <c r="M500" s="127">
        <v>2990903834.6500001</v>
      </c>
      <c r="N500" s="128">
        <v>72246</v>
      </c>
    </row>
  </sheetData>
  <mergeCells count="1">
    <mergeCell ref="A250:N25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848C-E1CF-4073-81B0-EA20CF2A3E55}">
  <sheetPr codeName="Sheet20"/>
  <dimension ref="A1:F499"/>
  <sheetViews>
    <sheetView topLeftCell="A479" workbookViewId="0">
      <selection activeCell="B2" sqref="B2"/>
    </sheetView>
  </sheetViews>
  <sheetFormatPr defaultRowHeight="14.4" x14ac:dyDescent="0.3"/>
  <cols>
    <col min="1" max="1" width="10.109375" bestFit="1" customWidth="1"/>
    <col min="3" max="3" width="9.109375" customWidth="1"/>
  </cols>
  <sheetData>
    <row r="1" spans="1:6" x14ac:dyDescent="0.3">
      <c r="B1" t="str">
        <f>'dash board'!H5</f>
        <v>Ipca Laboratories Ltd.</v>
      </c>
    </row>
    <row r="2" spans="1:6" x14ac:dyDescent="0.3">
      <c r="A2" t="s">
        <v>2471</v>
      </c>
      <c r="B2" t="s">
        <v>2472</v>
      </c>
      <c r="C2" t="s">
        <v>2448</v>
      </c>
      <c r="D2" t="s">
        <v>2449</v>
      </c>
      <c r="E2" t="s">
        <v>2447</v>
      </c>
      <c r="F2" t="s">
        <v>2473</v>
      </c>
    </row>
    <row r="3" spans="1:6" x14ac:dyDescent="0.3">
      <c r="A3" s="126">
        <v>45387</v>
      </c>
      <c r="B3">
        <f>IF('dash board'!$H$5="Dixon Technologies (India) Ltd.",'DIXON7423-24&amp;24-25'!H2,IF('dash board'!$H$5="Bharat Forge Ltd.",'BHARATFOR 7424-25&amp;23-24'!B2,IF('dash board'!$H$5="Persistent Systems Ltd.",'PERSISTENT 23-24&amp;24-25'!H2,IF('dash board'!$H$5="Ipca Laboratories Ltd.",'IPCALAB 7-4-23&amp;24,24&amp;25'!D2,IF('dash board'!$H$5="MRF Ltd.",'-MRF-7423-24&amp;24-25'!H2,"")))))</f>
        <v>1314.55</v>
      </c>
      <c r="C3">
        <f>IF('dash board'!$H$5="Dixon Technologies (India) Ltd.",'DIXON7423-24&amp;24-25'!D2,IF('dash board'!$H$5="Bharat Forge Ltd.",'BHARATFOR 7424-25&amp;23-24'!D2,IF('dash board'!$H$5="Persistent Systems Ltd.",'PERSISTENT 23-24&amp;24-25'!D2,IF('dash board'!$H$5="Ipca Laboratories Ltd.",'IPCALAB 7-4-23&amp;24,24&amp;25'!H2,IF('dash board'!$H$5="MRF Ltd.",'-MRF-7423-24&amp;24-25'!D2,"")))))</f>
        <v>1321.6</v>
      </c>
      <c r="D3">
        <f>IF('dash board'!$H$5="Dixon Technologies (India) Ltd.",'DIXON7423-24&amp;24-25'!E2,IF('dash board'!$H$5="Bharat Forge Ltd.",'BHARATFOR 7424-25&amp;23-24'!E2,IF('dash board'!$H$5="Persistent Systems Ltd.",'PERSISTENT 23-24&amp;24-25'!E2,IF('dash board'!$H$5="Ipca Laboratories Ltd.",'IPCALAB 7-4-23&amp;24,24&amp;25'!I2,IF('dash board'!$H$5="MRF Ltd.",'-MRF-7423-24&amp;24-25'!E2,"")))))</f>
        <v>1272.4000000000001</v>
      </c>
      <c r="E3">
        <f>IF('dash board'!$H$5="Dixon Technologies (India) Ltd.",'DIXON7423-24&amp;24-25'!C2,IF('dash board'!$H$5="Bharat Forge Ltd.",'BHARATFOR 7424-25&amp;23-24'!C2,IF('dash board'!$H$5="Persistent Systems Ltd.",'PERSISTENT 23-24&amp;24-25'!C2,IF('dash board'!$H$5="Ipca Laboratories Ltd.",'IPCALAB 7-4-23&amp;24,24&amp;25'!G2,IF('dash board'!$H$5="MRF Ltd.",'-MRF-7423-24&amp;24-25'!C2,"")))))</f>
        <v>1289.9000000000001</v>
      </c>
      <c r="F3">
        <f>IF('dash board'!$H$5="Dixon Technologies (India) Ltd.",'DIXON7423-24&amp;24-25'!L2,IF('dash board'!$H$5="Bharat Forge Ltd.",'BHARATFOR 7424-25&amp;23-24'!L2,IF('dash board'!$H$5="Persistent Systems Ltd.",'PERSISTENT 23-24&amp;24-25'!L2,IF('dash board'!$H$5="Ipca Laboratories Ltd.",'IPCALAB 7-4-23&amp;24,24&amp;25'!F2,IF('dash board'!$H$5="MRF Ltd.",'-MRF-7423-24&amp;24-25'!L2,"")))))</f>
        <v>2753390</v>
      </c>
    </row>
    <row r="4" spans="1:6" x14ac:dyDescent="0.3">
      <c r="A4" s="126">
        <v>45386</v>
      </c>
      <c r="B4">
        <f>IF('dash board'!$H$5="Dixon Technologies (India) Ltd.",'DIXON7423-24&amp;24-25'!H3,IF('dash board'!$H$5="Bharat Forge Ltd.",'BHARATFOR 7424-25&amp;23-24'!B3,IF('dash board'!$H$5="Persistent Systems Ltd.",'PERSISTENT 23-24&amp;24-25'!H3,IF('dash board'!$H$5="Ipca Laboratories Ltd.",'IPCALAB 7-4-23&amp;24,24&amp;25'!D3,IF('dash board'!$H$5="MRF Ltd.",'-MRF-7423-24&amp;24-25'!H3,"")))))</f>
        <v>1276.1500000000001</v>
      </c>
      <c r="C4">
        <f>IF('dash board'!$H$5="Dixon Technologies (India) Ltd.",'DIXON7423-24&amp;24-25'!D3,IF('dash board'!$H$5="Bharat Forge Ltd.",'BHARATFOR 7424-25&amp;23-24'!D3,IF('dash board'!$H$5="Persistent Systems Ltd.",'PERSISTENT 23-24&amp;24-25'!D3,IF('dash board'!$H$5="Ipca Laboratories Ltd.",'IPCALAB 7-4-23&amp;24,24&amp;25'!H3,IF('dash board'!$H$5="MRF Ltd.",'-MRF-7423-24&amp;24-25'!D3,"")))))</f>
        <v>1281.95</v>
      </c>
      <c r="D4">
        <f>IF('dash board'!$H$5="Dixon Technologies (India) Ltd.",'DIXON7423-24&amp;24-25'!E3,IF('dash board'!$H$5="Bharat Forge Ltd.",'BHARATFOR 7424-25&amp;23-24'!E3,IF('dash board'!$H$5="Persistent Systems Ltd.",'PERSISTENT 23-24&amp;24-25'!E3,IF('dash board'!$H$5="Ipca Laboratories Ltd.",'IPCALAB 7-4-23&amp;24,24&amp;25'!I3,IF('dash board'!$H$5="MRF Ltd.",'-MRF-7423-24&amp;24-25'!E3,"")))))</f>
        <v>1224</v>
      </c>
      <c r="E4">
        <f>IF('dash board'!$H$5="Dixon Technologies (India) Ltd.",'DIXON7423-24&amp;24-25'!C3,IF('dash board'!$H$5="Bharat Forge Ltd.",'BHARATFOR 7424-25&amp;23-24'!C3,IF('dash board'!$H$5="Persistent Systems Ltd.",'PERSISTENT 23-24&amp;24-25'!C3,IF('dash board'!$H$5="Ipca Laboratories Ltd.",'IPCALAB 7-4-23&amp;24,24&amp;25'!G3,IF('dash board'!$H$5="MRF Ltd.",'-MRF-7423-24&amp;24-25'!C3,"")))))</f>
        <v>1230.8</v>
      </c>
      <c r="F4">
        <f>IF('dash board'!$H$5="Dixon Technologies (India) Ltd.",'DIXON7423-24&amp;24-25'!L3,IF('dash board'!$H$5="Bharat Forge Ltd.",'BHARATFOR 7424-25&amp;23-24'!L3,IF('dash board'!$H$5="Persistent Systems Ltd.",'PERSISTENT 23-24&amp;24-25'!L3,IF('dash board'!$H$5="Ipca Laboratories Ltd.",'IPCALAB 7-4-23&amp;24,24&amp;25'!F3,IF('dash board'!$H$5="MRF Ltd.",'-MRF-7423-24&amp;24-25'!L3,"")))))</f>
        <v>1879382</v>
      </c>
    </row>
    <row r="5" spans="1:6" x14ac:dyDescent="0.3">
      <c r="A5" s="126">
        <v>45385</v>
      </c>
      <c r="B5">
        <f>IF('dash board'!$H$5="Dixon Technologies (India) Ltd.",'DIXON7423-24&amp;24-25'!H4,IF('dash board'!$H$5="Bharat Forge Ltd.",'BHARATFOR 7424-25&amp;23-24'!B4,IF('dash board'!$H$5="Persistent Systems Ltd.",'PERSISTENT 23-24&amp;24-25'!H4,IF('dash board'!$H$5="Ipca Laboratories Ltd.",'IPCALAB 7-4-23&amp;24,24&amp;25'!D4,IF('dash board'!$H$5="MRF Ltd.",'-MRF-7423-24&amp;24-25'!H4,"")))))</f>
        <v>1224.3499999999999</v>
      </c>
      <c r="C5">
        <f>IF('dash board'!$H$5="Dixon Technologies (India) Ltd.",'DIXON7423-24&amp;24-25'!D4,IF('dash board'!$H$5="Bharat Forge Ltd.",'BHARATFOR 7424-25&amp;23-24'!D4,IF('dash board'!$H$5="Persistent Systems Ltd.",'PERSISTENT 23-24&amp;24-25'!D4,IF('dash board'!$H$5="Ipca Laboratories Ltd.",'IPCALAB 7-4-23&amp;24,24&amp;25'!H4,IF('dash board'!$H$5="MRF Ltd.",'-MRF-7423-24&amp;24-25'!D4,"")))))</f>
        <v>1240</v>
      </c>
      <c r="D5">
        <f>IF('dash board'!$H$5="Dixon Technologies (India) Ltd.",'DIXON7423-24&amp;24-25'!E4,IF('dash board'!$H$5="Bharat Forge Ltd.",'BHARATFOR 7424-25&amp;23-24'!E4,IF('dash board'!$H$5="Persistent Systems Ltd.",'PERSISTENT 23-24&amp;24-25'!E4,IF('dash board'!$H$5="Ipca Laboratories Ltd.",'IPCALAB 7-4-23&amp;24,24&amp;25'!I4,IF('dash board'!$H$5="MRF Ltd.",'-MRF-7423-24&amp;24-25'!E4,"")))))</f>
        <v>1215.8499999999999</v>
      </c>
      <c r="E5">
        <f>IF('dash board'!$H$5="Dixon Technologies (India) Ltd.",'DIXON7423-24&amp;24-25'!C4,IF('dash board'!$H$5="Bharat Forge Ltd.",'BHARATFOR 7424-25&amp;23-24'!C4,IF('dash board'!$H$5="Persistent Systems Ltd.",'PERSISTENT 23-24&amp;24-25'!C4,IF('dash board'!$H$5="Ipca Laboratories Ltd.",'IPCALAB 7-4-23&amp;24,24&amp;25'!G4,IF('dash board'!$H$5="MRF Ltd.",'-MRF-7423-24&amp;24-25'!C4,"")))))</f>
        <v>1240</v>
      </c>
      <c r="F5">
        <f>IF('dash board'!$H$5="Dixon Technologies (India) Ltd.",'DIXON7423-24&amp;24-25'!L4,IF('dash board'!$H$5="Bharat Forge Ltd.",'BHARATFOR 7424-25&amp;23-24'!L4,IF('dash board'!$H$5="Persistent Systems Ltd.",'PERSISTENT 23-24&amp;24-25'!L4,IF('dash board'!$H$5="Ipca Laboratories Ltd.",'IPCALAB 7-4-23&amp;24,24&amp;25'!F4,IF('dash board'!$H$5="MRF Ltd.",'-MRF-7423-24&amp;24-25'!L4,"")))))</f>
        <v>1653542</v>
      </c>
    </row>
    <row r="6" spans="1:6" x14ac:dyDescent="0.3">
      <c r="A6" s="126">
        <v>45384</v>
      </c>
      <c r="B6">
        <f>IF('dash board'!$H$5="Dixon Technologies (India) Ltd.",'DIXON7423-24&amp;24-25'!H5,IF('dash board'!$H$5="Bharat Forge Ltd.",'BHARATFOR 7424-25&amp;23-24'!B5,IF('dash board'!$H$5="Persistent Systems Ltd.",'PERSISTENT 23-24&amp;24-25'!H5,IF('dash board'!$H$5="Ipca Laboratories Ltd.",'IPCALAB 7-4-23&amp;24,24&amp;25'!D5,IF('dash board'!$H$5="MRF Ltd.",'-MRF-7423-24&amp;24-25'!H5,"")))))</f>
        <v>1233.55</v>
      </c>
      <c r="C6">
        <f>IF('dash board'!$H$5="Dixon Technologies (India) Ltd.",'DIXON7423-24&amp;24-25'!D5,IF('dash board'!$H$5="Bharat Forge Ltd.",'BHARATFOR 7424-25&amp;23-24'!D5,IF('dash board'!$H$5="Persistent Systems Ltd.",'PERSISTENT 23-24&amp;24-25'!D5,IF('dash board'!$H$5="Ipca Laboratories Ltd.",'IPCALAB 7-4-23&amp;24,24&amp;25'!H5,IF('dash board'!$H$5="MRF Ltd.",'-MRF-7423-24&amp;24-25'!D5,"")))))</f>
        <v>1247.5999999999999</v>
      </c>
      <c r="D6">
        <f>IF('dash board'!$H$5="Dixon Technologies (India) Ltd.",'DIXON7423-24&amp;24-25'!E5,IF('dash board'!$H$5="Bharat Forge Ltd.",'BHARATFOR 7424-25&amp;23-24'!E5,IF('dash board'!$H$5="Persistent Systems Ltd.",'PERSISTENT 23-24&amp;24-25'!E5,IF('dash board'!$H$5="Ipca Laboratories Ltd.",'IPCALAB 7-4-23&amp;24,24&amp;25'!I5,IF('dash board'!$H$5="MRF Ltd.",'-MRF-7423-24&amp;24-25'!E5,"")))))</f>
        <v>1225.3</v>
      </c>
      <c r="E6">
        <f>IF('dash board'!$H$5="Dixon Technologies (India) Ltd.",'DIXON7423-24&amp;24-25'!C5,IF('dash board'!$H$5="Bharat Forge Ltd.",'BHARATFOR 7424-25&amp;23-24'!C5,IF('dash board'!$H$5="Persistent Systems Ltd.",'PERSISTENT 23-24&amp;24-25'!C5,IF('dash board'!$H$5="Ipca Laboratories Ltd.",'IPCALAB 7-4-23&amp;24,24&amp;25'!G5,IF('dash board'!$H$5="MRF Ltd.",'-MRF-7423-24&amp;24-25'!C5,"")))))</f>
        <v>1247.5999999999999</v>
      </c>
      <c r="F6">
        <f>IF('dash board'!$H$5="Dixon Technologies (India) Ltd.",'DIXON7423-24&amp;24-25'!L5,IF('dash board'!$H$5="Bharat Forge Ltd.",'BHARATFOR 7424-25&amp;23-24'!L5,IF('dash board'!$H$5="Persistent Systems Ltd.",'PERSISTENT 23-24&amp;24-25'!L5,IF('dash board'!$H$5="Ipca Laboratories Ltd.",'IPCALAB 7-4-23&amp;24,24&amp;25'!F5,IF('dash board'!$H$5="MRF Ltd.",'-MRF-7423-24&amp;24-25'!L5,"")))))</f>
        <v>198825</v>
      </c>
    </row>
    <row r="7" spans="1:6" x14ac:dyDescent="0.3">
      <c r="A7" s="126">
        <v>45383</v>
      </c>
      <c r="B7">
        <f>IF('dash board'!$H$5="Dixon Technologies (India) Ltd.",'DIXON7423-24&amp;24-25'!H6,IF('dash board'!$H$5="Bharat Forge Ltd.",'BHARATFOR 7424-25&amp;23-24'!B6,IF('dash board'!$H$5="Persistent Systems Ltd.",'PERSISTENT 23-24&amp;24-25'!H6,IF('dash board'!$H$5="Ipca Laboratories Ltd.",'IPCALAB 7-4-23&amp;24,24&amp;25'!D6,IF('dash board'!$H$5="MRF Ltd.",'-MRF-7423-24&amp;24-25'!H6,"")))))</f>
        <v>1241.05</v>
      </c>
      <c r="C7">
        <f>IF('dash board'!$H$5="Dixon Technologies (India) Ltd.",'DIXON7423-24&amp;24-25'!D6,IF('dash board'!$H$5="Bharat Forge Ltd.",'BHARATFOR 7424-25&amp;23-24'!D6,IF('dash board'!$H$5="Persistent Systems Ltd.",'PERSISTENT 23-24&amp;24-25'!D6,IF('dash board'!$H$5="Ipca Laboratories Ltd.",'IPCALAB 7-4-23&amp;24,24&amp;25'!H6,IF('dash board'!$H$5="MRF Ltd.",'-MRF-7423-24&amp;24-25'!D6,"")))))</f>
        <v>1257.45</v>
      </c>
      <c r="D7">
        <f>IF('dash board'!$H$5="Dixon Technologies (India) Ltd.",'DIXON7423-24&amp;24-25'!E6,IF('dash board'!$H$5="Bharat Forge Ltd.",'BHARATFOR 7424-25&amp;23-24'!E6,IF('dash board'!$H$5="Persistent Systems Ltd.",'PERSISTENT 23-24&amp;24-25'!E6,IF('dash board'!$H$5="Ipca Laboratories Ltd.",'IPCALAB 7-4-23&amp;24,24&amp;25'!I6,IF('dash board'!$H$5="MRF Ltd.",'-MRF-7423-24&amp;24-25'!E6,"")))))</f>
        <v>1221.5</v>
      </c>
      <c r="E7">
        <f>IF('dash board'!$H$5="Dixon Technologies (India) Ltd.",'DIXON7423-24&amp;24-25'!C6,IF('dash board'!$H$5="Bharat Forge Ltd.",'BHARATFOR 7424-25&amp;23-24'!C6,IF('dash board'!$H$5="Persistent Systems Ltd.",'PERSISTENT 23-24&amp;24-25'!C6,IF('dash board'!$H$5="Ipca Laboratories Ltd.",'IPCALAB 7-4-23&amp;24,24&amp;25'!G6,IF('dash board'!$H$5="MRF Ltd.",'-MRF-7423-24&amp;24-25'!C6,"")))))</f>
        <v>1241</v>
      </c>
      <c r="F7">
        <f>IF('dash board'!$H$5="Dixon Technologies (India) Ltd.",'DIXON7423-24&amp;24-25'!L6,IF('dash board'!$H$5="Bharat Forge Ltd.",'BHARATFOR 7424-25&amp;23-24'!L6,IF('dash board'!$H$5="Persistent Systems Ltd.",'PERSISTENT 23-24&amp;24-25'!L6,IF('dash board'!$H$5="Ipca Laboratories Ltd.",'IPCALAB 7-4-23&amp;24,24&amp;25'!F6,IF('dash board'!$H$5="MRF Ltd.",'-MRF-7423-24&amp;24-25'!L6,"")))))</f>
        <v>349243</v>
      </c>
    </row>
    <row r="8" spans="1:6" x14ac:dyDescent="0.3">
      <c r="A8" s="126">
        <v>45379</v>
      </c>
      <c r="B8">
        <f>IF('dash board'!$H$5="Dixon Technologies (India) Ltd.",'DIXON7423-24&amp;24-25'!H7,IF('dash board'!$H$5="Bharat Forge Ltd.",'BHARATFOR 7424-25&amp;23-24'!B7,IF('dash board'!$H$5="Persistent Systems Ltd.",'PERSISTENT 23-24&amp;24-25'!H7,IF('dash board'!$H$5="Ipca Laboratories Ltd.",'IPCALAB 7-4-23&amp;24,24&amp;25'!D7,IF('dash board'!$H$5="MRF Ltd.",'-MRF-7423-24&amp;24-25'!H7,"")))))</f>
        <v>1237.4000000000001</v>
      </c>
      <c r="C8">
        <f>IF('dash board'!$H$5="Dixon Technologies (India) Ltd.",'DIXON7423-24&amp;24-25'!D7,IF('dash board'!$H$5="Bharat Forge Ltd.",'BHARATFOR 7424-25&amp;23-24'!D7,IF('dash board'!$H$5="Persistent Systems Ltd.",'PERSISTENT 23-24&amp;24-25'!D7,IF('dash board'!$H$5="Ipca Laboratories Ltd.",'IPCALAB 7-4-23&amp;24,24&amp;25'!H7,IF('dash board'!$H$5="MRF Ltd.",'-MRF-7423-24&amp;24-25'!D7,"")))))</f>
        <v>1245</v>
      </c>
      <c r="D8">
        <f>IF('dash board'!$H$5="Dixon Technologies (India) Ltd.",'DIXON7423-24&amp;24-25'!E7,IF('dash board'!$H$5="Bharat Forge Ltd.",'BHARATFOR 7424-25&amp;23-24'!E7,IF('dash board'!$H$5="Persistent Systems Ltd.",'PERSISTENT 23-24&amp;24-25'!E7,IF('dash board'!$H$5="Ipca Laboratories Ltd.",'IPCALAB 7-4-23&amp;24,24&amp;25'!I7,IF('dash board'!$H$5="MRF Ltd.",'-MRF-7423-24&amp;24-25'!E7,"")))))</f>
        <v>1202.3499999999999</v>
      </c>
      <c r="E8">
        <f>IF('dash board'!$H$5="Dixon Technologies (India) Ltd.",'DIXON7423-24&amp;24-25'!C7,IF('dash board'!$H$5="Bharat Forge Ltd.",'BHARATFOR 7424-25&amp;23-24'!C7,IF('dash board'!$H$5="Persistent Systems Ltd.",'PERSISTENT 23-24&amp;24-25'!C7,IF('dash board'!$H$5="Ipca Laboratories Ltd.",'IPCALAB 7-4-23&amp;24,24&amp;25'!G7,IF('dash board'!$H$5="MRF Ltd.",'-MRF-7423-24&amp;24-25'!C7,"")))))</f>
        <v>1205.4000000000001</v>
      </c>
      <c r="F8">
        <f>IF('dash board'!$H$5="Dixon Technologies (India) Ltd.",'DIXON7423-24&amp;24-25'!L7,IF('dash board'!$H$5="Bharat Forge Ltd.",'BHARATFOR 7424-25&amp;23-24'!L7,IF('dash board'!$H$5="Persistent Systems Ltd.",'PERSISTENT 23-24&amp;24-25'!L7,IF('dash board'!$H$5="Ipca Laboratories Ltd.",'IPCALAB 7-4-23&amp;24,24&amp;25'!F7,IF('dash board'!$H$5="MRF Ltd.",'-MRF-7423-24&amp;24-25'!L7,"")))))</f>
        <v>668011</v>
      </c>
    </row>
    <row r="9" spans="1:6" x14ac:dyDescent="0.3">
      <c r="A9" s="126">
        <v>45378</v>
      </c>
      <c r="B9">
        <f>IF('dash board'!$H$5="Dixon Technologies (India) Ltd.",'DIXON7423-24&amp;24-25'!H8,IF('dash board'!$H$5="Bharat Forge Ltd.",'BHARATFOR 7424-25&amp;23-24'!B8,IF('dash board'!$H$5="Persistent Systems Ltd.",'PERSISTENT 23-24&amp;24-25'!H8,IF('dash board'!$H$5="Ipca Laboratories Ltd.",'IPCALAB 7-4-23&amp;24,24&amp;25'!D8,IF('dash board'!$H$5="MRF Ltd.",'-MRF-7423-24&amp;24-25'!H8,"")))))</f>
        <v>1205.3</v>
      </c>
      <c r="C9">
        <f>IF('dash board'!$H$5="Dixon Technologies (India) Ltd.",'DIXON7423-24&amp;24-25'!D8,IF('dash board'!$H$5="Bharat Forge Ltd.",'BHARATFOR 7424-25&amp;23-24'!D8,IF('dash board'!$H$5="Persistent Systems Ltd.",'PERSISTENT 23-24&amp;24-25'!D8,IF('dash board'!$H$5="Ipca Laboratories Ltd.",'IPCALAB 7-4-23&amp;24,24&amp;25'!H8,IF('dash board'!$H$5="MRF Ltd.",'-MRF-7423-24&amp;24-25'!D8,"")))))</f>
        <v>1220.95</v>
      </c>
      <c r="D9">
        <f>IF('dash board'!$H$5="Dixon Technologies (India) Ltd.",'DIXON7423-24&amp;24-25'!E8,IF('dash board'!$H$5="Bharat Forge Ltd.",'BHARATFOR 7424-25&amp;23-24'!E8,IF('dash board'!$H$5="Persistent Systems Ltd.",'PERSISTENT 23-24&amp;24-25'!E8,IF('dash board'!$H$5="Ipca Laboratories Ltd.",'IPCALAB 7-4-23&amp;24,24&amp;25'!I8,IF('dash board'!$H$5="MRF Ltd.",'-MRF-7423-24&amp;24-25'!E8,"")))))</f>
        <v>1185</v>
      </c>
      <c r="E9">
        <f>IF('dash board'!$H$5="Dixon Technologies (India) Ltd.",'DIXON7423-24&amp;24-25'!C8,IF('dash board'!$H$5="Bharat Forge Ltd.",'BHARATFOR 7424-25&amp;23-24'!C8,IF('dash board'!$H$5="Persistent Systems Ltd.",'PERSISTENT 23-24&amp;24-25'!C8,IF('dash board'!$H$5="Ipca Laboratories Ltd.",'IPCALAB 7-4-23&amp;24,24&amp;25'!G8,IF('dash board'!$H$5="MRF Ltd.",'-MRF-7423-24&amp;24-25'!C8,"")))))</f>
        <v>1205</v>
      </c>
      <c r="F9">
        <f>IF('dash board'!$H$5="Dixon Technologies (India) Ltd.",'DIXON7423-24&amp;24-25'!L8,IF('dash board'!$H$5="Bharat Forge Ltd.",'BHARATFOR 7424-25&amp;23-24'!L8,IF('dash board'!$H$5="Persistent Systems Ltd.",'PERSISTENT 23-24&amp;24-25'!L8,IF('dash board'!$H$5="Ipca Laboratories Ltd.",'IPCALAB 7-4-23&amp;24,24&amp;25'!F8,IF('dash board'!$H$5="MRF Ltd.",'-MRF-7423-24&amp;24-25'!L8,"")))))</f>
        <v>383672</v>
      </c>
    </row>
    <row r="10" spans="1:6" x14ac:dyDescent="0.3">
      <c r="A10" s="126">
        <v>45377</v>
      </c>
      <c r="B10">
        <f>IF('dash board'!$H$5="Dixon Technologies (India) Ltd.",'DIXON7423-24&amp;24-25'!H9,IF('dash board'!$H$5="Bharat Forge Ltd.",'BHARATFOR 7424-25&amp;23-24'!B9,IF('dash board'!$H$5="Persistent Systems Ltd.",'PERSISTENT 23-24&amp;24-25'!H9,IF('dash board'!$H$5="Ipca Laboratories Ltd.",'IPCALAB 7-4-23&amp;24,24&amp;25'!D9,IF('dash board'!$H$5="MRF Ltd.",'-MRF-7423-24&amp;24-25'!H9,"")))))</f>
        <v>1200.9000000000001</v>
      </c>
      <c r="C10">
        <f>IF('dash board'!$H$5="Dixon Technologies (India) Ltd.",'DIXON7423-24&amp;24-25'!D9,IF('dash board'!$H$5="Bharat Forge Ltd.",'BHARATFOR 7424-25&amp;23-24'!D9,IF('dash board'!$H$5="Persistent Systems Ltd.",'PERSISTENT 23-24&amp;24-25'!D9,IF('dash board'!$H$5="Ipca Laboratories Ltd.",'IPCALAB 7-4-23&amp;24,24&amp;25'!H9,IF('dash board'!$H$5="MRF Ltd.",'-MRF-7423-24&amp;24-25'!D9,"")))))</f>
        <v>1219</v>
      </c>
      <c r="D10">
        <f>IF('dash board'!$H$5="Dixon Technologies (India) Ltd.",'DIXON7423-24&amp;24-25'!E9,IF('dash board'!$H$5="Bharat Forge Ltd.",'BHARATFOR 7424-25&amp;23-24'!E9,IF('dash board'!$H$5="Persistent Systems Ltd.",'PERSISTENT 23-24&amp;24-25'!E9,IF('dash board'!$H$5="Ipca Laboratories Ltd.",'IPCALAB 7-4-23&amp;24,24&amp;25'!I9,IF('dash board'!$H$5="MRF Ltd.",'-MRF-7423-24&amp;24-25'!E9,"")))))</f>
        <v>1186</v>
      </c>
      <c r="E10">
        <f>IF('dash board'!$H$5="Dixon Technologies (India) Ltd.",'DIXON7423-24&amp;24-25'!C9,IF('dash board'!$H$5="Bharat Forge Ltd.",'BHARATFOR 7424-25&amp;23-24'!C9,IF('dash board'!$H$5="Persistent Systems Ltd.",'PERSISTENT 23-24&amp;24-25'!C9,IF('dash board'!$H$5="Ipca Laboratories Ltd.",'IPCALAB 7-4-23&amp;24,24&amp;25'!G9,IF('dash board'!$H$5="MRF Ltd.",'-MRF-7423-24&amp;24-25'!C9,"")))))</f>
        <v>1186</v>
      </c>
      <c r="F10">
        <f>IF('dash board'!$H$5="Dixon Technologies (India) Ltd.",'DIXON7423-24&amp;24-25'!L9,IF('dash board'!$H$5="Bharat Forge Ltd.",'BHARATFOR 7424-25&amp;23-24'!L9,IF('dash board'!$H$5="Persistent Systems Ltd.",'PERSISTENT 23-24&amp;24-25'!L9,IF('dash board'!$H$5="Ipca Laboratories Ltd.",'IPCALAB 7-4-23&amp;24,24&amp;25'!F9,IF('dash board'!$H$5="MRF Ltd.",'-MRF-7423-24&amp;24-25'!L9,"")))))</f>
        <v>484695</v>
      </c>
    </row>
    <row r="11" spans="1:6" x14ac:dyDescent="0.3">
      <c r="A11" s="126">
        <v>45373</v>
      </c>
      <c r="B11">
        <f>IF('dash board'!$H$5="Dixon Technologies (India) Ltd.",'DIXON7423-24&amp;24-25'!H10,IF('dash board'!$H$5="Bharat Forge Ltd.",'BHARATFOR 7424-25&amp;23-24'!B10,IF('dash board'!$H$5="Persistent Systems Ltd.",'PERSISTENT 23-24&amp;24-25'!H10,IF('dash board'!$H$5="Ipca Laboratories Ltd.",'IPCALAB 7-4-23&amp;24,24&amp;25'!D10,IF('dash board'!$H$5="MRF Ltd.",'-MRF-7423-24&amp;24-25'!H10,"")))))</f>
        <v>1196.05</v>
      </c>
      <c r="C11">
        <f>IF('dash board'!$H$5="Dixon Technologies (India) Ltd.",'DIXON7423-24&amp;24-25'!D10,IF('dash board'!$H$5="Bharat Forge Ltd.",'BHARATFOR 7424-25&amp;23-24'!D10,IF('dash board'!$H$5="Persistent Systems Ltd.",'PERSISTENT 23-24&amp;24-25'!D10,IF('dash board'!$H$5="Ipca Laboratories Ltd.",'IPCALAB 7-4-23&amp;24,24&amp;25'!H10,IF('dash board'!$H$5="MRF Ltd.",'-MRF-7423-24&amp;24-25'!D10,"")))))</f>
        <v>1209.1500000000001</v>
      </c>
      <c r="D11">
        <f>IF('dash board'!$H$5="Dixon Technologies (India) Ltd.",'DIXON7423-24&amp;24-25'!E10,IF('dash board'!$H$5="Bharat Forge Ltd.",'BHARATFOR 7424-25&amp;23-24'!E10,IF('dash board'!$H$5="Persistent Systems Ltd.",'PERSISTENT 23-24&amp;24-25'!E10,IF('dash board'!$H$5="Ipca Laboratories Ltd.",'IPCALAB 7-4-23&amp;24,24&amp;25'!I10,IF('dash board'!$H$5="MRF Ltd.",'-MRF-7423-24&amp;24-25'!E10,"")))))</f>
        <v>1170.2</v>
      </c>
      <c r="E11">
        <f>IF('dash board'!$H$5="Dixon Technologies (India) Ltd.",'DIXON7423-24&amp;24-25'!C10,IF('dash board'!$H$5="Bharat Forge Ltd.",'BHARATFOR 7424-25&amp;23-24'!C10,IF('dash board'!$H$5="Persistent Systems Ltd.",'PERSISTENT 23-24&amp;24-25'!C10,IF('dash board'!$H$5="Ipca Laboratories Ltd.",'IPCALAB 7-4-23&amp;24,24&amp;25'!G10,IF('dash board'!$H$5="MRF Ltd.",'-MRF-7423-24&amp;24-25'!C10,"")))))</f>
        <v>1176.4000000000001</v>
      </c>
      <c r="F11">
        <f>IF('dash board'!$H$5="Dixon Technologies (India) Ltd.",'DIXON7423-24&amp;24-25'!L10,IF('dash board'!$H$5="Bharat Forge Ltd.",'BHARATFOR 7424-25&amp;23-24'!L10,IF('dash board'!$H$5="Persistent Systems Ltd.",'PERSISTENT 23-24&amp;24-25'!L10,IF('dash board'!$H$5="Ipca Laboratories Ltd.",'IPCALAB 7-4-23&amp;24,24&amp;25'!F10,IF('dash board'!$H$5="MRF Ltd.",'-MRF-7423-24&amp;24-25'!L10,"")))))</f>
        <v>748972</v>
      </c>
    </row>
    <row r="12" spans="1:6" x14ac:dyDescent="0.3">
      <c r="A12" s="126">
        <v>45372</v>
      </c>
      <c r="B12">
        <f>IF('dash board'!$H$5="Dixon Technologies (India) Ltd.",'DIXON7423-24&amp;24-25'!H11,IF('dash board'!$H$5="Bharat Forge Ltd.",'BHARATFOR 7424-25&amp;23-24'!B11,IF('dash board'!$H$5="Persistent Systems Ltd.",'PERSISTENT 23-24&amp;24-25'!H11,IF('dash board'!$H$5="Ipca Laboratories Ltd.",'IPCALAB 7-4-23&amp;24,24&amp;25'!D11,IF('dash board'!$H$5="MRF Ltd.",'-MRF-7423-24&amp;24-25'!H11,"")))))</f>
        <v>1174.1500000000001</v>
      </c>
      <c r="C12">
        <f>IF('dash board'!$H$5="Dixon Technologies (India) Ltd.",'DIXON7423-24&amp;24-25'!D11,IF('dash board'!$H$5="Bharat Forge Ltd.",'BHARATFOR 7424-25&amp;23-24'!D11,IF('dash board'!$H$5="Persistent Systems Ltd.",'PERSISTENT 23-24&amp;24-25'!D11,IF('dash board'!$H$5="Ipca Laboratories Ltd.",'IPCALAB 7-4-23&amp;24,24&amp;25'!H11,IF('dash board'!$H$5="MRF Ltd.",'-MRF-7423-24&amp;24-25'!D11,"")))))</f>
        <v>1178.8</v>
      </c>
      <c r="D12">
        <f>IF('dash board'!$H$5="Dixon Technologies (India) Ltd.",'DIXON7423-24&amp;24-25'!E11,IF('dash board'!$H$5="Bharat Forge Ltd.",'BHARATFOR 7424-25&amp;23-24'!E11,IF('dash board'!$H$5="Persistent Systems Ltd.",'PERSISTENT 23-24&amp;24-25'!E11,IF('dash board'!$H$5="Ipca Laboratories Ltd.",'IPCALAB 7-4-23&amp;24,24&amp;25'!I11,IF('dash board'!$H$5="MRF Ltd.",'-MRF-7423-24&amp;24-25'!E11,"")))))</f>
        <v>1140.8</v>
      </c>
      <c r="E12">
        <f>IF('dash board'!$H$5="Dixon Technologies (India) Ltd.",'DIXON7423-24&amp;24-25'!C11,IF('dash board'!$H$5="Bharat Forge Ltd.",'BHARATFOR 7424-25&amp;23-24'!C11,IF('dash board'!$H$5="Persistent Systems Ltd.",'PERSISTENT 23-24&amp;24-25'!C11,IF('dash board'!$H$5="Ipca Laboratories Ltd.",'IPCALAB 7-4-23&amp;24,24&amp;25'!G11,IF('dash board'!$H$5="MRF Ltd.",'-MRF-7423-24&amp;24-25'!C11,"")))))</f>
        <v>1172</v>
      </c>
      <c r="F12">
        <f>IF('dash board'!$H$5="Dixon Technologies (India) Ltd.",'DIXON7423-24&amp;24-25'!L11,IF('dash board'!$H$5="Bharat Forge Ltd.",'BHARATFOR 7424-25&amp;23-24'!L11,IF('dash board'!$H$5="Persistent Systems Ltd.",'PERSISTENT 23-24&amp;24-25'!L11,IF('dash board'!$H$5="Ipca Laboratories Ltd.",'IPCALAB 7-4-23&amp;24,24&amp;25'!F11,IF('dash board'!$H$5="MRF Ltd.",'-MRF-7423-24&amp;24-25'!L11,"")))))</f>
        <v>309808</v>
      </c>
    </row>
    <row r="13" spans="1:6" x14ac:dyDescent="0.3">
      <c r="A13" s="126">
        <v>45371</v>
      </c>
      <c r="B13">
        <f>IF('dash board'!$H$5="Dixon Technologies (India) Ltd.",'DIXON7423-24&amp;24-25'!H12,IF('dash board'!$H$5="Bharat Forge Ltd.",'BHARATFOR 7424-25&amp;23-24'!B12,IF('dash board'!$H$5="Persistent Systems Ltd.",'PERSISTENT 23-24&amp;24-25'!H12,IF('dash board'!$H$5="Ipca Laboratories Ltd.",'IPCALAB 7-4-23&amp;24,24&amp;25'!D12,IF('dash board'!$H$5="MRF Ltd.",'-MRF-7423-24&amp;24-25'!H12,"")))))</f>
        <v>1160.95</v>
      </c>
      <c r="C13">
        <f>IF('dash board'!$H$5="Dixon Technologies (India) Ltd.",'DIXON7423-24&amp;24-25'!D12,IF('dash board'!$H$5="Bharat Forge Ltd.",'BHARATFOR 7424-25&amp;23-24'!D12,IF('dash board'!$H$5="Persistent Systems Ltd.",'PERSISTENT 23-24&amp;24-25'!D12,IF('dash board'!$H$5="Ipca Laboratories Ltd.",'IPCALAB 7-4-23&amp;24,24&amp;25'!H12,IF('dash board'!$H$5="MRF Ltd.",'-MRF-7423-24&amp;24-25'!D12,"")))))</f>
        <v>1167.95</v>
      </c>
      <c r="D13">
        <f>IF('dash board'!$H$5="Dixon Technologies (India) Ltd.",'DIXON7423-24&amp;24-25'!E12,IF('dash board'!$H$5="Bharat Forge Ltd.",'BHARATFOR 7424-25&amp;23-24'!E12,IF('dash board'!$H$5="Persistent Systems Ltd.",'PERSISTENT 23-24&amp;24-25'!E12,IF('dash board'!$H$5="Ipca Laboratories Ltd.",'IPCALAB 7-4-23&amp;24,24&amp;25'!I12,IF('dash board'!$H$5="MRF Ltd.",'-MRF-7423-24&amp;24-25'!E12,"")))))</f>
        <v>1129.1500000000001</v>
      </c>
      <c r="E13">
        <f>IF('dash board'!$H$5="Dixon Technologies (India) Ltd.",'DIXON7423-24&amp;24-25'!C12,IF('dash board'!$H$5="Bharat Forge Ltd.",'BHARATFOR 7424-25&amp;23-24'!C12,IF('dash board'!$H$5="Persistent Systems Ltd.",'PERSISTENT 23-24&amp;24-25'!C12,IF('dash board'!$H$5="Ipca Laboratories Ltd.",'IPCALAB 7-4-23&amp;24,24&amp;25'!G12,IF('dash board'!$H$5="MRF Ltd.",'-MRF-7423-24&amp;24-25'!C12,"")))))</f>
        <v>1140.5999999999999</v>
      </c>
      <c r="F13">
        <f>IF('dash board'!$H$5="Dixon Technologies (India) Ltd.",'DIXON7423-24&amp;24-25'!L12,IF('dash board'!$H$5="Bharat Forge Ltd.",'BHARATFOR 7424-25&amp;23-24'!L12,IF('dash board'!$H$5="Persistent Systems Ltd.",'PERSISTENT 23-24&amp;24-25'!L12,IF('dash board'!$H$5="Ipca Laboratories Ltd.",'IPCALAB 7-4-23&amp;24,24&amp;25'!F12,IF('dash board'!$H$5="MRF Ltd.",'-MRF-7423-24&amp;24-25'!L12,"")))))</f>
        <v>241592</v>
      </c>
    </row>
    <row r="14" spans="1:6" x14ac:dyDescent="0.3">
      <c r="A14" s="126">
        <v>45370</v>
      </c>
      <c r="B14">
        <f>IF('dash board'!$H$5="Dixon Technologies (India) Ltd.",'DIXON7423-24&amp;24-25'!H13,IF('dash board'!$H$5="Bharat Forge Ltd.",'BHARATFOR 7424-25&amp;23-24'!B13,IF('dash board'!$H$5="Persistent Systems Ltd.",'PERSISTENT 23-24&amp;24-25'!H13,IF('dash board'!$H$5="Ipca Laboratories Ltd.",'IPCALAB 7-4-23&amp;24,24&amp;25'!D13,IF('dash board'!$H$5="MRF Ltd.",'-MRF-7423-24&amp;24-25'!H13,"")))))</f>
        <v>1144.1500000000001</v>
      </c>
      <c r="C14">
        <f>IF('dash board'!$H$5="Dixon Technologies (India) Ltd.",'DIXON7423-24&amp;24-25'!D13,IF('dash board'!$H$5="Bharat Forge Ltd.",'BHARATFOR 7424-25&amp;23-24'!D13,IF('dash board'!$H$5="Persistent Systems Ltd.",'PERSISTENT 23-24&amp;24-25'!D13,IF('dash board'!$H$5="Ipca Laboratories Ltd.",'IPCALAB 7-4-23&amp;24,24&amp;25'!H13,IF('dash board'!$H$5="MRF Ltd.",'-MRF-7423-24&amp;24-25'!D13,"")))))</f>
        <v>1165.05</v>
      </c>
      <c r="D14">
        <f>IF('dash board'!$H$5="Dixon Technologies (India) Ltd.",'DIXON7423-24&amp;24-25'!E13,IF('dash board'!$H$5="Bharat Forge Ltd.",'BHARATFOR 7424-25&amp;23-24'!E13,IF('dash board'!$H$5="Persistent Systems Ltd.",'PERSISTENT 23-24&amp;24-25'!E13,IF('dash board'!$H$5="Ipca Laboratories Ltd.",'IPCALAB 7-4-23&amp;24,24&amp;25'!I13,IF('dash board'!$H$5="MRF Ltd.",'-MRF-7423-24&amp;24-25'!E13,"")))))</f>
        <v>1135.75</v>
      </c>
      <c r="E14">
        <f>IF('dash board'!$H$5="Dixon Technologies (India) Ltd.",'DIXON7423-24&amp;24-25'!C13,IF('dash board'!$H$5="Bharat Forge Ltd.",'BHARATFOR 7424-25&amp;23-24'!C13,IF('dash board'!$H$5="Persistent Systems Ltd.",'PERSISTENT 23-24&amp;24-25'!C13,IF('dash board'!$H$5="Ipca Laboratories Ltd.",'IPCALAB 7-4-23&amp;24,24&amp;25'!G13,IF('dash board'!$H$5="MRF Ltd.",'-MRF-7423-24&amp;24-25'!C13,"")))))</f>
        <v>1161.05</v>
      </c>
      <c r="F14">
        <f>IF('dash board'!$H$5="Dixon Technologies (India) Ltd.",'DIXON7423-24&amp;24-25'!L13,IF('dash board'!$H$5="Bharat Forge Ltd.",'BHARATFOR 7424-25&amp;23-24'!L13,IF('dash board'!$H$5="Persistent Systems Ltd.",'PERSISTENT 23-24&amp;24-25'!L13,IF('dash board'!$H$5="Ipca Laboratories Ltd.",'IPCALAB 7-4-23&amp;24,24&amp;25'!F13,IF('dash board'!$H$5="MRF Ltd.",'-MRF-7423-24&amp;24-25'!L13,"")))))</f>
        <v>191008</v>
      </c>
    </row>
    <row r="15" spans="1:6" x14ac:dyDescent="0.3">
      <c r="A15" s="126">
        <v>45369</v>
      </c>
      <c r="B15">
        <f>IF('dash board'!$H$5="Dixon Technologies (India) Ltd.",'DIXON7423-24&amp;24-25'!H14,IF('dash board'!$H$5="Bharat Forge Ltd.",'BHARATFOR 7424-25&amp;23-24'!B14,IF('dash board'!$H$5="Persistent Systems Ltd.",'PERSISTENT 23-24&amp;24-25'!H14,IF('dash board'!$H$5="Ipca Laboratories Ltd.",'IPCALAB 7-4-23&amp;24,24&amp;25'!D14,IF('dash board'!$H$5="MRF Ltd.",'-MRF-7423-24&amp;24-25'!H14,"")))))</f>
        <v>1165.05</v>
      </c>
      <c r="C15">
        <f>IF('dash board'!$H$5="Dixon Technologies (India) Ltd.",'DIXON7423-24&amp;24-25'!D14,IF('dash board'!$H$5="Bharat Forge Ltd.",'BHARATFOR 7424-25&amp;23-24'!D14,IF('dash board'!$H$5="Persistent Systems Ltd.",'PERSISTENT 23-24&amp;24-25'!D14,IF('dash board'!$H$5="Ipca Laboratories Ltd.",'IPCALAB 7-4-23&amp;24,24&amp;25'!H14,IF('dash board'!$H$5="MRF Ltd.",'-MRF-7423-24&amp;24-25'!D14,"")))))</f>
        <v>1180.8499999999999</v>
      </c>
      <c r="D15">
        <f>IF('dash board'!$H$5="Dixon Technologies (India) Ltd.",'DIXON7423-24&amp;24-25'!E14,IF('dash board'!$H$5="Bharat Forge Ltd.",'BHARATFOR 7424-25&amp;23-24'!E14,IF('dash board'!$H$5="Persistent Systems Ltd.",'PERSISTENT 23-24&amp;24-25'!E14,IF('dash board'!$H$5="Ipca Laboratories Ltd.",'IPCALAB 7-4-23&amp;24,24&amp;25'!I14,IF('dash board'!$H$5="MRF Ltd.",'-MRF-7423-24&amp;24-25'!E14,"")))))</f>
        <v>1153</v>
      </c>
      <c r="E15">
        <f>IF('dash board'!$H$5="Dixon Technologies (India) Ltd.",'DIXON7423-24&amp;24-25'!C14,IF('dash board'!$H$5="Bharat Forge Ltd.",'BHARATFOR 7424-25&amp;23-24'!C14,IF('dash board'!$H$5="Persistent Systems Ltd.",'PERSISTENT 23-24&amp;24-25'!C14,IF('dash board'!$H$5="Ipca Laboratories Ltd.",'IPCALAB 7-4-23&amp;24,24&amp;25'!G14,IF('dash board'!$H$5="MRF Ltd.",'-MRF-7423-24&amp;24-25'!C14,"")))))</f>
        <v>1168.55</v>
      </c>
      <c r="F15">
        <f>IF('dash board'!$H$5="Dixon Technologies (India) Ltd.",'DIXON7423-24&amp;24-25'!L14,IF('dash board'!$H$5="Bharat Forge Ltd.",'BHARATFOR 7424-25&amp;23-24'!L14,IF('dash board'!$H$5="Persistent Systems Ltd.",'PERSISTENT 23-24&amp;24-25'!L14,IF('dash board'!$H$5="Ipca Laboratories Ltd.",'IPCALAB 7-4-23&amp;24,24&amp;25'!F14,IF('dash board'!$H$5="MRF Ltd.",'-MRF-7423-24&amp;24-25'!L14,"")))))</f>
        <v>254407</v>
      </c>
    </row>
    <row r="16" spans="1:6" x14ac:dyDescent="0.3">
      <c r="A16" s="126">
        <v>45366</v>
      </c>
      <c r="B16">
        <f>IF('dash board'!$H$5="Dixon Technologies (India) Ltd.",'DIXON7423-24&amp;24-25'!H15,IF('dash board'!$H$5="Bharat Forge Ltd.",'BHARATFOR 7424-25&amp;23-24'!B15,IF('dash board'!$H$5="Persistent Systems Ltd.",'PERSISTENT 23-24&amp;24-25'!H15,IF('dash board'!$H$5="Ipca Laboratories Ltd.",'IPCALAB 7-4-23&amp;24,24&amp;25'!D15,IF('dash board'!$H$5="MRF Ltd.",'-MRF-7423-24&amp;24-25'!H15,"")))))</f>
        <v>1165.5999999999999</v>
      </c>
      <c r="C16">
        <f>IF('dash board'!$H$5="Dixon Technologies (India) Ltd.",'DIXON7423-24&amp;24-25'!D15,IF('dash board'!$H$5="Bharat Forge Ltd.",'BHARATFOR 7424-25&amp;23-24'!D15,IF('dash board'!$H$5="Persistent Systems Ltd.",'PERSISTENT 23-24&amp;24-25'!D15,IF('dash board'!$H$5="Ipca Laboratories Ltd.",'IPCALAB 7-4-23&amp;24,24&amp;25'!H15,IF('dash board'!$H$5="MRF Ltd.",'-MRF-7423-24&amp;24-25'!D15,"")))))</f>
        <v>1194.9000000000001</v>
      </c>
      <c r="D16">
        <f>IF('dash board'!$H$5="Dixon Technologies (India) Ltd.",'DIXON7423-24&amp;24-25'!E15,IF('dash board'!$H$5="Bharat Forge Ltd.",'BHARATFOR 7424-25&amp;23-24'!E15,IF('dash board'!$H$5="Persistent Systems Ltd.",'PERSISTENT 23-24&amp;24-25'!E15,IF('dash board'!$H$5="Ipca Laboratories Ltd.",'IPCALAB 7-4-23&amp;24,24&amp;25'!I15,IF('dash board'!$H$5="MRF Ltd.",'-MRF-7423-24&amp;24-25'!E15,"")))))</f>
        <v>1143.9000000000001</v>
      </c>
      <c r="E16">
        <f>IF('dash board'!$H$5="Dixon Technologies (India) Ltd.",'DIXON7423-24&amp;24-25'!C15,IF('dash board'!$H$5="Bharat Forge Ltd.",'BHARATFOR 7424-25&amp;23-24'!C15,IF('dash board'!$H$5="Persistent Systems Ltd.",'PERSISTENT 23-24&amp;24-25'!C15,IF('dash board'!$H$5="Ipca Laboratories Ltd.",'IPCALAB 7-4-23&amp;24,24&amp;25'!G15,IF('dash board'!$H$5="MRF Ltd.",'-MRF-7423-24&amp;24-25'!C15,"")))))</f>
        <v>1183.2</v>
      </c>
      <c r="F16">
        <f>IF('dash board'!$H$5="Dixon Technologies (India) Ltd.",'DIXON7423-24&amp;24-25'!L15,IF('dash board'!$H$5="Bharat Forge Ltd.",'BHARATFOR 7424-25&amp;23-24'!L15,IF('dash board'!$H$5="Persistent Systems Ltd.",'PERSISTENT 23-24&amp;24-25'!L15,IF('dash board'!$H$5="Ipca Laboratories Ltd.",'IPCALAB 7-4-23&amp;24,24&amp;25'!F15,IF('dash board'!$H$5="MRF Ltd.",'-MRF-7423-24&amp;24-25'!L15,"")))))</f>
        <v>231007</v>
      </c>
    </row>
    <row r="17" spans="1:6" x14ac:dyDescent="0.3">
      <c r="A17" s="126">
        <v>45365</v>
      </c>
      <c r="B17">
        <f>IF('dash board'!$H$5="Dixon Technologies (India) Ltd.",'DIXON7423-24&amp;24-25'!H16,IF('dash board'!$H$5="Bharat Forge Ltd.",'BHARATFOR 7424-25&amp;23-24'!B16,IF('dash board'!$H$5="Persistent Systems Ltd.",'PERSISTENT 23-24&amp;24-25'!H16,IF('dash board'!$H$5="Ipca Laboratories Ltd.",'IPCALAB 7-4-23&amp;24,24&amp;25'!D16,IF('dash board'!$H$5="MRF Ltd.",'-MRF-7423-24&amp;24-25'!H16,"")))))</f>
        <v>1183.2</v>
      </c>
      <c r="C17">
        <f>IF('dash board'!$H$5="Dixon Technologies (India) Ltd.",'DIXON7423-24&amp;24-25'!D16,IF('dash board'!$H$5="Bharat Forge Ltd.",'BHARATFOR 7424-25&amp;23-24'!D16,IF('dash board'!$H$5="Persistent Systems Ltd.",'PERSISTENT 23-24&amp;24-25'!D16,IF('dash board'!$H$5="Ipca Laboratories Ltd.",'IPCALAB 7-4-23&amp;24,24&amp;25'!H16,IF('dash board'!$H$5="MRF Ltd.",'-MRF-7423-24&amp;24-25'!D16,"")))))</f>
        <v>1216.0999999999999</v>
      </c>
      <c r="D17">
        <f>IF('dash board'!$H$5="Dixon Technologies (India) Ltd.",'DIXON7423-24&amp;24-25'!E16,IF('dash board'!$H$5="Bharat Forge Ltd.",'BHARATFOR 7424-25&amp;23-24'!E16,IF('dash board'!$H$5="Persistent Systems Ltd.",'PERSISTENT 23-24&amp;24-25'!E16,IF('dash board'!$H$5="Ipca Laboratories Ltd.",'IPCALAB 7-4-23&amp;24,24&amp;25'!I16,IF('dash board'!$H$5="MRF Ltd.",'-MRF-7423-24&amp;24-25'!E16,"")))))</f>
        <v>1145.0999999999999</v>
      </c>
      <c r="E17">
        <f>IF('dash board'!$H$5="Dixon Technologies (India) Ltd.",'DIXON7423-24&amp;24-25'!C16,IF('dash board'!$H$5="Bharat Forge Ltd.",'BHARATFOR 7424-25&amp;23-24'!C16,IF('dash board'!$H$5="Persistent Systems Ltd.",'PERSISTENT 23-24&amp;24-25'!C16,IF('dash board'!$H$5="Ipca Laboratories Ltd.",'IPCALAB 7-4-23&amp;24,24&amp;25'!G16,IF('dash board'!$H$5="MRF Ltd.",'-MRF-7423-24&amp;24-25'!C16,"")))))</f>
        <v>1147.95</v>
      </c>
      <c r="F17">
        <f>IF('dash board'!$H$5="Dixon Technologies (India) Ltd.",'DIXON7423-24&amp;24-25'!L16,IF('dash board'!$H$5="Bharat Forge Ltd.",'BHARATFOR 7424-25&amp;23-24'!L16,IF('dash board'!$H$5="Persistent Systems Ltd.",'PERSISTENT 23-24&amp;24-25'!L16,IF('dash board'!$H$5="Ipca Laboratories Ltd.",'IPCALAB 7-4-23&amp;24,24&amp;25'!F16,IF('dash board'!$H$5="MRF Ltd.",'-MRF-7423-24&amp;24-25'!L16,"")))))</f>
        <v>1341365</v>
      </c>
    </row>
    <row r="18" spans="1:6" x14ac:dyDescent="0.3">
      <c r="A18" s="126">
        <v>45364</v>
      </c>
      <c r="B18">
        <f>IF('dash board'!$H$5="Dixon Technologies (India) Ltd.",'DIXON7423-24&amp;24-25'!H17,IF('dash board'!$H$5="Bharat Forge Ltd.",'BHARATFOR 7424-25&amp;23-24'!B17,IF('dash board'!$H$5="Persistent Systems Ltd.",'PERSISTENT 23-24&amp;24-25'!H17,IF('dash board'!$H$5="Ipca Laboratories Ltd.",'IPCALAB 7-4-23&amp;24,24&amp;25'!D17,IF('dash board'!$H$5="MRF Ltd.",'-MRF-7423-24&amp;24-25'!H17,"")))))</f>
        <v>1133.25</v>
      </c>
      <c r="C18">
        <f>IF('dash board'!$H$5="Dixon Technologies (India) Ltd.",'DIXON7423-24&amp;24-25'!D17,IF('dash board'!$H$5="Bharat Forge Ltd.",'BHARATFOR 7424-25&amp;23-24'!D17,IF('dash board'!$H$5="Persistent Systems Ltd.",'PERSISTENT 23-24&amp;24-25'!D17,IF('dash board'!$H$5="Ipca Laboratories Ltd.",'IPCALAB 7-4-23&amp;24,24&amp;25'!H17,IF('dash board'!$H$5="MRF Ltd.",'-MRF-7423-24&amp;24-25'!D17,"")))))</f>
        <v>1181.55</v>
      </c>
      <c r="D18">
        <f>IF('dash board'!$H$5="Dixon Technologies (India) Ltd.",'DIXON7423-24&amp;24-25'!E17,IF('dash board'!$H$5="Bharat Forge Ltd.",'BHARATFOR 7424-25&amp;23-24'!E17,IF('dash board'!$H$5="Persistent Systems Ltd.",'PERSISTENT 23-24&amp;24-25'!E17,IF('dash board'!$H$5="Ipca Laboratories Ltd.",'IPCALAB 7-4-23&amp;24,24&amp;25'!I17,IF('dash board'!$H$5="MRF Ltd.",'-MRF-7423-24&amp;24-25'!E17,"")))))</f>
        <v>1122.25</v>
      </c>
      <c r="E18">
        <f>IF('dash board'!$H$5="Dixon Technologies (India) Ltd.",'DIXON7423-24&amp;24-25'!C17,IF('dash board'!$H$5="Bharat Forge Ltd.",'BHARATFOR 7424-25&amp;23-24'!C17,IF('dash board'!$H$5="Persistent Systems Ltd.",'PERSISTENT 23-24&amp;24-25'!C17,IF('dash board'!$H$5="Ipca Laboratories Ltd.",'IPCALAB 7-4-23&amp;24,24&amp;25'!G17,IF('dash board'!$H$5="MRF Ltd.",'-MRF-7423-24&amp;24-25'!C17,"")))))</f>
        <v>1168.0999999999999</v>
      </c>
      <c r="F18">
        <f>IF('dash board'!$H$5="Dixon Technologies (India) Ltd.",'DIXON7423-24&amp;24-25'!L17,IF('dash board'!$H$5="Bharat Forge Ltd.",'BHARATFOR 7424-25&amp;23-24'!L17,IF('dash board'!$H$5="Persistent Systems Ltd.",'PERSISTENT 23-24&amp;24-25'!L17,IF('dash board'!$H$5="Ipca Laboratories Ltd.",'IPCALAB 7-4-23&amp;24,24&amp;25'!F17,IF('dash board'!$H$5="MRF Ltd.",'-MRF-7423-24&amp;24-25'!L17,"")))))</f>
        <v>189961</v>
      </c>
    </row>
    <row r="19" spans="1:6" x14ac:dyDescent="0.3">
      <c r="A19" s="126">
        <v>45363</v>
      </c>
      <c r="B19">
        <f>IF('dash board'!$H$5="Dixon Technologies (India) Ltd.",'DIXON7423-24&amp;24-25'!H18,IF('dash board'!$H$5="Bharat Forge Ltd.",'BHARATFOR 7424-25&amp;23-24'!B18,IF('dash board'!$H$5="Persistent Systems Ltd.",'PERSISTENT 23-24&amp;24-25'!H18,IF('dash board'!$H$5="Ipca Laboratories Ltd.",'IPCALAB 7-4-23&amp;24,24&amp;25'!D18,IF('dash board'!$H$5="MRF Ltd.",'-MRF-7423-24&amp;24-25'!H18,"")))))</f>
        <v>1177.25</v>
      </c>
      <c r="C19">
        <f>IF('dash board'!$H$5="Dixon Technologies (India) Ltd.",'DIXON7423-24&amp;24-25'!D18,IF('dash board'!$H$5="Bharat Forge Ltd.",'BHARATFOR 7424-25&amp;23-24'!D18,IF('dash board'!$H$5="Persistent Systems Ltd.",'PERSISTENT 23-24&amp;24-25'!D18,IF('dash board'!$H$5="Ipca Laboratories Ltd.",'IPCALAB 7-4-23&amp;24,24&amp;25'!H18,IF('dash board'!$H$5="MRF Ltd.",'-MRF-7423-24&amp;24-25'!D18,"")))))</f>
        <v>1194</v>
      </c>
      <c r="D19">
        <f>IF('dash board'!$H$5="Dixon Technologies (India) Ltd.",'DIXON7423-24&amp;24-25'!E18,IF('dash board'!$H$5="Bharat Forge Ltd.",'BHARATFOR 7424-25&amp;23-24'!E18,IF('dash board'!$H$5="Persistent Systems Ltd.",'PERSISTENT 23-24&amp;24-25'!E18,IF('dash board'!$H$5="Ipca Laboratories Ltd.",'IPCALAB 7-4-23&amp;24,24&amp;25'!I18,IF('dash board'!$H$5="MRF Ltd.",'-MRF-7423-24&amp;24-25'!E18,"")))))</f>
        <v>1157.05</v>
      </c>
      <c r="E19">
        <f>IF('dash board'!$H$5="Dixon Technologies (India) Ltd.",'DIXON7423-24&amp;24-25'!C18,IF('dash board'!$H$5="Bharat Forge Ltd.",'BHARATFOR 7424-25&amp;23-24'!C18,IF('dash board'!$H$5="Persistent Systems Ltd.",'PERSISTENT 23-24&amp;24-25'!C18,IF('dash board'!$H$5="Ipca Laboratories Ltd.",'IPCALAB 7-4-23&amp;24,24&amp;25'!G18,IF('dash board'!$H$5="MRF Ltd.",'-MRF-7423-24&amp;24-25'!C18,"")))))</f>
        <v>1185</v>
      </c>
      <c r="F19">
        <f>IF('dash board'!$H$5="Dixon Technologies (India) Ltd.",'DIXON7423-24&amp;24-25'!L18,IF('dash board'!$H$5="Bharat Forge Ltd.",'BHARATFOR 7424-25&amp;23-24'!L18,IF('dash board'!$H$5="Persistent Systems Ltd.",'PERSISTENT 23-24&amp;24-25'!L18,IF('dash board'!$H$5="Ipca Laboratories Ltd.",'IPCALAB 7-4-23&amp;24,24&amp;25'!F18,IF('dash board'!$H$5="MRF Ltd.",'-MRF-7423-24&amp;24-25'!L18,"")))))</f>
        <v>265483</v>
      </c>
    </row>
    <row r="20" spans="1:6" x14ac:dyDescent="0.3">
      <c r="A20" s="126">
        <v>45362</v>
      </c>
      <c r="B20">
        <f>IF('dash board'!$H$5="Dixon Technologies (India) Ltd.",'DIXON7423-24&amp;24-25'!H19,IF('dash board'!$H$5="Bharat Forge Ltd.",'BHARATFOR 7424-25&amp;23-24'!B19,IF('dash board'!$H$5="Persistent Systems Ltd.",'PERSISTENT 23-24&amp;24-25'!H19,IF('dash board'!$H$5="Ipca Laboratories Ltd.",'IPCALAB 7-4-23&amp;24,24&amp;25'!D19,IF('dash board'!$H$5="MRF Ltd.",'-MRF-7423-24&amp;24-25'!H19,"")))))</f>
        <v>1189.6500000000001</v>
      </c>
      <c r="C20">
        <f>IF('dash board'!$H$5="Dixon Technologies (India) Ltd.",'DIXON7423-24&amp;24-25'!D19,IF('dash board'!$H$5="Bharat Forge Ltd.",'BHARATFOR 7424-25&amp;23-24'!D19,IF('dash board'!$H$5="Persistent Systems Ltd.",'PERSISTENT 23-24&amp;24-25'!D19,IF('dash board'!$H$5="Ipca Laboratories Ltd.",'IPCALAB 7-4-23&amp;24,24&amp;25'!H19,IF('dash board'!$H$5="MRF Ltd.",'-MRF-7423-24&amp;24-25'!D19,"")))))</f>
        <v>1217</v>
      </c>
      <c r="D20">
        <f>IF('dash board'!$H$5="Dixon Technologies (India) Ltd.",'DIXON7423-24&amp;24-25'!E19,IF('dash board'!$H$5="Bharat Forge Ltd.",'BHARATFOR 7424-25&amp;23-24'!E19,IF('dash board'!$H$5="Persistent Systems Ltd.",'PERSISTENT 23-24&amp;24-25'!E19,IF('dash board'!$H$5="Ipca Laboratories Ltd.",'IPCALAB 7-4-23&amp;24,24&amp;25'!I19,IF('dash board'!$H$5="MRF Ltd.",'-MRF-7423-24&amp;24-25'!E19,"")))))</f>
        <v>1184</v>
      </c>
      <c r="E20">
        <f>IF('dash board'!$H$5="Dixon Technologies (India) Ltd.",'DIXON7423-24&amp;24-25'!C19,IF('dash board'!$H$5="Bharat Forge Ltd.",'BHARATFOR 7424-25&amp;23-24'!C19,IF('dash board'!$H$5="Persistent Systems Ltd.",'PERSISTENT 23-24&amp;24-25'!C19,IF('dash board'!$H$5="Ipca Laboratories Ltd.",'IPCALAB 7-4-23&amp;24,24&amp;25'!G19,IF('dash board'!$H$5="MRF Ltd.",'-MRF-7423-24&amp;24-25'!C19,"")))))</f>
        <v>1194.9000000000001</v>
      </c>
      <c r="F20">
        <f>IF('dash board'!$H$5="Dixon Technologies (India) Ltd.",'DIXON7423-24&amp;24-25'!L19,IF('dash board'!$H$5="Bharat Forge Ltd.",'BHARATFOR 7424-25&amp;23-24'!L19,IF('dash board'!$H$5="Persistent Systems Ltd.",'PERSISTENT 23-24&amp;24-25'!L19,IF('dash board'!$H$5="Ipca Laboratories Ltd.",'IPCALAB 7-4-23&amp;24,24&amp;25'!F19,IF('dash board'!$H$5="MRF Ltd.",'-MRF-7423-24&amp;24-25'!L19,"")))))</f>
        <v>218941</v>
      </c>
    </row>
    <row r="21" spans="1:6" x14ac:dyDescent="0.3">
      <c r="A21" s="126">
        <v>45358</v>
      </c>
      <c r="B21">
        <f>IF('dash board'!$H$5="Dixon Technologies (India) Ltd.",'DIXON7423-24&amp;24-25'!H20,IF('dash board'!$H$5="Bharat Forge Ltd.",'BHARATFOR 7424-25&amp;23-24'!B20,IF('dash board'!$H$5="Persistent Systems Ltd.",'PERSISTENT 23-24&amp;24-25'!H20,IF('dash board'!$H$5="Ipca Laboratories Ltd.",'IPCALAB 7-4-23&amp;24,24&amp;25'!D20,IF('dash board'!$H$5="MRF Ltd.",'-MRF-7423-24&amp;24-25'!H20,"")))))</f>
        <v>1187.55</v>
      </c>
      <c r="C21">
        <f>IF('dash board'!$H$5="Dixon Technologies (India) Ltd.",'DIXON7423-24&amp;24-25'!D20,IF('dash board'!$H$5="Bharat Forge Ltd.",'BHARATFOR 7424-25&amp;23-24'!D20,IF('dash board'!$H$5="Persistent Systems Ltd.",'PERSISTENT 23-24&amp;24-25'!D20,IF('dash board'!$H$5="Ipca Laboratories Ltd.",'IPCALAB 7-4-23&amp;24,24&amp;25'!H20,IF('dash board'!$H$5="MRF Ltd.",'-MRF-7423-24&amp;24-25'!D20,"")))))</f>
        <v>1207.4000000000001</v>
      </c>
      <c r="D21">
        <f>IF('dash board'!$H$5="Dixon Technologies (India) Ltd.",'DIXON7423-24&amp;24-25'!E20,IF('dash board'!$H$5="Bharat Forge Ltd.",'BHARATFOR 7424-25&amp;23-24'!E20,IF('dash board'!$H$5="Persistent Systems Ltd.",'PERSISTENT 23-24&amp;24-25'!E20,IF('dash board'!$H$5="Ipca Laboratories Ltd.",'IPCALAB 7-4-23&amp;24,24&amp;25'!I20,IF('dash board'!$H$5="MRF Ltd.",'-MRF-7423-24&amp;24-25'!E20,"")))))</f>
        <v>1171.1500000000001</v>
      </c>
      <c r="E21">
        <f>IF('dash board'!$H$5="Dixon Technologies (India) Ltd.",'DIXON7423-24&amp;24-25'!C20,IF('dash board'!$H$5="Bharat Forge Ltd.",'BHARATFOR 7424-25&amp;23-24'!C20,IF('dash board'!$H$5="Persistent Systems Ltd.",'PERSISTENT 23-24&amp;24-25'!C20,IF('dash board'!$H$5="Ipca Laboratories Ltd.",'IPCALAB 7-4-23&amp;24,24&amp;25'!G20,IF('dash board'!$H$5="MRF Ltd.",'-MRF-7423-24&amp;24-25'!C20,"")))))</f>
        <v>1171.1500000000001</v>
      </c>
      <c r="F21">
        <f>IF('dash board'!$H$5="Dixon Technologies (India) Ltd.",'DIXON7423-24&amp;24-25'!L20,IF('dash board'!$H$5="Bharat Forge Ltd.",'BHARATFOR 7424-25&amp;23-24'!L20,IF('dash board'!$H$5="Persistent Systems Ltd.",'PERSISTENT 23-24&amp;24-25'!L20,IF('dash board'!$H$5="Ipca Laboratories Ltd.",'IPCALAB 7-4-23&amp;24,24&amp;25'!F20,IF('dash board'!$H$5="MRF Ltd.",'-MRF-7423-24&amp;24-25'!L20,"")))))</f>
        <v>134051</v>
      </c>
    </row>
    <row r="22" spans="1:6" x14ac:dyDescent="0.3">
      <c r="A22" s="126">
        <v>45357</v>
      </c>
      <c r="B22">
        <f>IF('dash board'!$H$5="Dixon Technologies (India) Ltd.",'DIXON7423-24&amp;24-25'!H21,IF('dash board'!$H$5="Bharat Forge Ltd.",'BHARATFOR 7424-25&amp;23-24'!B21,IF('dash board'!$H$5="Persistent Systems Ltd.",'PERSISTENT 23-24&amp;24-25'!H21,IF('dash board'!$H$5="Ipca Laboratories Ltd.",'IPCALAB 7-4-23&amp;24,24&amp;25'!D21,IF('dash board'!$H$5="MRF Ltd.",'-MRF-7423-24&amp;24-25'!H21,"")))))</f>
        <v>1198.7</v>
      </c>
      <c r="C22">
        <f>IF('dash board'!$H$5="Dixon Technologies (India) Ltd.",'DIXON7423-24&amp;24-25'!D21,IF('dash board'!$H$5="Bharat Forge Ltd.",'BHARATFOR 7424-25&amp;23-24'!D21,IF('dash board'!$H$5="Persistent Systems Ltd.",'PERSISTENT 23-24&amp;24-25'!D21,IF('dash board'!$H$5="Ipca Laboratories Ltd.",'IPCALAB 7-4-23&amp;24,24&amp;25'!H21,IF('dash board'!$H$5="MRF Ltd.",'-MRF-7423-24&amp;24-25'!D21,"")))))</f>
        <v>1211.5</v>
      </c>
      <c r="D22">
        <f>IF('dash board'!$H$5="Dixon Technologies (India) Ltd.",'DIXON7423-24&amp;24-25'!E21,IF('dash board'!$H$5="Bharat Forge Ltd.",'BHARATFOR 7424-25&amp;23-24'!E21,IF('dash board'!$H$5="Persistent Systems Ltd.",'PERSISTENT 23-24&amp;24-25'!E21,IF('dash board'!$H$5="Ipca Laboratories Ltd.",'IPCALAB 7-4-23&amp;24,24&amp;25'!I21,IF('dash board'!$H$5="MRF Ltd.",'-MRF-7423-24&amp;24-25'!E21,"")))))</f>
        <v>1168.45</v>
      </c>
      <c r="E22">
        <f>IF('dash board'!$H$5="Dixon Technologies (India) Ltd.",'DIXON7423-24&amp;24-25'!C21,IF('dash board'!$H$5="Bharat Forge Ltd.",'BHARATFOR 7424-25&amp;23-24'!C21,IF('dash board'!$H$5="Persistent Systems Ltd.",'PERSISTENT 23-24&amp;24-25'!C21,IF('dash board'!$H$5="Ipca Laboratories Ltd.",'IPCALAB 7-4-23&amp;24,24&amp;25'!G21,IF('dash board'!$H$5="MRF Ltd.",'-MRF-7423-24&amp;24-25'!C21,"")))))</f>
        <v>1189.7</v>
      </c>
      <c r="F22">
        <f>IF('dash board'!$H$5="Dixon Technologies (India) Ltd.",'DIXON7423-24&amp;24-25'!L21,IF('dash board'!$H$5="Bharat Forge Ltd.",'BHARATFOR 7424-25&amp;23-24'!L21,IF('dash board'!$H$5="Persistent Systems Ltd.",'PERSISTENT 23-24&amp;24-25'!L21,IF('dash board'!$H$5="Ipca Laboratories Ltd.",'IPCALAB 7-4-23&amp;24,24&amp;25'!F21,IF('dash board'!$H$5="MRF Ltd.",'-MRF-7423-24&amp;24-25'!L21,"")))))</f>
        <v>270547</v>
      </c>
    </row>
    <row r="23" spans="1:6" x14ac:dyDescent="0.3">
      <c r="A23" s="126">
        <v>45356</v>
      </c>
      <c r="B23">
        <f>IF('dash board'!$H$5="Dixon Technologies (India) Ltd.",'DIXON7423-24&amp;24-25'!H22,IF('dash board'!$H$5="Bharat Forge Ltd.",'BHARATFOR 7424-25&amp;23-24'!B22,IF('dash board'!$H$5="Persistent Systems Ltd.",'PERSISTENT 23-24&amp;24-25'!H22,IF('dash board'!$H$5="Ipca Laboratories Ltd.",'IPCALAB 7-4-23&amp;24,24&amp;25'!D22,IF('dash board'!$H$5="MRF Ltd.",'-MRF-7423-24&amp;24-25'!H22,"")))))</f>
        <v>1189.7</v>
      </c>
      <c r="C23">
        <f>IF('dash board'!$H$5="Dixon Technologies (India) Ltd.",'DIXON7423-24&amp;24-25'!D22,IF('dash board'!$H$5="Bharat Forge Ltd.",'BHARATFOR 7424-25&amp;23-24'!D22,IF('dash board'!$H$5="Persistent Systems Ltd.",'PERSISTENT 23-24&amp;24-25'!D22,IF('dash board'!$H$5="Ipca Laboratories Ltd.",'IPCALAB 7-4-23&amp;24,24&amp;25'!H22,IF('dash board'!$H$5="MRF Ltd.",'-MRF-7423-24&amp;24-25'!D22,"")))))</f>
        <v>1207.75</v>
      </c>
      <c r="D23">
        <f>IF('dash board'!$H$5="Dixon Technologies (India) Ltd.",'DIXON7423-24&amp;24-25'!E22,IF('dash board'!$H$5="Bharat Forge Ltd.",'BHARATFOR 7424-25&amp;23-24'!E22,IF('dash board'!$H$5="Persistent Systems Ltd.",'PERSISTENT 23-24&amp;24-25'!E22,IF('dash board'!$H$5="Ipca Laboratories Ltd.",'IPCALAB 7-4-23&amp;24,24&amp;25'!I22,IF('dash board'!$H$5="MRF Ltd.",'-MRF-7423-24&amp;24-25'!E22,"")))))</f>
        <v>1182.1500000000001</v>
      </c>
      <c r="E23">
        <f>IF('dash board'!$H$5="Dixon Technologies (India) Ltd.",'DIXON7423-24&amp;24-25'!C22,IF('dash board'!$H$5="Bharat Forge Ltd.",'BHARATFOR 7424-25&amp;23-24'!C22,IF('dash board'!$H$5="Persistent Systems Ltd.",'PERSISTENT 23-24&amp;24-25'!C22,IF('dash board'!$H$5="Ipca Laboratories Ltd.",'IPCALAB 7-4-23&amp;24,24&amp;25'!G22,IF('dash board'!$H$5="MRF Ltd.",'-MRF-7423-24&amp;24-25'!C22,"")))))</f>
        <v>1200</v>
      </c>
      <c r="F23">
        <f>IF('dash board'!$H$5="Dixon Technologies (India) Ltd.",'DIXON7423-24&amp;24-25'!L22,IF('dash board'!$H$5="Bharat Forge Ltd.",'BHARATFOR 7424-25&amp;23-24'!L22,IF('dash board'!$H$5="Persistent Systems Ltd.",'PERSISTENT 23-24&amp;24-25'!L22,IF('dash board'!$H$5="Ipca Laboratories Ltd.",'IPCALAB 7-4-23&amp;24,24&amp;25'!F22,IF('dash board'!$H$5="MRF Ltd.",'-MRF-7423-24&amp;24-25'!L22,"")))))</f>
        <v>112283</v>
      </c>
    </row>
    <row r="24" spans="1:6" x14ac:dyDescent="0.3">
      <c r="A24" s="126">
        <v>45355</v>
      </c>
      <c r="B24">
        <f>IF('dash board'!$H$5="Dixon Technologies (India) Ltd.",'DIXON7423-24&amp;24-25'!H23,IF('dash board'!$H$5="Bharat Forge Ltd.",'BHARATFOR 7424-25&amp;23-24'!B23,IF('dash board'!$H$5="Persistent Systems Ltd.",'PERSISTENT 23-24&amp;24-25'!H23,IF('dash board'!$H$5="Ipca Laboratories Ltd.",'IPCALAB 7-4-23&amp;24,24&amp;25'!D23,IF('dash board'!$H$5="MRF Ltd.",'-MRF-7423-24&amp;24-25'!H23,"")))))</f>
        <v>1201.8</v>
      </c>
      <c r="C24">
        <f>IF('dash board'!$H$5="Dixon Technologies (India) Ltd.",'DIXON7423-24&amp;24-25'!D23,IF('dash board'!$H$5="Bharat Forge Ltd.",'BHARATFOR 7424-25&amp;23-24'!D23,IF('dash board'!$H$5="Persistent Systems Ltd.",'PERSISTENT 23-24&amp;24-25'!D23,IF('dash board'!$H$5="Ipca Laboratories Ltd.",'IPCALAB 7-4-23&amp;24,24&amp;25'!H23,IF('dash board'!$H$5="MRF Ltd.",'-MRF-7423-24&amp;24-25'!D23,"")))))</f>
        <v>1220</v>
      </c>
      <c r="D24">
        <f>IF('dash board'!$H$5="Dixon Technologies (India) Ltd.",'DIXON7423-24&amp;24-25'!E23,IF('dash board'!$H$5="Bharat Forge Ltd.",'BHARATFOR 7424-25&amp;23-24'!E23,IF('dash board'!$H$5="Persistent Systems Ltd.",'PERSISTENT 23-24&amp;24-25'!E23,IF('dash board'!$H$5="Ipca Laboratories Ltd.",'IPCALAB 7-4-23&amp;24,24&amp;25'!I23,IF('dash board'!$H$5="MRF Ltd.",'-MRF-7423-24&amp;24-25'!E23,"")))))</f>
        <v>1198.3</v>
      </c>
      <c r="E24">
        <f>IF('dash board'!$H$5="Dixon Technologies (India) Ltd.",'DIXON7423-24&amp;24-25'!C23,IF('dash board'!$H$5="Bharat Forge Ltd.",'BHARATFOR 7424-25&amp;23-24'!C23,IF('dash board'!$H$5="Persistent Systems Ltd.",'PERSISTENT 23-24&amp;24-25'!C23,IF('dash board'!$H$5="Ipca Laboratories Ltd.",'IPCALAB 7-4-23&amp;24,24&amp;25'!G23,IF('dash board'!$H$5="MRF Ltd.",'-MRF-7423-24&amp;24-25'!C23,"")))))</f>
        <v>1202.05</v>
      </c>
      <c r="F24">
        <f>IF('dash board'!$H$5="Dixon Technologies (India) Ltd.",'DIXON7423-24&amp;24-25'!L23,IF('dash board'!$H$5="Bharat Forge Ltd.",'BHARATFOR 7424-25&amp;23-24'!L23,IF('dash board'!$H$5="Persistent Systems Ltd.",'PERSISTENT 23-24&amp;24-25'!L23,IF('dash board'!$H$5="Ipca Laboratories Ltd.",'IPCALAB 7-4-23&amp;24,24&amp;25'!F23,IF('dash board'!$H$5="MRF Ltd.",'-MRF-7423-24&amp;24-25'!L23,"")))))</f>
        <v>236014</v>
      </c>
    </row>
    <row r="25" spans="1:6" x14ac:dyDescent="0.3">
      <c r="A25" s="126">
        <v>45353</v>
      </c>
      <c r="B25">
        <f>IF('dash board'!$H$5="Dixon Technologies (India) Ltd.",'DIXON7423-24&amp;24-25'!H24,IF('dash board'!$H$5="Bharat Forge Ltd.",'BHARATFOR 7424-25&amp;23-24'!B24,IF('dash board'!$H$5="Persistent Systems Ltd.",'PERSISTENT 23-24&amp;24-25'!H24,IF('dash board'!$H$5="Ipca Laboratories Ltd.",'IPCALAB 7-4-23&amp;24,24&amp;25'!D24,IF('dash board'!$H$5="MRF Ltd.",'-MRF-7423-24&amp;24-25'!H24,"")))))</f>
        <v>1198.95</v>
      </c>
      <c r="C25">
        <f>IF('dash board'!$H$5="Dixon Technologies (India) Ltd.",'DIXON7423-24&amp;24-25'!D24,IF('dash board'!$H$5="Bharat Forge Ltd.",'BHARATFOR 7424-25&amp;23-24'!D24,IF('dash board'!$H$5="Persistent Systems Ltd.",'PERSISTENT 23-24&amp;24-25'!D24,IF('dash board'!$H$5="Ipca Laboratories Ltd.",'IPCALAB 7-4-23&amp;24,24&amp;25'!H24,IF('dash board'!$H$5="MRF Ltd.",'-MRF-7423-24&amp;24-25'!D24,"")))))</f>
        <v>1207</v>
      </c>
      <c r="D25">
        <f>IF('dash board'!$H$5="Dixon Technologies (India) Ltd.",'DIXON7423-24&amp;24-25'!E24,IF('dash board'!$H$5="Bharat Forge Ltd.",'BHARATFOR 7424-25&amp;23-24'!E24,IF('dash board'!$H$5="Persistent Systems Ltd.",'PERSISTENT 23-24&amp;24-25'!E24,IF('dash board'!$H$5="Ipca Laboratories Ltd.",'IPCALAB 7-4-23&amp;24,24&amp;25'!I24,IF('dash board'!$H$5="MRF Ltd.",'-MRF-7423-24&amp;24-25'!E24,"")))))</f>
        <v>1177.1500000000001</v>
      </c>
      <c r="E25">
        <f>IF('dash board'!$H$5="Dixon Technologies (India) Ltd.",'DIXON7423-24&amp;24-25'!C24,IF('dash board'!$H$5="Bharat Forge Ltd.",'BHARATFOR 7424-25&amp;23-24'!C24,IF('dash board'!$H$5="Persistent Systems Ltd.",'PERSISTENT 23-24&amp;24-25'!C24,IF('dash board'!$H$5="Ipca Laboratories Ltd.",'IPCALAB 7-4-23&amp;24,24&amp;25'!G24,IF('dash board'!$H$5="MRF Ltd.",'-MRF-7423-24&amp;24-25'!C24,"")))))</f>
        <v>1198.95</v>
      </c>
      <c r="F25">
        <f>IF('dash board'!$H$5="Dixon Technologies (India) Ltd.",'DIXON7423-24&amp;24-25'!L24,IF('dash board'!$H$5="Bharat Forge Ltd.",'BHARATFOR 7424-25&amp;23-24'!L24,IF('dash board'!$H$5="Persistent Systems Ltd.",'PERSISTENT 23-24&amp;24-25'!L24,IF('dash board'!$H$5="Ipca Laboratories Ltd.",'IPCALAB 7-4-23&amp;24,24&amp;25'!F24,IF('dash board'!$H$5="MRF Ltd.",'-MRF-7423-24&amp;24-25'!L24,"")))))</f>
        <v>9111</v>
      </c>
    </row>
    <row r="26" spans="1:6" x14ac:dyDescent="0.3">
      <c r="A26" s="126">
        <v>45352</v>
      </c>
      <c r="B26">
        <f>IF('dash board'!$H$5="Dixon Technologies (India) Ltd.",'DIXON7423-24&amp;24-25'!H25,IF('dash board'!$H$5="Bharat Forge Ltd.",'BHARATFOR 7424-25&amp;23-24'!B25,IF('dash board'!$H$5="Persistent Systems Ltd.",'PERSISTENT 23-24&amp;24-25'!H25,IF('dash board'!$H$5="Ipca Laboratories Ltd.",'IPCALAB 7-4-23&amp;24,24&amp;25'!D25,IF('dash board'!$H$5="MRF Ltd.",'-MRF-7423-24&amp;24-25'!H25,"")))))</f>
        <v>1193.05</v>
      </c>
      <c r="C26">
        <f>IF('dash board'!$H$5="Dixon Technologies (India) Ltd.",'DIXON7423-24&amp;24-25'!D25,IF('dash board'!$H$5="Bharat Forge Ltd.",'BHARATFOR 7424-25&amp;23-24'!D25,IF('dash board'!$H$5="Persistent Systems Ltd.",'PERSISTENT 23-24&amp;24-25'!D25,IF('dash board'!$H$5="Ipca Laboratories Ltd.",'IPCALAB 7-4-23&amp;24,24&amp;25'!H25,IF('dash board'!$H$5="MRF Ltd.",'-MRF-7423-24&amp;24-25'!D25,"")))))</f>
        <v>1201.8499999999999</v>
      </c>
      <c r="D26">
        <f>IF('dash board'!$H$5="Dixon Technologies (India) Ltd.",'DIXON7423-24&amp;24-25'!E25,IF('dash board'!$H$5="Bharat Forge Ltd.",'BHARATFOR 7424-25&amp;23-24'!E25,IF('dash board'!$H$5="Persistent Systems Ltd.",'PERSISTENT 23-24&amp;24-25'!E25,IF('dash board'!$H$5="Ipca Laboratories Ltd.",'IPCALAB 7-4-23&amp;24,24&amp;25'!I25,IF('dash board'!$H$5="MRF Ltd.",'-MRF-7423-24&amp;24-25'!E25,"")))))</f>
        <v>1186.0999999999999</v>
      </c>
      <c r="E26">
        <f>IF('dash board'!$H$5="Dixon Technologies (India) Ltd.",'DIXON7423-24&amp;24-25'!C25,IF('dash board'!$H$5="Bharat Forge Ltd.",'BHARATFOR 7424-25&amp;23-24'!C25,IF('dash board'!$H$5="Persistent Systems Ltd.",'PERSISTENT 23-24&amp;24-25'!C25,IF('dash board'!$H$5="Ipca Laboratories Ltd.",'IPCALAB 7-4-23&amp;24,24&amp;25'!G25,IF('dash board'!$H$5="MRF Ltd.",'-MRF-7423-24&amp;24-25'!C25,"")))))</f>
        <v>1199.5</v>
      </c>
      <c r="F26">
        <f>IF('dash board'!$H$5="Dixon Technologies (India) Ltd.",'DIXON7423-24&amp;24-25'!L25,IF('dash board'!$H$5="Bharat Forge Ltd.",'BHARATFOR 7424-25&amp;23-24'!L25,IF('dash board'!$H$5="Persistent Systems Ltd.",'PERSISTENT 23-24&amp;24-25'!L25,IF('dash board'!$H$5="Ipca Laboratories Ltd.",'IPCALAB 7-4-23&amp;24,24&amp;25'!F25,IF('dash board'!$H$5="MRF Ltd.",'-MRF-7423-24&amp;24-25'!L25,"")))))</f>
        <v>114577</v>
      </c>
    </row>
    <row r="27" spans="1:6" x14ac:dyDescent="0.3">
      <c r="A27" s="126">
        <v>45351</v>
      </c>
      <c r="B27">
        <f>IF('dash board'!$H$5="Dixon Technologies (India) Ltd.",'DIXON7423-24&amp;24-25'!H26,IF('dash board'!$H$5="Bharat Forge Ltd.",'BHARATFOR 7424-25&amp;23-24'!B26,IF('dash board'!$H$5="Persistent Systems Ltd.",'PERSISTENT 23-24&amp;24-25'!H26,IF('dash board'!$H$5="Ipca Laboratories Ltd.",'IPCALAB 7-4-23&amp;24,24&amp;25'!D26,IF('dash board'!$H$5="MRF Ltd.",'-MRF-7423-24&amp;24-25'!H26,"")))))</f>
        <v>1193.25</v>
      </c>
      <c r="C27">
        <f>IF('dash board'!$H$5="Dixon Technologies (India) Ltd.",'DIXON7423-24&amp;24-25'!D26,IF('dash board'!$H$5="Bharat Forge Ltd.",'BHARATFOR 7424-25&amp;23-24'!D26,IF('dash board'!$H$5="Persistent Systems Ltd.",'PERSISTENT 23-24&amp;24-25'!D26,IF('dash board'!$H$5="Ipca Laboratories Ltd.",'IPCALAB 7-4-23&amp;24,24&amp;25'!H26,IF('dash board'!$H$5="MRF Ltd.",'-MRF-7423-24&amp;24-25'!D26,"")))))</f>
        <v>1202.2</v>
      </c>
      <c r="D27">
        <f>IF('dash board'!$H$5="Dixon Technologies (India) Ltd.",'DIXON7423-24&amp;24-25'!E26,IF('dash board'!$H$5="Bharat Forge Ltd.",'BHARATFOR 7424-25&amp;23-24'!E26,IF('dash board'!$H$5="Persistent Systems Ltd.",'PERSISTENT 23-24&amp;24-25'!E26,IF('dash board'!$H$5="Ipca Laboratories Ltd.",'IPCALAB 7-4-23&amp;24,24&amp;25'!I26,IF('dash board'!$H$5="MRF Ltd.",'-MRF-7423-24&amp;24-25'!E26,"")))))</f>
        <v>1168.55</v>
      </c>
      <c r="E27">
        <f>IF('dash board'!$H$5="Dixon Technologies (India) Ltd.",'DIXON7423-24&amp;24-25'!C26,IF('dash board'!$H$5="Bharat Forge Ltd.",'BHARATFOR 7424-25&amp;23-24'!C26,IF('dash board'!$H$5="Persistent Systems Ltd.",'PERSISTENT 23-24&amp;24-25'!C26,IF('dash board'!$H$5="Ipca Laboratories Ltd.",'IPCALAB 7-4-23&amp;24,24&amp;25'!G26,IF('dash board'!$H$5="MRF Ltd.",'-MRF-7423-24&amp;24-25'!C26,"")))))</f>
        <v>1184</v>
      </c>
      <c r="F27">
        <f>IF('dash board'!$H$5="Dixon Technologies (India) Ltd.",'DIXON7423-24&amp;24-25'!L26,IF('dash board'!$H$5="Bharat Forge Ltd.",'BHARATFOR 7424-25&amp;23-24'!L26,IF('dash board'!$H$5="Persistent Systems Ltd.",'PERSISTENT 23-24&amp;24-25'!L26,IF('dash board'!$H$5="Ipca Laboratories Ltd.",'IPCALAB 7-4-23&amp;24,24&amp;25'!F26,IF('dash board'!$H$5="MRF Ltd.",'-MRF-7423-24&amp;24-25'!L26,"")))))</f>
        <v>448113</v>
      </c>
    </row>
    <row r="28" spans="1:6" x14ac:dyDescent="0.3">
      <c r="A28" s="126">
        <v>45350</v>
      </c>
      <c r="B28">
        <f>IF('dash board'!$H$5="Dixon Technologies (India) Ltd.",'DIXON7423-24&amp;24-25'!H27,IF('dash board'!$H$5="Bharat Forge Ltd.",'BHARATFOR 7424-25&amp;23-24'!B27,IF('dash board'!$H$5="Persistent Systems Ltd.",'PERSISTENT 23-24&amp;24-25'!H27,IF('dash board'!$H$5="Ipca Laboratories Ltd.",'IPCALAB 7-4-23&amp;24,24&amp;25'!D27,IF('dash board'!$H$5="MRF Ltd.",'-MRF-7423-24&amp;24-25'!H27,"")))))</f>
        <v>1188.3</v>
      </c>
      <c r="C28">
        <f>IF('dash board'!$H$5="Dixon Technologies (India) Ltd.",'DIXON7423-24&amp;24-25'!D27,IF('dash board'!$H$5="Bharat Forge Ltd.",'BHARATFOR 7424-25&amp;23-24'!D27,IF('dash board'!$H$5="Persistent Systems Ltd.",'PERSISTENT 23-24&amp;24-25'!D27,IF('dash board'!$H$5="Ipca Laboratories Ltd.",'IPCALAB 7-4-23&amp;24,24&amp;25'!H27,IF('dash board'!$H$5="MRF Ltd.",'-MRF-7423-24&amp;24-25'!D27,"")))))</f>
        <v>1208.7</v>
      </c>
      <c r="D28">
        <f>IF('dash board'!$H$5="Dixon Technologies (India) Ltd.",'DIXON7423-24&amp;24-25'!E27,IF('dash board'!$H$5="Bharat Forge Ltd.",'BHARATFOR 7424-25&amp;23-24'!E27,IF('dash board'!$H$5="Persistent Systems Ltd.",'PERSISTENT 23-24&amp;24-25'!E27,IF('dash board'!$H$5="Ipca Laboratories Ltd.",'IPCALAB 7-4-23&amp;24,24&amp;25'!I27,IF('dash board'!$H$5="MRF Ltd.",'-MRF-7423-24&amp;24-25'!E27,"")))))</f>
        <v>1174.3499999999999</v>
      </c>
      <c r="E28">
        <f>IF('dash board'!$H$5="Dixon Technologies (India) Ltd.",'DIXON7423-24&amp;24-25'!C27,IF('dash board'!$H$5="Bharat Forge Ltd.",'BHARATFOR 7424-25&amp;23-24'!C27,IF('dash board'!$H$5="Persistent Systems Ltd.",'PERSISTENT 23-24&amp;24-25'!C27,IF('dash board'!$H$5="Ipca Laboratories Ltd.",'IPCALAB 7-4-23&amp;24,24&amp;25'!G27,IF('dash board'!$H$5="MRF Ltd.",'-MRF-7423-24&amp;24-25'!C27,"")))))</f>
        <v>1195</v>
      </c>
      <c r="F28">
        <f>IF('dash board'!$H$5="Dixon Technologies (India) Ltd.",'DIXON7423-24&amp;24-25'!L27,IF('dash board'!$H$5="Bharat Forge Ltd.",'BHARATFOR 7424-25&amp;23-24'!L27,IF('dash board'!$H$5="Persistent Systems Ltd.",'PERSISTENT 23-24&amp;24-25'!L27,IF('dash board'!$H$5="Ipca Laboratories Ltd.",'IPCALAB 7-4-23&amp;24,24&amp;25'!F27,IF('dash board'!$H$5="MRF Ltd.",'-MRF-7423-24&amp;24-25'!L27,"")))))</f>
        <v>314291</v>
      </c>
    </row>
    <row r="29" spans="1:6" x14ac:dyDescent="0.3">
      <c r="A29" s="126">
        <v>45349</v>
      </c>
      <c r="B29">
        <f>IF('dash board'!$H$5="Dixon Technologies (India) Ltd.",'DIXON7423-24&amp;24-25'!H28,IF('dash board'!$H$5="Bharat Forge Ltd.",'BHARATFOR 7424-25&amp;23-24'!B28,IF('dash board'!$H$5="Persistent Systems Ltd.",'PERSISTENT 23-24&amp;24-25'!H28,IF('dash board'!$H$5="Ipca Laboratories Ltd.",'IPCALAB 7-4-23&amp;24,24&amp;25'!D28,IF('dash board'!$H$5="MRF Ltd.",'-MRF-7423-24&amp;24-25'!H28,"")))))</f>
        <v>1194.8499999999999</v>
      </c>
      <c r="C29">
        <f>IF('dash board'!$H$5="Dixon Technologies (India) Ltd.",'DIXON7423-24&amp;24-25'!D28,IF('dash board'!$H$5="Bharat Forge Ltd.",'BHARATFOR 7424-25&amp;23-24'!D28,IF('dash board'!$H$5="Persistent Systems Ltd.",'PERSISTENT 23-24&amp;24-25'!D28,IF('dash board'!$H$5="Ipca Laboratories Ltd.",'IPCALAB 7-4-23&amp;24,24&amp;25'!H28,IF('dash board'!$H$5="MRF Ltd.",'-MRF-7423-24&amp;24-25'!D28,"")))))</f>
        <v>1224.7</v>
      </c>
      <c r="D29">
        <f>IF('dash board'!$H$5="Dixon Technologies (India) Ltd.",'DIXON7423-24&amp;24-25'!E28,IF('dash board'!$H$5="Bharat Forge Ltd.",'BHARATFOR 7424-25&amp;23-24'!E28,IF('dash board'!$H$5="Persistent Systems Ltd.",'PERSISTENT 23-24&amp;24-25'!E28,IF('dash board'!$H$5="Ipca Laboratories Ltd.",'IPCALAB 7-4-23&amp;24,24&amp;25'!I28,IF('dash board'!$H$5="MRF Ltd.",'-MRF-7423-24&amp;24-25'!E28,"")))))</f>
        <v>1190.5999999999999</v>
      </c>
      <c r="E29">
        <f>IF('dash board'!$H$5="Dixon Technologies (India) Ltd.",'DIXON7423-24&amp;24-25'!C28,IF('dash board'!$H$5="Bharat Forge Ltd.",'BHARATFOR 7424-25&amp;23-24'!C28,IF('dash board'!$H$5="Persistent Systems Ltd.",'PERSISTENT 23-24&amp;24-25'!C28,IF('dash board'!$H$5="Ipca Laboratories Ltd.",'IPCALAB 7-4-23&amp;24,24&amp;25'!G28,IF('dash board'!$H$5="MRF Ltd.",'-MRF-7423-24&amp;24-25'!C28,"")))))</f>
        <v>1215</v>
      </c>
      <c r="F29">
        <f>IF('dash board'!$H$5="Dixon Technologies (India) Ltd.",'DIXON7423-24&amp;24-25'!L28,IF('dash board'!$H$5="Bharat Forge Ltd.",'BHARATFOR 7424-25&amp;23-24'!L28,IF('dash board'!$H$5="Persistent Systems Ltd.",'PERSISTENT 23-24&amp;24-25'!L28,IF('dash board'!$H$5="Ipca Laboratories Ltd.",'IPCALAB 7-4-23&amp;24,24&amp;25'!F28,IF('dash board'!$H$5="MRF Ltd.",'-MRF-7423-24&amp;24-25'!L28,"")))))</f>
        <v>212369</v>
      </c>
    </row>
    <row r="30" spans="1:6" x14ac:dyDescent="0.3">
      <c r="A30" s="126">
        <v>45348</v>
      </c>
      <c r="B30">
        <f>IF('dash board'!$H$5="Dixon Technologies (India) Ltd.",'DIXON7423-24&amp;24-25'!H29,IF('dash board'!$H$5="Bharat Forge Ltd.",'BHARATFOR 7424-25&amp;23-24'!B29,IF('dash board'!$H$5="Persistent Systems Ltd.",'PERSISTENT 23-24&amp;24-25'!H29,IF('dash board'!$H$5="Ipca Laboratories Ltd.",'IPCALAB 7-4-23&amp;24,24&amp;25'!D29,IF('dash board'!$H$5="MRF Ltd.",'-MRF-7423-24&amp;24-25'!H29,"")))))</f>
        <v>1214.5</v>
      </c>
      <c r="C30">
        <f>IF('dash board'!$H$5="Dixon Technologies (India) Ltd.",'DIXON7423-24&amp;24-25'!D29,IF('dash board'!$H$5="Bharat Forge Ltd.",'BHARATFOR 7424-25&amp;23-24'!D29,IF('dash board'!$H$5="Persistent Systems Ltd.",'PERSISTENT 23-24&amp;24-25'!D29,IF('dash board'!$H$5="Ipca Laboratories Ltd.",'IPCALAB 7-4-23&amp;24,24&amp;25'!H29,IF('dash board'!$H$5="MRF Ltd.",'-MRF-7423-24&amp;24-25'!D29,"")))))</f>
        <v>1224.05</v>
      </c>
      <c r="D30">
        <f>IF('dash board'!$H$5="Dixon Technologies (India) Ltd.",'DIXON7423-24&amp;24-25'!E29,IF('dash board'!$H$5="Bharat Forge Ltd.",'BHARATFOR 7424-25&amp;23-24'!E29,IF('dash board'!$H$5="Persistent Systems Ltd.",'PERSISTENT 23-24&amp;24-25'!E29,IF('dash board'!$H$5="Ipca Laboratories Ltd.",'IPCALAB 7-4-23&amp;24,24&amp;25'!I29,IF('dash board'!$H$5="MRF Ltd.",'-MRF-7423-24&amp;24-25'!E29,"")))))</f>
        <v>1206.05</v>
      </c>
      <c r="E30">
        <f>IF('dash board'!$H$5="Dixon Technologies (India) Ltd.",'DIXON7423-24&amp;24-25'!C29,IF('dash board'!$H$5="Bharat Forge Ltd.",'BHARATFOR 7424-25&amp;23-24'!C29,IF('dash board'!$H$5="Persistent Systems Ltd.",'PERSISTENT 23-24&amp;24-25'!C29,IF('dash board'!$H$5="Ipca Laboratories Ltd.",'IPCALAB 7-4-23&amp;24,24&amp;25'!G29,IF('dash board'!$H$5="MRF Ltd.",'-MRF-7423-24&amp;24-25'!C29,"")))))</f>
        <v>1217.7</v>
      </c>
      <c r="F30">
        <f>IF('dash board'!$H$5="Dixon Technologies (India) Ltd.",'DIXON7423-24&amp;24-25'!L29,IF('dash board'!$H$5="Bharat Forge Ltd.",'BHARATFOR 7424-25&amp;23-24'!L29,IF('dash board'!$H$5="Persistent Systems Ltd.",'PERSISTENT 23-24&amp;24-25'!L29,IF('dash board'!$H$5="Ipca Laboratories Ltd.",'IPCALAB 7-4-23&amp;24,24&amp;25'!F29,IF('dash board'!$H$5="MRF Ltd.",'-MRF-7423-24&amp;24-25'!L29,"")))))</f>
        <v>163516</v>
      </c>
    </row>
    <row r="31" spans="1:6" x14ac:dyDescent="0.3">
      <c r="A31" s="126">
        <v>45345</v>
      </c>
      <c r="B31">
        <f>IF('dash board'!$H$5="Dixon Technologies (India) Ltd.",'DIXON7423-24&amp;24-25'!H30,IF('dash board'!$H$5="Bharat Forge Ltd.",'BHARATFOR 7424-25&amp;23-24'!B30,IF('dash board'!$H$5="Persistent Systems Ltd.",'PERSISTENT 23-24&amp;24-25'!H30,IF('dash board'!$H$5="Ipca Laboratories Ltd.",'IPCALAB 7-4-23&amp;24,24&amp;25'!D30,IF('dash board'!$H$5="MRF Ltd.",'-MRF-7423-24&amp;24-25'!H30,"")))))</f>
        <v>1217.7</v>
      </c>
      <c r="C31">
        <f>IF('dash board'!$H$5="Dixon Technologies (India) Ltd.",'DIXON7423-24&amp;24-25'!D30,IF('dash board'!$H$5="Bharat Forge Ltd.",'BHARATFOR 7424-25&amp;23-24'!D30,IF('dash board'!$H$5="Persistent Systems Ltd.",'PERSISTENT 23-24&amp;24-25'!D30,IF('dash board'!$H$5="Ipca Laboratories Ltd.",'IPCALAB 7-4-23&amp;24,24&amp;25'!H30,IF('dash board'!$H$5="MRF Ltd.",'-MRF-7423-24&amp;24-25'!D30,"")))))</f>
        <v>1235.7</v>
      </c>
      <c r="D31">
        <f>IF('dash board'!$H$5="Dixon Technologies (India) Ltd.",'DIXON7423-24&amp;24-25'!E30,IF('dash board'!$H$5="Bharat Forge Ltd.",'BHARATFOR 7424-25&amp;23-24'!E30,IF('dash board'!$H$5="Persistent Systems Ltd.",'PERSISTENT 23-24&amp;24-25'!E30,IF('dash board'!$H$5="Ipca Laboratories Ltd.",'IPCALAB 7-4-23&amp;24,24&amp;25'!I30,IF('dash board'!$H$5="MRF Ltd.",'-MRF-7423-24&amp;24-25'!E30,"")))))</f>
        <v>1214.4000000000001</v>
      </c>
      <c r="E31">
        <f>IF('dash board'!$H$5="Dixon Technologies (India) Ltd.",'DIXON7423-24&amp;24-25'!C30,IF('dash board'!$H$5="Bharat Forge Ltd.",'BHARATFOR 7424-25&amp;23-24'!C30,IF('dash board'!$H$5="Persistent Systems Ltd.",'PERSISTENT 23-24&amp;24-25'!C30,IF('dash board'!$H$5="Ipca Laboratories Ltd.",'IPCALAB 7-4-23&amp;24,24&amp;25'!G30,IF('dash board'!$H$5="MRF Ltd.",'-MRF-7423-24&amp;24-25'!C30,"")))))</f>
        <v>1235</v>
      </c>
      <c r="F31">
        <f>IF('dash board'!$H$5="Dixon Technologies (India) Ltd.",'DIXON7423-24&amp;24-25'!L30,IF('dash board'!$H$5="Bharat Forge Ltd.",'BHARATFOR 7424-25&amp;23-24'!L30,IF('dash board'!$H$5="Persistent Systems Ltd.",'PERSISTENT 23-24&amp;24-25'!L30,IF('dash board'!$H$5="Ipca Laboratories Ltd.",'IPCALAB 7-4-23&amp;24,24&amp;25'!F30,IF('dash board'!$H$5="MRF Ltd.",'-MRF-7423-24&amp;24-25'!L30,"")))))</f>
        <v>89570</v>
      </c>
    </row>
    <row r="32" spans="1:6" x14ac:dyDescent="0.3">
      <c r="A32" s="126">
        <v>45344</v>
      </c>
      <c r="B32">
        <f>IF('dash board'!$H$5="Dixon Technologies (India) Ltd.",'DIXON7423-24&amp;24-25'!H31,IF('dash board'!$H$5="Bharat Forge Ltd.",'BHARATFOR 7424-25&amp;23-24'!B31,IF('dash board'!$H$5="Persistent Systems Ltd.",'PERSISTENT 23-24&amp;24-25'!H31,IF('dash board'!$H$5="Ipca Laboratories Ltd.",'IPCALAB 7-4-23&amp;24,24&amp;25'!D31,IF('dash board'!$H$5="MRF Ltd.",'-MRF-7423-24&amp;24-25'!H31,"")))))</f>
        <v>1230.7</v>
      </c>
      <c r="C32">
        <f>IF('dash board'!$H$5="Dixon Technologies (India) Ltd.",'DIXON7423-24&amp;24-25'!D31,IF('dash board'!$H$5="Bharat Forge Ltd.",'BHARATFOR 7424-25&amp;23-24'!D31,IF('dash board'!$H$5="Persistent Systems Ltd.",'PERSISTENT 23-24&amp;24-25'!D31,IF('dash board'!$H$5="Ipca Laboratories Ltd.",'IPCALAB 7-4-23&amp;24,24&amp;25'!H31,IF('dash board'!$H$5="MRF Ltd.",'-MRF-7423-24&amp;24-25'!D31,"")))))</f>
        <v>1236</v>
      </c>
      <c r="D32">
        <f>IF('dash board'!$H$5="Dixon Technologies (India) Ltd.",'DIXON7423-24&amp;24-25'!E31,IF('dash board'!$H$5="Bharat Forge Ltd.",'BHARATFOR 7424-25&amp;23-24'!E31,IF('dash board'!$H$5="Persistent Systems Ltd.",'PERSISTENT 23-24&amp;24-25'!E31,IF('dash board'!$H$5="Ipca Laboratories Ltd.",'IPCALAB 7-4-23&amp;24,24&amp;25'!I31,IF('dash board'!$H$5="MRF Ltd.",'-MRF-7423-24&amp;24-25'!E31,"")))))</f>
        <v>1213.3499999999999</v>
      </c>
      <c r="E32">
        <f>IF('dash board'!$H$5="Dixon Technologies (India) Ltd.",'DIXON7423-24&amp;24-25'!C31,IF('dash board'!$H$5="Bharat Forge Ltd.",'BHARATFOR 7424-25&amp;23-24'!C31,IF('dash board'!$H$5="Persistent Systems Ltd.",'PERSISTENT 23-24&amp;24-25'!C31,IF('dash board'!$H$5="Ipca Laboratories Ltd.",'IPCALAB 7-4-23&amp;24,24&amp;25'!G31,IF('dash board'!$H$5="MRF Ltd.",'-MRF-7423-24&amp;24-25'!C31,"")))))</f>
        <v>1225</v>
      </c>
      <c r="F32">
        <f>IF('dash board'!$H$5="Dixon Technologies (India) Ltd.",'DIXON7423-24&amp;24-25'!L31,IF('dash board'!$H$5="Bharat Forge Ltd.",'BHARATFOR 7424-25&amp;23-24'!L31,IF('dash board'!$H$5="Persistent Systems Ltd.",'PERSISTENT 23-24&amp;24-25'!L31,IF('dash board'!$H$5="Ipca Laboratories Ltd.",'IPCALAB 7-4-23&amp;24,24&amp;25'!F31,IF('dash board'!$H$5="MRF Ltd.",'-MRF-7423-24&amp;24-25'!L31,"")))))</f>
        <v>180032</v>
      </c>
    </row>
    <row r="33" spans="1:6" x14ac:dyDescent="0.3">
      <c r="A33" s="126">
        <v>45343</v>
      </c>
      <c r="B33">
        <f>IF('dash board'!$H$5="Dixon Technologies (India) Ltd.",'DIXON7423-24&amp;24-25'!H32,IF('dash board'!$H$5="Bharat Forge Ltd.",'BHARATFOR 7424-25&amp;23-24'!B32,IF('dash board'!$H$5="Persistent Systems Ltd.",'PERSISTENT 23-24&amp;24-25'!H32,IF('dash board'!$H$5="Ipca Laboratories Ltd.",'IPCALAB 7-4-23&amp;24,24&amp;25'!D32,IF('dash board'!$H$5="MRF Ltd.",'-MRF-7423-24&amp;24-25'!H32,"")))))</f>
        <v>1220.3499999999999</v>
      </c>
      <c r="C33">
        <f>IF('dash board'!$H$5="Dixon Technologies (India) Ltd.",'DIXON7423-24&amp;24-25'!D32,IF('dash board'!$H$5="Bharat Forge Ltd.",'BHARATFOR 7424-25&amp;23-24'!D32,IF('dash board'!$H$5="Persistent Systems Ltd.",'PERSISTENT 23-24&amp;24-25'!D32,IF('dash board'!$H$5="Ipca Laboratories Ltd.",'IPCALAB 7-4-23&amp;24,24&amp;25'!H32,IF('dash board'!$H$5="MRF Ltd.",'-MRF-7423-24&amp;24-25'!D32,"")))))</f>
        <v>1246.8499999999999</v>
      </c>
      <c r="D33">
        <f>IF('dash board'!$H$5="Dixon Technologies (India) Ltd.",'DIXON7423-24&amp;24-25'!E32,IF('dash board'!$H$5="Bharat Forge Ltd.",'BHARATFOR 7424-25&amp;23-24'!E32,IF('dash board'!$H$5="Persistent Systems Ltd.",'PERSISTENT 23-24&amp;24-25'!E32,IF('dash board'!$H$5="Ipca Laboratories Ltd.",'IPCALAB 7-4-23&amp;24,24&amp;25'!I32,IF('dash board'!$H$5="MRF Ltd.",'-MRF-7423-24&amp;24-25'!E32,"")))))</f>
        <v>1213.3</v>
      </c>
      <c r="E33">
        <f>IF('dash board'!$H$5="Dixon Technologies (India) Ltd.",'DIXON7423-24&amp;24-25'!C32,IF('dash board'!$H$5="Bharat Forge Ltd.",'BHARATFOR 7424-25&amp;23-24'!C32,IF('dash board'!$H$5="Persistent Systems Ltd.",'PERSISTENT 23-24&amp;24-25'!C32,IF('dash board'!$H$5="Ipca Laboratories Ltd.",'IPCALAB 7-4-23&amp;24,24&amp;25'!G32,IF('dash board'!$H$5="MRF Ltd.",'-MRF-7423-24&amp;24-25'!C32,"")))))</f>
        <v>1240</v>
      </c>
      <c r="F33">
        <f>IF('dash board'!$H$5="Dixon Technologies (India) Ltd.",'DIXON7423-24&amp;24-25'!L32,IF('dash board'!$H$5="Bharat Forge Ltd.",'BHARATFOR 7424-25&amp;23-24'!L32,IF('dash board'!$H$5="Persistent Systems Ltd.",'PERSISTENT 23-24&amp;24-25'!L32,IF('dash board'!$H$5="Ipca Laboratories Ltd.",'IPCALAB 7-4-23&amp;24,24&amp;25'!F32,IF('dash board'!$H$5="MRF Ltd.",'-MRF-7423-24&amp;24-25'!L32,"")))))</f>
        <v>191023</v>
      </c>
    </row>
    <row r="34" spans="1:6" x14ac:dyDescent="0.3">
      <c r="A34" s="126">
        <v>45342</v>
      </c>
      <c r="B34">
        <f>IF('dash board'!$H$5="Dixon Technologies (India) Ltd.",'DIXON7423-24&amp;24-25'!H33,IF('dash board'!$H$5="Bharat Forge Ltd.",'BHARATFOR 7424-25&amp;23-24'!B33,IF('dash board'!$H$5="Persistent Systems Ltd.",'PERSISTENT 23-24&amp;24-25'!H33,IF('dash board'!$H$5="Ipca Laboratories Ltd.",'IPCALAB 7-4-23&amp;24,24&amp;25'!D33,IF('dash board'!$H$5="MRF Ltd.",'-MRF-7423-24&amp;24-25'!H33,"")))))</f>
        <v>1235.4000000000001</v>
      </c>
      <c r="C34">
        <f>IF('dash board'!$H$5="Dixon Technologies (India) Ltd.",'DIXON7423-24&amp;24-25'!D33,IF('dash board'!$H$5="Bharat Forge Ltd.",'BHARATFOR 7424-25&amp;23-24'!D33,IF('dash board'!$H$5="Persistent Systems Ltd.",'PERSISTENT 23-24&amp;24-25'!D33,IF('dash board'!$H$5="Ipca Laboratories Ltd.",'IPCALAB 7-4-23&amp;24,24&amp;25'!H33,IF('dash board'!$H$5="MRF Ltd.",'-MRF-7423-24&amp;24-25'!D33,"")))))</f>
        <v>1249.3499999999999</v>
      </c>
      <c r="D34">
        <f>IF('dash board'!$H$5="Dixon Technologies (India) Ltd.",'DIXON7423-24&amp;24-25'!E33,IF('dash board'!$H$5="Bharat Forge Ltd.",'BHARATFOR 7424-25&amp;23-24'!E33,IF('dash board'!$H$5="Persistent Systems Ltd.",'PERSISTENT 23-24&amp;24-25'!E33,IF('dash board'!$H$5="Ipca Laboratories Ltd.",'IPCALAB 7-4-23&amp;24,24&amp;25'!I33,IF('dash board'!$H$5="MRF Ltd.",'-MRF-7423-24&amp;24-25'!E33,"")))))</f>
        <v>1208.2</v>
      </c>
      <c r="E34">
        <f>IF('dash board'!$H$5="Dixon Technologies (India) Ltd.",'DIXON7423-24&amp;24-25'!C33,IF('dash board'!$H$5="Bharat Forge Ltd.",'BHARATFOR 7424-25&amp;23-24'!C33,IF('dash board'!$H$5="Persistent Systems Ltd.",'PERSISTENT 23-24&amp;24-25'!C33,IF('dash board'!$H$5="Ipca Laboratories Ltd.",'IPCALAB 7-4-23&amp;24,24&amp;25'!G33,IF('dash board'!$H$5="MRF Ltd.",'-MRF-7423-24&amp;24-25'!C33,"")))))</f>
        <v>1241.45</v>
      </c>
      <c r="F34">
        <f>IF('dash board'!$H$5="Dixon Technologies (India) Ltd.",'DIXON7423-24&amp;24-25'!L33,IF('dash board'!$H$5="Bharat Forge Ltd.",'BHARATFOR 7424-25&amp;23-24'!L33,IF('dash board'!$H$5="Persistent Systems Ltd.",'PERSISTENT 23-24&amp;24-25'!L33,IF('dash board'!$H$5="Ipca Laboratories Ltd.",'IPCALAB 7-4-23&amp;24,24&amp;25'!F33,IF('dash board'!$H$5="MRF Ltd.",'-MRF-7423-24&amp;24-25'!L33,"")))))</f>
        <v>267316</v>
      </c>
    </row>
    <row r="35" spans="1:6" x14ac:dyDescent="0.3">
      <c r="A35" s="126">
        <v>45341</v>
      </c>
      <c r="B35">
        <f>IF('dash board'!$H$5="Dixon Technologies (India) Ltd.",'DIXON7423-24&amp;24-25'!H34,IF('dash board'!$H$5="Bharat Forge Ltd.",'BHARATFOR 7424-25&amp;23-24'!B34,IF('dash board'!$H$5="Persistent Systems Ltd.",'PERSISTENT 23-24&amp;24-25'!H34,IF('dash board'!$H$5="Ipca Laboratories Ltd.",'IPCALAB 7-4-23&amp;24,24&amp;25'!D34,IF('dash board'!$H$5="MRF Ltd.",'-MRF-7423-24&amp;24-25'!H34,"")))))</f>
        <v>1235.95</v>
      </c>
      <c r="C35">
        <f>IF('dash board'!$H$5="Dixon Technologies (India) Ltd.",'DIXON7423-24&amp;24-25'!D34,IF('dash board'!$H$5="Bharat Forge Ltd.",'BHARATFOR 7424-25&amp;23-24'!D34,IF('dash board'!$H$5="Persistent Systems Ltd.",'PERSISTENT 23-24&amp;24-25'!D34,IF('dash board'!$H$5="Ipca Laboratories Ltd.",'IPCALAB 7-4-23&amp;24,24&amp;25'!H34,IF('dash board'!$H$5="MRF Ltd.",'-MRF-7423-24&amp;24-25'!D34,"")))))</f>
        <v>1260.55</v>
      </c>
      <c r="D35">
        <f>IF('dash board'!$H$5="Dixon Technologies (India) Ltd.",'DIXON7423-24&amp;24-25'!E34,IF('dash board'!$H$5="Bharat Forge Ltd.",'BHARATFOR 7424-25&amp;23-24'!E34,IF('dash board'!$H$5="Persistent Systems Ltd.",'PERSISTENT 23-24&amp;24-25'!E34,IF('dash board'!$H$5="Ipca Laboratories Ltd.",'IPCALAB 7-4-23&amp;24,24&amp;25'!I34,IF('dash board'!$H$5="MRF Ltd.",'-MRF-7423-24&amp;24-25'!E34,"")))))</f>
        <v>1225.4000000000001</v>
      </c>
      <c r="E35">
        <f>IF('dash board'!$H$5="Dixon Technologies (India) Ltd.",'DIXON7423-24&amp;24-25'!C34,IF('dash board'!$H$5="Bharat Forge Ltd.",'BHARATFOR 7424-25&amp;23-24'!C34,IF('dash board'!$H$5="Persistent Systems Ltd.",'PERSISTENT 23-24&amp;24-25'!C34,IF('dash board'!$H$5="Ipca Laboratories Ltd.",'IPCALAB 7-4-23&amp;24,24&amp;25'!G34,IF('dash board'!$H$5="MRF Ltd.",'-MRF-7423-24&amp;24-25'!C34,"")))))</f>
        <v>1248.05</v>
      </c>
      <c r="F35">
        <f>IF('dash board'!$H$5="Dixon Technologies (India) Ltd.",'DIXON7423-24&amp;24-25'!L34,IF('dash board'!$H$5="Bharat Forge Ltd.",'BHARATFOR 7424-25&amp;23-24'!L34,IF('dash board'!$H$5="Persistent Systems Ltd.",'PERSISTENT 23-24&amp;24-25'!L34,IF('dash board'!$H$5="Ipca Laboratories Ltd.",'IPCALAB 7-4-23&amp;24,24&amp;25'!F34,IF('dash board'!$H$5="MRF Ltd.",'-MRF-7423-24&amp;24-25'!L34,"")))))</f>
        <v>305423</v>
      </c>
    </row>
    <row r="36" spans="1:6" x14ac:dyDescent="0.3">
      <c r="A36" s="126">
        <v>45338</v>
      </c>
      <c r="B36">
        <f>IF('dash board'!$H$5="Dixon Technologies (India) Ltd.",'DIXON7423-24&amp;24-25'!H35,IF('dash board'!$H$5="Bharat Forge Ltd.",'BHARATFOR 7424-25&amp;23-24'!B35,IF('dash board'!$H$5="Persistent Systems Ltd.",'PERSISTENT 23-24&amp;24-25'!H35,IF('dash board'!$H$5="Ipca Laboratories Ltd.",'IPCALAB 7-4-23&amp;24,24&amp;25'!D35,IF('dash board'!$H$5="MRF Ltd.",'-MRF-7423-24&amp;24-25'!H35,"")))))</f>
        <v>1241.45</v>
      </c>
      <c r="C36">
        <f>IF('dash board'!$H$5="Dixon Technologies (India) Ltd.",'DIXON7423-24&amp;24-25'!D35,IF('dash board'!$H$5="Bharat Forge Ltd.",'BHARATFOR 7424-25&amp;23-24'!D35,IF('dash board'!$H$5="Persistent Systems Ltd.",'PERSISTENT 23-24&amp;24-25'!D35,IF('dash board'!$H$5="Ipca Laboratories Ltd.",'IPCALAB 7-4-23&amp;24,24&amp;25'!H35,IF('dash board'!$H$5="MRF Ltd.",'-MRF-7423-24&amp;24-25'!D35,"")))))</f>
        <v>1247.55</v>
      </c>
      <c r="D36">
        <f>IF('dash board'!$H$5="Dixon Technologies (India) Ltd.",'DIXON7423-24&amp;24-25'!E35,IF('dash board'!$H$5="Bharat Forge Ltd.",'BHARATFOR 7424-25&amp;23-24'!E35,IF('dash board'!$H$5="Persistent Systems Ltd.",'PERSISTENT 23-24&amp;24-25'!E35,IF('dash board'!$H$5="Ipca Laboratories Ltd.",'IPCALAB 7-4-23&amp;24,24&amp;25'!I35,IF('dash board'!$H$5="MRF Ltd.",'-MRF-7423-24&amp;24-25'!E35,"")))))</f>
        <v>1155</v>
      </c>
      <c r="E36">
        <f>IF('dash board'!$H$5="Dixon Technologies (India) Ltd.",'DIXON7423-24&amp;24-25'!C35,IF('dash board'!$H$5="Bharat Forge Ltd.",'BHARATFOR 7424-25&amp;23-24'!C35,IF('dash board'!$H$5="Persistent Systems Ltd.",'PERSISTENT 23-24&amp;24-25'!C35,IF('dash board'!$H$5="Ipca Laboratories Ltd.",'IPCALAB 7-4-23&amp;24,24&amp;25'!G35,IF('dash board'!$H$5="MRF Ltd.",'-MRF-7423-24&amp;24-25'!C35,"")))))</f>
        <v>1155.8</v>
      </c>
      <c r="F36">
        <f>IF('dash board'!$H$5="Dixon Technologies (India) Ltd.",'DIXON7423-24&amp;24-25'!L35,IF('dash board'!$H$5="Bharat Forge Ltd.",'BHARATFOR 7424-25&amp;23-24'!L35,IF('dash board'!$H$5="Persistent Systems Ltd.",'PERSISTENT 23-24&amp;24-25'!L35,IF('dash board'!$H$5="Ipca Laboratories Ltd.",'IPCALAB 7-4-23&amp;24,24&amp;25'!F35,IF('dash board'!$H$5="MRF Ltd.",'-MRF-7423-24&amp;24-25'!L35,"")))))</f>
        <v>2036820</v>
      </c>
    </row>
    <row r="37" spans="1:6" x14ac:dyDescent="0.3">
      <c r="A37" s="126">
        <v>45337</v>
      </c>
      <c r="B37">
        <f>IF('dash board'!$H$5="Dixon Technologies (India) Ltd.",'DIXON7423-24&amp;24-25'!H36,IF('dash board'!$H$5="Bharat Forge Ltd.",'BHARATFOR 7424-25&amp;23-24'!B36,IF('dash board'!$H$5="Persistent Systems Ltd.",'PERSISTENT 23-24&amp;24-25'!H36,IF('dash board'!$H$5="Ipca Laboratories Ltd.",'IPCALAB 7-4-23&amp;24,24&amp;25'!D36,IF('dash board'!$H$5="MRF Ltd.",'-MRF-7423-24&amp;24-25'!H36,"")))))</f>
        <v>1152.3499999999999</v>
      </c>
      <c r="C37">
        <f>IF('dash board'!$H$5="Dixon Technologies (India) Ltd.",'DIXON7423-24&amp;24-25'!D36,IF('dash board'!$H$5="Bharat Forge Ltd.",'BHARATFOR 7424-25&amp;23-24'!D36,IF('dash board'!$H$5="Persistent Systems Ltd.",'PERSISTENT 23-24&amp;24-25'!D36,IF('dash board'!$H$5="Ipca Laboratories Ltd.",'IPCALAB 7-4-23&amp;24,24&amp;25'!H36,IF('dash board'!$H$5="MRF Ltd.",'-MRF-7423-24&amp;24-25'!D36,"")))))</f>
        <v>1192</v>
      </c>
      <c r="D37">
        <f>IF('dash board'!$H$5="Dixon Technologies (India) Ltd.",'DIXON7423-24&amp;24-25'!E36,IF('dash board'!$H$5="Bharat Forge Ltd.",'BHARATFOR 7424-25&amp;23-24'!E36,IF('dash board'!$H$5="Persistent Systems Ltd.",'PERSISTENT 23-24&amp;24-25'!E36,IF('dash board'!$H$5="Ipca Laboratories Ltd.",'IPCALAB 7-4-23&amp;24,24&amp;25'!I36,IF('dash board'!$H$5="MRF Ltd.",'-MRF-7423-24&amp;24-25'!E36,"")))))</f>
        <v>1145</v>
      </c>
      <c r="E37">
        <f>IF('dash board'!$H$5="Dixon Technologies (India) Ltd.",'DIXON7423-24&amp;24-25'!C36,IF('dash board'!$H$5="Bharat Forge Ltd.",'BHARATFOR 7424-25&amp;23-24'!C36,IF('dash board'!$H$5="Persistent Systems Ltd.",'PERSISTENT 23-24&amp;24-25'!C36,IF('dash board'!$H$5="Ipca Laboratories Ltd.",'IPCALAB 7-4-23&amp;24,24&amp;25'!G36,IF('dash board'!$H$5="MRF Ltd.",'-MRF-7423-24&amp;24-25'!C36,"")))))</f>
        <v>1164.5</v>
      </c>
      <c r="F37">
        <f>IF('dash board'!$H$5="Dixon Technologies (India) Ltd.",'DIXON7423-24&amp;24-25'!L36,IF('dash board'!$H$5="Bharat Forge Ltd.",'BHARATFOR 7424-25&amp;23-24'!L36,IF('dash board'!$H$5="Persistent Systems Ltd.",'PERSISTENT 23-24&amp;24-25'!L36,IF('dash board'!$H$5="Ipca Laboratories Ltd.",'IPCALAB 7-4-23&amp;24,24&amp;25'!F36,IF('dash board'!$H$5="MRF Ltd.",'-MRF-7423-24&amp;24-25'!L36,"")))))</f>
        <v>777977</v>
      </c>
    </row>
    <row r="38" spans="1:6" x14ac:dyDescent="0.3">
      <c r="A38" s="126">
        <v>45336</v>
      </c>
      <c r="B38">
        <f>IF('dash board'!$H$5="Dixon Technologies (India) Ltd.",'DIXON7423-24&amp;24-25'!H37,IF('dash board'!$H$5="Bharat Forge Ltd.",'BHARATFOR 7424-25&amp;23-24'!B37,IF('dash board'!$H$5="Persistent Systems Ltd.",'PERSISTENT 23-24&amp;24-25'!H37,IF('dash board'!$H$5="Ipca Laboratories Ltd.",'IPCALAB 7-4-23&amp;24,24&amp;25'!D37,IF('dash board'!$H$5="MRF Ltd.",'-MRF-7423-24&amp;24-25'!H37,"")))))</f>
        <v>1154.7</v>
      </c>
      <c r="C38">
        <f>IF('dash board'!$H$5="Dixon Technologies (India) Ltd.",'DIXON7423-24&amp;24-25'!D37,IF('dash board'!$H$5="Bharat Forge Ltd.",'BHARATFOR 7424-25&amp;23-24'!D37,IF('dash board'!$H$5="Persistent Systems Ltd.",'PERSISTENT 23-24&amp;24-25'!D37,IF('dash board'!$H$5="Ipca Laboratories Ltd.",'IPCALAB 7-4-23&amp;24,24&amp;25'!H37,IF('dash board'!$H$5="MRF Ltd.",'-MRF-7423-24&amp;24-25'!D37,"")))))</f>
        <v>1207.5</v>
      </c>
      <c r="D38">
        <f>IF('dash board'!$H$5="Dixon Technologies (India) Ltd.",'DIXON7423-24&amp;24-25'!E37,IF('dash board'!$H$5="Bharat Forge Ltd.",'BHARATFOR 7424-25&amp;23-24'!E37,IF('dash board'!$H$5="Persistent Systems Ltd.",'PERSISTENT 23-24&amp;24-25'!E37,IF('dash board'!$H$5="Ipca Laboratories Ltd.",'IPCALAB 7-4-23&amp;24,24&amp;25'!I37,IF('dash board'!$H$5="MRF Ltd.",'-MRF-7423-24&amp;24-25'!E37,"")))))</f>
        <v>1134.05</v>
      </c>
      <c r="E38">
        <f>IF('dash board'!$H$5="Dixon Technologies (India) Ltd.",'DIXON7423-24&amp;24-25'!C37,IF('dash board'!$H$5="Bharat Forge Ltd.",'BHARATFOR 7424-25&amp;23-24'!C37,IF('dash board'!$H$5="Persistent Systems Ltd.",'PERSISTENT 23-24&amp;24-25'!C37,IF('dash board'!$H$5="Ipca Laboratories Ltd.",'IPCALAB 7-4-23&amp;24,24&amp;25'!G37,IF('dash board'!$H$5="MRF Ltd.",'-MRF-7423-24&amp;24-25'!C37,"")))))</f>
        <v>1144</v>
      </c>
      <c r="F38">
        <f>IF('dash board'!$H$5="Dixon Technologies (India) Ltd.",'DIXON7423-24&amp;24-25'!L37,IF('dash board'!$H$5="Bharat Forge Ltd.",'BHARATFOR 7424-25&amp;23-24'!L37,IF('dash board'!$H$5="Persistent Systems Ltd.",'PERSISTENT 23-24&amp;24-25'!L37,IF('dash board'!$H$5="Ipca Laboratories Ltd.",'IPCALAB 7-4-23&amp;24,24&amp;25'!F37,IF('dash board'!$H$5="MRF Ltd.",'-MRF-7423-24&amp;24-25'!L37,"")))))</f>
        <v>1103355</v>
      </c>
    </row>
    <row r="39" spans="1:6" x14ac:dyDescent="0.3">
      <c r="A39" s="126">
        <v>45335</v>
      </c>
      <c r="B39">
        <f>IF('dash board'!$H$5="Dixon Technologies (India) Ltd.",'DIXON7423-24&amp;24-25'!H38,IF('dash board'!$H$5="Bharat Forge Ltd.",'BHARATFOR 7424-25&amp;23-24'!B38,IF('dash board'!$H$5="Persistent Systems Ltd.",'PERSISTENT 23-24&amp;24-25'!H38,IF('dash board'!$H$5="Ipca Laboratories Ltd.",'IPCALAB 7-4-23&amp;24,24&amp;25'!D38,IF('dash board'!$H$5="MRF Ltd.",'-MRF-7423-24&amp;24-25'!H38,"")))))</f>
        <v>1160.6500000000001</v>
      </c>
      <c r="C39">
        <f>IF('dash board'!$H$5="Dixon Technologies (India) Ltd.",'DIXON7423-24&amp;24-25'!D38,IF('dash board'!$H$5="Bharat Forge Ltd.",'BHARATFOR 7424-25&amp;23-24'!D38,IF('dash board'!$H$5="Persistent Systems Ltd.",'PERSISTENT 23-24&amp;24-25'!D38,IF('dash board'!$H$5="Ipca Laboratories Ltd.",'IPCALAB 7-4-23&amp;24,24&amp;25'!H38,IF('dash board'!$H$5="MRF Ltd.",'-MRF-7423-24&amp;24-25'!D38,"")))))</f>
        <v>1182.3499999999999</v>
      </c>
      <c r="D39">
        <f>IF('dash board'!$H$5="Dixon Technologies (India) Ltd.",'DIXON7423-24&amp;24-25'!E38,IF('dash board'!$H$5="Bharat Forge Ltd.",'BHARATFOR 7424-25&amp;23-24'!E38,IF('dash board'!$H$5="Persistent Systems Ltd.",'PERSISTENT 23-24&amp;24-25'!E38,IF('dash board'!$H$5="Ipca Laboratories Ltd.",'IPCALAB 7-4-23&amp;24,24&amp;25'!I38,IF('dash board'!$H$5="MRF Ltd.",'-MRF-7423-24&amp;24-25'!E38,"")))))</f>
        <v>1146.8499999999999</v>
      </c>
      <c r="E39">
        <f>IF('dash board'!$H$5="Dixon Technologies (India) Ltd.",'DIXON7423-24&amp;24-25'!C38,IF('dash board'!$H$5="Bharat Forge Ltd.",'BHARATFOR 7424-25&amp;23-24'!C38,IF('dash board'!$H$5="Persistent Systems Ltd.",'PERSISTENT 23-24&amp;24-25'!C38,IF('dash board'!$H$5="Ipca Laboratories Ltd.",'IPCALAB 7-4-23&amp;24,24&amp;25'!G38,IF('dash board'!$H$5="MRF Ltd.",'-MRF-7423-24&amp;24-25'!C38,"")))))</f>
        <v>1182.3499999999999</v>
      </c>
      <c r="F39">
        <f>IF('dash board'!$H$5="Dixon Technologies (India) Ltd.",'DIXON7423-24&amp;24-25'!L38,IF('dash board'!$H$5="Bharat Forge Ltd.",'BHARATFOR 7424-25&amp;23-24'!L38,IF('dash board'!$H$5="Persistent Systems Ltd.",'PERSISTENT 23-24&amp;24-25'!L38,IF('dash board'!$H$5="Ipca Laboratories Ltd.",'IPCALAB 7-4-23&amp;24,24&amp;25'!F38,IF('dash board'!$H$5="MRF Ltd.",'-MRF-7423-24&amp;24-25'!L38,"")))))</f>
        <v>334482</v>
      </c>
    </row>
    <row r="40" spans="1:6" x14ac:dyDescent="0.3">
      <c r="A40" s="126">
        <v>45334</v>
      </c>
      <c r="B40">
        <f>IF('dash board'!$H$5="Dixon Technologies (India) Ltd.",'DIXON7423-24&amp;24-25'!H39,IF('dash board'!$H$5="Bharat Forge Ltd.",'BHARATFOR 7424-25&amp;23-24'!B39,IF('dash board'!$H$5="Persistent Systems Ltd.",'PERSISTENT 23-24&amp;24-25'!H39,IF('dash board'!$H$5="Ipca Laboratories Ltd.",'IPCALAB 7-4-23&amp;24,24&amp;25'!D39,IF('dash board'!$H$5="MRF Ltd.",'-MRF-7423-24&amp;24-25'!H39,"")))))</f>
        <v>1168.2</v>
      </c>
      <c r="C40">
        <f>IF('dash board'!$H$5="Dixon Technologies (India) Ltd.",'DIXON7423-24&amp;24-25'!D39,IF('dash board'!$H$5="Bharat Forge Ltd.",'BHARATFOR 7424-25&amp;23-24'!D39,IF('dash board'!$H$5="Persistent Systems Ltd.",'PERSISTENT 23-24&amp;24-25'!D39,IF('dash board'!$H$5="Ipca Laboratories Ltd.",'IPCALAB 7-4-23&amp;24,24&amp;25'!H39,IF('dash board'!$H$5="MRF Ltd.",'-MRF-7423-24&amp;24-25'!D39,"")))))</f>
        <v>1201.9000000000001</v>
      </c>
      <c r="D40">
        <f>IF('dash board'!$H$5="Dixon Technologies (India) Ltd.",'DIXON7423-24&amp;24-25'!E39,IF('dash board'!$H$5="Bharat Forge Ltd.",'BHARATFOR 7424-25&amp;23-24'!E39,IF('dash board'!$H$5="Persistent Systems Ltd.",'PERSISTENT 23-24&amp;24-25'!E39,IF('dash board'!$H$5="Ipca Laboratories Ltd.",'IPCALAB 7-4-23&amp;24,24&amp;25'!I39,IF('dash board'!$H$5="MRF Ltd.",'-MRF-7423-24&amp;24-25'!E39,"")))))</f>
        <v>1151.3499999999999</v>
      </c>
      <c r="E40">
        <f>IF('dash board'!$H$5="Dixon Technologies (India) Ltd.",'DIXON7423-24&amp;24-25'!C39,IF('dash board'!$H$5="Bharat Forge Ltd.",'BHARATFOR 7424-25&amp;23-24'!C39,IF('dash board'!$H$5="Persistent Systems Ltd.",'PERSISTENT 23-24&amp;24-25'!C39,IF('dash board'!$H$5="Ipca Laboratories Ltd.",'IPCALAB 7-4-23&amp;24,24&amp;25'!G39,IF('dash board'!$H$5="MRF Ltd.",'-MRF-7423-24&amp;24-25'!C39,"")))))</f>
        <v>1198.9000000000001</v>
      </c>
      <c r="F40">
        <f>IF('dash board'!$H$5="Dixon Technologies (India) Ltd.",'DIXON7423-24&amp;24-25'!L39,IF('dash board'!$H$5="Bharat Forge Ltd.",'BHARATFOR 7424-25&amp;23-24'!L39,IF('dash board'!$H$5="Persistent Systems Ltd.",'PERSISTENT 23-24&amp;24-25'!L39,IF('dash board'!$H$5="Ipca Laboratories Ltd.",'IPCALAB 7-4-23&amp;24,24&amp;25'!F39,IF('dash board'!$H$5="MRF Ltd.",'-MRF-7423-24&amp;24-25'!L39,"")))))</f>
        <v>576271</v>
      </c>
    </row>
    <row r="41" spans="1:6" x14ac:dyDescent="0.3">
      <c r="A41" s="126">
        <v>45331</v>
      </c>
      <c r="B41">
        <f>IF('dash board'!$H$5="Dixon Technologies (India) Ltd.",'DIXON7423-24&amp;24-25'!H40,IF('dash board'!$H$5="Bharat Forge Ltd.",'BHARATFOR 7424-25&amp;23-24'!B40,IF('dash board'!$H$5="Persistent Systems Ltd.",'PERSISTENT 23-24&amp;24-25'!H40,IF('dash board'!$H$5="Ipca Laboratories Ltd.",'IPCALAB 7-4-23&amp;24,24&amp;25'!D40,IF('dash board'!$H$5="MRF Ltd.",'-MRF-7423-24&amp;24-25'!H40,"")))))</f>
        <v>1195.5999999999999</v>
      </c>
      <c r="C41">
        <f>IF('dash board'!$H$5="Dixon Technologies (India) Ltd.",'DIXON7423-24&amp;24-25'!D40,IF('dash board'!$H$5="Bharat Forge Ltd.",'BHARATFOR 7424-25&amp;23-24'!D40,IF('dash board'!$H$5="Persistent Systems Ltd.",'PERSISTENT 23-24&amp;24-25'!D40,IF('dash board'!$H$5="Ipca Laboratories Ltd.",'IPCALAB 7-4-23&amp;24,24&amp;25'!H40,IF('dash board'!$H$5="MRF Ltd.",'-MRF-7423-24&amp;24-25'!D40,"")))))</f>
        <v>1224</v>
      </c>
      <c r="D41">
        <f>IF('dash board'!$H$5="Dixon Technologies (India) Ltd.",'DIXON7423-24&amp;24-25'!E40,IF('dash board'!$H$5="Bharat Forge Ltd.",'BHARATFOR 7424-25&amp;23-24'!E40,IF('dash board'!$H$5="Persistent Systems Ltd.",'PERSISTENT 23-24&amp;24-25'!E40,IF('dash board'!$H$5="Ipca Laboratories Ltd.",'IPCALAB 7-4-23&amp;24,24&amp;25'!I40,IF('dash board'!$H$5="MRF Ltd.",'-MRF-7423-24&amp;24-25'!E40,"")))))</f>
        <v>1190</v>
      </c>
      <c r="E41">
        <f>IF('dash board'!$H$5="Dixon Technologies (India) Ltd.",'DIXON7423-24&amp;24-25'!C40,IF('dash board'!$H$5="Bharat Forge Ltd.",'BHARATFOR 7424-25&amp;23-24'!C40,IF('dash board'!$H$5="Persistent Systems Ltd.",'PERSISTENT 23-24&amp;24-25'!C40,IF('dash board'!$H$5="Ipca Laboratories Ltd.",'IPCALAB 7-4-23&amp;24,24&amp;25'!G40,IF('dash board'!$H$5="MRF Ltd.",'-MRF-7423-24&amp;24-25'!C40,"")))))</f>
        <v>1219.8</v>
      </c>
      <c r="F41">
        <f>IF('dash board'!$H$5="Dixon Technologies (India) Ltd.",'DIXON7423-24&amp;24-25'!L40,IF('dash board'!$H$5="Bharat Forge Ltd.",'BHARATFOR 7424-25&amp;23-24'!L40,IF('dash board'!$H$5="Persistent Systems Ltd.",'PERSISTENT 23-24&amp;24-25'!L40,IF('dash board'!$H$5="Ipca Laboratories Ltd.",'IPCALAB 7-4-23&amp;24,24&amp;25'!F40,IF('dash board'!$H$5="MRF Ltd.",'-MRF-7423-24&amp;24-25'!L40,"")))))</f>
        <v>256840</v>
      </c>
    </row>
    <row r="42" spans="1:6" x14ac:dyDescent="0.3">
      <c r="A42" s="126">
        <v>45330</v>
      </c>
      <c r="B42">
        <f>IF('dash board'!$H$5="Dixon Technologies (India) Ltd.",'DIXON7423-24&amp;24-25'!H41,IF('dash board'!$H$5="Bharat Forge Ltd.",'BHARATFOR 7424-25&amp;23-24'!B41,IF('dash board'!$H$5="Persistent Systems Ltd.",'PERSISTENT 23-24&amp;24-25'!H41,IF('dash board'!$H$5="Ipca Laboratories Ltd.",'IPCALAB 7-4-23&amp;24,24&amp;25'!D41,IF('dash board'!$H$5="MRF Ltd.",'-MRF-7423-24&amp;24-25'!H41,"")))))</f>
        <v>1215.75</v>
      </c>
      <c r="C42">
        <f>IF('dash board'!$H$5="Dixon Technologies (India) Ltd.",'DIXON7423-24&amp;24-25'!D41,IF('dash board'!$H$5="Bharat Forge Ltd.",'BHARATFOR 7424-25&amp;23-24'!D41,IF('dash board'!$H$5="Persistent Systems Ltd.",'PERSISTENT 23-24&amp;24-25'!D41,IF('dash board'!$H$5="Ipca Laboratories Ltd.",'IPCALAB 7-4-23&amp;24,24&amp;25'!H41,IF('dash board'!$H$5="MRF Ltd.",'-MRF-7423-24&amp;24-25'!D41,"")))))</f>
        <v>1263.95</v>
      </c>
      <c r="D42">
        <f>IF('dash board'!$H$5="Dixon Technologies (India) Ltd.",'DIXON7423-24&amp;24-25'!E41,IF('dash board'!$H$5="Bharat Forge Ltd.",'BHARATFOR 7424-25&amp;23-24'!E41,IF('dash board'!$H$5="Persistent Systems Ltd.",'PERSISTENT 23-24&amp;24-25'!E41,IF('dash board'!$H$5="Ipca Laboratories Ltd.",'IPCALAB 7-4-23&amp;24,24&amp;25'!I41,IF('dash board'!$H$5="MRF Ltd.",'-MRF-7423-24&amp;24-25'!E41,"")))))</f>
        <v>1210</v>
      </c>
      <c r="E42">
        <f>IF('dash board'!$H$5="Dixon Technologies (India) Ltd.",'DIXON7423-24&amp;24-25'!C41,IF('dash board'!$H$5="Bharat Forge Ltd.",'BHARATFOR 7424-25&amp;23-24'!C41,IF('dash board'!$H$5="Persistent Systems Ltd.",'PERSISTENT 23-24&amp;24-25'!C41,IF('dash board'!$H$5="Ipca Laboratories Ltd.",'IPCALAB 7-4-23&amp;24,24&amp;25'!G41,IF('dash board'!$H$5="MRF Ltd.",'-MRF-7423-24&amp;24-25'!C41,"")))))</f>
        <v>1230</v>
      </c>
      <c r="F42">
        <f>IF('dash board'!$H$5="Dixon Technologies (India) Ltd.",'DIXON7423-24&amp;24-25'!L41,IF('dash board'!$H$5="Bharat Forge Ltd.",'BHARATFOR 7424-25&amp;23-24'!L41,IF('dash board'!$H$5="Persistent Systems Ltd.",'PERSISTENT 23-24&amp;24-25'!L41,IF('dash board'!$H$5="Ipca Laboratories Ltd.",'IPCALAB 7-4-23&amp;24,24&amp;25'!F41,IF('dash board'!$H$5="MRF Ltd.",'-MRF-7423-24&amp;24-25'!L41,"")))))</f>
        <v>820166</v>
      </c>
    </row>
    <row r="43" spans="1:6" x14ac:dyDescent="0.3">
      <c r="A43" s="126">
        <v>45329</v>
      </c>
      <c r="B43">
        <f>IF('dash board'!$H$5="Dixon Technologies (India) Ltd.",'DIXON7423-24&amp;24-25'!H42,IF('dash board'!$H$5="Bharat Forge Ltd.",'BHARATFOR 7424-25&amp;23-24'!B42,IF('dash board'!$H$5="Persistent Systems Ltd.",'PERSISTENT 23-24&amp;24-25'!H42,IF('dash board'!$H$5="Ipca Laboratories Ltd.",'IPCALAB 7-4-23&amp;24,24&amp;25'!D42,IF('dash board'!$H$5="MRF Ltd.",'-MRF-7423-24&amp;24-25'!H42,"")))))</f>
        <v>1225.5</v>
      </c>
      <c r="C43">
        <f>IF('dash board'!$H$5="Dixon Technologies (India) Ltd.",'DIXON7423-24&amp;24-25'!D42,IF('dash board'!$H$5="Bharat Forge Ltd.",'BHARATFOR 7424-25&amp;23-24'!D42,IF('dash board'!$H$5="Persistent Systems Ltd.",'PERSISTENT 23-24&amp;24-25'!D42,IF('dash board'!$H$5="Ipca Laboratories Ltd.",'IPCALAB 7-4-23&amp;24,24&amp;25'!H42,IF('dash board'!$H$5="MRF Ltd.",'-MRF-7423-24&amp;24-25'!D42,"")))))</f>
        <v>1232.3499999999999</v>
      </c>
      <c r="D43">
        <f>IF('dash board'!$H$5="Dixon Technologies (India) Ltd.",'DIXON7423-24&amp;24-25'!E42,IF('dash board'!$H$5="Bharat Forge Ltd.",'BHARATFOR 7424-25&amp;23-24'!E42,IF('dash board'!$H$5="Persistent Systems Ltd.",'PERSISTENT 23-24&amp;24-25'!E42,IF('dash board'!$H$5="Ipca Laboratories Ltd.",'IPCALAB 7-4-23&amp;24,24&amp;25'!I42,IF('dash board'!$H$5="MRF Ltd.",'-MRF-7423-24&amp;24-25'!E42,"")))))</f>
        <v>1192.8499999999999</v>
      </c>
      <c r="E43">
        <f>IF('dash board'!$H$5="Dixon Technologies (India) Ltd.",'DIXON7423-24&amp;24-25'!C42,IF('dash board'!$H$5="Bharat Forge Ltd.",'BHARATFOR 7424-25&amp;23-24'!C42,IF('dash board'!$H$5="Persistent Systems Ltd.",'PERSISTENT 23-24&amp;24-25'!C42,IF('dash board'!$H$5="Ipca Laboratories Ltd.",'IPCALAB 7-4-23&amp;24,24&amp;25'!G42,IF('dash board'!$H$5="MRF Ltd.",'-MRF-7423-24&amp;24-25'!C42,"")))))</f>
        <v>1204</v>
      </c>
      <c r="F43">
        <f>IF('dash board'!$H$5="Dixon Technologies (India) Ltd.",'DIXON7423-24&amp;24-25'!L42,IF('dash board'!$H$5="Bharat Forge Ltd.",'BHARATFOR 7424-25&amp;23-24'!L42,IF('dash board'!$H$5="Persistent Systems Ltd.",'PERSISTENT 23-24&amp;24-25'!L42,IF('dash board'!$H$5="Ipca Laboratories Ltd.",'IPCALAB 7-4-23&amp;24,24&amp;25'!F42,IF('dash board'!$H$5="MRF Ltd.",'-MRF-7423-24&amp;24-25'!L42,"")))))</f>
        <v>922586</v>
      </c>
    </row>
    <row r="44" spans="1:6" x14ac:dyDescent="0.3">
      <c r="A44" s="126">
        <v>45328</v>
      </c>
      <c r="B44">
        <f>IF('dash board'!$H$5="Dixon Technologies (India) Ltd.",'DIXON7423-24&amp;24-25'!H43,IF('dash board'!$H$5="Bharat Forge Ltd.",'BHARATFOR 7424-25&amp;23-24'!B43,IF('dash board'!$H$5="Persistent Systems Ltd.",'PERSISTENT 23-24&amp;24-25'!H43,IF('dash board'!$H$5="Ipca Laboratories Ltd.",'IPCALAB 7-4-23&amp;24,24&amp;25'!D43,IF('dash board'!$H$5="MRF Ltd.",'-MRF-7423-24&amp;24-25'!H43,"")))))</f>
        <v>1199.1500000000001</v>
      </c>
      <c r="C44">
        <f>IF('dash board'!$H$5="Dixon Technologies (India) Ltd.",'DIXON7423-24&amp;24-25'!D43,IF('dash board'!$H$5="Bharat Forge Ltd.",'BHARATFOR 7424-25&amp;23-24'!D43,IF('dash board'!$H$5="Persistent Systems Ltd.",'PERSISTENT 23-24&amp;24-25'!D43,IF('dash board'!$H$5="Ipca Laboratories Ltd.",'IPCALAB 7-4-23&amp;24,24&amp;25'!H43,IF('dash board'!$H$5="MRF Ltd.",'-MRF-7423-24&amp;24-25'!D43,"")))))</f>
        <v>1203.95</v>
      </c>
      <c r="D44">
        <f>IF('dash board'!$H$5="Dixon Technologies (India) Ltd.",'DIXON7423-24&amp;24-25'!E43,IF('dash board'!$H$5="Bharat Forge Ltd.",'BHARATFOR 7424-25&amp;23-24'!E43,IF('dash board'!$H$5="Persistent Systems Ltd.",'PERSISTENT 23-24&amp;24-25'!E43,IF('dash board'!$H$5="Ipca Laboratories Ltd.",'IPCALAB 7-4-23&amp;24,24&amp;25'!I43,IF('dash board'!$H$5="MRF Ltd.",'-MRF-7423-24&amp;24-25'!E43,"")))))</f>
        <v>1134.3499999999999</v>
      </c>
      <c r="E44">
        <f>IF('dash board'!$H$5="Dixon Technologies (India) Ltd.",'DIXON7423-24&amp;24-25'!C43,IF('dash board'!$H$5="Bharat Forge Ltd.",'BHARATFOR 7424-25&amp;23-24'!C43,IF('dash board'!$H$5="Persistent Systems Ltd.",'PERSISTENT 23-24&amp;24-25'!C43,IF('dash board'!$H$5="Ipca Laboratories Ltd.",'IPCALAB 7-4-23&amp;24,24&amp;25'!G43,IF('dash board'!$H$5="MRF Ltd.",'-MRF-7423-24&amp;24-25'!C43,"")))))</f>
        <v>1134.3499999999999</v>
      </c>
      <c r="F44">
        <f>IF('dash board'!$H$5="Dixon Technologies (India) Ltd.",'DIXON7423-24&amp;24-25'!L43,IF('dash board'!$H$5="Bharat Forge Ltd.",'BHARATFOR 7424-25&amp;23-24'!L43,IF('dash board'!$H$5="Persistent Systems Ltd.",'PERSISTENT 23-24&amp;24-25'!L43,IF('dash board'!$H$5="Ipca Laboratories Ltd.",'IPCALAB 7-4-23&amp;24,24&amp;25'!F43,IF('dash board'!$H$5="MRF Ltd.",'-MRF-7423-24&amp;24-25'!L43,"")))))</f>
        <v>2350648</v>
      </c>
    </row>
    <row r="45" spans="1:6" x14ac:dyDescent="0.3">
      <c r="A45" s="126">
        <v>45327</v>
      </c>
      <c r="B45">
        <f>IF('dash board'!$H$5="Dixon Technologies (India) Ltd.",'DIXON7423-24&amp;24-25'!H44,IF('dash board'!$H$5="Bharat Forge Ltd.",'BHARATFOR 7424-25&amp;23-24'!B44,IF('dash board'!$H$5="Persistent Systems Ltd.",'PERSISTENT 23-24&amp;24-25'!H44,IF('dash board'!$H$5="Ipca Laboratories Ltd.",'IPCALAB 7-4-23&amp;24,24&amp;25'!D44,IF('dash board'!$H$5="MRF Ltd.",'-MRF-7423-24&amp;24-25'!H44,"")))))</f>
        <v>1134.3499999999999</v>
      </c>
      <c r="C45">
        <f>IF('dash board'!$H$5="Dixon Technologies (India) Ltd.",'DIXON7423-24&amp;24-25'!D44,IF('dash board'!$H$5="Bharat Forge Ltd.",'BHARATFOR 7424-25&amp;23-24'!D44,IF('dash board'!$H$5="Persistent Systems Ltd.",'PERSISTENT 23-24&amp;24-25'!D44,IF('dash board'!$H$5="Ipca Laboratories Ltd.",'IPCALAB 7-4-23&amp;24,24&amp;25'!H44,IF('dash board'!$H$5="MRF Ltd.",'-MRF-7423-24&amp;24-25'!D44,"")))))</f>
        <v>1146.5</v>
      </c>
      <c r="D45">
        <f>IF('dash board'!$H$5="Dixon Technologies (India) Ltd.",'DIXON7423-24&amp;24-25'!E44,IF('dash board'!$H$5="Bharat Forge Ltd.",'BHARATFOR 7424-25&amp;23-24'!E44,IF('dash board'!$H$5="Persistent Systems Ltd.",'PERSISTENT 23-24&amp;24-25'!E44,IF('dash board'!$H$5="Ipca Laboratories Ltd.",'IPCALAB 7-4-23&amp;24,24&amp;25'!I44,IF('dash board'!$H$5="MRF Ltd.",'-MRF-7423-24&amp;24-25'!E44,"")))))</f>
        <v>1103.2</v>
      </c>
      <c r="E45">
        <f>IF('dash board'!$H$5="Dixon Technologies (India) Ltd.",'DIXON7423-24&amp;24-25'!C44,IF('dash board'!$H$5="Bharat Forge Ltd.",'BHARATFOR 7424-25&amp;23-24'!C44,IF('dash board'!$H$5="Persistent Systems Ltd.",'PERSISTENT 23-24&amp;24-25'!C44,IF('dash board'!$H$5="Ipca Laboratories Ltd.",'IPCALAB 7-4-23&amp;24,24&amp;25'!G44,IF('dash board'!$H$5="MRF Ltd.",'-MRF-7423-24&amp;24-25'!C44,"")))))</f>
        <v>1110</v>
      </c>
      <c r="F45">
        <f>IF('dash board'!$H$5="Dixon Technologies (India) Ltd.",'DIXON7423-24&amp;24-25'!L44,IF('dash board'!$H$5="Bharat Forge Ltd.",'BHARATFOR 7424-25&amp;23-24'!L44,IF('dash board'!$H$5="Persistent Systems Ltd.",'PERSISTENT 23-24&amp;24-25'!L44,IF('dash board'!$H$5="Ipca Laboratories Ltd.",'IPCALAB 7-4-23&amp;24,24&amp;25'!F44,IF('dash board'!$H$5="MRF Ltd.",'-MRF-7423-24&amp;24-25'!L44,"")))))</f>
        <v>463804</v>
      </c>
    </row>
    <row r="46" spans="1:6" x14ac:dyDescent="0.3">
      <c r="A46" s="126">
        <v>45324</v>
      </c>
      <c r="B46">
        <f>IF('dash board'!$H$5="Dixon Technologies (India) Ltd.",'DIXON7423-24&amp;24-25'!H45,IF('dash board'!$H$5="Bharat Forge Ltd.",'BHARATFOR 7424-25&amp;23-24'!B45,IF('dash board'!$H$5="Persistent Systems Ltd.",'PERSISTENT 23-24&amp;24-25'!H45,IF('dash board'!$H$5="Ipca Laboratories Ltd.",'IPCALAB 7-4-23&amp;24,24&amp;25'!D45,IF('dash board'!$H$5="MRF Ltd.",'-MRF-7423-24&amp;24-25'!H45,"")))))</f>
        <v>1108.75</v>
      </c>
      <c r="C46">
        <f>IF('dash board'!$H$5="Dixon Technologies (India) Ltd.",'DIXON7423-24&amp;24-25'!D45,IF('dash board'!$H$5="Bharat Forge Ltd.",'BHARATFOR 7424-25&amp;23-24'!D45,IF('dash board'!$H$5="Persistent Systems Ltd.",'PERSISTENT 23-24&amp;24-25'!D45,IF('dash board'!$H$5="Ipca Laboratories Ltd.",'IPCALAB 7-4-23&amp;24,24&amp;25'!H45,IF('dash board'!$H$5="MRF Ltd.",'-MRF-7423-24&amp;24-25'!D45,"")))))</f>
        <v>1120.3</v>
      </c>
      <c r="D46">
        <f>IF('dash board'!$H$5="Dixon Technologies (India) Ltd.",'DIXON7423-24&amp;24-25'!E45,IF('dash board'!$H$5="Bharat Forge Ltd.",'BHARATFOR 7424-25&amp;23-24'!E45,IF('dash board'!$H$5="Persistent Systems Ltd.",'PERSISTENT 23-24&amp;24-25'!E45,IF('dash board'!$H$5="Ipca Laboratories Ltd.",'IPCALAB 7-4-23&amp;24,24&amp;25'!I45,IF('dash board'!$H$5="MRF Ltd.",'-MRF-7423-24&amp;24-25'!E45,"")))))</f>
        <v>1103</v>
      </c>
      <c r="E46">
        <f>IF('dash board'!$H$5="Dixon Technologies (India) Ltd.",'DIXON7423-24&amp;24-25'!C45,IF('dash board'!$H$5="Bharat Forge Ltd.",'BHARATFOR 7424-25&amp;23-24'!C45,IF('dash board'!$H$5="Persistent Systems Ltd.",'PERSISTENT 23-24&amp;24-25'!C45,IF('dash board'!$H$5="Ipca Laboratories Ltd.",'IPCALAB 7-4-23&amp;24,24&amp;25'!G45,IF('dash board'!$H$5="MRF Ltd.",'-MRF-7423-24&amp;24-25'!C45,"")))))</f>
        <v>1114</v>
      </c>
      <c r="F46">
        <f>IF('dash board'!$H$5="Dixon Technologies (India) Ltd.",'DIXON7423-24&amp;24-25'!L45,IF('dash board'!$H$5="Bharat Forge Ltd.",'BHARATFOR 7424-25&amp;23-24'!L45,IF('dash board'!$H$5="Persistent Systems Ltd.",'PERSISTENT 23-24&amp;24-25'!L45,IF('dash board'!$H$5="Ipca Laboratories Ltd.",'IPCALAB 7-4-23&amp;24,24&amp;25'!F45,IF('dash board'!$H$5="MRF Ltd.",'-MRF-7423-24&amp;24-25'!L45,"")))))</f>
        <v>87784</v>
      </c>
    </row>
    <row r="47" spans="1:6" x14ac:dyDescent="0.3">
      <c r="A47" s="126">
        <v>45323</v>
      </c>
      <c r="B47">
        <f>IF('dash board'!$H$5="Dixon Technologies (India) Ltd.",'DIXON7423-24&amp;24-25'!H46,IF('dash board'!$H$5="Bharat Forge Ltd.",'BHARATFOR 7424-25&amp;23-24'!B46,IF('dash board'!$H$5="Persistent Systems Ltd.",'PERSISTENT 23-24&amp;24-25'!H46,IF('dash board'!$H$5="Ipca Laboratories Ltd.",'IPCALAB 7-4-23&amp;24,24&amp;25'!D46,IF('dash board'!$H$5="MRF Ltd.",'-MRF-7423-24&amp;24-25'!H46,"")))))</f>
        <v>1114.45</v>
      </c>
      <c r="C47">
        <f>IF('dash board'!$H$5="Dixon Technologies (India) Ltd.",'DIXON7423-24&amp;24-25'!D46,IF('dash board'!$H$5="Bharat Forge Ltd.",'BHARATFOR 7424-25&amp;23-24'!D46,IF('dash board'!$H$5="Persistent Systems Ltd.",'PERSISTENT 23-24&amp;24-25'!D46,IF('dash board'!$H$5="Ipca Laboratories Ltd.",'IPCALAB 7-4-23&amp;24,24&amp;25'!H46,IF('dash board'!$H$5="MRF Ltd.",'-MRF-7423-24&amp;24-25'!D46,"")))))</f>
        <v>1124.7</v>
      </c>
      <c r="D47">
        <f>IF('dash board'!$H$5="Dixon Technologies (India) Ltd.",'DIXON7423-24&amp;24-25'!E46,IF('dash board'!$H$5="Bharat Forge Ltd.",'BHARATFOR 7424-25&amp;23-24'!E46,IF('dash board'!$H$5="Persistent Systems Ltd.",'PERSISTENT 23-24&amp;24-25'!E46,IF('dash board'!$H$5="Ipca Laboratories Ltd.",'IPCALAB 7-4-23&amp;24,24&amp;25'!I46,IF('dash board'!$H$5="MRF Ltd.",'-MRF-7423-24&amp;24-25'!E46,"")))))</f>
        <v>1097.4000000000001</v>
      </c>
      <c r="E47">
        <f>IF('dash board'!$H$5="Dixon Technologies (India) Ltd.",'DIXON7423-24&amp;24-25'!C46,IF('dash board'!$H$5="Bharat Forge Ltd.",'BHARATFOR 7424-25&amp;23-24'!C46,IF('dash board'!$H$5="Persistent Systems Ltd.",'PERSISTENT 23-24&amp;24-25'!C46,IF('dash board'!$H$5="Ipca Laboratories Ltd.",'IPCALAB 7-4-23&amp;24,24&amp;25'!G46,IF('dash board'!$H$5="MRF Ltd.",'-MRF-7423-24&amp;24-25'!C46,"")))))</f>
        <v>1124.7</v>
      </c>
      <c r="F47">
        <f>IF('dash board'!$H$5="Dixon Technologies (India) Ltd.",'DIXON7423-24&amp;24-25'!L46,IF('dash board'!$H$5="Bharat Forge Ltd.",'BHARATFOR 7424-25&amp;23-24'!L46,IF('dash board'!$H$5="Persistent Systems Ltd.",'PERSISTENT 23-24&amp;24-25'!L46,IF('dash board'!$H$5="Ipca Laboratories Ltd.",'IPCALAB 7-4-23&amp;24,24&amp;25'!F46,IF('dash board'!$H$5="MRF Ltd.",'-MRF-7423-24&amp;24-25'!L46,"")))))</f>
        <v>158837</v>
      </c>
    </row>
    <row r="48" spans="1:6" x14ac:dyDescent="0.3">
      <c r="A48" s="126">
        <v>45322</v>
      </c>
      <c r="B48">
        <f>IF('dash board'!$H$5="Dixon Technologies (India) Ltd.",'DIXON7423-24&amp;24-25'!H47,IF('dash board'!$H$5="Bharat Forge Ltd.",'BHARATFOR 7424-25&amp;23-24'!B47,IF('dash board'!$H$5="Persistent Systems Ltd.",'PERSISTENT 23-24&amp;24-25'!H47,IF('dash board'!$H$5="Ipca Laboratories Ltd.",'IPCALAB 7-4-23&amp;24,24&amp;25'!D47,IF('dash board'!$H$5="MRF Ltd.",'-MRF-7423-24&amp;24-25'!H47,"")))))</f>
        <v>1120.25</v>
      </c>
      <c r="C48">
        <f>IF('dash board'!$H$5="Dixon Technologies (India) Ltd.",'DIXON7423-24&amp;24-25'!D47,IF('dash board'!$H$5="Bharat Forge Ltd.",'BHARATFOR 7424-25&amp;23-24'!D47,IF('dash board'!$H$5="Persistent Systems Ltd.",'PERSISTENT 23-24&amp;24-25'!D47,IF('dash board'!$H$5="Ipca Laboratories Ltd.",'IPCALAB 7-4-23&amp;24,24&amp;25'!H47,IF('dash board'!$H$5="MRF Ltd.",'-MRF-7423-24&amp;24-25'!D47,"")))))</f>
        <v>1129.2</v>
      </c>
      <c r="D48">
        <f>IF('dash board'!$H$5="Dixon Technologies (India) Ltd.",'DIXON7423-24&amp;24-25'!E47,IF('dash board'!$H$5="Bharat Forge Ltd.",'BHARATFOR 7424-25&amp;23-24'!E47,IF('dash board'!$H$5="Persistent Systems Ltd.",'PERSISTENT 23-24&amp;24-25'!E47,IF('dash board'!$H$5="Ipca Laboratories Ltd.",'IPCALAB 7-4-23&amp;24,24&amp;25'!I47,IF('dash board'!$H$5="MRF Ltd.",'-MRF-7423-24&amp;24-25'!E47,"")))))</f>
        <v>1102.9000000000001</v>
      </c>
      <c r="E48">
        <f>IF('dash board'!$H$5="Dixon Technologies (India) Ltd.",'DIXON7423-24&amp;24-25'!C47,IF('dash board'!$H$5="Bharat Forge Ltd.",'BHARATFOR 7424-25&amp;23-24'!C47,IF('dash board'!$H$5="Persistent Systems Ltd.",'PERSISTENT 23-24&amp;24-25'!C47,IF('dash board'!$H$5="Ipca Laboratories Ltd.",'IPCALAB 7-4-23&amp;24,24&amp;25'!G47,IF('dash board'!$H$5="MRF Ltd.",'-MRF-7423-24&amp;24-25'!C47,"")))))</f>
        <v>1103.5</v>
      </c>
      <c r="F48">
        <f>IF('dash board'!$H$5="Dixon Technologies (India) Ltd.",'DIXON7423-24&amp;24-25'!L47,IF('dash board'!$H$5="Bharat Forge Ltd.",'BHARATFOR 7424-25&amp;23-24'!L47,IF('dash board'!$H$5="Persistent Systems Ltd.",'PERSISTENT 23-24&amp;24-25'!L47,IF('dash board'!$H$5="Ipca Laboratories Ltd.",'IPCALAB 7-4-23&amp;24,24&amp;25'!F47,IF('dash board'!$H$5="MRF Ltd.",'-MRF-7423-24&amp;24-25'!L47,"")))))</f>
        <v>253038</v>
      </c>
    </row>
    <row r="49" spans="1:6" x14ac:dyDescent="0.3">
      <c r="A49" s="126">
        <v>45321</v>
      </c>
      <c r="B49">
        <f>IF('dash board'!$H$5="Dixon Technologies (India) Ltd.",'DIXON7423-24&amp;24-25'!H48,IF('dash board'!$H$5="Bharat Forge Ltd.",'BHARATFOR 7424-25&amp;23-24'!B48,IF('dash board'!$H$5="Persistent Systems Ltd.",'PERSISTENT 23-24&amp;24-25'!H48,IF('dash board'!$H$5="Ipca Laboratories Ltd.",'IPCALAB 7-4-23&amp;24,24&amp;25'!D48,IF('dash board'!$H$5="MRF Ltd.",'-MRF-7423-24&amp;24-25'!H48,"")))))</f>
        <v>1103.7</v>
      </c>
      <c r="C49">
        <f>IF('dash board'!$H$5="Dixon Technologies (India) Ltd.",'DIXON7423-24&amp;24-25'!D48,IF('dash board'!$H$5="Bharat Forge Ltd.",'BHARATFOR 7424-25&amp;23-24'!D48,IF('dash board'!$H$5="Persistent Systems Ltd.",'PERSISTENT 23-24&amp;24-25'!D48,IF('dash board'!$H$5="Ipca Laboratories Ltd.",'IPCALAB 7-4-23&amp;24,24&amp;25'!H48,IF('dash board'!$H$5="MRF Ltd.",'-MRF-7423-24&amp;24-25'!D48,"")))))</f>
        <v>1141</v>
      </c>
      <c r="D49">
        <f>IF('dash board'!$H$5="Dixon Technologies (India) Ltd.",'DIXON7423-24&amp;24-25'!E48,IF('dash board'!$H$5="Bharat Forge Ltd.",'BHARATFOR 7424-25&amp;23-24'!E48,IF('dash board'!$H$5="Persistent Systems Ltd.",'PERSISTENT 23-24&amp;24-25'!E48,IF('dash board'!$H$5="Ipca Laboratories Ltd.",'IPCALAB 7-4-23&amp;24,24&amp;25'!I48,IF('dash board'!$H$5="MRF Ltd.",'-MRF-7423-24&amp;24-25'!E48,"")))))</f>
        <v>1098.0999999999999</v>
      </c>
      <c r="E49">
        <f>IF('dash board'!$H$5="Dixon Technologies (India) Ltd.",'DIXON7423-24&amp;24-25'!C48,IF('dash board'!$H$5="Bharat Forge Ltd.",'BHARATFOR 7424-25&amp;23-24'!C48,IF('dash board'!$H$5="Persistent Systems Ltd.",'PERSISTENT 23-24&amp;24-25'!C48,IF('dash board'!$H$5="Ipca Laboratories Ltd.",'IPCALAB 7-4-23&amp;24,24&amp;25'!G48,IF('dash board'!$H$5="MRF Ltd.",'-MRF-7423-24&amp;24-25'!C48,"")))))</f>
        <v>1134.9000000000001</v>
      </c>
      <c r="F49">
        <f>IF('dash board'!$H$5="Dixon Technologies (India) Ltd.",'DIXON7423-24&amp;24-25'!L48,IF('dash board'!$H$5="Bharat Forge Ltd.",'BHARATFOR 7424-25&amp;23-24'!L48,IF('dash board'!$H$5="Persistent Systems Ltd.",'PERSISTENT 23-24&amp;24-25'!L48,IF('dash board'!$H$5="Ipca Laboratories Ltd.",'IPCALAB 7-4-23&amp;24,24&amp;25'!F48,IF('dash board'!$H$5="MRF Ltd.",'-MRF-7423-24&amp;24-25'!L48,"")))))</f>
        <v>154768</v>
      </c>
    </row>
    <row r="50" spans="1:6" x14ac:dyDescent="0.3">
      <c r="A50" s="126">
        <v>45320</v>
      </c>
      <c r="B50">
        <f>IF('dash board'!$H$5="Dixon Technologies (India) Ltd.",'DIXON7423-24&amp;24-25'!H49,IF('dash board'!$H$5="Bharat Forge Ltd.",'BHARATFOR 7424-25&amp;23-24'!B49,IF('dash board'!$H$5="Persistent Systems Ltd.",'PERSISTENT 23-24&amp;24-25'!H49,IF('dash board'!$H$5="Ipca Laboratories Ltd.",'IPCALAB 7-4-23&amp;24,24&amp;25'!D49,IF('dash board'!$H$5="MRF Ltd.",'-MRF-7423-24&amp;24-25'!H49,"")))))</f>
        <v>1132.5999999999999</v>
      </c>
      <c r="C50">
        <f>IF('dash board'!$H$5="Dixon Technologies (India) Ltd.",'DIXON7423-24&amp;24-25'!D49,IF('dash board'!$H$5="Bharat Forge Ltd.",'BHARATFOR 7424-25&amp;23-24'!D49,IF('dash board'!$H$5="Persistent Systems Ltd.",'PERSISTENT 23-24&amp;24-25'!D49,IF('dash board'!$H$5="Ipca Laboratories Ltd.",'IPCALAB 7-4-23&amp;24,24&amp;25'!H49,IF('dash board'!$H$5="MRF Ltd.",'-MRF-7423-24&amp;24-25'!D49,"")))))</f>
        <v>1135.05</v>
      </c>
      <c r="D50">
        <f>IF('dash board'!$H$5="Dixon Technologies (India) Ltd.",'DIXON7423-24&amp;24-25'!E49,IF('dash board'!$H$5="Bharat Forge Ltd.",'BHARATFOR 7424-25&amp;23-24'!E49,IF('dash board'!$H$5="Persistent Systems Ltd.",'PERSISTENT 23-24&amp;24-25'!E49,IF('dash board'!$H$5="Ipca Laboratories Ltd.",'IPCALAB 7-4-23&amp;24,24&amp;25'!I49,IF('dash board'!$H$5="MRF Ltd.",'-MRF-7423-24&amp;24-25'!E49,"")))))</f>
        <v>1111</v>
      </c>
      <c r="E50">
        <f>IF('dash board'!$H$5="Dixon Technologies (India) Ltd.",'DIXON7423-24&amp;24-25'!C49,IF('dash board'!$H$5="Bharat Forge Ltd.",'BHARATFOR 7424-25&amp;23-24'!C49,IF('dash board'!$H$5="Persistent Systems Ltd.",'PERSISTENT 23-24&amp;24-25'!C49,IF('dash board'!$H$5="Ipca Laboratories Ltd.",'IPCALAB 7-4-23&amp;24,24&amp;25'!G49,IF('dash board'!$H$5="MRF Ltd.",'-MRF-7423-24&amp;24-25'!C49,"")))))</f>
        <v>1116.25</v>
      </c>
      <c r="F50">
        <f>IF('dash board'!$H$5="Dixon Technologies (India) Ltd.",'DIXON7423-24&amp;24-25'!L49,IF('dash board'!$H$5="Bharat Forge Ltd.",'BHARATFOR 7424-25&amp;23-24'!L49,IF('dash board'!$H$5="Persistent Systems Ltd.",'PERSISTENT 23-24&amp;24-25'!L49,IF('dash board'!$H$5="Ipca Laboratories Ltd.",'IPCALAB 7-4-23&amp;24,24&amp;25'!F49,IF('dash board'!$H$5="MRF Ltd.",'-MRF-7423-24&amp;24-25'!L49,"")))))</f>
        <v>689193</v>
      </c>
    </row>
    <row r="51" spans="1:6" x14ac:dyDescent="0.3">
      <c r="A51" s="126">
        <v>45316</v>
      </c>
      <c r="B51">
        <f>IF('dash board'!$H$5="Dixon Technologies (India) Ltd.",'DIXON7423-24&amp;24-25'!H50,IF('dash board'!$H$5="Bharat Forge Ltd.",'BHARATFOR 7424-25&amp;23-24'!B50,IF('dash board'!$H$5="Persistent Systems Ltd.",'PERSISTENT 23-24&amp;24-25'!H50,IF('dash board'!$H$5="Ipca Laboratories Ltd.",'IPCALAB 7-4-23&amp;24,24&amp;25'!D50,IF('dash board'!$H$5="MRF Ltd.",'-MRF-7423-24&amp;24-25'!H50,"")))))</f>
        <v>1115.45</v>
      </c>
      <c r="C51">
        <f>IF('dash board'!$H$5="Dixon Technologies (India) Ltd.",'DIXON7423-24&amp;24-25'!D50,IF('dash board'!$H$5="Bharat Forge Ltd.",'BHARATFOR 7424-25&amp;23-24'!D50,IF('dash board'!$H$5="Persistent Systems Ltd.",'PERSISTENT 23-24&amp;24-25'!D50,IF('dash board'!$H$5="Ipca Laboratories Ltd.",'IPCALAB 7-4-23&amp;24,24&amp;25'!H50,IF('dash board'!$H$5="MRF Ltd.",'-MRF-7423-24&amp;24-25'!D50,"")))))</f>
        <v>1120.8499999999999</v>
      </c>
      <c r="D51">
        <f>IF('dash board'!$H$5="Dixon Technologies (India) Ltd.",'DIXON7423-24&amp;24-25'!E50,IF('dash board'!$H$5="Bharat Forge Ltd.",'BHARATFOR 7424-25&amp;23-24'!E50,IF('dash board'!$H$5="Persistent Systems Ltd.",'PERSISTENT 23-24&amp;24-25'!E50,IF('dash board'!$H$5="Ipca Laboratories Ltd.",'IPCALAB 7-4-23&amp;24,24&amp;25'!I50,IF('dash board'!$H$5="MRF Ltd.",'-MRF-7423-24&amp;24-25'!E50,"")))))</f>
        <v>1079.2</v>
      </c>
      <c r="E51">
        <f>IF('dash board'!$H$5="Dixon Technologies (India) Ltd.",'DIXON7423-24&amp;24-25'!C50,IF('dash board'!$H$5="Bharat Forge Ltd.",'BHARATFOR 7424-25&amp;23-24'!C50,IF('dash board'!$H$5="Persistent Systems Ltd.",'PERSISTENT 23-24&amp;24-25'!C50,IF('dash board'!$H$5="Ipca Laboratories Ltd.",'IPCALAB 7-4-23&amp;24,24&amp;25'!G50,IF('dash board'!$H$5="MRF Ltd.",'-MRF-7423-24&amp;24-25'!C50,"")))))</f>
        <v>1093</v>
      </c>
      <c r="F51">
        <f>IF('dash board'!$H$5="Dixon Technologies (India) Ltd.",'DIXON7423-24&amp;24-25'!L50,IF('dash board'!$H$5="Bharat Forge Ltd.",'BHARATFOR 7424-25&amp;23-24'!L50,IF('dash board'!$H$5="Persistent Systems Ltd.",'PERSISTENT 23-24&amp;24-25'!L50,IF('dash board'!$H$5="Ipca Laboratories Ltd.",'IPCALAB 7-4-23&amp;24,24&amp;25'!F50,IF('dash board'!$H$5="MRF Ltd.",'-MRF-7423-24&amp;24-25'!L50,"")))))</f>
        <v>931856</v>
      </c>
    </row>
    <row r="52" spans="1:6" x14ac:dyDescent="0.3">
      <c r="A52" s="126">
        <v>45315</v>
      </c>
      <c r="B52">
        <f>IF('dash board'!$H$5="Dixon Technologies (India) Ltd.",'DIXON7423-24&amp;24-25'!H51,IF('dash board'!$H$5="Bharat Forge Ltd.",'BHARATFOR 7424-25&amp;23-24'!B51,IF('dash board'!$H$5="Persistent Systems Ltd.",'PERSISTENT 23-24&amp;24-25'!H51,IF('dash board'!$H$5="Ipca Laboratories Ltd.",'IPCALAB 7-4-23&amp;24,24&amp;25'!D51,IF('dash board'!$H$5="MRF Ltd.",'-MRF-7423-24&amp;24-25'!H51,"")))))</f>
        <v>1098.45</v>
      </c>
      <c r="C52">
        <f>IF('dash board'!$H$5="Dixon Technologies (India) Ltd.",'DIXON7423-24&amp;24-25'!D51,IF('dash board'!$H$5="Bharat Forge Ltd.",'BHARATFOR 7424-25&amp;23-24'!D51,IF('dash board'!$H$5="Persistent Systems Ltd.",'PERSISTENT 23-24&amp;24-25'!D51,IF('dash board'!$H$5="Ipca Laboratories Ltd.",'IPCALAB 7-4-23&amp;24,24&amp;25'!H51,IF('dash board'!$H$5="MRF Ltd.",'-MRF-7423-24&amp;24-25'!D51,"")))))</f>
        <v>1109</v>
      </c>
      <c r="D52">
        <f>IF('dash board'!$H$5="Dixon Technologies (India) Ltd.",'DIXON7423-24&amp;24-25'!E51,IF('dash board'!$H$5="Bharat Forge Ltd.",'BHARATFOR 7424-25&amp;23-24'!E51,IF('dash board'!$H$5="Persistent Systems Ltd.",'PERSISTENT 23-24&amp;24-25'!E51,IF('dash board'!$H$5="Ipca Laboratories Ltd.",'IPCALAB 7-4-23&amp;24,24&amp;25'!I51,IF('dash board'!$H$5="MRF Ltd.",'-MRF-7423-24&amp;24-25'!E51,"")))))</f>
        <v>1062.1500000000001</v>
      </c>
      <c r="E52">
        <f>IF('dash board'!$H$5="Dixon Technologies (India) Ltd.",'DIXON7423-24&amp;24-25'!C51,IF('dash board'!$H$5="Bharat Forge Ltd.",'BHARATFOR 7424-25&amp;23-24'!C51,IF('dash board'!$H$5="Persistent Systems Ltd.",'PERSISTENT 23-24&amp;24-25'!C51,IF('dash board'!$H$5="Ipca Laboratories Ltd.",'IPCALAB 7-4-23&amp;24,24&amp;25'!G51,IF('dash board'!$H$5="MRF Ltd.",'-MRF-7423-24&amp;24-25'!C51,"")))))</f>
        <v>1065</v>
      </c>
      <c r="F52">
        <f>IF('dash board'!$H$5="Dixon Technologies (India) Ltd.",'DIXON7423-24&amp;24-25'!L51,IF('dash board'!$H$5="Bharat Forge Ltd.",'BHARATFOR 7424-25&amp;23-24'!L51,IF('dash board'!$H$5="Persistent Systems Ltd.",'PERSISTENT 23-24&amp;24-25'!L51,IF('dash board'!$H$5="Ipca Laboratories Ltd.",'IPCALAB 7-4-23&amp;24,24&amp;25'!F51,IF('dash board'!$H$5="MRF Ltd.",'-MRF-7423-24&amp;24-25'!L51,"")))))</f>
        <v>326644</v>
      </c>
    </row>
    <row r="53" spans="1:6" x14ac:dyDescent="0.3">
      <c r="A53" s="126">
        <v>45314</v>
      </c>
      <c r="B53">
        <f>IF('dash board'!$H$5="Dixon Technologies (India) Ltd.",'DIXON7423-24&amp;24-25'!H52,IF('dash board'!$H$5="Bharat Forge Ltd.",'BHARATFOR 7424-25&amp;23-24'!B52,IF('dash board'!$H$5="Persistent Systems Ltd.",'PERSISTENT 23-24&amp;24-25'!H52,IF('dash board'!$H$5="Ipca Laboratories Ltd.",'IPCALAB 7-4-23&amp;24,24&amp;25'!D52,IF('dash board'!$H$5="MRF Ltd.",'-MRF-7423-24&amp;24-25'!H52,"")))))</f>
        <v>1082</v>
      </c>
      <c r="C53">
        <f>IF('dash board'!$H$5="Dixon Technologies (India) Ltd.",'DIXON7423-24&amp;24-25'!D52,IF('dash board'!$H$5="Bharat Forge Ltd.",'BHARATFOR 7424-25&amp;23-24'!D52,IF('dash board'!$H$5="Persistent Systems Ltd.",'PERSISTENT 23-24&amp;24-25'!D52,IF('dash board'!$H$5="Ipca Laboratories Ltd.",'IPCALAB 7-4-23&amp;24,24&amp;25'!H52,IF('dash board'!$H$5="MRF Ltd.",'-MRF-7423-24&amp;24-25'!D52,"")))))</f>
        <v>1093.25</v>
      </c>
      <c r="D53">
        <f>IF('dash board'!$H$5="Dixon Technologies (India) Ltd.",'DIXON7423-24&amp;24-25'!E52,IF('dash board'!$H$5="Bharat Forge Ltd.",'BHARATFOR 7424-25&amp;23-24'!E52,IF('dash board'!$H$5="Persistent Systems Ltd.",'PERSISTENT 23-24&amp;24-25'!E52,IF('dash board'!$H$5="Ipca Laboratories Ltd.",'IPCALAB 7-4-23&amp;24,24&amp;25'!I52,IF('dash board'!$H$5="MRF Ltd.",'-MRF-7423-24&amp;24-25'!E52,"")))))</f>
        <v>1061.05</v>
      </c>
      <c r="E53">
        <f>IF('dash board'!$H$5="Dixon Technologies (India) Ltd.",'DIXON7423-24&amp;24-25'!C52,IF('dash board'!$H$5="Bharat Forge Ltd.",'BHARATFOR 7424-25&amp;23-24'!C52,IF('dash board'!$H$5="Persistent Systems Ltd.",'PERSISTENT 23-24&amp;24-25'!C52,IF('dash board'!$H$5="Ipca Laboratories Ltd.",'IPCALAB 7-4-23&amp;24,24&amp;25'!G52,IF('dash board'!$H$5="MRF Ltd.",'-MRF-7423-24&amp;24-25'!C52,"")))))</f>
        <v>1075</v>
      </c>
      <c r="F53">
        <f>IF('dash board'!$H$5="Dixon Technologies (India) Ltd.",'DIXON7423-24&amp;24-25'!L52,IF('dash board'!$H$5="Bharat Forge Ltd.",'BHARATFOR 7424-25&amp;23-24'!L52,IF('dash board'!$H$5="Persistent Systems Ltd.",'PERSISTENT 23-24&amp;24-25'!L52,IF('dash board'!$H$5="Ipca Laboratories Ltd.",'IPCALAB 7-4-23&amp;24,24&amp;25'!F52,IF('dash board'!$H$5="MRF Ltd.",'-MRF-7423-24&amp;24-25'!L52,"")))))</f>
        <v>525982</v>
      </c>
    </row>
    <row r="54" spans="1:6" x14ac:dyDescent="0.3">
      <c r="A54" s="126">
        <v>45311</v>
      </c>
      <c r="B54">
        <f>IF('dash board'!$H$5="Dixon Technologies (India) Ltd.",'DIXON7423-24&amp;24-25'!H53,IF('dash board'!$H$5="Bharat Forge Ltd.",'BHARATFOR 7424-25&amp;23-24'!B53,IF('dash board'!$H$5="Persistent Systems Ltd.",'PERSISTENT 23-24&amp;24-25'!H53,IF('dash board'!$H$5="Ipca Laboratories Ltd.",'IPCALAB 7-4-23&amp;24,24&amp;25'!D53,IF('dash board'!$H$5="MRF Ltd.",'-MRF-7423-24&amp;24-25'!H53,"")))))</f>
        <v>1077.7</v>
      </c>
      <c r="C54">
        <f>IF('dash board'!$H$5="Dixon Technologies (India) Ltd.",'DIXON7423-24&amp;24-25'!D53,IF('dash board'!$H$5="Bharat Forge Ltd.",'BHARATFOR 7424-25&amp;23-24'!D53,IF('dash board'!$H$5="Persistent Systems Ltd.",'PERSISTENT 23-24&amp;24-25'!D53,IF('dash board'!$H$5="Ipca Laboratories Ltd.",'IPCALAB 7-4-23&amp;24,24&amp;25'!H53,IF('dash board'!$H$5="MRF Ltd.",'-MRF-7423-24&amp;24-25'!D53,"")))))</f>
        <v>1107.5</v>
      </c>
      <c r="D54">
        <f>IF('dash board'!$H$5="Dixon Technologies (India) Ltd.",'DIXON7423-24&amp;24-25'!E53,IF('dash board'!$H$5="Bharat Forge Ltd.",'BHARATFOR 7424-25&amp;23-24'!E53,IF('dash board'!$H$5="Persistent Systems Ltd.",'PERSISTENT 23-24&amp;24-25'!E53,IF('dash board'!$H$5="Ipca Laboratories Ltd.",'IPCALAB 7-4-23&amp;24,24&amp;25'!I53,IF('dash board'!$H$5="MRF Ltd.",'-MRF-7423-24&amp;24-25'!E53,"")))))</f>
        <v>1072</v>
      </c>
      <c r="E54">
        <f>IF('dash board'!$H$5="Dixon Technologies (India) Ltd.",'DIXON7423-24&amp;24-25'!C53,IF('dash board'!$H$5="Bharat Forge Ltd.",'BHARATFOR 7424-25&amp;23-24'!C53,IF('dash board'!$H$5="Persistent Systems Ltd.",'PERSISTENT 23-24&amp;24-25'!C53,IF('dash board'!$H$5="Ipca Laboratories Ltd.",'IPCALAB 7-4-23&amp;24,24&amp;25'!G53,IF('dash board'!$H$5="MRF Ltd.",'-MRF-7423-24&amp;24-25'!C53,"")))))</f>
        <v>1100</v>
      </c>
      <c r="F54">
        <f>IF('dash board'!$H$5="Dixon Technologies (India) Ltd.",'DIXON7423-24&amp;24-25'!L53,IF('dash board'!$H$5="Bharat Forge Ltd.",'BHARATFOR 7424-25&amp;23-24'!L53,IF('dash board'!$H$5="Persistent Systems Ltd.",'PERSISTENT 23-24&amp;24-25'!L53,IF('dash board'!$H$5="Ipca Laboratories Ltd.",'IPCALAB 7-4-23&amp;24,24&amp;25'!F53,IF('dash board'!$H$5="MRF Ltd.",'-MRF-7423-24&amp;24-25'!L53,"")))))</f>
        <v>119400</v>
      </c>
    </row>
    <row r="55" spans="1:6" x14ac:dyDescent="0.3">
      <c r="A55" s="126">
        <v>45310</v>
      </c>
      <c r="B55">
        <f>IF('dash board'!$H$5="Dixon Technologies (India) Ltd.",'DIXON7423-24&amp;24-25'!H54,IF('dash board'!$H$5="Bharat Forge Ltd.",'BHARATFOR 7424-25&amp;23-24'!B54,IF('dash board'!$H$5="Persistent Systems Ltd.",'PERSISTENT 23-24&amp;24-25'!H54,IF('dash board'!$H$5="Ipca Laboratories Ltd.",'IPCALAB 7-4-23&amp;24,24&amp;25'!D54,IF('dash board'!$H$5="MRF Ltd.",'-MRF-7423-24&amp;24-25'!H54,"")))))</f>
        <v>1099.95</v>
      </c>
      <c r="C55">
        <f>IF('dash board'!$H$5="Dixon Technologies (India) Ltd.",'DIXON7423-24&amp;24-25'!D54,IF('dash board'!$H$5="Bharat Forge Ltd.",'BHARATFOR 7424-25&amp;23-24'!D54,IF('dash board'!$H$5="Persistent Systems Ltd.",'PERSISTENT 23-24&amp;24-25'!D54,IF('dash board'!$H$5="Ipca Laboratories Ltd.",'IPCALAB 7-4-23&amp;24,24&amp;25'!H54,IF('dash board'!$H$5="MRF Ltd.",'-MRF-7423-24&amp;24-25'!D54,"")))))</f>
        <v>1105</v>
      </c>
      <c r="D55">
        <f>IF('dash board'!$H$5="Dixon Technologies (India) Ltd.",'DIXON7423-24&amp;24-25'!E54,IF('dash board'!$H$5="Bharat Forge Ltd.",'BHARATFOR 7424-25&amp;23-24'!E54,IF('dash board'!$H$5="Persistent Systems Ltd.",'PERSISTENT 23-24&amp;24-25'!E54,IF('dash board'!$H$5="Ipca Laboratories Ltd.",'IPCALAB 7-4-23&amp;24,24&amp;25'!I54,IF('dash board'!$H$5="MRF Ltd.",'-MRF-7423-24&amp;24-25'!E54,"")))))</f>
        <v>1075.9000000000001</v>
      </c>
      <c r="E55">
        <f>IF('dash board'!$H$5="Dixon Technologies (India) Ltd.",'DIXON7423-24&amp;24-25'!C54,IF('dash board'!$H$5="Bharat Forge Ltd.",'BHARATFOR 7424-25&amp;23-24'!C54,IF('dash board'!$H$5="Persistent Systems Ltd.",'PERSISTENT 23-24&amp;24-25'!C54,IF('dash board'!$H$5="Ipca Laboratories Ltd.",'IPCALAB 7-4-23&amp;24,24&amp;25'!G54,IF('dash board'!$H$5="MRF Ltd.",'-MRF-7423-24&amp;24-25'!C54,"")))))</f>
        <v>1080.8</v>
      </c>
      <c r="F55">
        <f>IF('dash board'!$H$5="Dixon Technologies (India) Ltd.",'DIXON7423-24&amp;24-25'!L54,IF('dash board'!$H$5="Bharat Forge Ltd.",'BHARATFOR 7424-25&amp;23-24'!L54,IF('dash board'!$H$5="Persistent Systems Ltd.",'PERSISTENT 23-24&amp;24-25'!L54,IF('dash board'!$H$5="Ipca Laboratories Ltd.",'IPCALAB 7-4-23&amp;24,24&amp;25'!F54,IF('dash board'!$H$5="MRF Ltd.",'-MRF-7423-24&amp;24-25'!L54,"")))))</f>
        <v>314207</v>
      </c>
    </row>
    <row r="56" spans="1:6" x14ac:dyDescent="0.3">
      <c r="A56" s="126">
        <v>45309</v>
      </c>
      <c r="B56">
        <f>IF('dash board'!$H$5="Dixon Technologies (India) Ltd.",'DIXON7423-24&amp;24-25'!H55,IF('dash board'!$H$5="Bharat Forge Ltd.",'BHARATFOR 7424-25&amp;23-24'!B55,IF('dash board'!$H$5="Persistent Systems Ltd.",'PERSISTENT 23-24&amp;24-25'!H55,IF('dash board'!$H$5="Ipca Laboratories Ltd.",'IPCALAB 7-4-23&amp;24,24&amp;25'!D55,IF('dash board'!$H$5="MRF Ltd.",'-MRF-7423-24&amp;24-25'!H55,"")))))</f>
        <v>1081.4000000000001</v>
      </c>
      <c r="C56">
        <f>IF('dash board'!$H$5="Dixon Technologies (India) Ltd.",'DIXON7423-24&amp;24-25'!D55,IF('dash board'!$H$5="Bharat Forge Ltd.",'BHARATFOR 7424-25&amp;23-24'!D55,IF('dash board'!$H$5="Persistent Systems Ltd.",'PERSISTENT 23-24&amp;24-25'!D55,IF('dash board'!$H$5="Ipca Laboratories Ltd.",'IPCALAB 7-4-23&amp;24,24&amp;25'!H55,IF('dash board'!$H$5="MRF Ltd.",'-MRF-7423-24&amp;24-25'!D55,"")))))</f>
        <v>1123.5</v>
      </c>
      <c r="D56">
        <f>IF('dash board'!$H$5="Dixon Technologies (India) Ltd.",'DIXON7423-24&amp;24-25'!E55,IF('dash board'!$H$5="Bharat Forge Ltd.",'BHARATFOR 7424-25&amp;23-24'!E55,IF('dash board'!$H$5="Persistent Systems Ltd.",'PERSISTENT 23-24&amp;24-25'!E55,IF('dash board'!$H$5="Ipca Laboratories Ltd.",'IPCALAB 7-4-23&amp;24,24&amp;25'!I55,IF('dash board'!$H$5="MRF Ltd.",'-MRF-7423-24&amp;24-25'!E55,"")))))</f>
        <v>1062.4000000000001</v>
      </c>
      <c r="E56">
        <f>IF('dash board'!$H$5="Dixon Technologies (India) Ltd.",'DIXON7423-24&amp;24-25'!C55,IF('dash board'!$H$5="Bharat Forge Ltd.",'BHARATFOR 7424-25&amp;23-24'!C55,IF('dash board'!$H$5="Persistent Systems Ltd.",'PERSISTENT 23-24&amp;24-25'!C55,IF('dash board'!$H$5="Ipca Laboratories Ltd.",'IPCALAB 7-4-23&amp;24,24&amp;25'!G55,IF('dash board'!$H$5="MRF Ltd.",'-MRF-7423-24&amp;24-25'!C55,"")))))</f>
        <v>1120</v>
      </c>
      <c r="F56">
        <f>IF('dash board'!$H$5="Dixon Technologies (India) Ltd.",'DIXON7423-24&amp;24-25'!L55,IF('dash board'!$H$5="Bharat Forge Ltd.",'BHARATFOR 7424-25&amp;23-24'!L55,IF('dash board'!$H$5="Persistent Systems Ltd.",'PERSISTENT 23-24&amp;24-25'!L55,IF('dash board'!$H$5="Ipca Laboratories Ltd.",'IPCALAB 7-4-23&amp;24,24&amp;25'!F55,IF('dash board'!$H$5="MRF Ltd.",'-MRF-7423-24&amp;24-25'!L55,"")))))</f>
        <v>408875</v>
      </c>
    </row>
    <row r="57" spans="1:6" x14ac:dyDescent="0.3">
      <c r="A57" s="126">
        <v>45308</v>
      </c>
      <c r="B57">
        <f>IF('dash board'!$H$5="Dixon Technologies (India) Ltd.",'DIXON7423-24&amp;24-25'!H56,IF('dash board'!$H$5="Bharat Forge Ltd.",'BHARATFOR 7424-25&amp;23-24'!B56,IF('dash board'!$H$5="Persistent Systems Ltd.",'PERSISTENT 23-24&amp;24-25'!H56,IF('dash board'!$H$5="Ipca Laboratories Ltd.",'IPCALAB 7-4-23&amp;24,24&amp;25'!D56,IF('dash board'!$H$5="MRF Ltd.",'-MRF-7423-24&amp;24-25'!H56,"")))))</f>
        <v>1123.5</v>
      </c>
      <c r="C57">
        <f>IF('dash board'!$H$5="Dixon Technologies (India) Ltd.",'DIXON7423-24&amp;24-25'!D56,IF('dash board'!$H$5="Bharat Forge Ltd.",'BHARATFOR 7424-25&amp;23-24'!D56,IF('dash board'!$H$5="Persistent Systems Ltd.",'PERSISTENT 23-24&amp;24-25'!D56,IF('dash board'!$H$5="Ipca Laboratories Ltd.",'IPCALAB 7-4-23&amp;24,24&amp;25'!H56,IF('dash board'!$H$5="MRF Ltd.",'-MRF-7423-24&amp;24-25'!D56,"")))))</f>
        <v>1136.25</v>
      </c>
      <c r="D57">
        <f>IF('dash board'!$H$5="Dixon Technologies (India) Ltd.",'DIXON7423-24&amp;24-25'!E56,IF('dash board'!$H$5="Bharat Forge Ltd.",'BHARATFOR 7424-25&amp;23-24'!E56,IF('dash board'!$H$5="Persistent Systems Ltd.",'PERSISTENT 23-24&amp;24-25'!E56,IF('dash board'!$H$5="Ipca Laboratories Ltd.",'IPCALAB 7-4-23&amp;24,24&amp;25'!I56,IF('dash board'!$H$5="MRF Ltd.",'-MRF-7423-24&amp;24-25'!E56,"")))))</f>
        <v>1112.2</v>
      </c>
      <c r="E57">
        <f>IF('dash board'!$H$5="Dixon Technologies (India) Ltd.",'DIXON7423-24&amp;24-25'!C56,IF('dash board'!$H$5="Bharat Forge Ltd.",'BHARATFOR 7424-25&amp;23-24'!C56,IF('dash board'!$H$5="Persistent Systems Ltd.",'PERSISTENT 23-24&amp;24-25'!C56,IF('dash board'!$H$5="Ipca Laboratories Ltd.",'IPCALAB 7-4-23&amp;24,24&amp;25'!G56,IF('dash board'!$H$5="MRF Ltd.",'-MRF-7423-24&amp;24-25'!C56,"")))))</f>
        <v>1130</v>
      </c>
      <c r="F57">
        <f>IF('dash board'!$H$5="Dixon Technologies (India) Ltd.",'DIXON7423-24&amp;24-25'!L56,IF('dash board'!$H$5="Bharat Forge Ltd.",'BHARATFOR 7424-25&amp;23-24'!L56,IF('dash board'!$H$5="Persistent Systems Ltd.",'PERSISTENT 23-24&amp;24-25'!L56,IF('dash board'!$H$5="Ipca Laboratories Ltd.",'IPCALAB 7-4-23&amp;24,24&amp;25'!F56,IF('dash board'!$H$5="MRF Ltd.",'-MRF-7423-24&amp;24-25'!L56,"")))))</f>
        <v>219441</v>
      </c>
    </row>
    <row r="58" spans="1:6" x14ac:dyDescent="0.3">
      <c r="A58" s="126">
        <v>45307</v>
      </c>
      <c r="B58">
        <f>IF('dash board'!$H$5="Dixon Technologies (India) Ltd.",'DIXON7423-24&amp;24-25'!H57,IF('dash board'!$H$5="Bharat Forge Ltd.",'BHARATFOR 7424-25&amp;23-24'!B57,IF('dash board'!$H$5="Persistent Systems Ltd.",'PERSISTENT 23-24&amp;24-25'!H57,IF('dash board'!$H$5="Ipca Laboratories Ltd.",'IPCALAB 7-4-23&amp;24,24&amp;25'!D57,IF('dash board'!$H$5="MRF Ltd.",'-MRF-7423-24&amp;24-25'!H57,"")))))</f>
        <v>1134.55</v>
      </c>
      <c r="C58">
        <f>IF('dash board'!$H$5="Dixon Technologies (India) Ltd.",'DIXON7423-24&amp;24-25'!D57,IF('dash board'!$H$5="Bharat Forge Ltd.",'BHARATFOR 7424-25&amp;23-24'!D57,IF('dash board'!$H$5="Persistent Systems Ltd.",'PERSISTENT 23-24&amp;24-25'!D57,IF('dash board'!$H$5="Ipca Laboratories Ltd.",'IPCALAB 7-4-23&amp;24,24&amp;25'!H57,IF('dash board'!$H$5="MRF Ltd.",'-MRF-7423-24&amp;24-25'!D57,"")))))</f>
        <v>1140.95</v>
      </c>
      <c r="D58">
        <f>IF('dash board'!$H$5="Dixon Technologies (India) Ltd.",'DIXON7423-24&amp;24-25'!E57,IF('dash board'!$H$5="Bharat Forge Ltd.",'BHARATFOR 7424-25&amp;23-24'!E57,IF('dash board'!$H$5="Persistent Systems Ltd.",'PERSISTENT 23-24&amp;24-25'!E57,IF('dash board'!$H$5="Ipca Laboratories Ltd.",'IPCALAB 7-4-23&amp;24,24&amp;25'!I57,IF('dash board'!$H$5="MRF Ltd.",'-MRF-7423-24&amp;24-25'!E57,"")))))</f>
        <v>1121.8</v>
      </c>
      <c r="E58">
        <f>IF('dash board'!$H$5="Dixon Technologies (India) Ltd.",'DIXON7423-24&amp;24-25'!C57,IF('dash board'!$H$5="Bharat Forge Ltd.",'BHARATFOR 7424-25&amp;23-24'!C57,IF('dash board'!$H$5="Persistent Systems Ltd.",'PERSISTENT 23-24&amp;24-25'!C57,IF('dash board'!$H$5="Ipca Laboratories Ltd.",'IPCALAB 7-4-23&amp;24,24&amp;25'!G57,IF('dash board'!$H$5="MRF Ltd.",'-MRF-7423-24&amp;24-25'!C57,"")))))</f>
        <v>1140</v>
      </c>
      <c r="F58">
        <f>IF('dash board'!$H$5="Dixon Technologies (India) Ltd.",'DIXON7423-24&amp;24-25'!L57,IF('dash board'!$H$5="Bharat Forge Ltd.",'BHARATFOR 7424-25&amp;23-24'!L57,IF('dash board'!$H$5="Persistent Systems Ltd.",'PERSISTENT 23-24&amp;24-25'!L57,IF('dash board'!$H$5="Ipca Laboratories Ltd.",'IPCALAB 7-4-23&amp;24,24&amp;25'!F57,IF('dash board'!$H$5="MRF Ltd.",'-MRF-7423-24&amp;24-25'!L57,"")))))</f>
        <v>219948</v>
      </c>
    </row>
    <row r="59" spans="1:6" x14ac:dyDescent="0.3">
      <c r="A59" s="126">
        <v>45306</v>
      </c>
      <c r="B59">
        <f>IF('dash board'!$H$5="Dixon Technologies (India) Ltd.",'DIXON7423-24&amp;24-25'!H58,IF('dash board'!$H$5="Bharat Forge Ltd.",'BHARATFOR 7424-25&amp;23-24'!B58,IF('dash board'!$H$5="Persistent Systems Ltd.",'PERSISTENT 23-24&amp;24-25'!H58,IF('dash board'!$H$5="Ipca Laboratories Ltd.",'IPCALAB 7-4-23&amp;24,24&amp;25'!D58,IF('dash board'!$H$5="MRF Ltd.",'-MRF-7423-24&amp;24-25'!H58,"")))))</f>
        <v>1139.55</v>
      </c>
      <c r="C59">
        <f>IF('dash board'!$H$5="Dixon Technologies (India) Ltd.",'DIXON7423-24&amp;24-25'!D58,IF('dash board'!$H$5="Bharat Forge Ltd.",'BHARATFOR 7424-25&amp;23-24'!D58,IF('dash board'!$H$5="Persistent Systems Ltd.",'PERSISTENT 23-24&amp;24-25'!D58,IF('dash board'!$H$5="Ipca Laboratories Ltd.",'IPCALAB 7-4-23&amp;24,24&amp;25'!H58,IF('dash board'!$H$5="MRF Ltd.",'-MRF-7423-24&amp;24-25'!D58,"")))))</f>
        <v>1147.55</v>
      </c>
      <c r="D59">
        <f>IF('dash board'!$H$5="Dixon Technologies (India) Ltd.",'DIXON7423-24&amp;24-25'!E58,IF('dash board'!$H$5="Bharat Forge Ltd.",'BHARATFOR 7424-25&amp;23-24'!E58,IF('dash board'!$H$5="Persistent Systems Ltd.",'PERSISTENT 23-24&amp;24-25'!E58,IF('dash board'!$H$5="Ipca Laboratories Ltd.",'IPCALAB 7-4-23&amp;24,24&amp;25'!I58,IF('dash board'!$H$5="MRF Ltd.",'-MRF-7423-24&amp;24-25'!E58,"")))))</f>
        <v>1133</v>
      </c>
      <c r="E59">
        <f>IF('dash board'!$H$5="Dixon Technologies (India) Ltd.",'DIXON7423-24&amp;24-25'!C58,IF('dash board'!$H$5="Bharat Forge Ltd.",'BHARATFOR 7424-25&amp;23-24'!C58,IF('dash board'!$H$5="Persistent Systems Ltd.",'PERSISTENT 23-24&amp;24-25'!C58,IF('dash board'!$H$5="Ipca Laboratories Ltd.",'IPCALAB 7-4-23&amp;24,24&amp;25'!G58,IF('dash board'!$H$5="MRF Ltd.",'-MRF-7423-24&amp;24-25'!C58,"")))))</f>
        <v>1138.75</v>
      </c>
      <c r="F59">
        <f>IF('dash board'!$H$5="Dixon Technologies (India) Ltd.",'DIXON7423-24&amp;24-25'!L58,IF('dash board'!$H$5="Bharat Forge Ltd.",'BHARATFOR 7424-25&amp;23-24'!L58,IF('dash board'!$H$5="Persistent Systems Ltd.",'PERSISTENT 23-24&amp;24-25'!L58,IF('dash board'!$H$5="Ipca Laboratories Ltd.",'IPCALAB 7-4-23&amp;24,24&amp;25'!F58,IF('dash board'!$H$5="MRF Ltd.",'-MRF-7423-24&amp;24-25'!L58,"")))))</f>
        <v>272849</v>
      </c>
    </row>
    <row r="60" spans="1:6" x14ac:dyDescent="0.3">
      <c r="A60" s="126">
        <v>45303</v>
      </c>
      <c r="B60">
        <f>IF('dash board'!$H$5="Dixon Technologies (India) Ltd.",'DIXON7423-24&amp;24-25'!H59,IF('dash board'!$H$5="Bharat Forge Ltd.",'BHARATFOR 7424-25&amp;23-24'!B59,IF('dash board'!$H$5="Persistent Systems Ltd.",'PERSISTENT 23-24&amp;24-25'!H59,IF('dash board'!$H$5="Ipca Laboratories Ltd.",'IPCALAB 7-4-23&amp;24,24&amp;25'!D59,IF('dash board'!$H$5="MRF Ltd.",'-MRF-7423-24&amp;24-25'!H59,"")))))</f>
        <v>1135.3499999999999</v>
      </c>
      <c r="C60">
        <f>IF('dash board'!$H$5="Dixon Technologies (India) Ltd.",'DIXON7423-24&amp;24-25'!D59,IF('dash board'!$H$5="Bharat Forge Ltd.",'BHARATFOR 7424-25&amp;23-24'!D59,IF('dash board'!$H$5="Persistent Systems Ltd.",'PERSISTENT 23-24&amp;24-25'!D59,IF('dash board'!$H$5="Ipca Laboratories Ltd.",'IPCALAB 7-4-23&amp;24,24&amp;25'!H59,IF('dash board'!$H$5="MRF Ltd.",'-MRF-7423-24&amp;24-25'!D59,"")))))</f>
        <v>1156</v>
      </c>
      <c r="D60">
        <f>IF('dash board'!$H$5="Dixon Technologies (India) Ltd.",'DIXON7423-24&amp;24-25'!E59,IF('dash board'!$H$5="Bharat Forge Ltd.",'BHARATFOR 7424-25&amp;23-24'!E59,IF('dash board'!$H$5="Persistent Systems Ltd.",'PERSISTENT 23-24&amp;24-25'!E59,IF('dash board'!$H$5="Ipca Laboratories Ltd.",'IPCALAB 7-4-23&amp;24,24&amp;25'!I59,IF('dash board'!$H$5="MRF Ltd.",'-MRF-7423-24&amp;24-25'!E59,"")))))</f>
        <v>1128.45</v>
      </c>
      <c r="E60">
        <f>IF('dash board'!$H$5="Dixon Technologies (India) Ltd.",'DIXON7423-24&amp;24-25'!C59,IF('dash board'!$H$5="Bharat Forge Ltd.",'BHARATFOR 7424-25&amp;23-24'!C59,IF('dash board'!$H$5="Persistent Systems Ltd.",'PERSISTENT 23-24&amp;24-25'!C59,IF('dash board'!$H$5="Ipca Laboratories Ltd.",'IPCALAB 7-4-23&amp;24,24&amp;25'!G59,IF('dash board'!$H$5="MRF Ltd.",'-MRF-7423-24&amp;24-25'!C59,"")))))</f>
        <v>1156</v>
      </c>
      <c r="F60">
        <f>IF('dash board'!$H$5="Dixon Technologies (India) Ltd.",'DIXON7423-24&amp;24-25'!L59,IF('dash board'!$H$5="Bharat Forge Ltd.",'BHARATFOR 7424-25&amp;23-24'!L59,IF('dash board'!$H$5="Persistent Systems Ltd.",'PERSISTENT 23-24&amp;24-25'!L59,IF('dash board'!$H$5="Ipca Laboratories Ltd.",'IPCALAB 7-4-23&amp;24,24&amp;25'!F59,IF('dash board'!$H$5="MRF Ltd.",'-MRF-7423-24&amp;24-25'!L59,"")))))</f>
        <v>236286</v>
      </c>
    </row>
    <row r="61" spans="1:6" x14ac:dyDescent="0.3">
      <c r="A61" s="126">
        <v>45302</v>
      </c>
      <c r="B61">
        <f>IF('dash board'!$H$5="Dixon Technologies (India) Ltd.",'DIXON7423-24&amp;24-25'!H60,IF('dash board'!$H$5="Bharat Forge Ltd.",'BHARATFOR 7424-25&amp;23-24'!B60,IF('dash board'!$H$5="Persistent Systems Ltd.",'PERSISTENT 23-24&amp;24-25'!H60,IF('dash board'!$H$5="Ipca Laboratories Ltd.",'IPCALAB 7-4-23&amp;24,24&amp;25'!D60,IF('dash board'!$H$5="MRF Ltd.",'-MRF-7423-24&amp;24-25'!H60,"")))))</f>
        <v>1144.3499999999999</v>
      </c>
      <c r="C61">
        <f>IF('dash board'!$H$5="Dixon Technologies (India) Ltd.",'DIXON7423-24&amp;24-25'!D60,IF('dash board'!$H$5="Bharat Forge Ltd.",'BHARATFOR 7424-25&amp;23-24'!D60,IF('dash board'!$H$5="Persistent Systems Ltd.",'PERSISTENT 23-24&amp;24-25'!D60,IF('dash board'!$H$5="Ipca Laboratories Ltd.",'IPCALAB 7-4-23&amp;24,24&amp;25'!H60,IF('dash board'!$H$5="MRF Ltd.",'-MRF-7423-24&amp;24-25'!D60,"")))))</f>
        <v>1148.8</v>
      </c>
      <c r="D61">
        <f>IF('dash board'!$H$5="Dixon Technologies (India) Ltd.",'DIXON7423-24&amp;24-25'!E60,IF('dash board'!$H$5="Bharat Forge Ltd.",'BHARATFOR 7424-25&amp;23-24'!E60,IF('dash board'!$H$5="Persistent Systems Ltd.",'PERSISTENT 23-24&amp;24-25'!E60,IF('dash board'!$H$5="Ipca Laboratories Ltd.",'IPCALAB 7-4-23&amp;24,24&amp;25'!I60,IF('dash board'!$H$5="MRF Ltd.",'-MRF-7423-24&amp;24-25'!E60,"")))))</f>
        <v>1119.0999999999999</v>
      </c>
      <c r="E61">
        <f>IF('dash board'!$H$5="Dixon Technologies (India) Ltd.",'DIXON7423-24&amp;24-25'!C60,IF('dash board'!$H$5="Bharat Forge Ltd.",'BHARATFOR 7424-25&amp;23-24'!C60,IF('dash board'!$H$5="Persistent Systems Ltd.",'PERSISTENT 23-24&amp;24-25'!C60,IF('dash board'!$H$5="Ipca Laboratories Ltd.",'IPCALAB 7-4-23&amp;24,24&amp;25'!G60,IF('dash board'!$H$5="MRF Ltd.",'-MRF-7423-24&amp;24-25'!C60,"")))))</f>
        <v>1125</v>
      </c>
      <c r="F61">
        <f>IF('dash board'!$H$5="Dixon Technologies (India) Ltd.",'DIXON7423-24&amp;24-25'!L60,IF('dash board'!$H$5="Bharat Forge Ltd.",'BHARATFOR 7424-25&amp;23-24'!L60,IF('dash board'!$H$5="Persistent Systems Ltd.",'PERSISTENT 23-24&amp;24-25'!L60,IF('dash board'!$H$5="Ipca Laboratories Ltd.",'IPCALAB 7-4-23&amp;24,24&amp;25'!F60,IF('dash board'!$H$5="MRF Ltd.",'-MRF-7423-24&amp;24-25'!L60,"")))))</f>
        <v>683798</v>
      </c>
    </row>
    <row r="62" spans="1:6" x14ac:dyDescent="0.3">
      <c r="A62" s="126">
        <v>45301</v>
      </c>
      <c r="B62">
        <f>IF('dash board'!$H$5="Dixon Technologies (India) Ltd.",'DIXON7423-24&amp;24-25'!H61,IF('dash board'!$H$5="Bharat Forge Ltd.",'BHARATFOR 7424-25&amp;23-24'!B61,IF('dash board'!$H$5="Persistent Systems Ltd.",'PERSISTENT 23-24&amp;24-25'!H61,IF('dash board'!$H$5="Ipca Laboratories Ltd.",'IPCALAB 7-4-23&amp;24,24&amp;25'!D61,IF('dash board'!$H$5="MRF Ltd.",'-MRF-7423-24&amp;24-25'!H61,"")))))</f>
        <v>1116.25</v>
      </c>
      <c r="C62">
        <f>IF('dash board'!$H$5="Dixon Technologies (India) Ltd.",'DIXON7423-24&amp;24-25'!D61,IF('dash board'!$H$5="Bharat Forge Ltd.",'BHARATFOR 7424-25&amp;23-24'!D61,IF('dash board'!$H$5="Persistent Systems Ltd.",'PERSISTENT 23-24&amp;24-25'!D61,IF('dash board'!$H$5="Ipca Laboratories Ltd.",'IPCALAB 7-4-23&amp;24,24&amp;25'!H61,IF('dash board'!$H$5="MRF Ltd.",'-MRF-7423-24&amp;24-25'!D61,"")))))</f>
        <v>1123</v>
      </c>
      <c r="D62">
        <f>IF('dash board'!$H$5="Dixon Technologies (India) Ltd.",'DIXON7423-24&amp;24-25'!E61,IF('dash board'!$H$5="Bharat Forge Ltd.",'BHARATFOR 7424-25&amp;23-24'!E61,IF('dash board'!$H$5="Persistent Systems Ltd.",'PERSISTENT 23-24&amp;24-25'!E61,IF('dash board'!$H$5="Ipca Laboratories Ltd.",'IPCALAB 7-4-23&amp;24,24&amp;25'!I61,IF('dash board'!$H$5="MRF Ltd.",'-MRF-7423-24&amp;24-25'!E61,"")))))</f>
        <v>1098.05</v>
      </c>
      <c r="E62">
        <f>IF('dash board'!$H$5="Dixon Technologies (India) Ltd.",'DIXON7423-24&amp;24-25'!C61,IF('dash board'!$H$5="Bharat Forge Ltd.",'BHARATFOR 7424-25&amp;23-24'!C61,IF('dash board'!$H$5="Persistent Systems Ltd.",'PERSISTENT 23-24&amp;24-25'!C61,IF('dash board'!$H$5="Ipca Laboratories Ltd.",'IPCALAB 7-4-23&amp;24,24&amp;25'!G61,IF('dash board'!$H$5="MRF Ltd.",'-MRF-7423-24&amp;24-25'!C61,"")))))</f>
        <v>1103.05</v>
      </c>
      <c r="F62">
        <f>IF('dash board'!$H$5="Dixon Technologies (India) Ltd.",'DIXON7423-24&amp;24-25'!L61,IF('dash board'!$H$5="Bharat Forge Ltd.",'BHARATFOR 7424-25&amp;23-24'!L61,IF('dash board'!$H$5="Persistent Systems Ltd.",'PERSISTENT 23-24&amp;24-25'!L61,IF('dash board'!$H$5="Ipca Laboratories Ltd.",'IPCALAB 7-4-23&amp;24,24&amp;25'!F61,IF('dash board'!$H$5="MRF Ltd.",'-MRF-7423-24&amp;24-25'!L61,"")))))</f>
        <v>265183</v>
      </c>
    </row>
    <row r="63" spans="1:6" x14ac:dyDescent="0.3">
      <c r="A63" s="126">
        <v>45300</v>
      </c>
      <c r="B63">
        <f>IF('dash board'!$H$5="Dixon Technologies (India) Ltd.",'DIXON7423-24&amp;24-25'!H62,IF('dash board'!$H$5="Bharat Forge Ltd.",'BHARATFOR 7424-25&amp;23-24'!B62,IF('dash board'!$H$5="Persistent Systems Ltd.",'PERSISTENT 23-24&amp;24-25'!H62,IF('dash board'!$H$5="Ipca Laboratories Ltd.",'IPCALAB 7-4-23&amp;24,24&amp;25'!D62,IF('dash board'!$H$5="MRF Ltd.",'-MRF-7423-24&amp;24-25'!H62,"")))))</f>
        <v>1103.05</v>
      </c>
      <c r="C63">
        <f>IF('dash board'!$H$5="Dixon Technologies (India) Ltd.",'DIXON7423-24&amp;24-25'!D62,IF('dash board'!$H$5="Bharat Forge Ltd.",'BHARATFOR 7424-25&amp;23-24'!D62,IF('dash board'!$H$5="Persistent Systems Ltd.",'PERSISTENT 23-24&amp;24-25'!D62,IF('dash board'!$H$5="Ipca Laboratories Ltd.",'IPCALAB 7-4-23&amp;24,24&amp;25'!H62,IF('dash board'!$H$5="MRF Ltd.",'-MRF-7423-24&amp;24-25'!D62,"")))))</f>
        <v>1107.2</v>
      </c>
      <c r="D63">
        <f>IF('dash board'!$H$5="Dixon Technologies (India) Ltd.",'DIXON7423-24&amp;24-25'!E62,IF('dash board'!$H$5="Bharat Forge Ltd.",'BHARATFOR 7424-25&amp;23-24'!E62,IF('dash board'!$H$5="Persistent Systems Ltd.",'PERSISTENT 23-24&amp;24-25'!E62,IF('dash board'!$H$5="Ipca Laboratories Ltd.",'IPCALAB 7-4-23&amp;24,24&amp;25'!I62,IF('dash board'!$H$5="MRF Ltd.",'-MRF-7423-24&amp;24-25'!E62,"")))))</f>
        <v>1082.4000000000001</v>
      </c>
      <c r="E63">
        <f>IF('dash board'!$H$5="Dixon Technologies (India) Ltd.",'DIXON7423-24&amp;24-25'!C62,IF('dash board'!$H$5="Bharat Forge Ltd.",'BHARATFOR 7424-25&amp;23-24'!C62,IF('dash board'!$H$5="Persistent Systems Ltd.",'PERSISTENT 23-24&amp;24-25'!C62,IF('dash board'!$H$5="Ipca Laboratories Ltd.",'IPCALAB 7-4-23&amp;24,24&amp;25'!G62,IF('dash board'!$H$5="MRF Ltd.",'-MRF-7423-24&amp;24-25'!C62,"")))))</f>
        <v>1092.8</v>
      </c>
      <c r="F63">
        <f>IF('dash board'!$H$5="Dixon Technologies (India) Ltd.",'DIXON7423-24&amp;24-25'!L62,IF('dash board'!$H$5="Bharat Forge Ltd.",'BHARATFOR 7424-25&amp;23-24'!L62,IF('dash board'!$H$5="Persistent Systems Ltd.",'PERSISTENT 23-24&amp;24-25'!L62,IF('dash board'!$H$5="Ipca Laboratories Ltd.",'IPCALAB 7-4-23&amp;24,24&amp;25'!F62,IF('dash board'!$H$5="MRF Ltd.",'-MRF-7423-24&amp;24-25'!L62,"")))))</f>
        <v>116079</v>
      </c>
    </row>
    <row r="64" spans="1:6" x14ac:dyDescent="0.3">
      <c r="A64" s="126">
        <v>45299</v>
      </c>
      <c r="B64">
        <f>IF('dash board'!$H$5="Dixon Technologies (India) Ltd.",'DIXON7423-24&amp;24-25'!H63,IF('dash board'!$H$5="Bharat Forge Ltd.",'BHARATFOR 7424-25&amp;23-24'!B63,IF('dash board'!$H$5="Persistent Systems Ltd.",'PERSISTENT 23-24&amp;24-25'!H63,IF('dash board'!$H$5="Ipca Laboratories Ltd.",'IPCALAB 7-4-23&amp;24,24&amp;25'!D63,IF('dash board'!$H$5="MRF Ltd.",'-MRF-7423-24&amp;24-25'!H63,"")))))</f>
        <v>1088.0999999999999</v>
      </c>
      <c r="C64">
        <f>IF('dash board'!$H$5="Dixon Technologies (India) Ltd.",'DIXON7423-24&amp;24-25'!D63,IF('dash board'!$H$5="Bharat Forge Ltd.",'BHARATFOR 7424-25&amp;23-24'!D63,IF('dash board'!$H$5="Persistent Systems Ltd.",'PERSISTENT 23-24&amp;24-25'!D63,IF('dash board'!$H$5="Ipca Laboratories Ltd.",'IPCALAB 7-4-23&amp;24,24&amp;25'!H63,IF('dash board'!$H$5="MRF Ltd.",'-MRF-7423-24&amp;24-25'!D63,"")))))</f>
        <v>1126.2</v>
      </c>
      <c r="D64">
        <f>IF('dash board'!$H$5="Dixon Technologies (India) Ltd.",'DIXON7423-24&amp;24-25'!E63,IF('dash board'!$H$5="Bharat Forge Ltd.",'BHARATFOR 7424-25&amp;23-24'!E63,IF('dash board'!$H$5="Persistent Systems Ltd.",'PERSISTENT 23-24&amp;24-25'!E63,IF('dash board'!$H$5="Ipca Laboratories Ltd.",'IPCALAB 7-4-23&amp;24,24&amp;25'!I63,IF('dash board'!$H$5="MRF Ltd.",'-MRF-7423-24&amp;24-25'!E63,"")))))</f>
        <v>1080.1500000000001</v>
      </c>
      <c r="E64">
        <f>IF('dash board'!$H$5="Dixon Technologies (India) Ltd.",'DIXON7423-24&amp;24-25'!C63,IF('dash board'!$H$5="Bharat Forge Ltd.",'BHARATFOR 7424-25&amp;23-24'!C63,IF('dash board'!$H$5="Persistent Systems Ltd.",'PERSISTENT 23-24&amp;24-25'!C63,IF('dash board'!$H$5="Ipca Laboratories Ltd.",'IPCALAB 7-4-23&amp;24,24&amp;25'!G63,IF('dash board'!$H$5="MRF Ltd.",'-MRF-7423-24&amp;24-25'!C63,"")))))</f>
        <v>1120</v>
      </c>
      <c r="F64">
        <f>IF('dash board'!$H$5="Dixon Technologies (India) Ltd.",'DIXON7423-24&amp;24-25'!L63,IF('dash board'!$H$5="Bharat Forge Ltd.",'BHARATFOR 7424-25&amp;23-24'!L63,IF('dash board'!$H$5="Persistent Systems Ltd.",'PERSISTENT 23-24&amp;24-25'!L63,IF('dash board'!$H$5="Ipca Laboratories Ltd.",'IPCALAB 7-4-23&amp;24,24&amp;25'!F63,IF('dash board'!$H$5="MRF Ltd.",'-MRF-7423-24&amp;24-25'!L63,"")))))</f>
        <v>192371</v>
      </c>
    </row>
    <row r="65" spans="1:6" x14ac:dyDescent="0.3">
      <c r="A65" s="126">
        <v>45296</v>
      </c>
      <c r="B65">
        <f>IF('dash board'!$H$5="Dixon Technologies (India) Ltd.",'DIXON7423-24&amp;24-25'!H64,IF('dash board'!$H$5="Bharat Forge Ltd.",'BHARATFOR 7424-25&amp;23-24'!B64,IF('dash board'!$H$5="Persistent Systems Ltd.",'PERSISTENT 23-24&amp;24-25'!H64,IF('dash board'!$H$5="Ipca Laboratories Ltd.",'IPCALAB 7-4-23&amp;24,24&amp;25'!D64,IF('dash board'!$H$5="MRF Ltd.",'-MRF-7423-24&amp;24-25'!H64,"")))))</f>
        <v>1113.4000000000001</v>
      </c>
      <c r="C65">
        <f>IF('dash board'!$H$5="Dixon Technologies (India) Ltd.",'DIXON7423-24&amp;24-25'!D64,IF('dash board'!$H$5="Bharat Forge Ltd.",'BHARATFOR 7424-25&amp;23-24'!D64,IF('dash board'!$H$5="Persistent Systems Ltd.",'PERSISTENT 23-24&amp;24-25'!D64,IF('dash board'!$H$5="Ipca Laboratories Ltd.",'IPCALAB 7-4-23&amp;24,24&amp;25'!H64,IF('dash board'!$H$5="MRF Ltd.",'-MRF-7423-24&amp;24-25'!D64,"")))))</f>
        <v>1119</v>
      </c>
      <c r="D65">
        <f>IF('dash board'!$H$5="Dixon Technologies (India) Ltd.",'DIXON7423-24&amp;24-25'!E64,IF('dash board'!$H$5="Bharat Forge Ltd.",'BHARATFOR 7424-25&amp;23-24'!E64,IF('dash board'!$H$5="Persistent Systems Ltd.",'PERSISTENT 23-24&amp;24-25'!E64,IF('dash board'!$H$5="Ipca Laboratories Ltd.",'IPCALAB 7-4-23&amp;24,24&amp;25'!I64,IF('dash board'!$H$5="MRF Ltd.",'-MRF-7423-24&amp;24-25'!E64,"")))))</f>
        <v>1092.1500000000001</v>
      </c>
      <c r="E65">
        <f>IF('dash board'!$H$5="Dixon Technologies (India) Ltd.",'DIXON7423-24&amp;24-25'!C64,IF('dash board'!$H$5="Bharat Forge Ltd.",'BHARATFOR 7424-25&amp;23-24'!C64,IF('dash board'!$H$5="Persistent Systems Ltd.",'PERSISTENT 23-24&amp;24-25'!C64,IF('dash board'!$H$5="Ipca Laboratories Ltd.",'IPCALAB 7-4-23&amp;24,24&amp;25'!G64,IF('dash board'!$H$5="MRF Ltd.",'-MRF-7423-24&amp;24-25'!C64,"")))))</f>
        <v>1108</v>
      </c>
      <c r="F65">
        <f>IF('dash board'!$H$5="Dixon Technologies (India) Ltd.",'DIXON7423-24&amp;24-25'!L64,IF('dash board'!$H$5="Bharat Forge Ltd.",'BHARATFOR 7424-25&amp;23-24'!L64,IF('dash board'!$H$5="Persistent Systems Ltd.",'PERSISTENT 23-24&amp;24-25'!L64,IF('dash board'!$H$5="Ipca Laboratories Ltd.",'IPCALAB 7-4-23&amp;24,24&amp;25'!F64,IF('dash board'!$H$5="MRF Ltd.",'-MRF-7423-24&amp;24-25'!L64,"")))))</f>
        <v>190888</v>
      </c>
    </row>
    <row r="66" spans="1:6" x14ac:dyDescent="0.3">
      <c r="A66" s="126">
        <v>45295</v>
      </c>
      <c r="B66">
        <f>IF('dash board'!$H$5="Dixon Technologies (India) Ltd.",'DIXON7423-24&amp;24-25'!H65,IF('dash board'!$H$5="Bharat Forge Ltd.",'BHARATFOR 7424-25&amp;23-24'!B65,IF('dash board'!$H$5="Persistent Systems Ltd.",'PERSISTENT 23-24&amp;24-25'!H65,IF('dash board'!$H$5="Ipca Laboratories Ltd.",'IPCALAB 7-4-23&amp;24,24&amp;25'!D65,IF('dash board'!$H$5="MRF Ltd.",'-MRF-7423-24&amp;24-25'!H65,"")))))</f>
        <v>1109.8499999999999</v>
      </c>
      <c r="C66">
        <f>IF('dash board'!$H$5="Dixon Technologies (India) Ltd.",'DIXON7423-24&amp;24-25'!D65,IF('dash board'!$H$5="Bharat Forge Ltd.",'BHARATFOR 7424-25&amp;23-24'!D65,IF('dash board'!$H$5="Persistent Systems Ltd.",'PERSISTENT 23-24&amp;24-25'!D65,IF('dash board'!$H$5="Ipca Laboratories Ltd.",'IPCALAB 7-4-23&amp;24,24&amp;25'!H65,IF('dash board'!$H$5="MRF Ltd.",'-MRF-7423-24&amp;24-25'!D65,"")))))</f>
        <v>1120</v>
      </c>
      <c r="D66">
        <f>IF('dash board'!$H$5="Dixon Technologies (India) Ltd.",'DIXON7423-24&amp;24-25'!E65,IF('dash board'!$H$5="Bharat Forge Ltd.",'BHARATFOR 7424-25&amp;23-24'!E65,IF('dash board'!$H$5="Persistent Systems Ltd.",'PERSISTENT 23-24&amp;24-25'!E65,IF('dash board'!$H$5="Ipca Laboratories Ltd.",'IPCALAB 7-4-23&amp;24,24&amp;25'!I65,IF('dash board'!$H$5="MRF Ltd.",'-MRF-7423-24&amp;24-25'!E65,"")))))</f>
        <v>1105.1500000000001</v>
      </c>
      <c r="E66">
        <f>IF('dash board'!$H$5="Dixon Technologies (India) Ltd.",'DIXON7423-24&amp;24-25'!C65,IF('dash board'!$H$5="Bharat Forge Ltd.",'BHARATFOR 7424-25&amp;23-24'!C65,IF('dash board'!$H$5="Persistent Systems Ltd.",'PERSISTENT 23-24&amp;24-25'!C65,IF('dash board'!$H$5="Ipca Laboratories Ltd.",'IPCALAB 7-4-23&amp;24,24&amp;25'!G65,IF('dash board'!$H$5="MRF Ltd.",'-MRF-7423-24&amp;24-25'!C65,"")))))</f>
        <v>1110.2</v>
      </c>
      <c r="F66">
        <f>IF('dash board'!$H$5="Dixon Technologies (India) Ltd.",'DIXON7423-24&amp;24-25'!L65,IF('dash board'!$H$5="Bharat Forge Ltd.",'BHARATFOR 7424-25&amp;23-24'!L65,IF('dash board'!$H$5="Persistent Systems Ltd.",'PERSISTENT 23-24&amp;24-25'!L65,IF('dash board'!$H$5="Ipca Laboratories Ltd.",'IPCALAB 7-4-23&amp;24,24&amp;25'!F65,IF('dash board'!$H$5="MRF Ltd.",'-MRF-7423-24&amp;24-25'!L65,"")))))</f>
        <v>106228</v>
      </c>
    </row>
    <row r="67" spans="1:6" x14ac:dyDescent="0.3">
      <c r="A67" s="126">
        <v>45294</v>
      </c>
      <c r="B67">
        <f>IF('dash board'!$H$5="Dixon Technologies (India) Ltd.",'DIXON7423-24&amp;24-25'!H66,IF('dash board'!$H$5="Bharat Forge Ltd.",'BHARATFOR 7424-25&amp;23-24'!B66,IF('dash board'!$H$5="Persistent Systems Ltd.",'PERSISTENT 23-24&amp;24-25'!H66,IF('dash board'!$H$5="Ipca Laboratories Ltd.",'IPCALAB 7-4-23&amp;24,24&amp;25'!D66,IF('dash board'!$H$5="MRF Ltd.",'-MRF-7423-24&amp;24-25'!H66,"")))))</f>
        <v>1110.25</v>
      </c>
      <c r="C67">
        <f>IF('dash board'!$H$5="Dixon Technologies (India) Ltd.",'DIXON7423-24&amp;24-25'!D66,IF('dash board'!$H$5="Bharat Forge Ltd.",'BHARATFOR 7424-25&amp;23-24'!D66,IF('dash board'!$H$5="Persistent Systems Ltd.",'PERSISTENT 23-24&amp;24-25'!D66,IF('dash board'!$H$5="Ipca Laboratories Ltd.",'IPCALAB 7-4-23&amp;24,24&amp;25'!H66,IF('dash board'!$H$5="MRF Ltd.",'-MRF-7423-24&amp;24-25'!D66,"")))))</f>
        <v>1122.8</v>
      </c>
      <c r="D67">
        <f>IF('dash board'!$H$5="Dixon Technologies (India) Ltd.",'DIXON7423-24&amp;24-25'!E66,IF('dash board'!$H$5="Bharat Forge Ltd.",'BHARATFOR 7424-25&amp;23-24'!E66,IF('dash board'!$H$5="Persistent Systems Ltd.",'PERSISTENT 23-24&amp;24-25'!E66,IF('dash board'!$H$5="Ipca Laboratories Ltd.",'IPCALAB 7-4-23&amp;24,24&amp;25'!I66,IF('dash board'!$H$5="MRF Ltd.",'-MRF-7423-24&amp;24-25'!E66,"")))))</f>
        <v>1107.0999999999999</v>
      </c>
      <c r="E67">
        <f>IF('dash board'!$H$5="Dixon Technologies (India) Ltd.",'DIXON7423-24&amp;24-25'!C66,IF('dash board'!$H$5="Bharat Forge Ltd.",'BHARATFOR 7424-25&amp;23-24'!C66,IF('dash board'!$H$5="Persistent Systems Ltd.",'PERSISTENT 23-24&amp;24-25'!C66,IF('dash board'!$H$5="Ipca Laboratories Ltd.",'IPCALAB 7-4-23&amp;24,24&amp;25'!G66,IF('dash board'!$H$5="MRF Ltd.",'-MRF-7423-24&amp;24-25'!C66,"")))))</f>
        <v>1114.9000000000001</v>
      </c>
      <c r="F67">
        <f>IF('dash board'!$H$5="Dixon Technologies (India) Ltd.",'DIXON7423-24&amp;24-25'!L66,IF('dash board'!$H$5="Bharat Forge Ltd.",'BHARATFOR 7424-25&amp;23-24'!L66,IF('dash board'!$H$5="Persistent Systems Ltd.",'PERSISTENT 23-24&amp;24-25'!L66,IF('dash board'!$H$5="Ipca Laboratories Ltd.",'IPCALAB 7-4-23&amp;24,24&amp;25'!F66,IF('dash board'!$H$5="MRF Ltd.",'-MRF-7423-24&amp;24-25'!L66,"")))))</f>
        <v>164353</v>
      </c>
    </row>
    <row r="68" spans="1:6" x14ac:dyDescent="0.3">
      <c r="A68" s="126">
        <v>45293</v>
      </c>
      <c r="B68">
        <f>IF('dash board'!$H$5="Dixon Technologies (India) Ltd.",'DIXON7423-24&amp;24-25'!H67,IF('dash board'!$H$5="Bharat Forge Ltd.",'BHARATFOR 7424-25&amp;23-24'!B67,IF('dash board'!$H$5="Persistent Systems Ltd.",'PERSISTENT 23-24&amp;24-25'!H67,IF('dash board'!$H$5="Ipca Laboratories Ltd.",'IPCALAB 7-4-23&amp;24,24&amp;25'!D67,IF('dash board'!$H$5="MRF Ltd.",'-MRF-7423-24&amp;24-25'!H67,"")))))</f>
        <v>1113.3499999999999</v>
      </c>
      <c r="C68">
        <f>IF('dash board'!$H$5="Dixon Technologies (India) Ltd.",'DIXON7423-24&amp;24-25'!D67,IF('dash board'!$H$5="Bharat Forge Ltd.",'BHARATFOR 7424-25&amp;23-24'!D67,IF('dash board'!$H$5="Persistent Systems Ltd.",'PERSISTENT 23-24&amp;24-25'!D67,IF('dash board'!$H$5="Ipca Laboratories Ltd.",'IPCALAB 7-4-23&amp;24,24&amp;25'!H67,IF('dash board'!$H$5="MRF Ltd.",'-MRF-7423-24&amp;24-25'!D67,"")))))</f>
        <v>1142.9000000000001</v>
      </c>
      <c r="D68">
        <f>IF('dash board'!$H$5="Dixon Technologies (India) Ltd.",'DIXON7423-24&amp;24-25'!E67,IF('dash board'!$H$5="Bharat Forge Ltd.",'BHARATFOR 7424-25&amp;23-24'!E67,IF('dash board'!$H$5="Persistent Systems Ltd.",'PERSISTENT 23-24&amp;24-25'!E67,IF('dash board'!$H$5="Ipca Laboratories Ltd.",'IPCALAB 7-4-23&amp;24,24&amp;25'!I67,IF('dash board'!$H$5="MRF Ltd.",'-MRF-7423-24&amp;24-25'!E67,"")))))</f>
        <v>1110.05</v>
      </c>
      <c r="E68">
        <f>IF('dash board'!$H$5="Dixon Technologies (India) Ltd.",'DIXON7423-24&amp;24-25'!C67,IF('dash board'!$H$5="Bharat Forge Ltd.",'BHARATFOR 7424-25&amp;23-24'!C67,IF('dash board'!$H$5="Persistent Systems Ltd.",'PERSISTENT 23-24&amp;24-25'!C67,IF('dash board'!$H$5="Ipca Laboratories Ltd.",'IPCALAB 7-4-23&amp;24,24&amp;25'!G67,IF('dash board'!$H$5="MRF Ltd.",'-MRF-7423-24&amp;24-25'!C67,"")))))</f>
        <v>1119.3499999999999</v>
      </c>
      <c r="F68">
        <f>IF('dash board'!$H$5="Dixon Technologies (India) Ltd.",'DIXON7423-24&amp;24-25'!L67,IF('dash board'!$H$5="Bharat Forge Ltd.",'BHARATFOR 7424-25&amp;23-24'!L67,IF('dash board'!$H$5="Persistent Systems Ltd.",'PERSISTENT 23-24&amp;24-25'!L67,IF('dash board'!$H$5="Ipca Laboratories Ltd.",'IPCALAB 7-4-23&amp;24,24&amp;25'!F67,IF('dash board'!$H$5="MRF Ltd.",'-MRF-7423-24&amp;24-25'!L67,"")))))</f>
        <v>443895</v>
      </c>
    </row>
    <row r="69" spans="1:6" x14ac:dyDescent="0.3">
      <c r="A69" s="126">
        <v>45292</v>
      </c>
      <c r="B69">
        <f>IF('dash board'!$H$5="Dixon Technologies (India) Ltd.",'DIXON7423-24&amp;24-25'!H68,IF('dash board'!$H$5="Bharat Forge Ltd.",'BHARATFOR 7424-25&amp;23-24'!B68,IF('dash board'!$H$5="Persistent Systems Ltd.",'PERSISTENT 23-24&amp;24-25'!H68,IF('dash board'!$H$5="Ipca Laboratories Ltd.",'IPCALAB 7-4-23&amp;24,24&amp;25'!D68,IF('dash board'!$H$5="MRF Ltd.",'-MRF-7423-24&amp;24-25'!H68,"")))))</f>
        <v>1119.3499999999999</v>
      </c>
      <c r="C69">
        <f>IF('dash board'!$H$5="Dixon Technologies (India) Ltd.",'DIXON7423-24&amp;24-25'!D68,IF('dash board'!$H$5="Bharat Forge Ltd.",'BHARATFOR 7424-25&amp;23-24'!D68,IF('dash board'!$H$5="Persistent Systems Ltd.",'PERSISTENT 23-24&amp;24-25'!D68,IF('dash board'!$H$5="Ipca Laboratories Ltd.",'IPCALAB 7-4-23&amp;24,24&amp;25'!H68,IF('dash board'!$H$5="MRF Ltd.",'-MRF-7423-24&amp;24-25'!D68,"")))))</f>
        <v>1125.8499999999999</v>
      </c>
      <c r="D69">
        <f>IF('dash board'!$H$5="Dixon Technologies (India) Ltd.",'DIXON7423-24&amp;24-25'!E68,IF('dash board'!$H$5="Bharat Forge Ltd.",'BHARATFOR 7424-25&amp;23-24'!E68,IF('dash board'!$H$5="Persistent Systems Ltd.",'PERSISTENT 23-24&amp;24-25'!E68,IF('dash board'!$H$5="Ipca Laboratories Ltd.",'IPCALAB 7-4-23&amp;24,24&amp;25'!I68,IF('dash board'!$H$5="MRF Ltd.",'-MRF-7423-24&amp;24-25'!E68,"")))))</f>
        <v>1103.95</v>
      </c>
      <c r="E69">
        <f>IF('dash board'!$H$5="Dixon Technologies (India) Ltd.",'DIXON7423-24&amp;24-25'!C68,IF('dash board'!$H$5="Bharat Forge Ltd.",'BHARATFOR 7424-25&amp;23-24'!C68,IF('dash board'!$H$5="Persistent Systems Ltd.",'PERSISTENT 23-24&amp;24-25'!C68,IF('dash board'!$H$5="Ipca Laboratories Ltd.",'IPCALAB 7-4-23&amp;24,24&amp;25'!G68,IF('dash board'!$H$5="MRF Ltd.",'-MRF-7423-24&amp;24-25'!C68,"")))))</f>
        <v>1104.3</v>
      </c>
      <c r="F69">
        <f>IF('dash board'!$H$5="Dixon Technologies (India) Ltd.",'DIXON7423-24&amp;24-25'!L68,IF('dash board'!$H$5="Bharat Forge Ltd.",'BHARATFOR 7424-25&amp;23-24'!L68,IF('dash board'!$H$5="Persistent Systems Ltd.",'PERSISTENT 23-24&amp;24-25'!L68,IF('dash board'!$H$5="Ipca Laboratories Ltd.",'IPCALAB 7-4-23&amp;24,24&amp;25'!F68,IF('dash board'!$H$5="MRF Ltd.",'-MRF-7423-24&amp;24-25'!L68,"")))))</f>
        <v>254640</v>
      </c>
    </row>
    <row r="70" spans="1:6" x14ac:dyDescent="0.3">
      <c r="A70" s="126">
        <v>45289</v>
      </c>
      <c r="B70">
        <f>IF('dash board'!$H$5="Dixon Technologies (India) Ltd.",'DIXON7423-24&amp;24-25'!H69,IF('dash board'!$H$5="Bharat Forge Ltd.",'BHARATFOR 7424-25&amp;23-24'!B69,IF('dash board'!$H$5="Persistent Systems Ltd.",'PERSISTENT 23-24&amp;24-25'!H69,IF('dash board'!$H$5="Ipca Laboratories Ltd.",'IPCALAB 7-4-23&amp;24,24&amp;25'!D69,IF('dash board'!$H$5="MRF Ltd.",'-MRF-7423-24&amp;24-25'!H69,"")))))</f>
        <v>1113.1500000000001</v>
      </c>
      <c r="C70">
        <f>IF('dash board'!$H$5="Dixon Technologies (India) Ltd.",'DIXON7423-24&amp;24-25'!D69,IF('dash board'!$H$5="Bharat Forge Ltd.",'BHARATFOR 7424-25&amp;23-24'!D69,IF('dash board'!$H$5="Persistent Systems Ltd.",'PERSISTENT 23-24&amp;24-25'!D69,IF('dash board'!$H$5="Ipca Laboratories Ltd.",'IPCALAB 7-4-23&amp;24,24&amp;25'!H69,IF('dash board'!$H$5="MRF Ltd.",'-MRF-7423-24&amp;24-25'!D69,"")))))</f>
        <v>1116.0999999999999</v>
      </c>
      <c r="D70">
        <f>IF('dash board'!$H$5="Dixon Technologies (India) Ltd.",'DIXON7423-24&amp;24-25'!E69,IF('dash board'!$H$5="Bharat Forge Ltd.",'BHARATFOR 7424-25&amp;23-24'!E69,IF('dash board'!$H$5="Persistent Systems Ltd.",'PERSISTENT 23-24&amp;24-25'!E69,IF('dash board'!$H$5="Ipca Laboratories Ltd.",'IPCALAB 7-4-23&amp;24,24&amp;25'!I69,IF('dash board'!$H$5="MRF Ltd.",'-MRF-7423-24&amp;24-25'!E69,"")))))</f>
        <v>1090.05</v>
      </c>
      <c r="E70">
        <f>IF('dash board'!$H$5="Dixon Technologies (India) Ltd.",'DIXON7423-24&amp;24-25'!C69,IF('dash board'!$H$5="Bharat Forge Ltd.",'BHARATFOR 7424-25&amp;23-24'!C69,IF('dash board'!$H$5="Persistent Systems Ltd.",'PERSISTENT 23-24&amp;24-25'!C69,IF('dash board'!$H$5="Ipca Laboratories Ltd.",'IPCALAB 7-4-23&amp;24,24&amp;25'!G69,IF('dash board'!$H$5="MRF Ltd.",'-MRF-7423-24&amp;24-25'!C69,"")))))</f>
        <v>1096</v>
      </c>
      <c r="F70">
        <f>IF('dash board'!$H$5="Dixon Technologies (India) Ltd.",'DIXON7423-24&amp;24-25'!L69,IF('dash board'!$H$5="Bharat Forge Ltd.",'BHARATFOR 7424-25&amp;23-24'!L69,IF('dash board'!$H$5="Persistent Systems Ltd.",'PERSISTENT 23-24&amp;24-25'!L69,IF('dash board'!$H$5="Ipca Laboratories Ltd.",'IPCALAB 7-4-23&amp;24,24&amp;25'!F69,IF('dash board'!$H$5="MRF Ltd.",'-MRF-7423-24&amp;24-25'!L69,"")))))</f>
        <v>314635</v>
      </c>
    </row>
    <row r="71" spans="1:6" x14ac:dyDescent="0.3">
      <c r="A71" s="126">
        <v>45288</v>
      </c>
      <c r="B71">
        <f>IF('dash board'!$H$5="Dixon Technologies (India) Ltd.",'DIXON7423-24&amp;24-25'!H70,IF('dash board'!$H$5="Bharat Forge Ltd.",'BHARATFOR 7424-25&amp;23-24'!B70,IF('dash board'!$H$5="Persistent Systems Ltd.",'PERSISTENT 23-24&amp;24-25'!H70,IF('dash board'!$H$5="Ipca Laboratories Ltd.",'IPCALAB 7-4-23&amp;24,24&amp;25'!D70,IF('dash board'!$H$5="MRF Ltd.",'-MRF-7423-24&amp;24-25'!H70,"")))))</f>
        <v>1099.75</v>
      </c>
      <c r="C71">
        <f>IF('dash board'!$H$5="Dixon Technologies (India) Ltd.",'DIXON7423-24&amp;24-25'!D70,IF('dash board'!$H$5="Bharat Forge Ltd.",'BHARATFOR 7424-25&amp;23-24'!D70,IF('dash board'!$H$5="Persistent Systems Ltd.",'PERSISTENT 23-24&amp;24-25'!D70,IF('dash board'!$H$5="Ipca Laboratories Ltd.",'IPCALAB 7-4-23&amp;24,24&amp;25'!H70,IF('dash board'!$H$5="MRF Ltd.",'-MRF-7423-24&amp;24-25'!D70,"")))))</f>
        <v>1113.4000000000001</v>
      </c>
      <c r="D71">
        <f>IF('dash board'!$H$5="Dixon Technologies (India) Ltd.",'DIXON7423-24&amp;24-25'!E70,IF('dash board'!$H$5="Bharat Forge Ltd.",'BHARATFOR 7424-25&amp;23-24'!E70,IF('dash board'!$H$5="Persistent Systems Ltd.",'PERSISTENT 23-24&amp;24-25'!E70,IF('dash board'!$H$5="Ipca Laboratories Ltd.",'IPCALAB 7-4-23&amp;24,24&amp;25'!I70,IF('dash board'!$H$5="MRF Ltd.",'-MRF-7423-24&amp;24-25'!E70,"")))))</f>
        <v>1056.55</v>
      </c>
      <c r="E71">
        <f>IF('dash board'!$H$5="Dixon Technologies (India) Ltd.",'DIXON7423-24&amp;24-25'!C70,IF('dash board'!$H$5="Bharat Forge Ltd.",'BHARATFOR 7424-25&amp;23-24'!C70,IF('dash board'!$H$5="Persistent Systems Ltd.",'PERSISTENT 23-24&amp;24-25'!C70,IF('dash board'!$H$5="Ipca Laboratories Ltd.",'IPCALAB 7-4-23&amp;24,24&amp;25'!G70,IF('dash board'!$H$5="MRF Ltd.",'-MRF-7423-24&amp;24-25'!C70,"")))))</f>
        <v>1064</v>
      </c>
      <c r="F71">
        <f>IF('dash board'!$H$5="Dixon Technologies (India) Ltd.",'DIXON7423-24&amp;24-25'!L70,IF('dash board'!$H$5="Bharat Forge Ltd.",'BHARATFOR 7424-25&amp;23-24'!L70,IF('dash board'!$H$5="Persistent Systems Ltd.",'PERSISTENT 23-24&amp;24-25'!L70,IF('dash board'!$H$5="Ipca Laboratories Ltd.",'IPCALAB 7-4-23&amp;24,24&amp;25'!F70,IF('dash board'!$H$5="MRF Ltd.",'-MRF-7423-24&amp;24-25'!L70,"")))))</f>
        <v>1535682</v>
      </c>
    </row>
    <row r="72" spans="1:6" x14ac:dyDescent="0.3">
      <c r="A72" s="126">
        <v>45287</v>
      </c>
      <c r="B72">
        <f>IF('dash board'!$H$5="Dixon Technologies (India) Ltd.",'DIXON7423-24&amp;24-25'!H71,IF('dash board'!$H$5="Bharat Forge Ltd.",'BHARATFOR 7424-25&amp;23-24'!B71,IF('dash board'!$H$5="Persistent Systems Ltd.",'PERSISTENT 23-24&amp;24-25'!H71,IF('dash board'!$H$5="Ipca Laboratories Ltd.",'IPCALAB 7-4-23&amp;24,24&amp;25'!D71,IF('dash board'!$H$5="MRF Ltd.",'-MRF-7423-24&amp;24-25'!H71,"")))))</f>
        <v>1059.05</v>
      </c>
      <c r="C72">
        <f>IF('dash board'!$H$5="Dixon Technologies (India) Ltd.",'DIXON7423-24&amp;24-25'!D71,IF('dash board'!$H$5="Bharat Forge Ltd.",'BHARATFOR 7424-25&amp;23-24'!D71,IF('dash board'!$H$5="Persistent Systems Ltd.",'PERSISTENT 23-24&amp;24-25'!D71,IF('dash board'!$H$5="Ipca Laboratories Ltd.",'IPCALAB 7-4-23&amp;24,24&amp;25'!H71,IF('dash board'!$H$5="MRF Ltd.",'-MRF-7423-24&amp;24-25'!D71,"")))))</f>
        <v>1066.95</v>
      </c>
      <c r="D72">
        <f>IF('dash board'!$H$5="Dixon Technologies (India) Ltd.",'DIXON7423-24&amp;24-25'!E71,IF('dash board'!$H$5="Bharat Forge Ltd.",'BHARATFOR 7424-25&amp;23-24'!E71,IF('dash board'!$H$5="Persistent Systems Ltd.",'PERSISTENT 23-24&amp;24-25'!E71,IF('dash board'!$H$5="Ipca Laboratories Ltd.",'IPCALAB 7-4-23&amp;24,24&amp;25'!I71,IF('dash board'!$H$5="MRF Ltd.",'-MRF-7423-24&amp;24-25'!E71,"")))))</f>
        <v>1053.75</v>
      </c>
      <c r="E72">
        <f>IF('dash board'!$H$5="Dixon Technologies (India) Ltd.",'DIXON7423-24&amp;24-25'!C71,IF('dash board'!$H$5="Bharat Forge Ltd.",'BHARATFOR 7424-25&amp;23-24'!C71,IF('dash board'!$H$5="Persistent Systems Ltd.",'PERSISTENT 23-24&amp;24-25'!C71,IF('dash board'!$H$5="Ipca Laboratories Ltd.",'IPCALAB 7-4-23&amp;24,24&amp;25'!G71,IF('dash board'!$H$5="MRF Ltd.",'-MRF-7423-24&amp;24-25'!C71,"")))))</f>
        <v>1060.0999999999999</v>
      </c>
      <c r="F72">
        <f>IF('dash board'!$H$5="Dixon Technologies (India) Ltd.",'DIXON7423-24&amp;24-25'!L71,IF('dash board'!$H$5="Bharat Forge Ltd.",'BHARATFOR 7424-25&amp;23-24'!L71,IF('dash board'!$H$5="Persistent Systems Ltd.",'PERSISTENT 23-24&amp;24-25'!L71,IF('dash board'!$H$5="Ipca Laboratories Ltd.",'IPCALAB 7-4-23&amp;24,24&amp;25'!F71,IF('dash board'!$H$5="MRF Ltd.",'-MRF-7423-24&amp;24-25'!L71,"")))))</f>
        <v>333776</v>
      </c>
    </row>
    <row r="73" spans="1:6" x14ac:dyDescent="0.3">
      <c r="A73" s="126">
        <v>45286</v>
      </c>
      <c r="B73">
        <f>IF('dash board'!$H$5="Dixon Technologies (India) Ltd.",'DIXON7423-24&amp;24-25'!H72,IF('dash board'!$H$5="Bharat Forge Ltd.",'BHARATFOR 7424-25&amp;23-24'!B72,IF('dash board'!$H$5="Persistent Systems Ltd.",'PERSISTENT 23-24&amp;24-25'!H72,IF('dash board'!$H$5="Ipca Laboratories Ltd.",'IPCALAB 7-4-23&amp;24,24&amp;25'!D72,IF('dash board'!$H$5="MRF Ltd.",'-MRF-7423-24&amp;24-25'!H72,"")))))</f>
        <v>1058.5999999999999</v>
      </c>
      <c r="C73">
        <f>IF('dash board'!$H$5="Dixon Technologies (India) Ltd.",'DIXON7423-24&amp;24-25'!D72,IF('dash board'!$H$5="Bharat Forge Ltd.",'BHARATFOR 7424-25&amp;23-24'!D72,IF('dash board'!$H$5="Persistent Systems Ltd.",'PERSISTENT 23-24&amp;24-25'!D72,IF('dash board'!$H$5="Ipca Laboratories Ltd.",'IPCALAB 7-4-23&amp;24,24&amp;25'!H72,IF('dash board'!$H$5="MRF Ltd.",'-MRF-7423-24&amp;24-25'!D72,"")))))</f>
        <v>1074.9000000000001</v>
      </c>
      <c r="D73">
        <f>IF('dash board'!$H$5="Dixon Technologies (India) Ltd.",'DIXON7423-24&amp;24-25'!E72,IF('dash board'!$H$5="Bharat Forge Ltd.",'BHARATFOR 7424-25&amp;23-24'!E72,IF('dash board'!$H$5="Persistent Systems Ltd.",'PERSISTENT 23-24&amp;24-25'!E72,IF('dash board'!$H$5="Ipca Laboratories Ltd.",'IPCALAB 7-4-23&amp;24,24&amp;25'!I72,IF('dash board'!$H$5="MRF Ltd.",'-MRF-7423-24&amp;24-25'!E72,"")))))</f>
        <v>1055.1500000000001</v>
      </c>
      <c r="E73">
        <f>IF('dash board'!$H$5="Dixon Technologies (India) Ltd.",'DIXON7423-24&amp;24-25'!C72,IF('dash board'!$H$5="Bharat Forge Ltd.",'BHARATFOR 7424-25&amp;23-24'!C72,IF('dash board'!$H$5="Persistent Systems Ltd.",'PERSISTENT 23-24&amp;24-25'!C72,IF('dash board'!$H$5="Ipca Laboratories Ltd.",'IPCALAB 7-4-23&amp;24,24&amp;25'!G72,IF('dash board'!$H$5="MRF Ltd.",'-MRF-7423-24&amp;24-25'!C72,"")))))</f>
        <v>1065</v>
      </c>
      <c r="F73">
        <f>IF('dash board'!$H$5="Dixon Technologies (India) Ltd.",'DIXON7423-24&amp;24-25'!L72,IF('dash board'!$H$5="Bharat Forge Ltd.",'BHARATFOR 7424-25&amp;23-24'!L72,IF('dash board'!$H$5="Persistent Systems Ltd.",'PERSISTENT 23-24&amp;24-25'!L72,IF('dash board'!$H$5="Ipca Laboratories Ltd.",'IPCALAB 7-4-23&amp;24,24&amp;25'!F72,IF('dash board'!$H$5="MRF Ltd.",'-MRF-7423-24&amp;24-25'!L72,"")))))</f>
        <v>221122</v>
      </c>
    </row>
    <row r="74" spans="1:6" x14ac:dyDescent="0.3">
      <c r="A74" s="126">
        <v>45282</v>
      </c>
      <c r="B74">
        <f>IF('dash board'!$H$5="Dixon Technologies (India) Ltd.",'DIXON7423-24&amp;24-25'!H73,IF('dash board'!$H$5="Bharat Forge Ltd.",'BHARATFOR 7424-25&amp;23-24'!B73,IF('dash board'!$H$5="Persistent Systems Ltd.",'PERSISTENT 23-24&amp;24-25'!H73,IF('dash board'!$H$5="Ipca Laboratories Ltd.",'IPCALAB 7-4-23&amp;24,24&amp;25'!D73,IF('dash board'!$H$5="MRF Ltd.",'-MRF-7423-24&amp;24-25'!H73,"")))))</f>
        <v>1062.6500000000001</v>
      </c>
      <c r="C74">
        <f>IF('dash board'!$H$5="Dixon Technologies (India) Ltd.",'DIXON7423-24&amp;24-25'!D73,IF('dash board'!$H$5="Bharat Forge Ltd.",'BHARATFOR 7424-25&amp;23-24'!D73,IF('dash board'!$H$5="Persistent Systems Ltd.",'PERSISTENT 23-24&amp;24-25'!D73,IF('dash board'!$H$5="Ipca Laboratories Ltd.",'IPCALAB 7-4-23&amp;24,24&amp;25'!H73,IF('dash board'!$H$5="MRF Ltd.",'-MRF-7423-24&amp;24-25'!D73,"")))))</f>
        <v>1085.95</v>
      </c>
      <c r="D74">
        <f>IF('dash board'!$H$5="Dixon Technologies (India) Ltd.",'DIXON7423-24&amp;24-25'!E73,IF('dash board'!$H$5="Bharat Forge Ltd.",'BHARATFOR 7424-25&amp;23-24'!E73,IF('dash board'!$H$5="Persistent Systems Ltd.",'PERSISTENT 23-24&amp;24-25'!E73,IF('dash board'!$H$5="Ipca Laboratories Ltd.",'IPCALAB 7-4-23&amp;24,24&amp;25'!I73,IF('dash board'!$H$5="MRF Ltd.",'-MRF-7423-24&amp;24-25'!E73,"")))))</f>
        <v>1058.45</v>
      </c>
      <c r="E74">
        <f>IF('dash board'!$H$5="Dixon Technologies (India) Ltd.",'DIXON7423-24&amp;24-25'!C73,IF('dash board'!$H$5="Bharat Forge Ltd.",'BHARATFOR 7424-25&amp;23-24'!C73,IF('dash board'!$H$5="Persistent Systems Ltd.",'PERSISTENT 23-24&amp;24-25'!C73,IF('dash board'!$H$5="Ipca Laboratories Ltd.",'IPCALAB 7-4-23&amp;24,24&amp;25'!G73,IF('dash board'!$H$5="MRF Ltd.",'-MRF-7423-24&amp;24-25'!C73,"")))))</f>
        <v>1069</v>
      </c>
      <c r="F74">
        <f>IF('dash board'!$H$5="Dixon Technologies (India) Ltd.",'DIXON7423-24&amp;24-25'!L73,IF('dash board'!$H$5="Bharat Forge Ltd.",'BHARATFOR 7424-25&amp;23-24'!L73,IF('dash board'!$H$5="Persistent Systems Ltd.",'PERSISTENT 23-24&amp;24-25'!L73,IF('dash board'!$H$5="Ipca Laboratories Ltd.",'IPCALAB 7-4-23&amp;24,24&amp;25'!F73,IF('dash board'!$H$5="MRF Ltd.",'-MRF-7423-24&amp;24-25'!L73,"")))))</f>
        <v>444857</v>
      </c>
    </row>
    <row r="75" spans="1:6" x14ac:dyDescent="0.3">
      <c r="A75" s="126">
        <v>45281</v>
      </c>
      <c r="B75">
        <f>IF('dash board'!$H$5="Dixon Technologies (India) Ltd.",'DIXON7423-24&amp;24-25'!H74,IF('dash board'!$H$5="Bharat Forge Ltd.",'BHARATFOR 7424-25&amp;23-24'!B74,IF('dash board'!$H$5="Persistent Systems Ltd.",'PERSISTENT 23-24&amp;24-25'!H74,IF('dash board'!$H$5="Ipca Laboratories Ltd.",'IPCALAB 7-4-23&amp;24,24&amp;25'!D74,IF('dash board'!$H$5="MRF Ltd.",'-MRF-7423-24&amp;24-25'!H74,"")))))</f>
        <v>1064.3499999999999</v>
      </c>
      <c r="C75">
        <f>IF('dash board'!$H$5="Dixon Technologies (India) Ltd.",'DIXON7423-24&amp;24-25'!D74,IF('dash board'!$H$5="Bharat Forge Ltd.",'BHARATFOR 7424-25&amp;23-24'!D74,IF('dash board'!$H$5="Persistent Systems Ltd.",'PERSISTENT 23-24&amp;24-25'!D74,IF('dash board'!$H$5="Ipca Laboratories Ltd.",'IPCALAB 7-4-23&amp;24,24&amp;25'!H74,IF('dash board'!$H$5="MRF Ltd.",'-MRF-7423-24&amp;24-25'!D74,"")))))</f>
        <v>1074</v>
      </c>
      <c r="D75">
        <f>IF('dash board'!$H$5="Dixon Technologies (India) Ltd.",'DIXON7423-24&amp;24-25'!E74,IF('dash board'!$H$5="Bharat Forge Ltd.",'BHARATFOR 7424-25&amp;23-24'!E74,IF('dash board'!$H$5="Persistent Systems Ltd.",'PERSISTENT 23-24&amp;24-25'!E74,IF('dash board'!$H$5="Ipca Laboratories Ltd.",'IPCALAB 7-4-23&amp;24,24&amp;25'!I74,IF('dash board'!$H$5="MRF Ltd.",'-MRF-7423-24&amp;24-25'!E74,"")))))</f>
        <v>1041</v>
      </c>
      <c r="E75">
        <f>IF('dash board'!$H$5="Dixon Technologies (India) Ltd.",'DIXON7423-24&amp;24-25'!C74,IF('dash board'!$H$5="Bharat Forge Ltd.",'BHARATFOR 7424-25&amp;23-24'!C74,IF('dash board'!$H$5="Persistent Systems Ltd.",'PERSISTENT 23-24&amp;24-25'!C74,IF('dash board'!$H$5="Ipca Laboratories Ltd.",'IPCALAB 7-4-23&amp;24,24&amp;25'!G74,IF('dash board'!$H$5="MRF Ltd.",'-MRF-7423-24&amp;24-25'!C74,"")))))</f>
        <v>1055</v>
      </c>
      <c r="F75">
        <f>IF('dash board'!$H$5="Dixon Technologies (India) Ltd.",'DIXON7423-24&amp;24-25'!L74,IF('dash board'!$H$5="Bharat Forge Ltd.",'BHARATFOR 7424-25&amp;23-24'!L74,IF('dash board'!$H$5="Persistent Systems Ltd.",'PERSISTENT 23-24&amp;24-25'!L74,IF('dash board'!$H$5="Ipca Laboratories Ltd.",'IPCALAB 7-4-23&amp;24,24&amp;25'!F74,IF('dash board'!$H$5="MRF Ltd.",'-MRF-7423-24&amp;24-25'!L74,"")))))</f>
        <v>374400</v>
      </c>
    </row>
    <row r="76" spans="1:6" x14ac:dyDescent="0.3">
      <c r="A76" s="126">
        <v>45280</v>
      </c>
      <c r="B76">
        <f>IF('dash board'!$H$5="Dixon Technologies (India) Ltd.",'DIXON7423-24&amp;24-25'!H75,IF('dash board'!$H$5="Bharat Forge Ltd.",'BHARATFOR 7424-25&amp;23-24'!B75,IF('dash board'!$H$5="Persistent Systems Ltd.",'PERSISTENT 23-24&amp;24-25'!H75,IF('dash board'!$H$5="Ipca Laboratories Ltd.",'IPCALAB 7-4-23&amp;24,24&amp;25'!D75,IF('dash board'!$H$5="MRF Ltd.",'-MRF-7423-24&amp;24-25'!H75,"")))))</f>
        <v>1061.5</v>
      </c>
      <c r="C76">
        <f>IF('dash board'!$H$5="Dixon Technologies (India) Ltd.",'DIXON7423-24&amp;24-25'!D75,IF('dash board'!$H$5="Bharat Forge Ltd.",'BHARATFOR 7424-25&amp;23-24'!D75,IF('dash board'!$H$5="Persistent Systems Ltd.",'PERSISTENT 23-24&amp;24-25'!D75,IF('dash board'!$H$5="Ipca Laboratories Ltd.",'IPCALAB 7-4-23&amp;24,24&amp;25'!H75,IF('dash board'!$H$5="MRF Ltd.",'-MRF-7423-24&amp;24-25'!D75,"")))))</f>
        <v>1121</v>
      </c>
      <c r="D76">
        <f>IF('dash board'!$H$5="Dixon Technologies (India) Ltd.",'DIXON7423-24&amp;24-25'!E75,IF('dash board'!$H$5="Bharat Forge Ltd.",'BHARATFOR 7424-25&amp;23-24'!E75,IF('dash board'!$H$5="Persistent Systems Ltd.",'PERSISTENT 23-24&amp;24-25'!E75,IF('dash board'!$H$5="Ipca Laboratories Ltd.",'IPCALAB 7-4-23&amp;24,24&amp;25'!I75,IF('dash board'!$H$5="MRF Ltd.",'-MRF-7423-24&amp;24-25'!E75,"")))))</f>
        <v>1055.25</v>
      </c>
      <c r="E76">
        <f>IF('dash board'!$H$5="Dixon Technologies (India) Ltd.",'DIXON7423-24&amp;24-25'!C75,IF('dash board'!$H$5="Bharat Forge Ltd.",'BHARATFOR 7424-25&amp;23-24'!C75,IF('dash board'!$H$5="Persistent Systems Ltd.",'PERSISTENT 23-24&amp;24-25'!C75,IF('dash board'!$H$5="Ipca Laboratories Ltd.",'IPCALAB 7-4-23&amp;24,24&amp;25'!G75,IF('dash board'!$H$5="MRF Ltd.",'-MRF-7423-24&amp;24-25'!C75,"")))))</f>
        <v>1110.5</v>
      </c>
      <c r="F76">
        <f>IF('dash board'!$H$5="Dixon Technologies (India) Ltd.",'DIXON7423-24&amp;24-25'!L75,IF('dash board'!$H$5="Bharat Forge Ltd.",'BHARATFOR 7424-25&amp;23-24'!L75,IF('dash board'!$H$5="Persistent Systems Ltd.",'PERSISTENT 23-24&amp;24-25'!L75,IF('dash board'!$H$5="Ipca Laboratories Ltd.",'IPCALAB 7-4-23&amp;24,24&amp;25'!F75,IF('dash board'!$H$5="MRF Ltd.",'-MRF-7423-24&amp;24-25'!L75,"")))))</f>
        <v>526670</v>
      </c>
    </row>
    <row r="77" spans="1:6" x14ac:dyDescent="0.3">
      <c r="A77" s="126">
        <v>45279</v>
      </c>
      <c r="B77">
        <f>IF('dash board'!$H$5="Dixon Technologies (India) Ltd.",'DIXON7423-24&amp;24-25'!H76,IF('dash board'!$H$5="Bharat Forge Ltd.",'BHARATFOR 7424-25&amp;23-24'!B76,IF('dash board'!$H$5="Persistent Systems Ltd.",'PERSISTENT 23-24&amp;24-25'!H76,IF('dash board'!$H$5="Ipca Laboratories Ltd.",'IPCALAB 7-4-23&amp;24,24&amp;25'!D76,IF('dash board'!$H$5="MRF Ltd.",'-MRF-7423-24&amp;24-25'!H76,"")))))</f>
        <v>1107.6500000000001</v>
      </c>
      <c r="C77">
        <f>IF('dash board'!$H$5="Dixon Technologies (India) Ltd.",'DIXON7423-24&amp;24-25'!D76,IF('dash board'!$H$5="Bharat Forge Ltd.",'BHARATFOR 7424-25&amp;23-24'!D76,IF('dash board'!$H$5="Persistent Systems Ltd.",'PERSISTENT 23-24&amp;24-25'!D76,IF('dash board'!$H$5="Ipca Laboratories Ltd.",'IPCALAB 7-4-23&amp;24,24&amp;25'!H76,IF('dash board'!$H$5="MRF Ltd.",'-MRF-7423-24&amp;24-25'!D76,"")))))</f>
        <v>1134</v>
      </c>
      <c r="D77">
        <f>IF('dash board'!$H$5="Dixon Technologies (India) Ltd.",'DIXON7423-24&amp;24-25'!E76,IF('dash board'!$H$5="Bharat Forge Ltd.",'BHARATFOR 7424-25&amp;23-24'!E76,IF('dash board'!$H$5="Persistent Systems Ltd.",'PERSISTENT 23-24&amp;24-25'!E76,IF('dash board'!$H$5="Ipca Laboratories Ltd.",'IPCALAB 7-4-23&amp;24,24&amp;25'!I76,IF('dash board'!$H$5="MRF Ltd.",'-MRF-7423-24&amp;24-25'!E76,"")))))</f>
        <v>1105</v>
      </c>
      <c r="E77">
        <f>IF('dash board'!$H$5="Dixon Technologies (India) Ltd.",'DIXON7423-24&amp;24-25'!C76,IF('dash board'!$H$5="Bharat Forge Ltd.",'BHARATFOR 7424-25&amp;23-24'!C76,IF('dash board'!$H$5="Persistent Systems Ltd.",'PERSISTENT 23-24&amp;24-25'!C76,IF('dash board'!$H$5="Ipca Laboratories Ltd.",'IPCALAB 7-4-23&amp;24,24&amp;25'!G76,IF('dash board'!$H$5="MRF Ltd.",'-MRF-7423-24&amp;24-25'!C76,"")))))</f>
        <v>1131</v>
      </c>
      <c r="F77">
        <f>IF('dash board'!$H$5="Dixon Technologies (India) Ltd.",'DIXON7423-24&amp;24-25'!L76,IF('dash board'!$H$5="Bharat Forge Ltd.",'BHARATFOR 7424-25&amp;23-24'!L76,IF('dash board'!$H$5="Persistent Systems Ltd.",'PERSISTENT 23-24&amp;24-25'!L76,IF('dash board'!$H$5="Ipca Laboratories Ltd.",'IPCALAB 7-4-23&amp;24,24&amp;25'!F76,IF('dash board'!$H$5="MRF Ltd.",'-MRF-7423-24&amp;24-25'!L76,"")))))</f>
        <v>179963</v>
      </c>
    </row>
    <row r="78" spans="1:6" x14ac:dyDescent="0.3">
      <c r="A78" s="126">
        <v>45278</v>
      </c>
      <c r="B78">
        <f>IF('dash board'!$H$5="Dixon Technologies (India) Ltd.",'DIXON7423-24&amp;24-25'!H77,IF('dash board'!$H$5="Bharat Forge Ltd.",'BHARATFOR 7424-25&amp;23-24'!B77,IF('dash board'!$H$5="Persistent Systems Ltd.",'PERSISTENT 23-24&amp;24-25'!H77,IF('dash board'!$H$5="Ipca Laboratories Ltd.",'IPCALAB 7-4-23&amp;24,24&amp;25'!D77,IF('dash board'!$H$5="MRF Ltd.",'-MRF-7423-24&amp;24-25'!H77,"")))))</f>
        <v>1124.55</v>
      </c>
      <c r="C78">
        <f>IF('dash board'!$H$5="Dixon Technologies (India) Ltd.",'DIXON7423-24&amp;24-25'!D77,IF('dash board'!$H$5="Bharat Forge Ltd.",'BHARATFOR 7424-25&amp;23-24'!D77,IF('dash board'!$H$5="Persistent Systems Ltd.",'PERSISTENT 23-24&amp;24-25'!D77,IF('dash board'!$H$5="Ipca Laboratories Ltd.",'IPCALAB 7-4-23&amp;24,24&amp;25'!H77,IF('dash board'!$H$5="MRF Ltd.",'-MRF-7423-24&amp;24-25'!D77,"")))))</f>
        <v>1131</v>
      </c>
      <c r="D78">
        <f>IF('dash board'!$H$5="Dixon Technologies (India) Ltd.",'DIXON7423-24&amp;24-25'!E77,IF('dash board'!$H$5="Bharat Forge Ltd.",'BHARATFOR 7424-25&amp;23-24'!E77,IF('dash board'!$H$5="Persistent Systems Ltd.",'PERSISTENT 23-24&amp;24-25'!E77,IF('dash board'!$H$5="Ipca Laboratories Ltd.",'IPCALAB 7-4-23&amp;24,24&amp;25'!I77,IF('dash board'!$H$5="MRF Ltd.",'-MRF-7423-24&amp;24-25'!E77,"")))))</f>
        <v>1105.3499999999999</v>
      </c>
      <c r="E78">
        <f>IF('dash board'!$H$5="Dixon Technologies (India) Ltd.",'DIXON7423-24&amp;24-25'!C77,IF('dash board'!$H$5="Bharat Forge Ltd.",'BHARATFOR 7424-25&amp;23-24'!C77,IF('dash board'!$H$5="Persistent Systems Ltd.",'PERSISTENT 23-24&amp;24-25'!C77,IF('dash board'!$H$5="Ipca Laboratories Ltd.",'IPCALAB 7-4-23&amp;24,24&amp;25'!G77,IF('dash board'!$H$5="MRF Ltd.",'-MRF-7423-24&amp;24-25'!C77,"")))))</f>
        <v>1119</v>
      </c>
      <c r="F78">
        <f>IF('dash board'!$H$5="Dixon Technologies (India) Ltd.",'DIXON7423-24&amp;24-25'!L77,IF('dash board'!$H$5="Bharat Forge Ltd.",'BHARATFOR 7424-25&amp;23-24'!L77,IF('dash board'!$H$5="Persistent Systems Ltd.",'PERSISTENT 23-24&amp;24-25'!L77,IF('dash board'!$H$5="Ipca Laboratories Ltd.",'IPCALAB 7-4-23&amp;24,24&amp;25'!F77,IF('dash board'!$H$5="MRF Ltd.",'-MRF-7423-24&amp;24-25'!L77,"")))))</f>
        <v>362010</v>
      </c>
    </row>
    <row r="79" spans="1:6" x14ac:dyDescent="0.3">
      <c r="A79" s="126">
        <v>45275</v>
      </c>
      <c r="B79">
        <f>IF('dash board'!$H$5="Dixon Technologies (India) Ltd.",'DIXON7423-24&amp;24-25'!H78,IF('dash board'!$H$5="Bharat Forge Ltd.",'BHARATFOR 7424-25&amp;23-24'!B78,IF('dash board'!$H$5="Persistent Systems Ltd.",'PERSISTENT 23-24&amp;24-25'!H78,IF('dash board'!$H$5="Ipca Laboratories Ltd.",'IPCALAB 7-4-23&amp;24,24&amp;25'!D78,IF('dash board'!$H$5="MRF Ltd.",'-MRF-7423-24&amp;24-25'!H78,"")))))</f>
        <v>1114.3499999999999</v>
      </c>
      <c r="C79">
        <f>IF('dash board'!$H$5="Dixon Technologies (India) Ltd.",'DIXON7423-24&amp;24-25'!D78,IF('dash board'!$H$5="Bharat Forge Ltd.",'BHARATFOR 7424-25&amp;23-24'!D78,IF('dash board'!$H$5="Persistent Systems Ltd.",'PERSISTENT 23-24&amp;24-25'!D78,IF('dash board'!$H$5="Ipca Laboratories Ltd.",'IPCALAB 7-4-23&amp;24,24&amp;25'!H78,IF('dash board'!$H$5="MRF Ltd.",'-MRF-7423-24&amp;24-25'!D78,"")))))</f>
        <v>1120.4000000000001</v>
      </c>
      <c r="D79">
        <f>IF('dash board'!$H$5="Dixon Technologies (India) Ltd.",'DIXON7423-24&amp;24-25'!E78,IF('dash board'!$H$5="Bharat Forge Ltd.",'BHARATFOR 7424-25&amp;23-24'!E78,IF('dash board'!$H$5="Persistent Systems Ltd.",'PERSISTENT 23-24&amp;24-25'!E78,IF('dash board'!$H$5="Ipca Laboratories Ltd.",'IPCALAB 7-4-23&amp;24,24&amp;25'!I78,IF('dash board'!$H$5="MRF Ltd.",'-MRF-7423-24&amp;24-25'!E78,"")))))</f>
        <v>1092.45</v>
      </c>
      <c r="E79">
        <f>IF('dash board'!$H$5="Dixon Technologies (India) Ltd.",'DIXON7423-24&amp;24-25'!C78,IF('dash board'!$H$5="Bharat Forge Ltd.",'BHARATFOR 7424-25&amp;23-24'!C78,IF('dash board'!$H$5="Persistent Systems Ltd.",'PERSISTENT 23-24&amp;24-25'!C78,IF('dash board'!$H$5="Ipca Laboratories Ltd.",'IPCALAB 7-4-23&amp;24,24&amp;25'!G78,IF('dash board'!$H$5="MRF Ltd.",'-MRF-7423-24&amp;24-25'!C78,"")))))</f>
        <v>1109.6500000000001</v>
      </c>
      <c r="F79">
        <f>IF('dash board'!$H$5="Dixon Technologies (India) Ltd.",'DIXON7423-24&amp;24-25'!L78,IF('dash board'!$H$5="Bharat Forge Ltd.",'BHARATFOR 7424-25&amp;23-24'!L78,IF('dash board'!$H$5="Persistent Systems Ltd.",'PERSISTENT 23-24&amp;24-25'!L78,IF('dash board'!$H$5="Ipca Laboratories Ltd.",'IPCALAB 7-4-23&amp;24,24&amp;25'!F78,IF('dash board'!$H$5="MRF Ltd.",'-MRF-7423-24&amp;24-25'!L78,"")))))</f>
        <v>352260</v>
      </c>
    </row>
    <row r="80" spans="1:6" x14ac:dyDescent="0.3">
      <c r="A80" s="126">
        <v>45274</v>
      </c>
      <c r="B80">
        <f>IF('dash board'!$H$5="Dixon Technologies (India) Ltd.",'DIXON7423-24&amp;24-25'!H79,IF('dash board'!$H$5="Bharat Forge Ltd.",'BHARATFOR 7424-25&amp;23-24'!B79,IF('dash board'!$H$5="Persistent Systems Ltd.",'PERSISTENT 23-24&amp;24-25'!H79,IF('dash board'!$H$5="Ipca Laboratories Ltd.",'IPCALAB 7-4-23&amp;24,24&amp;25'!D79,IF('dash board'!$H$5="MRF Ltd.",'-MRF-7423-24&amp;24-25'!H79,"")))))</f>
        <v>1104.4000000000001</v>
      </c>
      <c r="C80">
        <f>IF('dash board'!$H$5="Dixon Technologies (India) Ltd.",'DIXON7423-24&amp;24-25'!D79,IF('dash board'!$H$5="Bharat Forge Ltd.",'BHARATFOR 7424-25&amp;23-24'!D79,IF('dash board'!$H$5="Persistent Systems Ltd.",'PERSISTENT 23-24&amp;24-25'!D79,IF('dash board'!$H$5="Ipca Laboratories Ltd.",'IPCALAB 7-4-23&amp;24,24&amp;25'!H79,IF('dash board'!$H$5="MRF Ltd.",'-MRF-7423-24&amp;24-25'!D79,"")))))</f>
        <v>1111.2</v>
      </c>
      <c r="D80">
        <f>IF('dash board'!$H$5="Dixon Technologies (India) Ltd.",'DIXON7423-24&amp;24-25'!E79,IF('dash board'!$H$5="Bharat Forge Ltd.",'BHARATFOR 7424-25&amp;23-24'!E79,IF('dash board'!$H$5="Persistent Systems Ltd.",'PERSISTENT 23-24&amp;24-25'!E79,IF('dash board'!$H$5="Ipca Laboratories Ltd.",'IPCALAB 7-4-23&amp;24,24&amp;25'!I79,IF('dash board'!$H$5="MRF Ltd.",'-MRF-7423-24&amp;24-25'!E79,"")))))</f>
        <v>1096.45</v>
      </c>
      <c r="E80">
        <f>IF('dash board'!$H$5="Dixon Technologies (India) Ltd.",'DIXON7423-24&amp;24-25'!C79,IF('dash board'!$H$5="Bharat Forge Ltd.",'BHARATFOR 7424-25&amp;23-24'!C79,IF('dash board'!$H$5="Persistent Systems Ltd.",'PERSISTENT 23-24&amp;24-25'!C79,IF('dash board'!$H$5="Ipca Laboratories Ltd.",'IPCALAB 7-4-23&amp;24,24&amp;25'!G79,IF('dash board'!$H$5="MRF Ltd.",'-MRF-7423-24&amp;24-25'!C79,"")))))</f>
        <v>1111</v>
      </c>
      <c r="F80">
        <f>IF('dash board'!$H$5="Dixon Technologies (India) Ltd.",'DIXON7423-24&amp;24-25'!L79,IF('dash board'!$H$5="Bharat Forge Ltd.",'BHARATFOR 7424-25&amp;23-24'!L79,IF('dash board'!$H$5="Persistent Systems Ltd.",'PERSISTENT 23-24&amp;24-25'!L79,IF('dash board'!$H$5="Ipca Laboratories Ltd.",'IPCALAB 7-4-23&amp;24,24&amp;25'!F79,IF('dash board'!$H$5="MRF Ltd.",'-MRF-7423-24&amp;24-25'!L79,"")))))</f>
        <v>467652</v>
      </c>
    </row>
    <row r="81" spans="1:6" x14ac:dyDescent="0.3">
      <c r="A81" s="126">
        <v>45273</v>
      </c>
      <c r="B81">
        <f>IF('dash board'!$H$5="Dixon Technologies (India) Ltd.",'DIXON7423-24&amp;24-25'!H80,IF('dash board'!$H$5="Bharat Forge Ltd.",'BHARATFOR 7424-25&amp;23-24'!B80,IF('dash board'!$H$5="Persistent Systems Ltd.",'PERSISTENT 23-24&amp;24-25'!H80,IF('dash board'!$H$5="Ipca Laboratories Ltd.",'IPCALAB 7-4-23&amp;24,24&amp;25'!D80,IF('dash board'!$H$5="MRF Ltd.",'-MRF-7423-24&amp;24-25'!H80,"")))))</f>
        <v>1099.45</v>
      </c>
      <c r="C81">
        <f>IF('dash board'!$H$5="Dixon Technologies (India) Ltd.",'DIXON7423-24&amp;24-25'!D80,IF('dash board'!$H$5="Bharat Forge Ltd.",'BHARATFOR 7424-25&amp;23-24'!D80,IF('dash board'!$H$5="Persistent Systems Ltd.",'PERSISTENT 23-24&amp;24-25'!D80,IF('dash board'!$H$5="Ipca Laboratories Ltd.",'IPCALAB 7-4-23&amp;24,24&amp;25'!H80,IF('dash board'!$H$5="MRF Ltd.",'-MRF-7423-24&amp;24-25'!D80,"")))))</f>
        <v>1120.5</v>
      </c>
      <c r="D81">
        <f>IF('dash board'!$H$5="Dixon Technologies (India) Ltd.",'DIXON7423-24&amp;24-25'!E80,IF('dash board'!$H$5="Bharat Forge Ltd.",'BHARATFOR 7424-25&amp;23-24'!E80,IF('dash board'!$H$5="Persistent Systems Ltd.",'PERSISTENT 23-24&amp;24-25'!E80,IF('dash board'!$H$5="Ipca Laboratories Ltd.",'IPCALAB 7-4-23&amp;24,24&amp;25'!I80,IF('dash board'!$H$5="MRF Ltd.",'-MRF-7423-24&amp;24-25'!E80,"")))))</f>
        <v>1083.0999999999999</v>
      </c>
      <c r="E81">
        <f>IF('dash board'!$H$5="Dixon Technologies (India) Ltd.",'DIXON7423-24&amp;24-25'!C80,IF('dash board'!$H$5="Bharat Forge Ltd.",'BHARATFOR 7424-25&amp;23-24'!C80,IF('dash board'!$H$5="Persistent Systems Ltd.",'PERSISTENT 23-24&amp;24-25'!C80,IF('dash board'!$H$5="Ipca Laboratories Ltd.",'IPCALAB 7-4-23&amp;24,24&amp;25'!G80,IF('dash board'!$H$5="MRF Ltd.",'-MRF-7423-24&amp;24-25'!C80,"")))))</f>
        <v>1083.0999999999999</v>
      </c>
      <c r="F81">
        <f>IF('dash board'!$H$5="Dixon Technologies (India) Ltd.",'DIXON7423-24&amp;24-25'!L80,IF('dash board'!$H$5="Bharat Forge Ltd.",'BHARATFOR 7424-25&amp;23-24'!L80,IF('dash board'!$H$5="Persistent Systems Ltd.",'PERSISTENT 23-24&amp;24-25'!L80,IF('dash board'!$H$5="Ipca Laboratories Ltd.",'IPCALAB 7-4-23&amp;24,24&amp;25'!F80,IF('dash board'!$H$5="MRF Ltd.",'-MRF-7423-24&amp;24-25'!L80,"")))))</f>
        <v>231051</v>
      </c>
    </row>
    <row r="82" spans="1:6" x14ac:dyDescent="0.3">
      <c r="A82" s="126">
        <v>45272</v>
      </c>
      <c r="B82">
        <f>IF('dash board'!$H$5="Dixon Technologies (India) Ltd.",'DIXON7423-24&amp;24-25'!H81,IF('dash board'!$H$5="Bharat Forge Ltd.",'BHARATFOR 7424-25&amp;23-24'!B81,IF('dash board'!$H$5="Persistent Systems Ltd.",'PERSISTENT 23-24&amp;24-25'!H81,IF('dash board'!$H$5="Ipca Laboratories Ltd.",'IPCALAB 7-4-23&amp;24,24&amp;25'!D81,IF('dash board'!$H$5="MRF Ltd.",'-MRF-7423-24&amp;24-25'!H81,"")))))</f>
        <v>1091.55</v>
      </c>
      <c r="C82">
        <f>IF('dash board'!$H$5="Dixon Technologies (India) Ltd.",'DIXON7423-24&amp;24-25'!D81,IF('dash board'!$H$5="Bharat Forge Ltd.",'BHARATFOR 7424-25&amp;23-24'!D81,IF('dash board'!$H$5="Persistent Systems Ltd.",'PERSISTENT 23-24&amp;24-25'!D81,IF('dash board'!$H$5="Ipca Laboratories Ltd.",'IPCALAB 7-4-23&amp;24,24&amp;25'!H81,IF('dash board'!$H$5="MRF Ltd.",'-MRF-7423-24&amp;24-25'!D81,"")))))</f>
        <v>1114.9000000000001</v>
      </c>
      <c r="D82">
        <f>IF('dash board'!$H$5="Dixon Technologies (India) Ltd.",'DIXON7423-24&amp;24-25'!E81,IF('dash board'!$H$5="Bharat Forge Ltd.",'BHARATFOR 7424-25&amp;23-24'!E81,IF('dash board'!$H$5="Persistent Systems Ltd.",'PERSISTENT 23-24&amp;24-25'!E81,IF('dash board'!$H$5="Ipca Laboratories Ltd.",'IPCALAB 7-4-23&amp;24,24&amp;25'!I81,IF('dash board'!$H$5="MRF Ltd.",'-MRF-7423-24&amp;24-25'!E81,"")))))</f>
        <v>1087.3499999999999</v>
      </c>
      <c r="E82">
        <f>IF('dash board'!$H$5="Dixon Technologies (India) Ltd.",'DIXON7423-24&amp;24-25'!C81,IF('dash board'!$H$5="Bharat Forge Ltd.",'BHARATFOR 7424-25&amp;23-24'!C81,IF('dash board'!$H$5="Persistent Systems Ltd.",'PERSISTENT 23-24&amp;24-25'!C81,IF('dash board'!$H$5="Ipca Laboratories Ltd.",'IPCALAB 7-4-23&amp;24,24&amp;25'!G81,IF('dash board'!$H$5="MRF Ltd.",'-MRF-7423-24&amp;24-25'!C81,"")))))</f>
        <v>1114.9000000000001</v>
      </c>
      <c r="F82">
        <f>IF('dash board'!$H$5="Dixon Technologies (India) Ltd.",'DIXON7423-24&amp;24-25'!L81,IF('dash board'!$H$5="Bharat Forge Ltd.",'BHARATFOR 7424-25&amp;23-24'!L81,IF('dash board'!$H$5="Persistent Systems Ltd.",'PERSISTENT 23-24&amp;24-25'!L81,IF('dash board'!$H$5="Ipca Laboratories Ltd.",'IPCALAB 7-4-23&amp;24,24&amp;25'!F81,IF('dash board'!$H$5="MRF Ltd.",'-MRF-7423-24&amp;24-25'!L81,"")))))</f>
        <v>131343</v>
      </c>
    </row>
    <row r="83" spans="1:6" x14ac:dyDescent="0.3">
      <c r="A83" s="126">
        <v>45271</v>
      </c>
      <c r="B83">
        <f>IF('dash board'!$H$5="Dixon Technologies (India) Ltd.",'DIXON7423-24&amp;24-25'!H82,IF('dash board'!$H$5="Bharat Forge Ltd.",'BHARATFOR 7424-25&amp;23-24'!B82,IF('dash board'!$H$5="Persistent Systems Ltd.",'PERSISTENT 23-24&amp;24-25'!H82,IF('dash board'!$H$5="Ipca Laboratories Ltd.",'IPCALAB 7-4-23&amp;24,24&amp;25'!D82,IF('dash board'!$H$5="MRF Ltd.",'-MRF-7423-24&amp;24-25'!H82,"")))))</f>
        <v>1108.8499999999999</v>
      </c>
      <c r="C83">
        <f>IF('dash board'!$H$5="Dixon Technologies (India) Ltd.",'DIXON7423-24&amp;24-25'!D82,IF('dash board'!$H$5="Bharat Forge Ltd.",'BHARATFOR 7424-25&amp;23-24'!D82,IF('dash board'!$H$5="Persistent Systems Ltd.",'PERSISTENT 23-24&amp;24-25'!D82,IF('dash board'!$H$5="Ipca Laboratories Ltd.",'IPCALAB 7-4-23&amp;24,24&amp;25'!H82,IF('dash board'!$H$5="MRF Ltd.",'-MRF-7423-24&amp;24-25'!D82,"")))))</f>
        <v>1125.7</v>
      </c>
      <c r="D83">
        <f>IF('dash board'!$H$5="Dixon Technologies (India) Ltd.",'DIXON7423-24&amp;24-25'!E82,IF('dash board'!$H$5="Bharat Forge Ltd.",'BHARATFOR 7424-25&amp;23-24'!E82,IF('dash board'!$H$5="Persistent Systems Ltd.",'PERSISTENT 23-24&amp;24-25'!E82,IF('dash board'!$H$5="Ipca Laboratories Ltd.",'IPCALAB 7-4-23&amp;24,24&amp;25'!I82,IF('dash board'!$H$5="MRF Ltd.",'-MRF-7423-24&amp;24-25'!E82,"")))))</f>
        <v>1104.8</v>
      </c>
      <c r="E83">
        <f>IF('dash board'!$H$5="Dixon Technologies (India) Ltd.",'DIXON7423-24&amp;24-25'!C82,IF('dash board'!$H$5="Bharat Forge Ltd.",'BHARATFOR 7424-25&amp;23-24'!C82,IF('dash board'!$H$5="Persistent Systems Ltd.",'PERSISTENT 23-24&amp;24-25'!C82,IF('dash board'!$H$5="Ipca Laboratories Ltd.",'IPCALAB 7-4-23&amp;24,24&amp;25'!G82,IF('dash board'!$H$5="MRF Ltd.",'-MRF-7423-24&amp;24-25'!C82,"")))))</f>
        <v>1119.9000000000001</v>
      </c>
      <c r="F83">
        <f>IF('dash board'!$H$5="Dixon Technologies (India) Ltd.",'DIXON7423-24&amp;24-25'!L82,IF('dash board'!$H$5="Bharat Forge Ltd.",'BHARATFOR 7424-25&amp;23-24'!L82,IF('dash board'!$H$5="Persistent Systems Ltd.",'PERSISTENT 23-24&amp;24-25'!L82,IF('dash board'!$H$5="Ipca Laboratories Ltd.",'IPCALAB 7-4-23&amp;24,24&amp;25'!F82,IF('dash board'!$H$5="MRF Ltd.",'-MRF-7423-24&amp;24-25'!L82,"")))))</f>
        <v>120663</v>
      </c>
    </row>
    <row r="84" spans="1:6" x14ac:dyDescent="0.3">
      <c r="A84" s="126">
        <v>45268</v>
      </c>
      <c r="B84">
        <f>IF('dash board'!$H$5="Dixon Technologies (India) Ltd.",'DIXON7423-24&amp;24-25'!H83,IF('dash board'!$H$5="Bharat Forge Ltd.",'BHARATFOR 7424-25&amp;23-24'!B83,IF('dash board'!$H$5="Persistent Systems Ltd.",'PERSISTENT 23-24&amp;24-25'!H83,IF('dash board'!$H$5="Ipca Laboratories Ltd.",'IPCALAB 7-4-23&amp;24,24&amp;25'!D83,IF('dash board'!$H$5="MRF Ltd.",'-MRF-7423-24&amp;24-25'!H83,"")))))</f>
        <v>1119.3</v>
      </c>
      <c r="C84">
        <f>IF('dash board'!$H$5="Dixon Technologies (India) Ltd.",'DIXON7423-24&amp;24-25'!D83,IF('dash board'!$H$5="Bharat Forge Ltd.",'BHARATFOR 7424-25&amp;23-24'!D83,IF('dash board'!$H$5="Persistent Systems Ltd.",'PERSISTENT 23-24&amp;24-25'!D83,IF('dash board'!$H$5="Ipca Laboratories Ltd.",'IPCALAB 7-4-23&amp;24,24&amp;25'!H83,IF('dash board'!$H$5="MRF Ltd.",'-MRF-7423-24&amp;24-25'!D83,"")))))</f>
        <v>1138.7</v>
      </c>
      <c r="D84">
        <f>IF('dash board'!$H$5="Dixon Technologies (India) Ltd.",'DIXON7423-24&amp;24-25'!E83,IF('dash board'!$H$5="Bharat Forge Ltd.",'BHARATFOR 7424-25&amp;23-24'!E83,IF('dash board'!$H$5="Persistent Systems Ltd.",'PERSISTENT 23-24&amp;24-25'!E83,IF('dash board'!$H$5="Ipca Laboratories Ltd.",'IPCALAB 7-4-23&amp;24,24&amp;25'!I83,IF('dash board'!$H$5="MRF Ltd.",'-MRF-7423-24&amp;24-25'!E83,"")))))</f>
        <v>1108.2</v>
      </c>
      <c r="E84">
        <f>IF('dash board'!$H$5="Dixon Technologies (India) Ltd.",'DIXON7423-24&amp;24-25'!C83,IF('dash board'!$H$5="Bharat Forge Ltd.",'BHARATFOR 7424-25&amp;23-24'!C83,IF('dash board'!$H$5="Persistent Systems Ltd.",'PERSISTENT 23-24&amp;24-25'!C83,IF('dash board'!$H$5="Ipca Laboratories Ltd.",'IPCALAB 7-4-23&amp;24,24&amp;25'!G83,IF('dash board'!$H$5="MRF Ltd.",'-MRF-7423-24&amp;24-25'!C83,"")))))</f>
        <v>1136</v>
      </c>
      <c r="F84">
        <f>IF('dash board'!$H$5="Dixon Technologies (India) Ltd.",'DIXON7423-24&amp;24-25'!L83,IF('dash board'!$H$5="Bharat Forge Ltd.",'BHARATFOR 7424-25&amp;23-24'!L83,IF('dash board'!$H$5="Persistent Systems Ltd.",'PERSISTENT 23-24&amp;24-25'!L83,IF('dash board'!$H$5="Ipca Laboratories Ltd.",'IPCALAB 7-4-23&amp;24,24&amp;25'!F83,IF('dash board'!$H$5="MRF Ltd.",'-MRF-7423-24&amp;24-25'!L83,"")))))</f>
        <v>242631</v>
      </c>
    </row>
    <row r="85" spans="1:6" x14ac:dyDescent="0.3">
      <c r="A85" s="126">
        <v>45267</v>
      </c>
      <c r="B85">
        <f>IF('dash board'!$H$5="Dixon Technologies (India) Ltd.",'DIXON7423-24&amp;24-25'!H84,IF('dash board'!$H$5="Bharat Forge Ltd.",'BHARATFOR 7424-25&amp;23-24'!B84,IF('dash board'!$H$5="Persistent Systems Ltd.",'PERSISTENT 23-24&amp;24-25'!H84,IF('dash board'!$H$5="Ipca Laboratories Ltd.",'IPCALAB 7-4-23&amp;24,24&amp;25'!D84,IF('dash board'!$H$5="MRF Ltd.",'-MRF-7423-24&amp;24-25'!H84,"")))))</f>
        <v>1132.3499999999999</v>
      </c>
      <c r="C85">
        <f>IF('dash board'!$H$5="Dixon Technologies (India) Ltd.",'DIXON7423-24&amp;24-25'!D84,IF('dash board'!$H$5="Bharat Forge Ltd.",'BHARATFOR 7424-25&amp;23-24'!D84,IF('dash board'!$H$5="Persistent Systems Ltd.",'PERSISTENT 23-24&amp;24-25'!D84,IF('dash board'!$H$5="Ipca Laboratories Ltd.",'IPCALAB 7-4-23&amp;24,24&amp;25'!H84,IF('dash board'!$H$5="MRF Ltd.",'-MRF-7423-24&amp;24-25'!D84,"")))))</f>
        <v>1135.1500000000001</v>
      </c>
      <c r="D85">
        <f>IF('dash board'!$H$5="Dixon Technologies (India) Ltd.",'DIXON7423-24&amp;24-25'!E84,IF('dash board'!$H$5="Bharat Forge Ltd.",'BHARATFOR 7424-25&amp;23-24'!E84,IF('dash board'!$H$5="Persistent Systems Ltd.",'PERSISTENT 23-24&amp;24-25'!E84,IF('dash board'!$H$5="Ipca Laboratories Ltd.",'IPCALAB 7-4-23&amp;24,24&amp;25'!I84,IF('dash board'!$H$5="MRF Ltd.",'-MRF-7423-24&amp;24-25'!E84,"")))))</f>
        <v>1109.95</v>
      </c>
      <c r="E85">
        <f>IF('dash board'!$H$5="Dixon Technologies (India) Ltd.",'DIXON7423-24&amp;24-25'!C84,IF('dash board'!$H$5="Bharat Forge Ltd.",'BHARATFOR 7424-25&amp;23-24'!C84,IF('dash board'!$H$5="Persistent Systems Ltd.",'PERSISTENT 23-24&amp;24-25'!C84,IF('dash board'!$H$5="Ipca Laboratories Ltd.",'IPCALAB 7-4-23&amp;24,24&amp;25'!G84,IF('dash board'!$H$5="MRF Ltd.",'-MRF-7423-24&amp;24-25'!C84,"")))))</f>
        <v>1126.5</v>
      </c>
      <c r="F85">
        <f>IF('dash board'!$H$5="Dixon Technologies (India) Ltd.",'DIXON7423-24&amp;24-25'!L84,IF('dash board'!$H$5="Bharat Forge Ltd.",'BHARATFOR 7424-25&amp;23-24'!L84,IF('dash board'!$H$5="Persistent Systems Ltd.",'PERSISTENT 23-24&amp;24-25'!L84,IF('dash board'!$H$5="Ipca Laboratories Ltd.",'IPCALAB 7-4-23&amp;24,24&amp;25'!F84,IF('dash board'!$H$5="MRF Ltd.",'-MRF-7423-24&amp;24-25'!L84,"")))))</f>
        <v>360818</v>
      </c>
    </row>
    <row r="86" spans="1:6" x14ac:dyDescent="0.3">
      <c r="A86" s="126">
        <v>45266</v>
      </c>
      <c r="B86">
        <f>IF('dash board'!$H$5="Dixon Technologies (India) Ltd.",'DIXON7423-24&amp;24-25'!H85,IF('dash board'!$H$5="Bharat Forge Ltd.",'BHARATFOR 7424-25&amp;23-24'!B85,IF('dash board'!$H$5="Persistent Systems Ltd.",'PERSISTENT 23-24&amp;24-25'!H85,IF('dash board'!$H$5="Ipca Laboratories Ltd.",'IPCALAB 7-4-23&amp;24,24&amp;25'!D85,IF('dash board'!$H$5="MRF Ltd.",'-MRF-7423-24&amp;24-25'!H85,"")))))</f>
        <v>1126.5</v>
      </c>
      <c r="C86">
        <f>IF('dash board'!$H$5="Dixon Technologies (India) Ltd.",'DIXON7423-24&amp;24-25'!D85,IF('dash board'!$H$5="Bharat Forge Ltd.",'BHARATFOR 7424-25&amp;23-24'!D85,IF('dash board'!$H$5="Persistent Systems Ltd.",'PERSISTENT 23-24&amp;24-25'!D85,IF('dash board'!$H$5="Ipca Laboratories Ltd.",'IPCALAB 7-4-23&amp;24,24&amp;25'!H85,IF('dash board'!$H$5="MRF Ltd.",'-MRF-7423-24&amp;24-25'!D85,"")))))</f>
        <v>1156.75</v>
      </c>
      <c r="D86">
        <f>IF('dash board'!$H$5="Dixon Technologies (India) Ltd.",'DIXON7423-24&amp;24-25'!E85,IF('dash board'!$H$5="Bharat Forge Ltd.",'BHARATFOR 7424-25&amp;23-24'!E85,IF('dash board'!$H$5="Persistent Systems Ltd.",'PERSISTENT 23-24&amp;24-25'!E85,IF('dash board'!$H$5="Ipca Laboratories Ltd.",'IPCALAB 7-4-23&amp;24,24&amp;25'!I85,IF('dash board'!$H$5="MRF Ltd.",'-MRF-7423-24&amp;24-25'!E85,"")))))</f>
        <v>1120.3499999999999</v>
      </c>
      <c r="E86">
        <f>IF('dash board'!$H$5="Dixon Technologies (India) Ltd.",'DIXON7423-24&amp;24-25'!C85,IF('dash board'!$H$5="Bharat Forge Ltd.",'BHARATFOR 7424-25&amp;23-24'!C85,IF('dash board'!$H$5="Persistent Systems Ltd.",'PERSISTENT 23-24&amp;24-25'!C85,IF('dash board'!$H$5="Ipca Laboratories Ltd.",'IPCALAB 7-4-23&amp;24,24&amp;25'!G85,IF('dash board'!$H$5="MRF Ltd.",'-MRF-7423-24&amp;24-25'!C85,"")))))</f>
        <v>1147</v>
      </c>
      <c r="F86">
        <f>IF('dash board'!$H$5="Dixon Technologies (India) Ltd.",'DIXON7423-24&amp;24-25'!L85,IF('dash board'!$H$5="Bharat Forge Ltd.",'BHARATFOR 7424-25&amp;23-24'!L85,IF('dash board'!$H$5="Persistent Systems Ltd.",'PERSISTENT 23-24&amp;24-25'!L85,IF('dash board'!$H$5="Ipca Laboratories Ltd.",'IPCALAB 7-4-23&amp;24,24&amp;25'!F85,IF('dash board'!$H$5="MRF Ltd.",'-MRF-7423-24&amp;24-25'!L85,"")))))</f>
        <v>201245</v>
      </c>
    </row>
    <row r="87" spans="1:6" x14ac:dyDescent="0.3">
      <c r="A87" s="126">
        <v>45265</v>
      </c>
      <c r="B87">
        <f>IF('dash board'!$H$5="Dixon Technologies (India) Ltd.",'DIXON7423-24&amp;24-25'!H86,IF('dash board'!$H$5="Bharat Forge Ltd.",'BHARATFOR 7424-25&amp;23-24'!B86,IF('dash board'!$H$5="Persistent Systems Ltd.",'PERSISTENT 23-24&amp;24-25'!H86,IF('dash board'!$H$5="Ipca Laboratories Ltd.",'IPCALAB 7-4-23&amp;24,24&amp;25'!D86,IF('dash board'!$H$5="MRF Ltd.",'-MRF-7423-24&amp;24-25'!H86,"")))))</f>
        <v>1144.5999999999999</v>
      </c>
      <c r="C87">
        <f>IF('dash board'!$H$5="Dixon Technologies (India) Ltd.",'DIXON7423-24&amp;24-25'!D86,IF('dash board'!$H$5="Bharat Forge Ltd.",'BHARATFOR 7424-25&amp;23-24'!D86,IF('dash board'!$H$5="Persistent Systems Ltd.",'PERSISTENT 23-24&amp;24-25'!D86,IF('dash board'!$H$5="Ipca Laboratories Ltd.",'IPCALAB 7-4-23&amp;24,24&amp;25'!H86,IF('dash board'!$H$5="MRF Ltd.",'-MRF-7423-24&amp;24-25'!D86,"")))))</f>
        <v>1161.8499999999999</v>
      </c>
      <c r="D87">
        <f>IF('dash board'!$H$5="Dixon Technologies (India) Ltd.",'DIXON7423-24&amp;24-25'!E86,IF('dash board'!$H$5="Bharat Forge Ltd.",'BHARATFOR 7424-25&amp;23-24'!E86,IF('dash board'!$H$5="Persistent Systems Ltd.",'PERSISTENT 23-24&amp;24-25'!E86,IF('dash board'!$H$5="Ipca Laboratories Ltd.",'IPCALAB 7-4-23&amp;24,24&amp;25'!I86,IF('dash board'!$H$5="MRF Ltd.",'-MRF-7423-24&amp;24-25'!E86,"")))))</f>
        <v>1136.3</v>
      </c>
      <c r="E87">
        <f>IF('dash board'!$H$5="Dixon Technologies (India) Ltd.",'DIXON7423-24&amp;24-25'!C86,IF('dash board'!$H$5="Bharat Forge Ltd.",'BHARATFOR 7424-25&amp;23-24'!C86,IF('dash board'!$H$5="Persistent Systems Ltd.",'PERSISTENT 23-24&amp;24-25'!C86,IF('dash board'!$H$5="Ipca Laboratories Ltd.",'IPCALAB 7-4-23&amp;24,24&amp;25'!G86,IF('dash board'!$H$5="MRF Ltd.",'-MRF-7423-24&amp;24-25'!C86,"")))))</f>
        <v>1147.9000000000001</v>
      </c>
      <c r="F87">
        <f>IF('dash board'!$H$5="Dixon Technologies (India) Ltd.",'DIXON7423-24&amp;24-25'!L86,IF('dash board'!$H$5="Bharat Forge Ltd.",'BHARATFOR 7424-25&amp;23-24'!L86,IF('dash board'!$H$5="Persistent Systems Ltd.",'PERSISTENT 23-24&amp;24-25'!L86,IF('dash board'!$H$5="Ipca Laboratories Ltd.",'IPCALAB 7-4-23&amp;24,24&amp;25'!F86,IF('dash board'!$H$5="MRF Ltd.",'-MRF-7423-24&amp;24-25'!L86,"")))))</f>
        <v>205227</v>
      </c>
    </row>
    <row r="88" spans="1:6" x14ac:dyDescent="0.3">
      <c r="A88" s="126">
        <v>45264</v>
      </c>
      <c r="B88">
        <f>IF('dash board'!$H$5="Dixon Technologies (India) Ltd.",'DIXON7423-24&amp;24-25'!H87,IF('dash board'!$H$5="Bharat Forge Ltd.",'BHARATFOR 7424-25&amp;23-24'!B87,IF('dash board'!$H$5="Persistent Systems Ltd.",'PERSISTENT 23-24&amp;24-25'!H87,IF('dash board'!$H$5="Ipca Laboratories Ltd.",'IPCALAB 7-4-23&amp;24,24&amp;25'!D87,IF('dash board'!$H$5="MRF Ltd.",'-MRF-7423-24&amp;24-25'!H87,"")))))</f>
        <v>1142.55</v>
      </c>
      <c r="C88">
        <f>IF('dash board'!$H$5="Dixon Technologies (India) Ltd.",'DIXON7423-24&amp;24-25'!D87,IF('dash board'!$H$5="Bharat Forge Ltd.",'BHARATFOR 7424-25&amp;23-24'!D87,IF('dash board'!$H$5="Persistent Systems Ltd.",'PERSISTENT 23-24&amp;24-25'!D87,IF('dash board'!$H$5="Ipca Laboratories Ltd.",'IPCALAB 7-4-23&amp;24,24&amp;25'!H87,IF('dash board'!$H$5="MRF Ltd.",'-MRF-7423-24&amp;24-25'!D87,"")))))</f>
        <v>1159.7</v>
      </c>
      <c r="D88">
        <f>IF('dash board'!$H$5="Dixon Technologies (India) Ltd.",'DIXON7423-24&amp;24-25'!E87,IF('dash board'!$H$5="Bharat Forge Ltd.",'BHARATFOR 7424-25&amp;23-24'!E87,IF('dash board'!$H$5="Persistent Systems Ltd.",'PERSISTENT 23-24&amp;24-25'!E87,IF('dash board'!$H$5="Ipca Laboratories Ltd.",'IPCALAB 7-4-23&amp;24,24&amp;25'!I87,IF('dash board'!$H$5="MRF Ltd.",'-MRF-7423-24&amp;24-25'!E87,"")))))</f>
        <v>1134.0999999999999</v>
      </c>
      <c r="E88">
        <f>IF('dash board'!$H$5="Dixon Technologies (India) Ltd.",'DIXON7423-24&amp;24-25'!C87,IF('dash board'!$H$5="Bharat Forge Ltd.",'BHARATFOR 7424-25&amp;23-24'!C87,IF('dash board'!$H$5="Persistent Systems Ltd.",'PERSISTENT 23-24&amp;24-25'!C87,IF('dash board'!$H$5="Ipca Laboratories Ltd.",'IPCALAB 7-4-23&amp;24,24&amp;25'!G87,IF('dash board'!$H$5="MRF Ltd.",'-MRF-7423-24&amp;24-25'!C87,"")))))</f>
        <v>1155</v>
      </c>
      <c r="F88">
        <f>IF('dash board'!$H$5="Dixon Technologies (India) Ltd.",'DIXON7423-24&amp;24-25'!L87,IF('dash board'!$H$5="Bharat Forge Ltd.",'BHARATFOR 7424-25&amp;23-24'!L87,IF('dash board'!$H$5="Persistent Systems Ltd.",'PERSISTENT 23-24&amp;24-25'!L87,IF('dash board'!$H$5="Ipca Laboratories Ltd.",'IPCALAB 7-4-23&amp;24,24&amp;25'!F87,IF('dash board'!$H$5="MRF Ltd.",'-MRF-7423-24&amp;24-25'!L87,"")))))</f>
        <v>252860</v>
      </c>
    </row>
    <row r="89" spans="1:6" x14ac:dyDescent="0.3">
      <c r="A89" s="126">
        <v>45261</v>
      </c>
      <c r="B89">
        <f>IF('dash board'!$H$5="Dixon Technologies (India) Ltd.",'DIXON7423-24&amp;24-25'!H88,IF('dash board'!$H$5="Bharat Forge Ltd.",'BHARATFOR 7424-25&amp;23-24'!B88,IF('dash board'!$H$5="Persistent Systems Ltd.",'PERSISTENT 23-24&amp;24-25'!H88,IF('dash board'!$H$5="Ipca Laboratories Ltd.",'IPCALAB 7-4-23&amp;24,24&amp;25'!D88,IF('dash board'!$H$5="MRF Ltd.",'-MRF-7423-24&amp;24-25'!H88,"")))))</f>
        <v>1149.7</v>
      </c>
      <c r="C89">
        <f>IF('dash board'!$H$5="Dixon Technologies (India) Ltd.",'DIXON7423-24&amp;24-25'!D88,IF('dash board'!$H$5="Bharat Forge Ltd.",'BHARATFOR 7424-25&amp;23-24'!D88,IF('dash board'!$H$5="Persistent Systems Ltd.",'PERSISTENT 23-24&amp;24-25'!D88,IF('dash board'!$H$5="Ipca Laboratories Ltd.",'IPCALAB 7-4-23&amp;24,24&amp;25'!H88,IF('dash board'!$H$5="MRF Ltd.",'-MRF-7423-24&amp;24-25'!D88,"")))))</f>
        <v>1153</v>
      </c>
      <c r="D89">
        <f>IF('dash board'!$H$5="Dixon Technologies (India) Ltd.",'DIXON7423-24&amp;24-25'!E88,IF('dash board'!$H$5="Bharat Forge Ltd.",'BHARATFOR 7424-25&amp;23-24'!E88,IF('dash board'!$H$5="Persistent Systems Ltd.",'PERSISTENT 23-24&amp;24-25'!E88,IF('dash board'!$H$5="Ipca Laboratories Ltd.",'IPCALAB 7-4-23&amp;24,24&amp;25'!I88,IF('dash board'!$H$5="MRF Ltd.",'-MRF-7423-24&amp;24-25'!E88,"")))))</f>
        <v>1123.95</v>
      </c>
      <c r="E89">
        <f>IF('dash board'!$H$5="Dixon Technologies (India) Ltd.",'DIXON7423-24&amp;24-25'!C88,IF('dash board'!$H$5="Bharat Forge Ltd.",'BHARATFOR 7424-25&amp;23-24'!C88,IF('dash board'!$H$5="Persistent Systems Ltd.",'PERSISTENT 23-24&amp;24-25'!C88,IF('dash board'!$H$5="Ipca Laboratories Ltd.",'IPCALAB 7-4-23&amp;24,24&amp;25'!G88,IF('dash board'!$H$5="MRF Ltd.",'-MRF-7423-24&amp;24-25'!C88,"")))))</f>
        <v>1133</v>
      </c>
      <c r="F89">
        <f>IF('dash board'!$H$5="Dixon Technologies (India) Ltd.",'DIXON7423-24&amp;24-25'!L88,IF('dash board'!$H$5="Bharat Forge Ltd.",'BHARATFOR 7424-25&amp;23-24'!L88,IF('dash board'!$H$5="Persistent Systems Ltd.",'PERSISTENT 23-24&amp;24-25'!L88,IF('dash board'!$H$5="Ipca Laboratories Ltd.",'IPCALAB 7-4-23&amp;24,24&amp;25'!F88,IF('dash board'!$H$5="MRF Ltd.",'-MRF-7423-24&amp;24-25'!L88,"")))))</f>
        <v>304454</v>
      </c>
    </row>
    <row r="90" spans="1:6" x14ac:dyDescent="0.3">
      <c r="A90" s="126">
        <v>45260</v>
      </c>
      <c r="B90">
        <f>IF('dash board'!$H$5="Dixon Technologies (India) Ltd.",'DIXON7423-24&amp;24-25'!H89,IF('dash board'!$H$5="Bharat Forge Ltd.",'BHARATFOR 7424-25&amp;23-24'!B89,IF('dash board'!$H$5="Persistent Systems Ltd.",'PERSISTENT 23-24&amp;24-25'!H89,IF('dash board'!$H$5="Ipca Laboratories Ltd.",'IPCALAB 7-4-23&amp;24,24&amp;25'!D89,IF('dash board'!$H$5="MRF Ltd.",'-MRF-7423-24&amp;24-25'!H89,"")))))</f>
        <v>1132.95</v>
      </c>
      <c r="C90">
        <f>IF('dash board'!$H$5="Dixon Technologies (India) Ltd.",'DIXON7423-24&amp;24-25'!D89,IF('dash board'!$H$5="Bharat Forge Ltd.",'BHARATFOR 7424-25&amp;23-24'!D89,IF('dash board'!$H$5="Persistent Systems Ltd.",'PERSISTENT 23-24&amp;24-25'!D89,IF('dash board'!$H$5="Ipca Laboratories Ltd.",'IPCALAB 7-4-23&amp;24,24&amp;25'!H89,IF('dash board'!$H$5="MRF Ltd.",'-MRF-7423-24&amp;24-25'!D89,"")))))</f>
        <v>1138</v>
      </c>
      <c r="D90">
        <f>IF('dash board'!$H$5="Dixon Technologies (India) Ltd.",'DIXON7423-24&amp;24-25'!E89,IF('dash board'!$H$5="Bharat Forge Ltd.",'BHARATFOR 7424-25&amp;23-24'!E89,IF('dash board'!$H$5="Persistent Systems Ltd.",'PERSISTENT 23-24&amp;24-25'!E89,IF('dash board'!$H$5="Ipca Laboratories Ltd.",'IPCALAB 7-4-23&amp;24,24&amp;25'!I89,IF('dash board'!$H$5="MRF Ltd.",'-MRF-7423-24&amp;24-25'!E89,"")))))</f>
        <v>1116.3</v>
      </c>
      <c r="E90">
        <f>IF('dash board'!$H$5="Dixon Technologies (India) Ltd.",'DIXON7423-24&amp;24-25'!C89,IF('dash board'!$H$5="Bharat Forge Ltd.",'BHARATFOR 7424-25&amp;23-24'!C89,IF('dash board'!$H$5="Persistent Systems Ltd.",'PERSISTENT 23-24&amp;24-25'!C89,IF('dash board'!$H$5="Ipca Laboratories Ltd.",'IPCALAB 7-4-23&amp;24,24&amp;25'!G89,IF('dash board'!$H$5="MRF Ltd.",'-MRF-7423-24&amp;24-25'!C89,"")))))</f>
        <v>1124.95</v>
      </c>
      <c r="F90">
        <f>IF('dash board'!$H$5="Dixon Technologies (India) Ltd.",'DIXON7423-24&amp;24-25'!L89,IF('dash board'!$H$5="Bharat Forge Ltd.",'BHARATFOR 7424-25&amp;23-24'!L89,IF('dash board'!$H$5="Persistent Systems Ltd.",'PERSISTENT 23-24&amp;24-25'!L89,IF('dash board'!$H$5="Ipca Laboratories Ltd.",'IPCALAB 7-4-23&amp;24,24&amp;25'!F89,IF('dash board'!$H$5="MRF Ltd.",'-MRF-7423-24&amp;24-25'!L89,"")))))</f>
        <v>298026</v>
      </c>
    </row>
    <row r="91" spans="1:6" x14ac:dyDescent="0.3">
      <c r="A91" s="126">
        <v>45259</v>
      </c>
      <c r="B91">
        <f>IF('dash board'!$H$5="Dixon Technologies (India) Ltd.",'DIXON7423-24&amp;24-25'!H90,IF('dash board'!$H$5="Bharat Forge Ltd.",'BHARATFOR 7424-25&amp;23-24'!B90,IF('dash board'!$H$5="Persistent Systems Ltd.",'PERSISTENT 23-24&amp;24-25'!H90,IF('dash board'!$H$5="Ipca Laboratories Ltd.",'IPCALAB 7-4-23&amp;24,24&amp;25'!D90,IF('dash board'!$H$5="MRF Ltd.",'-MRF-7423-24&amp;24-25'!H90,"")))))</f>
        <v>1120.8499999999999</v>
      </c>
      <c r="C91">
        <f>IF('dash board'!$H$5="Dixon Technologies (India) Ltd.",'DIXON7423-24&amp;24-25'!D90,IF('dash board'!$H$5="Bharat Forge Ltd.",'BHARATFOR 7424-25&amp;23-24'!D90,IF('dash board'!$H$5="Persistent Systems Ltd.",'PERSISTENT 23-24&amp;24-25'!D90,IF('dash board'!$H$5="Ipca Laboratories Ltd.",'IPCALAB 7-4-23&amp;24,24&amp;25'!H90,IF('dash board'!$H$5="MRF Ltd.",'-MRF-7423-24&amp;24-25'!D90,"")))))</f>
        <v>1129.2</v>
      </c>
      <c r="D91">
        <f>IF('dash board'!$H$5="Dixon Technologies (India) Ltd.",'DIXON7423-24&amp;24-25'!E90,IF('dash board'!$H$5="Bharat Forge Ltd.",'BHARATFOR 7424-25&amp;23-24'!E90,IF('dash board'!$H$5="Persistent Systems Ltd.",'PERSISTENT 23-24&amp;24-25'!E90,IF('dash board'!$H$5="Ipca Laboratories Ltd.",'IPCALAB 7-4-23&amp;24,24&amp;25'!I90,IF('dash board'!$H$5="MRF Ltd.",'-MRF-7423-24&amp;24-25'!E90,"")))))</f>
        <v>1098</v>
      </c>
      <c r="E91">
        <f>IF('dash board'!$H$5="Dixon Technologies (India) Ltd.",'DIXON7423-24&amp;24-25'!C90,IF('dash board'!$H$5="Bharat Forge Ltd.",'BHARATFOR 7424-25&amp;23-24'!C90,IF('dash board'!$H$5="Persistent Systems Ltd.",'PERSISTENT 23-24&amp;24-25'!C90,IF('dash board'!$H$5="Ipca Laboratories Ltd.",'IPCALAB 7-4-23&amp;24,24&amp;25'!G90,IF('dash board'!$H$5="MRF Ltd.",'-MRF-7423-24&amp;24-25'!C90,"")))))</f>
        <v>1105</v>
      </c>
      <c r="F91">
        <f>IF('dash board'!$H$5="Dixon Technologies (India) Ltd.",'DIXON7423-24&amp;24-25'!L90,IF('dash board'!$H$5="Bharat Forge Ltd.",'BHARATFOR 7424-25&amp;23-24'!L90,IF('dash board'!$H$5="Persistent Systems Ltd.",'PERSISTENT 23-24&amp;24-25'!L90,IF('dash board'!$H$5="Ipca Laboratories Ltd.",'IPCALAB 7-4-23&amp;24,24&amp;25'!F90,IF('dash board'!$H$5="MRF Ltd.",'-MRF-7423-24&amp;24-25'!L90,"")))))</f>
        <v>414405</v>
      </c>
    </row>
    <row r="92" spans="1:6" x14ac:dyDescent="0.3">
      <c r="A92" s="126">
        <v>45258</v>
      </c>
      <c r="B92">
        <f>IF('dash board'!$H$5="Dixon Technologies (India) Ltd.",'DIXON7423-24&amp;24-25'!H91,IF('dash board'!$H$5="Bharat Forge Ltd.",'BHARATFOR 7424-25&amp;23-24'!B91,IF('dash board'!$H$5="Persistent Systems Ltd.",'PERSISTENT 23-24&amp;24-25'!H91,IF('dash board'!$H$5="Ipca Laboratories Ltd.",'IPCALAB 7-4-23&amp;24,24&amp;25'!D91,IF('dash board'!$H$5="MRF Ltd.",'-MRF-7423-24&amp;24-25'!H91,"")))))</f>
        <v>1097.6500000000001</v>
      </c>
      <c r="C92">
        <f>IF('dash board'!$H$5="Dixon Technologies (India) Ltd.",'DIXON7423-24&amp;24-25'!D91,IF('dash board'!$H$5="Bharat Forge Ltd.",'BHARATFOR 7424-25&amp;23-24'!D91,IF('dash board'!$H$5="Persistent Systems Ltd.",'PERSISTENT 23-24&amp;24-25'!D91,IF('dash board'!$H$5="Ipca Laboratories Ltd.",'IPCALAB 7-4-23&amp;24,24&amp;25'!H91,IF('dash board'!$H$5="MRF Ltd.",'-MRF-7423-24&amp;24-25'!D91,"")))))</f>
        <v>1111.8499999999999</v>
      </c>
      <c r="D92">
        <f>IF('dash board'!$H$5="Dixon Technologies (India) Ltd.",'DIXON7423-24&amp;24-25'!E91,IF('dash board'!$H$5="Bharat Forge Ltd.",'BHARATFOR 7424-25&amp;23-24'!E91,IF('dash board'!$H$5="Persistent Systems Ltd.",'PERSISTENT 23-24&amp;24-25'!E91,IF('dash board'!$H$5="Ipca Laboratories Ltd.",'IPCALAB 7-4-23&amp;24,24&amp;25'!I91,IF('dash board'!$H$5="MRF Ltd.",'-MRF-7423-24&amp;24-25'!E91,"")))))</f>
        <v>1092.05</v>
      </c>
      <c r="E92">
        <f>IF('dash board'!$H$5="Dixon Technologies (India) Ltd.",'DIXON7423-24&amp;24-25'!C91,IF('dash board'!$H$5="Bharat Forge Ltd.",'BHARATFOR 7424-25&amp;23-24'!C91,IF('dash board'!$H$5="Persistent Systems Ltd.",'PERSISTENT 23-24&amp;24-25'!C91,IF('dash board'!$H$5="Ipca Laboratories Ltd.",'IPCALAB 7-4-23&amp;24,24&amp;25'!G91,IF('dash board'!$H$5="MRF Ltd.",'-MRF-7423-24&amp;24-25'!C91,"")))))</f>
        <v>1106.7</v>
      </c>
      <c r="F92">
        <f>IF('dash board'!$H$5="Dixon Technologies (India) Ltd.",'DIXON7423-24&amp;24-25'!L91,IF('dash board'!$H$5="Bharat Forge Ltd.",'BHARATFOR 7424-25&amp;23-24'!L91,IF('dash board'!$H$5="Persistent Systems Ltd.",'PERSISTENT 23-24&amp;24-25'!L91,IF('dash board'!$H$5="Ipca Laboratories Ltd.",'IPCALAB 7-4-23&amp;24,24&amp;25'!F91,IF('dash board'!$H$5="MRF Ltd.",'-MRF-7423-24&amp;24-25'!L91,"")))))</f>
        <v>559276</v>
      </c>
    </row>
    <row r="93" spans="1:6" x14ac:dyDescent="0.3">
      <c r="A93" s="126">
        <v>45254</v>
      </c>
      <c r="B93">
        <f>IF('dash board'!$H$5="Dixon Technologies (India) Ltd.",'DIXON7423-24&amp;24-25'!H92,IF('dash board'!$H$5="Bharat Forge Ltd.",'BHARATFOR 7424-25&amp;23-24'!B92,IF('dash board'!$H$5="Persistent Systems Ltd.",'PERSISTENT 23-24&amp;24-25'!H92,IF('dash board'!$H$5="Ipca Laboratories Ltd.",'IPCALAB 7-4-23&amp;24,24&amp;25'!D92,IF('dash board'!$H$5="MRF Ltd.",'-MRF-7423-24&amp;24-25'!H92,"")))))</f>
        <v>1091.8</v>
      </c>
      <c r="C93">
        <f>IF('dash board'!$H$5="Dixon Technologies (India) Ltd.",'DIXON7423-24&amp;24-25'!D92,IF('dash board'!$H$5="Bharat Forge Ltd.",'BHARATFOR 7424-25&amp;23-24'!D92,IF('dash board'!$H$5="Persistent Systems Ltd.",'PERSISTENT 23-24&amp;24-25'!D92,IF('dash board'!$H$5="Ipca Laboratories Ltd.",'IPCALAB 7-4-23&amp;24,24&amp;25'!H92,IF('dash board'!$H$5="MRF Ltd.",'-MRF-7423-24&amp;24-25'!D92,"")))))</f>
        <v>1097.1500000000001</v>
      </c>
      <c r="D93">
        <f>IF('dash board'!$H$5="Dixon Technologies (India) Ltd.",'DIXON7423-24&amp;24-25'!E92,IF('dash board'!$H$5="Bharat Forge Ltd.",'BHARATFOR 7424-25&amp;23-24'!E92,IF('dash board'!$H$5="Persistent Systems Ltd.",'PERSISTENT 23-24&amp;24-25'!E92,IF('dash board'!$H$5="Ipca Laboratories Ltd.",'IPCALAB 7-4-23&amp;24,24&amp;25'!I92,IF('dash board'!$H$5="MRF Ltd.",'-MRF-7423-24&amp;24-25'!E92,"")))))</f>
        <v>1063.05</v>
      </c>
      <c r="E93">
        <f>IF('dash board'!$H$5="Dixon Technologies (India) Ltd.",'DIXON7423-24&amp;24-25'!C92,IF('dash board'!$H$5="Bharat Forge Ltd.",'BHARATFOR 7424-25&amp;23-24'!C92,IF('dash board'!$H$5="Persistent Systems Ltd.",'PERSISTENT 23-24&amp;24-25'!C92,IF('dash board'!$H$5="Ipca Laboratories Ltd.",'IPCALAB 7-4-23&amp;24,24&amp;25'!G92,IF('dash board'!$H$5="MRF Ltd.",'-MRF-7423-24&amp;24-25'!C92,"")))))</f>
        <v>1066.3499999999999</v>
      </c>
      <c r="F93">
        <f>IF('dash board'!$H$5="Dixon Technologies (India) Ltd.",'DIXON7423-24&amp;24-25'!L92,IF('dash board'!$H$5="Bharat Forge Ltd.",'BHARATFOR 7424-25&amp;23-24'!L92,IF('dash board'!$H$5="Persistent Systems Ltd.",'PERSISTENT 23-24&amp;24-25'!L92,IF('dash board'!$H$5="Ipca Laboratories Ltd.",'IPCALAB 7-4-23&amp;24,24&amp;25'!F92,IF('dash board'!$H$5="MRF Ltd.",'-MRF-7423-24&amp;24-25'!L92,"")))))</f>
        <v>241174</v>
      </c>
    </row>
    <row r="94" spans="1:6" x14ac:dyDescent="0.3">
      <c r="A94" s="126">
        <v>45253</v>
      </c>
      <c r="B94">
        <f>IF('dash board'!$H$5="Dixon Technologies (India) Ltd.",'DIXON7423-24&amp;24-25'!H93,IF('dash board'!$H$5="Bharat Forge Ltd.",'BHARATFOR 7424-25&amp;23-24'!B93,IF('dash board'!$H$5="Persistent Systems Ltd.",'PERSISTENT 23-24&amp;24-25'!H93,IF('dash board'!$H$5="Ipca Laboratories Ltd.",'IPCALAB 7-4-23&amp;24,24&amp;25'!D93,IF('dash board'!$H$5="MRF Ltd.",'-MRF-7423-24&amp;24-25'!H93,"")))))</f>
        <v>1066.3499999999999</v>
      </c>
      <c r="C94">
        <f>IF('dash board'!$H$5="Dixon Technologies (India) Ltd.",'DIXON7423-24&amp;24-25'!D93,IF('dash board'!$H$5="Bharat Forge Ltd.",'BHARATFOR 7424-25&amp;23-24'!D93,IF('dash board'!$H$5="Persistent Systems Ltd.",'PERSISTENT 23-24&amp;24-25'!D93,IF('dash board'!$H$5="Ipca Laboratories Ltd.",'IPCALAB 7-4-23&amp;24,24&amp;25'!H93,IF('dash board'!$H$5="MRF Ltd.",'-MRF-7423-24&amp;24-25'!D93,"")))))</f>
        <v>1089.6500000000001</v>
      </c>
      <c r="D94">
        <f>IF('dash board'!$H$5="Dixon Technologies (India) Ltd.",'DIXON7423-24&amp;24-25'!E93,IF('dash board'!$H$5="Bharat Forge Ltd.",'BHARATFOR 7424-25&amp;23-24'!E93,IF('dash board'!$H$5="Persistent Systems Ltd.",'PERSISTENT 23-24&amp;24-25'!E93,IF('dash board'!$H$5="Ipca Laboratories Ltd.",'IPCALAB 7-4-23&amp;24,24&amp;25'!I93,IF('dash board'!$H$5="MRF Ltd.",'-MRF-7423-24&amp;24-25'!E93,"")))))</f>
        <v>1061.05</v>
      </c>
      <c r="E94">
        <f>IF('dash board'!$H$5="Dixon Technologies (India) Ltd.",'DIXON7423-24&amp;24-25'!C93,IF('dash board'!$H$5="Bharat Forge Ltd.",'BHARATFOR 7424-25&amp;23-24'!C93,IF('dash board'!$H$5="Persistent Systems Ltd.",'PERSISTENT 23-24&amp;24-25'!C93,IF('dash board'!$H$5="Ipca Laboratories Ltd.",'IPCALAB 7-4-23&amp;24,24&amp;25'!G93,IF('dash board'!$H$5="MRF Ltd.",'-MRF-7423-24&amp;24-25'!C93,"")))))</f>
        <v>1089.6500000000001</v>
      </c>
      <c r="F94">
        <f>IF('dash board'!$H$5="Dixon Technologies (India) Ltd.",'DIXON7423-24&amp;24-25'!L93,IF('dash board'!$H$5="Bharat Forge Ltd.",'BHARATFOR 7424-25&amp;23-24'!L93,IF('dash board'!$H$5="Persistent Systems Ltd.",'PERSISTENT 23-24&amp;24-25'!L93,IF('dash board'!$H$5="Ipca Laboratories Ltd.",'IPCALAB 7-4-23&amp;24,24&amp;25'!F93,IF('dash board'!$H$5="MRF Ltd.",'-MRF-7423-24&amp;24-25'!L93,"")))))</f>
        <v>205070</v>
      </c>
    </row>
    <row r="95" spans="1:6" x14ac:dyDescent="0.3">
      <c r="A95" s="126">
        <v>45252</v>
      </c>
      <c r="B95">
        <f>IF('dash board'!$H$5="Dixon Technologies (India) Ltd.",'DIXON7423-24&amp;24-25'!H94,IF('dash board'!$H$5="Bharat Forge Ltd.",'BHARATFOR 7424-25&amp;23-24'!B94,IF('dash board'!$H$5="Persistent Systems Ltd.",'PERSISTENT 23-24&amp;24-25'!H94,IF('dash board'!$H$5="Ipca Laboratories Ltd.",'IPCALAB 7-4-23&amp;24,24&amp;25'!D94,IF('dash board'!$H$5="MRF Ltd.",'-MRF-7423-24&amp;24-25'!H94,"")))))</f>
        <v>1090.3</v>
      </c>
      <c r="C95">
        <f>IF('dash board'!$H$5="Dixon Technologies (India) Ltd.",'DIXON7423-24&amp;24-25'!D94,IF('dash board'!$H$5="Bharat Forge Ltd.",'BHARATFOR 7424-25&amp;23-24'!D94,IF('dash board'!$H$5="Persistent Systems Ltd.",'PERSISTENT 23-24&amp;24-25'!D94,IF('dash board'!$H$5="Ipca Laboratories Ltd.",'IPCALAB 7-4-23&amp;24,24&amp;25'!H94,IF('dash board'!$H$5="MRF Ltd.",'-MRF-7423-24&amp;24-25'!D94,"")))))</f>
        <v>1102.05</v>
      </c>
      <c r="D95">
        <f>IF('dash board'!$H$5="Dixon Technologies (India) Ltd.",'DIXON7423-24&amp;24-25'!E94,IF('dash board'!$H$5="Bharat Forge Ltd.",'BHARATFOR 7424-25&amp;23-24'!E94,IF('dash board'!$H$5="Persistent Systems Ltd.",'PERSISTENT 23-24&amp;24-25'!E94,IF('dash board'!$H$5="Ipca Laboratories Ltd.",'IPCALAB 7-4-23&amp;24,24&amp;25'!I94,IF('dash board'!$H$5="MRF Ltd.",'-MRF-7423-24&amp;24-25'!E94,"")))))</f>
        <v>1075.3499999999999</v>
      </c>
      <c r="E95">
        <f>IF('dash board'!$H$5="Dixon Technologies (India) Ltd.",'DIXON7423-24&amp;24-25'!C94,IF('dash board'!$H$5="Bharat Forge Ltd.",'BHARATFOR 7424-25&amp;23-24'!C94,IF('dash board'!$H$5="Persistent Systems Ltd.",'PERSISTENT 23-24&amp;24-25'!C94,IF('dash board'!$H$5="Ipca Laboratories Ltd.",'IPCALAB 7-4-23&amp;24,24&amp;25'!G94,IF('dash board'!$H$5="MRF Ltd.",'-MRF-7423-24&amp;24-25'!C94,"")))))</f>
        <v>1080</v>
      </c>
      <c r="F95">
        <f>IF('dash board'!$H$5="Dixon Technologies (India) Ltd.",'DIXON7423-24&amp;24-25'!L94,IF('dash board'!$H$5="Bharat Forge Ltd.",'BHARATFOR 7424-25&amp;23-24'!L94,IF('dash board'!$H$5="Persistent Systems Ltd.",'PERSISTENT 23-24&amp;24-25'!L94,IF('dash board'!$H$5="Ipca Laboratories Ltd.",'IPCALAB 7-4-23&amp;24,24&amp;25'!F94,IF('dash board'!$H$5="MRF Ltd.",'-MRF-7423-24&amp;24-25'!L94,"")))))</f>
        <v>457384</v>
      </c>
    </row>
    <row r="96" spans="1:6" x14ac:dyDescent="0.3">
      <c r="A96" s="126">
        <v>45251</v>
      </c>
      <c r="B96">
        <f>IF('dash board'!$H$5="Dixon Technologies (India) Ltd.",'DIXON7423-24&amp;24-25'!H95,IF('dash board'!$H$5="Bharat Forge Ltd.",'BHARATFOR 7424-25&amp;23-24'!B95,IF('dash board'!$H$5="Persistent Systems Ltd.",'PERSISTENT 23-24&amp;24-25'!H95,IF('dash board'!$H$5="Ipca Laboratories Ltd.",'IPCALAB 7-4-23&amp;24,24&amp;25'!D95,IF('dash board'!$H$5="MRF Ltd.",'-MRF-7423-24&amp;24-25'!H95,"")))))</f>
        <v>1074.9000000000001</v>
      </c>
      <c r="C96">
        <f>IF('dash board'!$H$5="Dixon Technologies (India) Ltd.",'DIXON7423-24&amp;24-25'!D95,IF('dash board'!$H$5="Bharat Forge Ltd.",'BHARATFOR 7424-25&amp;23-24'!D95,IF('dash board'!$H$5="Persistent Systems Ltd.",'PERSISTENT 23-24&amp;24-25'!D95,IF('dash board'!$H$5="Ipca Laboratories Ltd.",'IPCALAB 7-4-23&amp;24,24&amp;25'!H95,IF('dash board'!$H$5="MRF Ltd.",'-MRF-7423-24&amp;24-25'!D95,"")))))</f>
        <v>1083.0999999999999</v>
      </c>
      <c r="D96">
        <f>IF('dash board'!$H$5="Dixon Technologies (India) Ltd.",'DIXON7423-24&amp;24-25'!E95,IF('dash board'!$H$5="Bharat Forge Ltd.",'BHARATFOR 7424-25&amp;23-24'!E95,IF('dash board'!$H$5="Persistent Systems Ltd.",'PERSISTENT 23-24&amp;24-25'!E95,IF('dash board'!$H$5="Ipca Laboratories Ltd.",'IPCALAB 7-4-23&amp;24,24&amp;25'!I95,IF('dash board'!$H$5="MRF Ltd.",'-MRF-7423-24&amp;24-25'!E95,"")))))</f>
        <v>1045.55</v>
      </c>
      <c r="E96">
        <f>IF('dash board'!$H$5="Dixon Technologies (India) Ltd.",'DIXON7423-24&amp;24-25'!C95,IF('dash board'!$H$5="Bharat Forge Ltd.",'BHARATFOR 7424-25&amp;23-24'!C95,IF('dash board'!$H$5="Persistent Systems Ltd.",'PERSISTENT 23-24&amp;24-25'!C95,IF('dash board'!$H$5="Ipca Laboratories Ltd.",'IPCALAB 7-4-23&amp;24,24&amp;25'!G95,IF('dash board'!$H$5="MRF Ltd.",'-MRF-7423-24&amp;24-25'!C95,"")))))</f>
        <v>1070</v>
      </c>
      <c r="F96">
        <f>IF('dash board'!$H$5="Dixon Technologies (India) Ltd.",'DIXON7423-24&amp;24-25'!L95,IF('dash board'!$H$5="Bharat Forge Ltd.",'BHARATFOR 7424-25&amp;23-24'!L95,IF('dash board'!$H$5="Persistent Systems Ltd.",'PERSISTENT 23-24&amp;24-25'!L95,IF('dash board'!$H$5="Ipca Laboratories Ltd.",'IPCALAB 7-4-23&amp;24,24&amp;25'!F95,IF('dash board'!$H$5="MRF Ltd.",'-MRF-7423-24&amp;24-25'!L95,"")))))</f>
        <v>261943</v>
      </c>
    </row>
    <row r="97" spans="1:6" x14ac:dyDescent="0.3">
      <c r="A97" s="126">
        <v>45250</v>
      </c>
      <c r="B97">
        <f>IF('dash board'!$H$5="Dixon Technologies (India) Ltd.",'DIXON7423-24&amp;24-25'!H96,IF('dash board'!$H$5="Bharat Forge Ltd.",'BHARATFOR 7424-25&amp;23-24'!B96,IF('dash board'!$H$5="Persistent Systems Ltd.",'PERSISTENT 23-24&amp;24-25'!H96,IF('dash board'!$H$5="Ipca Laboratories Ltd.",'IPCALAB 7-4-23&amp;24,24&amp;25'!D96,IF('dash board'!$H$5="MRF Ltd.",'-MRF-7423-24&amp;24-25'!H96,"")))))</f>
        <v>1060.75</v>
      </c>
      <c r="C97">
        <f>IF('dash board'!$H$5="Dixon Technologies (India) Ltd.",'DIXON7423-24&amp;24-25'!D96,IF('dash board'!$H$5="Bharat Forge Ltd.",'BHARATFOR 7424-25&amp;23-24'!D96,IF('dash board'!$H$5="Persistent Systems Ltd.",'PERSISTENT 23-24&amp;24-25'!D96,IF('dash board'!$H$5="Ipca Laboratories Ltd.",'IPCALAB 7-4-23&amp;24,24&amp;25'!H96,IF('dash board'!$H$5="MRF Ltd.",'-MRF-7423-24&amp;24-25'!D96,"")))))</f>
        <v>1091.7</v>
      </c>
      <c r="D97">
        <f>IF('dash board'!$H$5="Dixon Technologies (India) Ltd.",'DIXON7423-24&amp;24-25'!E96,IF('dash board'!$H$5="Bharat Forge Ltd.",'BHARATFOR 7424-25&amp;23-24'!E96,IF('dash board'!$H$5="Persistent Systems Ltd.",'PERSISTENT 23-24&amp;24-25'!E96,IF('dash board'!$H$5="Ipca Laboratories Ltd.",'IPCALAB 7-4-23&amp;24,24&amp;25'!I96,IF('dash board'!$H$5="MRF Ltd.",'-MRF-7423-24&amp;24-25'!E96,"")))))</f>
        <v>1059.0999999999999</v>
      </c>
      <c r="E97">
        <f>IF('dash board'!$H$5="Dixon Technologies (India) Ltd.",'DIXON7423-24&amp;24-25'!C96,IF('dash board'!$H$5="Bharat Forge Ltd.",'BHARATFOR 7424-25&amp;23-24'!C96,IF('dash board'!$H$5="Persistent Systems Ltd.",'PERSISTENT 23-24&amp;24-25'!C96,IF('dash board'!$H$5="Ipca Laboratories Ltd.",'IPCALAB 7-4-23&amp;24,24&amp;25'!G96,IF('dash board'!$H$5="MRF Ltd.",'-MRF-7423-24&amp;24-25'!C96,"")))))</f>
        <v>1081.05</v>
      </c>
      <c r="F97">
        <f>IF('dash board'!$H$5="Dixon Technologies (India) Ltd.",'DIXON7423-24&amp;24-25'!L96,IF('dash board'!$H$5="Bharat Forge Ltd.",'BHARATFOR 7424-25&amp;23-24'!L96,IF('dash board'!$H$5="Persistent Systems Ltd.",'PERSISTENT 23-24&amp;24-25'!L96,IF('dash board'!$H$5="Ipca Laboratories Ltd.",'IPCALAB 7-4-23&amp;24,24&amp;25'!F96,IF('dash board'!$H$5="MRF Ltd.",'-MRF-7423-24&amp;24-25'!L96,"")))))</f>
        <v>248129</v>
      </c>
    </row>
    <row r="98" spans="1:6" x14ac:dyDescent="0.3">
      <c r="A98" s="126">
        <v>45247</v>
      </c>
      <c r="B98">
        <f>IF('dash board'!$H$5="Dixon Technologies (India) Ltd.",'DIXON7423-24&amp;24-25'!H97,IF('dash board'!$H$5="Bharat Forge Ltd.",'BHARATFOR 7424-25&amp;23-24'!B97,IF('dash board'!$H$5="Persistent Systems Ltd.",'PERSISTENT 23-24&amp;24-25'!H97,IF('dash board'!$H$5="Ipca Laboratories Ltd.",'IPCALAB 7-4-23&amp;24,24&amp;25'!D97,IF('dash board'!$H$5="MRF Ltd.",'-MRF-7423-24&amp;24-25'!H97,"")))))</f>
        <v>1081.05</v>
      </c>
      <c r="C98">
        <f>IF('dash board'!$H$5="Dixon Technologies (India) Ltd.",'DIXON7423-24&amp;24-25'!D97,IF('dash board'!$H$5="Bharat Forge Ltd.",'BHARATFOR 7424-25&amp;23-24'!D97,IF('dash board'!$H$5="Persistent Systems Ltd.",'PERSISTENT 23-24&amp;24-25'!D97,IF('dash board'!$H$5="Ipca Laboratories Ltd.",'IPCALAB 7-4-23&amp;24,24&amp;25'!H97,IF('dash board'!$H$5="MRF Ltd.",'-MRF-7423-24&amp;24-25'!D97,"")))))</f>
        <v>1092</v>
      </c>
      <c r="D98">
        <f>IF('dash board'!$H$5="Dixon Technologies (India) Ltd.",'DIXON7423-24&amp;24-25'!E97,IF('dash board'!$H$5="Bharat Forge Ltd.",'BHARATFOR 7424-25&amp;23-24'!E97,IF('dash board'!$H$5="Persistent Systems Ltd.",'PERSISTENT 23-24&amp;24-25'!E97,IF('dash board'!$H$5="Ipca Laboratories Ltd.",'IPCALAB 7-4-23&amp;24,24&amp;25'!I97,IF('dash board'!$H$5="MRF Ltd.",'-MRF-7423-24&amp;24-25'!E97,"")))))</f>
        <v>1068</v>
      </c>
      <c r="E98">
        <f>IF('dash board'!$H$5="Dixon Technologies (India) Ltd.",'DIXON7423-24&amp;24-25'!C97,IF('dash board'!$H$5="Bharat Forge Ltd.",'BHARATFOR 7424-25&amp;23-24'!C97,IF('dash board'!$H$5="Persistent Systems Ltd.",'PERSISTENT 23-24&amp;24-25'!C97,IF('dash board'!$H$5="Ipca Laboratories Ltd.",'IPCALAB 7-4-23&amp;24,24&amp;25'!G97,IF('dash board'!$H$5="MRF Ltd.",'-MRF-7423-24&amp;24-25'!C97,"")))))</f>
        <v>1068</v>
      </c>
      <c r="F98">
        <f>IF('dash board'!$H$5="Dixon Technologies (India) Ltd.",'DIXON7423-24&amp;24-25'!L97,IF('dash board'!$H$5="Bharat Forge Ltd.",'BHARATFOR 7424-25&amp;23-24'!L97,IF('dash board'!$H$5="Persistent Systems Ltd.",'PERSISTENT 23-24&amp;24-25'!L97,IF('dash board'!$H$5="Ipca Laboratories Ltd.",'IPCALAB 7-4-23&amp;24,24&amp;25'!F97,IF('dash board'!$H$5="MRF Ltd.",'-MRF-7423-24&amp;24-25'!L97,"")))))</f>
        <v>243023</v>
      </c>
    </row>
    <row r="99" spans="1:6" x14ac:dyDescent="0.3">
      <c r="A99" s="126">
        <v>45246</v>
      </c>
      <c r="B99">
        <f>IF('dash board'!$H$5="Dixon Technologies (India) Ltd.",'DIXON7423-24&amp;24-25'!H98,IF('dash board'!$H$5="Bharat Forge Ltd.",'BHARATFOR 7424-25&amp;23-24'!B98,IF('dash board'!$H$5="Persistent Systems Ltd.",'PERSISTENT 23-24&amp;24-25'!H98,IF('dash board'!$H$5="Ipca Laboratories Ltd.",'IPCALAB 7-4-23&amp;24,24&amp;25'!D98,IF('dash board'!$H$5="MRF Ltd.",'-MRF-7423-24&amp;24-25'!H98,"")))))</f>
        <v>1071.8499999999999</v>
      </c>
      <c r="C99">
        <f>IF('dash board'!$H$5="Dixon Technologies (India) Ltd.",'DIXON7423-24&amp;24-25'!D98,IF('dash board'!$H$5="Bharat Forge Ltd.",'BHARATFOR 7424-25&amp;23-24'!D98,IF('dash board'!$H$5="Persistent Systems Ltd.",'PERSISTENT 23-24&amp;24-25'!D98,IF('dash board'!$H$5="Ipca Laboratories Ltd.",'IPCALAB 7-4-23&amp;24,24&amp;25'!H98,IF('dash board'!$H$5="MRF Ltd.",'-MRF-7423-24&amp;24-25'!D98,"")))))</f>
        <v>1078.2</v>
      </c>
      <c r="D99">
        <f>IF('dash board'!$H$5="Dixon Technologies (India) Ltd.",'DIXON7423-24&amp;24-25'!E98,IF('dash board'!$H$5="Bharat Forge Ltd.",'BHARATFOR 7424-25&amp;23-24'!E98,IF('dash board'!$H$5="Persistent Systems Ltd.",'PERSISTENT 23-24&amp;24-25'!E98,IF('dash board'!$H$5="Ipca Laboratories Ltd.",'IPCALAB 7-4-23&amp;24,24&amp;25'!I98,IF('dash board'!$H$5="MRF Ltd.",'-MRF-7423-24&amp;24-25'!E98,"")))))</f>
        <v>1051</v>
      </c>
      <c r="E99">
        <f>IF('dash board'!$H$5="Dixon Technologies (India) Ltd.",'DIXON7423-24&amp;24-25'!C98,IF('dash board'!$H$5="Bharat Forge Ltd.",'BHARATFOR 7424-25&amp;23-24'!C98,IF('dash board'!$H$5="Persistent Systems Ltd.",'PERSISTENT 23-24&amp;24-25'!C98,IF('dash board'!$H$5="Ipca Laboratories Ltd.",'IPCALAB 7-4-23&amp;24,24&amp;25'!G98,IF('dash board'!$H$5="MRF Ltd.",'-MRF-7423-24&amp;24-25'!C98,"")))))</f>
        <v>1059</v>
      </c>
      <c r="F99">
        <f>IF('dash board'!$H$5="Dixon Technologies (India) Ltd.",'DIXON7423-24&amp;24-25'!L98,IF('dash board'!$H$5="Bharat Forge Ltd.",'BHARATFOR 7424-25&amp;23-24'!L98,IF('dash board'!$H$5="Persistent Systems Ltd.",'PERSISTENT 23-24&amp;24-25'!L98,IF('dash board'!$H$5="Ipca Laboratories Ltd.",'IPCALAB 7-4-23&amp;24,24&amp;25'!F98,IF('dash board'!$H$5="MRF Ltd.",'-MRF-7423-24&amp;24-25'!L98,"")))))</f>
        <v>337724</v>
      </c>
    </row>
    <row r="100" spans="1:6" x14ac:dyDescent="0.3">
      <c r="A100" s="126">
        <v>45245</v>
      </c>
      <c r="B100">
        <f>IF('dash board'!$H$5="Dixon Technologies (India) Ltd.",'DIXON7423-24&amp;24-25'!H99,IF('dash board'!$H$5="Bharat Forge Ltd.",'BHARATFOR 7424-25&amp;23-24'!B99,IF('dash board'!$H$5="Persistent Systems Ltd.",'PERSISTENT 23-24&amp;24-25'!H99,IF('dash board'!$H$5="Ipca Laboratories Ltd.",'IPCALAB 7-4-23&amp;24,24&amp;25'!D99,IF('dash board'!$H$5="MRF Ltd.",'-MRF-7423-24&amp;24-25'!H99,"")))))</f>
        <v>1057.3499999999999</v>
      </c>
      <c r="C100">
        <f>IF('dash board'!$H$5="Dixon Technologies (India) Ltd.",'DIXON7423-24&amp;24-25'!D99,IF('dash board'!$H$5="Bharat Forge Ltd.",'BHARATFOR 7424-25&amp;23-24'!D99,IF('dash board'!$H$5="Persistent Systems Ltd.",'PERSISTENT 23-24&amp;24-25'!D99,IF('dash board'!$H$5="Ipca Laboratories Ltd.",'IPCALAB 7-4-23&amp;24,24&amp;25'!H99,IF('dash board'!$H$5="MRF Ltd.",'-MRF-7423-24&amp;24-25'!D99,"")))))</f>
        <v>1067.4000000000001</v>
      </c>
      <c r="D100">
        <f>IF('dash board'!$H$5="Dixon Technologies (India) Ltd.",'DIXON7423-24&amp;24-25'!E99,IF('dash board'!$H$5="Bharat Forge Ltd.",'BHARATFOR 7424-25&amp;23-24'!E99,IF('dash board'!$H$5="Persistent Systems Ltd.",'PERSISTENT 23-24&amp;24-25'!E99,IF('dash board'!$H$5="Ipca Laboratories Ltd.",'IPCALAB 7-4-23&amp;24,24&amp;25'!I99,IF('dash board'!$H$5="MRF Ltd.",'-MRF-7423-24&amp;24-25'!E99,"")))))</f>
        <v>1042</v>
      </c>
      <c r="E100">
        <f>IF('dash board'!$H$5="Dixon Technologies (India) Ltd.",'DIXON7423-24&amp;24-25'!C99,IF('dash board'!$H$5="Bharat Forge Ltd.",'BHARATFOR 7424-25&amp;23-24'!C99,IF('dash board'!$H$5="Persistent Systems Ltd.",'PERSISTENT 23-24&amp;24-25'!C99,IF('dash board'!$H$5="Ipca Laboratories Ltd.",'IPCALAB 7-4-23&amp;24,24&amp;25'!G99,IF('dash board'!$H$5="MRF Ltd.",'-MRF-7423-24&amp;24-25'!C99,"")))))</f>
        <v>1055.25</v>
      </c>
      <c r="F100">
        <f>IF('dash board'!$H$5="Dixon Technologies (India) Ltd.",'DIXON7423-24&amp;24-25'!L99,IF('dash board'!$H$5="Bharat Forge Ltd.",'BHARATFOR 7424-25&amp;23-24'!L99,IF('dash board'!$H$5="Persistent Systems Ltd.",'PERSISTENT 23-24&amp;24-25'!L99,IF('dash board'!$H$5="Ipca Laboratories Ltd.",'IPCALAB 7-4-23&amp;24,24&amp;25'!F99,IF('dash board'!$H$5="MRF Ltd.",'-MRF-7423-24&amp;24-25'!L99,"")))))</f>
        <v>166090</v>
      </c>
    </row>
    <row r="101" spans="1:6" x14ac:dyDescent="0.3">
      <c r="A101" s="126">
        <v>45243</v>
      </c>
      <c r="B101">
        <f>IF('dash board'!$H$5="Dixon Technologies (India) Ltd.",'DIXON7423-24&amp;24-25'!H100,IF('dash board'!$H$5="Bharat Forge Ltd.",'BHARATFOR 7424-25&amp;23-24'!B100,IF('dash board'!$H$5="Persistent Systems Ltd.",'PERSISTENT 23-24&amp;24-25'!H100,IF('dash board'!$H$5="Ipca Laboratories Ltd.",'IPCALAB 7-4-23&amp;24,24&amp;25'!D100,IF('dash board'!$H$5="MRF Ltd.",'-MRF-7423-24&amp;24-25'!H100,"")))))</f>
        <v>1054.45</v>
      </c>
      <c r="C101">
        <f>IF('dash board'!$H$5="Dixon Technologies (India) Ltd.",'DIXON7423-24&amp;24-25'!D100,IF('dash board'!$H$5="Bharat Forge Ltd.",'BHARATFOR 7424-25&amp;23-24'!D100,IF('dash board'!$H$5="Persistent Systems Ltd.",'PERSISTENT 23-24&amp;24-25'!D100,IF('dash board'!$H$5="Ipca Laboratories Ltd.",'IPCALAB 7-4-23&amp;24,24&amp;25'!H100,IF('dash board'!$H$5="MRF Ltd.",'-MRF-7423-24&amp;24-25'!D100,"")))))</f>
        <v>1059.8</v>
      </c>
      <c r="D101">
        <f>IF('dash board'!$H$5="Dixon Technologies (India) Ltd.",'DIXON7423-24&amp;24-25'!E100,IF('dash board'!$H$5="Bharat Forge Ltd.",'BHARATFOR 7424-25&amp;23-24'!E100,IF('dash board'!$H$5="Persistent Systems Ltd.",'PERSISTENT 23-24&amp;24-25'!E100,IF('dash board'!$H$5="Ipca Laboratories Ltd.",'IPCALAB 7-4-23&amp;24,24&amp;25'!I100,IF('dash board'!$H$5="MRF Ltd.",'-MRF-7423-24&amp;24-25'!E100,"")))))</f>
        <v>1025.55</v>
      </c>
      <c r="E101">
        <f>IF('dash board'!$H$5="Dixon Technologies (India) Ltd.",'DIXON7423-24&amp;24-25'!C100,IF('dash board'!$H$5="Bharat Forge Ltd.",'BHARATFOR 7424-25&amp;23-24'!C100,IF('dash board'!$H$5="Persistent Systems Ltd.",'PERSISTENT 23-24&amp;24-25'!C100,IF('dash board'!$H$5="Ipca Laboratories Ltd.",'IPCALAB 7-4-23&amp;24,24&amp;25'!G100,IF('dash board'!$H$5="MRF Ltd.",'-MRF-7423-24&amp;24-25'!C100,"")))))</f>
        <v>1033</v>
      </c>
      <c r="F101">
        <f>IF('dash board'!$H$5="Dixon Technologies (India) Ltd.",'DIXON7423-24&amp;24-25'!L100,IF('dash board'!$H$5="Bharat Forge Ltd.",'BHARATFOR 7424-25&amp;23-24'!L100,IF('dash board'!$H$5="Persistent Systems Ltd.",'PERSISTENT 23-24&amp;24-25'!L100,IF('dash board'!$H$5="Ipca Laboratories Ltd.",'IPCALAB 7-4-23&amp;24,24&amp;25'!F100,IF('dash board'!$H$5="MRF Ltd.",'-MRF-7423-24&amp;24-25'!L100,"")))))</f>
        <v>396417</v>
      </c>
    </row>
    <row r="102" spans="1:6" x14ac:dyDescent="0.3">
      <c r="A102" s="126">
        <v>45242</v>
      </c>
      <c r="B102">
        <f>IF('dash board'!$H$5="Dixon Technologies (India) Ltd.",'DIXON7423-24&amp;24-25'!H101,IF('dash board'!$H$5="Bharat Forge Ltd.",'BHARATFOR 7424-25&amp;23-24'!B101,IF('dash board'!$H$5="Persistent Systems Ltd.",'PERSISTENT 23-24&amp;24-25'!H101,IF('dash board'!$H$5="Ipca Laboratories Ltd.",'IPCALAB 7-4-23&amp;24,24&amp;25'!D101,IF('dash board'!$H$5="MRF Ltd.",'-MRF-7423-24&amp;24-25'!H101,"")))))</f>
        <v>1032.8</v>
      </c>
      <c r="C102">
        <f>IF('dash board'!$H$5="Dixon Technologies (India) Ltd.",'DIXON7423-24&amp;24-25'!D101,IF('dash board'!$H$5="Bharat Forge Ltd.",'BHARATFOR 7424-25&amp;23-24'!D101,IF('dash board'!$H$5="Persistent Systems Ltd.",'PERSISTENT 23-24&amp;24-25'!D101,IF('dash board'!$H$5="Ipca Laboratories Ltd.",'IPCALAB 7-4-23&amp;24,24&amp;25'!H101,IF('dash board'!$H$5="MRF Ltd.",'-MRF-7423-24&amp;24-25'!D101,"")))))</f>
        <v>1058.0999999999999</v>
      </c>
      <c r="D102">
        <f>IF('dash board'!$H$5="Dixon Technologies (India) Ltd.",'DIXON7423-24&amp;24-25'!E101,IF('dash board'!$H$5="Bharat Forge Ltd.",'BHARATFOR 7424-25&amp;23-24'!E101,IF('dash board'!$H$5="Persistent Systems Ltd.",'PERSISTENT 23-24&amp;24-25'!E101,IF('dash board'!$H$5="Ipca Laboratories Ltd.",'IPCALAB 7-4-23&amp;24,24&amp;25'!I101,IF('dash board'!$H$5="MRF Ltd.",'-MRF-7423-24&amp;24-25'!E101,"")))))</f>
        <v>1027.3499999999999</v>
      </c>
      <c r="E102">
        <f>IF('dash board'!$H$5="Dixon Technologies (India) Ltd.",'DIXON7423-24&amp;24-25'!C101,IF('dash board'!$H$5="Bharat Forge Ltd.",'BHARATFOR 7424-25&amp;23-24'!C101,IF('dash board'!$H$5="Persistent Systems Ltd.",'PERSISTENT 23-24&amp;24-25'!C101,IF('dash board'!$H$5="Ipca Laboratories Ltd.",'IPCALAB 7-4-23&amp;24,24&amp;25'!G101,IF('dash board'!$H$5="MRF Ltd.",'-MRF-7423-24&amp;24-25'!C101,"")))))</f>
        <v>1050.75</v>
      </c>
      <c r="F102">
        <f>IF('dash board'!$H$5="Dixon Technologies (India) Ltd.",'DIXON7423-24&amp;24-25'!L101,IF('dash board'!$H$5="Bharat Forge Ltd.",'BHARATFOR 7424-25&amp;23-24'!L101,IF('dash board'!$H$5="Persistent Systems Ltd.",'PERSISTENT 23-24&amp;24-25'!L101,IF('dash board'!$H$5="Ipca Laboratories Ltd.",'IPCALAB 7-4-23&amp;24,24&amp;25'!F101,IF('dash board'!$H$5="MRF Ltd.",'-MRF-7423-24&amp;24-25'!L101,"")))))</f>
        <v>50933</v>
      </c>
    </row>
    <row r="103" spans="1:6" x14ac:dyDescent="0.3">
      <c r="A103" s="126">
        <v>45240</v>
      </c>
      <c r="B103">
        <f>IF('dash board'!$H$5="Dixon Technologies (India) Ltd.",'DIXON7423-24&amp;24-25'!H102,IF('dash board'!$H$5="Bharat Forge Ltd.",'BHARATFOR 7424-25&amp;23-24'!B102,IF('dash board'!$H$5="Persistent Systems Ltd.",'PERSISTENT 23-24&amp;24-25'!H102,IF('dash board'!$H$5="Ipca Laboratories Ltd.",'IPCALAB 7-4-23&amp;24,24&amp;25'!D102,IF('dash board'!$H$5="MRF Ltd.",'-MRF-7423-24&amp;24-25'!H102,"")))))</f>
        <v>1050.75</v>
      </c>
      <c r="C103">
        <f>IF('dash board'!$H$5="Dixon Technologies (India) Ltd.",'DIXON7423-24&amp;24-25'!D102,IF('dash board'!$H$5="Bharat Forge Ltd.",'BHARATFOR 7424-25&amp;23-24'!D102,IF('dash board'!$H$5="Persistent Systems Ltd.",'PERSISTENT 23-24&amp;24-25'!D102,IF('dash board'!$H$5="Ipca Laboratories Ltd.",'IPCALAB 7-4-23&amp;24,24&amp;25'!H102,IF('dash board'!$H$5="MRF Ltd.",'-MRF-7423-24&amp;24-25'!D102,"")))))</f>
        <v>1058</v>
      </c>
      <c r="D103">
        <f>IF('dash board'!$H$5="Dixon Technologies (India) Ltd.",'DIXON7423-24&amp;24-25'!E102,IF('dash board'!$H$5="Bharat Forge Ltd.",'BHARATFOR 7424-25&amp;23-24'!E102,IF('dash board'!$H$5="Persistent Systems Ltd.",'PERSISTENT 23-24&amp;24-25'!E102,IF('dash board'!$H$5="Ipca Laboratories Ltd.",'IPCALAB 7-4-23&amp;24,24&amp;25'!I102,IF('dash board'!$H$5="MRF Ltd.",'-MRF-7423-24&amp;24-25'!E102,"")))))</f>
        <v>1031</v>
      </c>
      <c r="E103">
        <f>IF('dash board'!$H$5="Dixon Technologies (India) Ltd.",'DIXON7423-24&amp;24-25'!C102,IF('dash board'!$H$5="Bharat Forge Ltd.",'BHARATFOR 7424-25&amp;23-24'!C102,IF('dash board'!$H$5="Persistent Systems Ltd.",'PERSISTENT 23-24&amp;24-25'!C102,IF('dash board'!$H$5="Ipca Laboratories Ltd.",'IPCALAB 7-4-23&amp;24,24&amp;25'!G102,IF('dash board'!$H$5="MRF Ltd.",'-MRF-7423-24&amp;24-25'!C102,"")))))</f>
        <v>1045.2</v>
      </c>
      <c r="F103">
        <f>IF('dash board'!$H$5="Dixon Technologies (India) Ltd.",'DIXON7423-24&amp;24-25'!L102,IF('dash board'!$H$5="Bharat Forge Ltd.",'BHARATFOR 7424-25&amp;23-24'!L102,IF('dash board'!$H$5="Persistent Systems Ltd.",'PERSISTENT 23-24&amp;24-25'!L102,IF('dash board'!$H$5="Ipca Laboratories Ltd.",'IPCALAB 7-4-23&amp;24,24&amp;25'!F102,IF('dash board'!$H$5="MRF Ltd.",'-MRF-7423-24&amp;24-25'!L102,"")))))</f>
        <v>1089417</v>
      </c>
    </row>
    <row r="104" spans="1:6" x14ac:dyDescent="0.3">
      <c r="A104" s="126">
        <v>45239</v>
      </c>
      <c r="B104">
        <f>IF('dash board'!$H$5="Dixon Technologies (India) Ltd.",'DIXON7423-24&amp;24-25'!H103,IF('dash board'!$H$5="Bharat Forge Ltd.",'BHARATFOR 7424-25&amp;23-24'!B103,IF('dash board'!$H$5="Persistent Systems Ltd.",'PERSISTENT 23-24&amp;24-25'!H103,IF('dash board'!$H$5="Ipca Laboratories Ltd.",'IPCALAB 7-4-23&amp;24,24&amp;25'!D103,IF('dash board'!$H$5="MRF Ltd.",'-MRF-7423-24&amp;24-25'!H103,"")))))</f>
        <v>1046.4000000000001</v>
      </c>
      <c r="C104">
        <f>IF('dash board'!$H$5="Dixon Technologies (India) Ltd.",'DIXON7423-24&amp;24-25'!D103,IF('dash board'!$H$5="Bharat Forge Ltd.",'BHARATFOR 7424-25&amp;23-24'!D103,IF('dash board'!$H$5="Persistent Systems Ltd.",'PERSISTENT 23-24&amp;24-25'!D103,IF('dash board'!$H$5="Ipca Laboratories Ltd.",'IPCALAB 7-4-23&amp;24,24&amp;25'!H103,IF('dash board'!$H$5="MRF Ltd.",'-MRF-7423-24&amp;24-25'!D103,"")))))</f>
        <v>1058.9000000000001</v>
      </c>
      <c r="D104">
        <f>IF('dash board'!$H$5="Dixon Technologies (India) Ltd.",'DIXON7423-24&amp;24-25'!E103,IF('dash board'!$H$5="Bharat Forge Ltd.",'BHARATFOR 7424-25&amp;23-24'!E103,IF('dash board'!$H$5="Persistent Systems Ltd.",'PERSISTENT 23-24&amp;24-25'!E103,IF('dash board'!$H$5="Ipca Laboratories Ltd.",'IPCALAB 7-4-23&amp;24,24&amp;25'!I103,IF('dash board'!$H$5="MRF Ltd.",'-MRF-7423-24&amp;24-25'!E103,"")))))</f>
        <v>1042.2</v>
      </c>
      <c r="E104">
        <f>IF('dash board'!$H$5="Dixon Technologies (India) Ltd.",'DIXON7423-24&amp;24-25'!C103,IF('dash board'!$H$5="Bharat Forge Ltd.",'BHARATFOR 7424-25&amp;23-24'!C103,IF('dash board'!$H$5="Persistent Systems Ltd.",'PERSISTENT 23-24&amp;24-25'!C103,IF('dash board'!$H$5="Ipca Laboratories Ltd.",'IPCALAB 7-4-23&amp;24,24&amp;25'!G103,IF('dash board'!$H$5="MRF Ltd.",'-MRF-7423-24&amp;24-25'!C103,"")))))</f>
        <v>1058.9000000000001</v>
      </c>
      <c r="F104">
        <f>IF('dash board'!$H$5="Dixon Technologies (India) Ltd.",'DIXON7423-24&amp;24-25'!L103,IF('dash board'!$H$5="Bharat Forge Ltd.",'BHARATFOR 7424-25&amp;23-24'!L103,IF('dash board'!$H$5="Persistent Systems Ltd.",'PERSISTENT 23-24&amp;24-25'!L103,IF('dash board'!$H$5="Ipca Laboratories Ltd.",'IPCALAB 7-4-23&amp;24,24&amp;25'!F103,IF('dash board'!$H$5="MRF Ltd.",'-MRF-7423-24&amp;24-25'!L103,"")))))</f>
        <v>309979</v>
      </c>
    </row>
    <row r="105" spans="1:6" x14ac:dyDescent="0.3">
      <c r="A105" s="126">
        <v>45238</v>
      </c>
      <c r="B105">
        <f>IF('dash board'!$H$5="Dixon Technologies (India) Ltd.",'DIXON7423-24&amp;24-25'!H104,IF('dash board'!$H$5="Bharat Forge Ltd.",'BHARATFOR 7424-25&amp;23-24'!B104,IF('dash board'!$H$5="Persistent Systems Ltd.",'PERSISTENT 23-24&amp;24-25'!H104,IF('dash board'!$H$5="Ipca Laboratories Ltd.",'IPCALAB 7-4-23&amp;24,24&amp;25'!D104,IF('dash board'!$H$5="MRF Ltd.",'-MRF-7423-24&amp;24-25'!H104,"")))))</f>
        <v>1053.95</v>
      </c>
      <c r="C105">
        <f>IF('dash board'!$H$5="Dixon Technologies (India) Ltd.",'DIXON7423-24&amp;24-25'!D104,IF('dash board'!$H$5="Bharat Forge Ltd.",'BHARATFOR 7424-25&amp;23-24'!D104,IF('dash board'!$H$5="Persistent Systems Ltd.",'PERSISTENT 23-24&amp;24-25'!D104,IF('dash board'!$H$5="Ipca Laboratories Ltd.",'IPCALAB 7-4-23&amp;24,24&amp;25'!H104,IF('dash board'!$H$5="MRF Ltd.",'-MRF-7423-24&amp;24-25'!D104,"")))))</f>
        <v>1062.5</v>
      </c>
      <c r="D105">
        <f>IF('dash board'!$H$5="Dixon Technologies (India) Ltd.",'DIXON7423-24&amp;24-25'!E104,IF('dash board'!$H$5="Bharat Forge Ltd.",'BHARATFOR 7424-25&amp;23-24'!E104,IF('dash board'!$H$5="Persistent Systems Ltd.",'PERSISTENT 23-24&amp;24-25'!E104,IF('dash board'!$H$5="Ipca Laboratories Ltd.",'IPCALAB 7-4-23&amp;24,24&amp;25'!I104,IF('dash board'!$H$5="MRF Ltd.",'-MRF-7423-24&amp;24-25'!E104,"")))))</f>
        <v>1010.85</v>
      </c>
      <c r="E105">
        <f>IF('dash board'!$H$5="Dixon Technologies (India) Ltd.",'DIXON7423-24&amp;24-25'!C104,IF('dash board'!$H$5="Bharat Forge Ltd.",'BHARATFOR 7424-25&amp;23-24'!C104,IF('dash board'!$H$5="Persistent Systems Ltd.",'PERSISTENT 23-24&amp;24-25'!C104,IF('dash board'!$H$5="Ipca Laboratories Ltd.",'IPCALAB 7-4-23&amp;24,24&amp;25'!G104,IF('dash board'!$H$5="MRF Ltd.",'-MRF-7423-24&amp;24-25'!C104,"")))))</f>
        <v>1015</v>
      </c>
      <c r="F105">
        <f>IF('dash board'!$H$5="Dixon Technologies (India) Ltd.",'DIXON7423-24&amp;24-25'!L104,IF('dash board'!$H$5="Bharat Forge Ltd.",'BHARATFOR 7424-25&amp;23-24'!L104,IF('dash board'!$H$5="Persistent Systems Ltd.",'PERSISTENT 23-24&amp;24-25'!L104,IF('dash board'!$H$5="Ipca Laboratories Ltd.",'IPCALAB 7-4-23&amp;24,24&amp;25'!F104,IF('dash board'!$H$5="MRF Ltd.",'-MRF-7423-24&amp;24-25'!L104,"")))))</f>
        <v>931525</v>
      </c>
    </row>
    <row r="106" spans="1:6" x14ac:dyDescent="0.3">
      <c r="A106" s="126">
        <v>45237</v>
      </c>
      <c r="B106">
        <f>IF('dash board'!$H$5="Dixon Technologies (India) Ltd.",'DIXON7423-24&amp;24-25'!H105,IF('dash board'!$H$5="Bharat Forge Ltd.",'BHARATFOR 7424-25&amp;23-24'!B105,IF('dash board'!$H$5="Persistent Systems Ltd.",'PERSISTENT 23-24&amp;24-25'!H105,IF('dash board'!$H$5="Ipca Laboratories Ltd.",'IPCALAB 7-4-23&amp;24,24&amp;25'!D105,IF('dash board'!$H$5="MRF Ltd.",'-MRF-7423-24&amp;24-25'!H105,"")))))</f>
        <v>1006.5</v>
      </c>
      <c r="C106">
        <f>IF('dash board'!$H$5="Dixon Technologies (India) Ltd.",'DIXON7423-24&amp;24-25'!D105,IF('dash board'!$H$5="Bharat Forge Ltd.",'BHARATFOR 7424-25&amp;23-24'!D105,IF('dash board'!$H$5="Persistent Systems Ltd.",'PERSISTENT 23-24&amp;24-25'!D105,IF('dash board'!$H$5="Ipca Laboratories Ltd.",'IPCALAB 7-4-23&amp;24,24&amp;25'!H105,IF('dash board'!$H$5="MRF Ltd.",'-MRF-7423-24&amp;24-25'!D105,"")))))</f>
        <v>1019.45</v>
      </c>
      <c r="D106">
        <f>IF('dash board'!$H$5="Dixon Technologies (India) Ltd.",'DIXON7423-24&amp;24-25'!E105,IF('dash board'!$H$5="Bharat Forge Ltd.",'BHARATFOR 7424-25&amp;23-24'!E105,IF('dash board'!$H$5="Persistent Systems Ltd.",'PERSISTENT 23-24&amp;24-25'!E105,IF('dash board'!$H$5="Ipca Laboratories Ltd.",'IPCALAB 7-4-23&amp;24,24&amp;25'!I105,IF('dash board'!$H$5="MRF Ltd.",'-MRF-7423-24&amp;24-25'!E105,"")))))</f>
        <v>984.35</v>
      </c>
      <c r="E106">
        <f>IF('dash board'!$H$5="Dixon Technologies (India) Ltd.",'DIXON7423-24&amp;24-25'!C105,IF('dash board'!$H$5="Bharat Forge Ltd.",'BHARATFOR 7424-25&amp;23-24'!C105,IF('dash board'!$H$5="Persistent Systems Ltd.",'PERSISTENT 23-24&amp;24-25'!C105,IF('dash board'!$H$5="Ipca Laboratories Ltd.",'IPCALAB 7-4-23&amp;24,24&amp;25'!G105,IF('dash board'!$H$5="MRF Ltd.",'-MRF-7423-24&amp;24-25'!C105,"")))))</f>
        <v>989.7</v>
      </c>
      <c r="F106">
        <f>IF('dash board'!$H$5="Dixon Technologies (India) Ltd.",'DIXON7423-24&amp;24-25'!L105,IF('dash board'!$H$5="Bharat Forge Ltd.",'BHARATFOR 7424-25&amp;23-24'!L105,IF('dash board'!$H$5="Persistent Systems Ltd.",'PERSISTENT 23-24&amp;24-25'!L105,IF('dash board'!$H$5="Ipca Laboratories Ltd.",'IPCALAB 7-4-23&amp;24,24&amp;25'!F105,IF('dash board'!$H$5="MRF Ltd.",'-MRF-7423-24&amp;24-25'!L105,"")))))</f>
        <v>701972</v>
      </c>
    </row>
    <row r="107" spans="1:6" x14ac:dyDescent="0.3">
      <c r="A107" s="126">
        <v>45236</v>
      </c>
      <c r="B107">
        <f>IF('dash board'!$H$5="Dixon Technologies (India) Ltd.",'DIXON7423-24&amp;24-25'!H106,IF('dash board'!$H$5="Bharat Forge Ltd.",'BHARATFOR 7424-25&amp;23-24'!B106,IF('dash board'!$H$5="Persistent Systems Ltd.",'PERSISTENT 23-24&amp;24-25'!H106,IF('dash board'!$H$5="Ipca Laboratories Ltd.",'IPCALAB 7-4-23&amp;24,24&amp;25'!D106,IF('dash board'!$H$5="MRF Ltd.",'-MRF-7423-24&amp;24-25'!H106,"")))))</f>
        <v>984.65</v>
      </c>
      <c r="C107">
        <f>IF('dash board'!$H$5="Dixon Technologies (India) Ltd.",'DIXON7423-24&amp;24-25'!D106,IF('dash board'!$H$5="Bharat Forge Ltd.",'BHARATFOR 7424-25&amp;23-24'!D106,IF('dash board'!$H$5="Persistent Systems Ltd.",'PERSISTENT 23-24&amp;24-25'!D106,IF('dash board'!$H$5="Ipca Laboratories Ltd.",'IPCALAB 7-4-23&amp;24,24&amp;25'!H106,IF('dash board'!$H$5="MRF Ltd.",'-MRF-7423-24&amp;24-25'!D106,"")))))</f>
        <v>986</v>
      </c>
      <c r="D107">
        <f>IF('dash board'!$H$5="Dixon Technologies (India) Ltd.",'DIXON7423-24&amp;24-25'!E106,IF('dash board'!$H$5="Bharat Forge Ltd.",'BHARATFOR 7424-25&amp;23-24'!E106,IF('dash board'!$H$5="Persistent Systems Ltd.",'PERSISTENT 23-24&amp;24-25'!E106,IF('dash board'!$H$5="Ipca Laboratories Ltd.",'IPCALAB 7-4-23&amp;24,24&amp;25'!I106,IF('dash board'!$H$5="MRF Ltd.",'-MRF-7423-24&amp;24-25'!E106,"")))))</f>
        <v>971</v>
      </c>
      <c r="E107">
        <f>IF('dash board'!$H$5="Dixon Technologies (India) Ltd.",'DIXON7423-24&amp;24-25'!C106,IF('dash board'!$H$5="Bharat Forge Ltd.",'BHARATFOR 7424-25&amp;23-24'!C106,IF('dash board'!$H$5="Persistent Systems Ltd.",'PERSISTENT 23-24&amp;24-25'!C106,IF('dash board'!$H$5="Ipca Laboratories Ltd.",'IPCALAB 7-4-23&amp;24,24&amp;25'!G106,IF('dash board'!$H$5="MRF Ltd.",'-MRF-7423-24&amp;24-25'!C106,"")))))</f>
        <v>979</v>
      </c>
      <c r="F107">
        <f>IF('dash board'!$H$5="Dixon Technologies (India) Ltd.",'DIXON7423-24&amp;24-25'!L106,IF('dash board'!$H$5="Bharat Forge Ltd.",'BHARATFOR 7424-25&amp;23-24'!L106,IF('dash board'!$H$5="Persistent Systems Ltd.",'PERSISTENT 23-24&amp;24-25'!L106,IF('dash board'!$H$5="Ipca Laboratories Ltd.",'IPCALAB 7-4-23&amp;24,24&amp;25'!F106,IF('dash board'!$H$5="MRF Ltd.",'-MRF-7423-24&amp;24-25'!L106,"")))))</f>
        <v>249994</v>
      </c>
    </row>
    <row r="108" spans="1:6" x14ac:dyDescent="0.3">
      <c r="A108" s="126">
        <v>45233</v>
      </c>
      <c r="B108">
        <f>IF('dash board'!$H$5="Dixon Technologies (India) Ltd.",'DIXON7423-24&amp;24-25'!H107,IF('dash board'!$H$5="Bharat Forge Ltd.",'BHARATFOR 7424-25&amp;23-24'!B107,IF('dash board'!$H$5="Persistent Systems Ltd.",'PERSISTENT 23-24&amp;24-25'!H107,IF('dash board'!$H$5="Ipca Laboratories Ltd.",'IPCALAB 7-4-23&amp;24,24&amp;25'!D107,IF('dash board'!$H$5="MRF Ltd.",'-MRF-7423-24&amp;24-25'!H107,"")))))</f>
        <v>969.8</v>
      </c>
      <c r="C108">
        <f>IF('dash board'!$H$5="Dixon Technologies (India) Ltd.",'DIXON7423-24&amp;24-25'!D107,IF('dash board'!$H$5="Bharat Forge Ltd.",'BHARATFOR 7424-25&amp;23-24'!D107,IF('dash board'!$H$5="Persistent Systems Ltd.",'PERSISTENT 23-24&amp;24-25'!D107,IF('dash board'!$H$5="Ipca Laboratories Ltd.",'IPCALAB 7-4-23&amp;24,24&amp;25'!H107,IF('dash board'!$H$5="MRF Ltd.",'-MRF-7423-24&amp;24-25'!D107,"")))))</f>
        <v>984.95</v>
      </c>
      <c r="D108">
        <f>IF('dash board'!$H$5="Dixon Technologies (India) Ltd.",'DIXON7423-24&amp;24-25'!E107,IF('dash board'!$H$5="Bharat Forge Ltd.",'BHARATFOR 7424-25&amp;23-24'!E107,IF('dash board'!$H$5="Persistent Systems Ltd.",'PERSISTENT 23-24&amp;24-25'!E107,IF('dash board'!$H$5="Ipca Laboratories Ltd.",'IPCALAB 7-4-23&amp;24,24&amp;25'!I107,IF('dash board'!$H$5="MRF Ltd.",'-MRF-7423-24&amp;24-25'!E107,"")))))</f>
        <v>966.4</v>
      </c>
      <c r="E108">
        <f>IF('dash board'!$H$5="Dixon Technologies (India) Ltd.",'DIXON7423-24&amp;24-25'!C107,IF('dash board'!$H$5="Bharat Forge Ltd.",'BHARATFOR 7424-25&amp;23-24'!C107,IF('dash board'!$H$5="Persistent Systems Ltd.",'PERSISTENT 23-24&amp;24-25'!C107,IF('dash board'!$H$5="Ipca Laboratories Ltd.",'IPCALAB 7-4-23&amp;24,24&amp;25'!G107,IF('dash board'!$H$5="MRF Ltd.",'-MRF-7423-24&amp;24-25'!C107,"")))))</f>
        <v>980.15</v>
      </c>
      <c r="F108">
        <f>IF('dash board'!$H$5="Dixon Technologies (India) Ltd.",'DIXON7423-24&amp;24-25'!L107,IF('dash board'!$H$5="Bharat Forge Ltd.",'BHARATFOR 7424-25&amp;23-24'!L107,IF('dash board'!$H$5="Persistent Systems Ltd.",'PERSISTENT 23-24&amp;24-25'!L107,IF('dash board'!$H$5="Ipca Laboratories Ltd.",'IPCALAB 7-4-23&amp;24,24&amp;25'!F107,IF('dash board'!$H$5="MRF Ltd.",'-MRF-7423-24&amp;24-25'!L107,"")))))</f>
        <v>178554</v>
      </c>
    </row>
    <row r="109" spans="1:6" x14ac:dyDescent="0.3">
      <c r="A109" s="126">
        <v>45232</v>
      </c>
      <c r="B109">
        <f>IF('dash board'!$H$5="Dixon Technologies (India) Ltd.",'DIXON7423-24&amp;24-25'!H108,IF('dash board'!$H$5="Bharat Forge Ltd.",'BHARATFOR 7424-25&amp;23-24'!B108,IF('dash board'!$H$5="Persistent Systems Ltd.",'PERSISTENT 23-24&amp;24-25'!H108,IF('dash board'!$H$5="Ipca Laboratories Ltd.",'IPCALAB 7-4-23&amp;24,24&amp;25'!D108,IF('dash board'!$H$5="MRF Ltd.",'-MRF-7423-24&amp;24-25'!H108,"")))))</f>
        <v>975.3</v>
      </c>
      <c r="C109">
        <f>IF('dash board'!$H$5="Dixon Technologies (India) Ltd.",'DIXON7423-24&amp;24-25'!D108,IF('dash board'!$H$5="Bharat Forge Ltd.",'BHARATFOR 7424-25&amp;23-24'!D108,IF('dash board'!$H$5="Persistent Systems Ltd.",'PERSISTENT 23-24&amp;24-25'!D108,IF('dash board'!$H$5="Ipca Laboratories Ltd.",'IPCALAB 7-4-23&amp;24,24&amp;25'!H108,IF('dash board'!$H$5="MRF Ltd.",'-MRF-7423-24&amp;24-25'!D108,"")))))</f>
        <v>986.4</v>
      </c>
      <c r="D109">
        <f>IF('dash board'!$H$5="Dixon Technologies (India) Ltd.",'DIXON7423-24&amp;24-25'!E108,IF('dash board'!$H$5="Bharat Forge Ltd.",'BHARATFOR 7424-25&amp;23-24'!E108,IF('dash board'!$H$5="Persistent Systems Ltd.",'PERSISTENT 23-24&amp;24-25'!E108,IF('dash board'!$H$5="Ipca Laboratories Ltd.",'IPCALAB 7-4-23&amp;24,24&amp;25'!I108,IF('dash board'!$H$5="MRF Ltd.",'-MRF-7423-24&amp;24-25'!E108,"")))))</f>
        <v>973.5</v>
      </c>
      <c r="E109">
        <f>IF('dash board'!$H$5="Dixon Technologies (India) Ltd.",'DIXON7423-24&amp;24-25'!C108,IF('dash board'!$H$5="Bharat Forge Ltd.",'BHARATFOR 7424-25&amp;23-24'!C108,IF('dash board'!$H$5="Persistent Systems Ltd.",'PERSISTENT 23-24&amp;24-25'!C108,IF('dash board'!$H$5="Ipca Laboratories Ltd.",'IPCALAB 7-4-23&amp;24,24&amp;25'!G108,IF('dash board'!$H$5="MRF Ltd.",'-MRF-7423-24&amp;24-25'!C108,"")))))</f>
        <v>983.9</v>
      </c>
      <c r="F109">
        <f>IF('dash board'!$H$5="Dixon Technologies (India) Ltd.",'DIXON7423-24&amp;24-25'!L108,IF('dash board'!$H$5="Bharat Forge Ltd.",'BHARATFOR 7424-25&amp;23-24'!L108,IF('dash board'!$H$5="Persistent Systems Ltd.",'PERSISTENT 23-24&amp;24-25'!L108,IF('dash board'!$H$5="Ipca Laboratories Ltd.",'IPCALAB 7-4-23&amp;24,24&amp;25'!F108,IF('dash board'!$H$5="MRF Ltd.",'-MRF-7423-24&amp;24-25'!L108,"")))))</f>
        <v>121667</v>
      </c>
    </row>
    <row r="110" spans="1:6" x14ac:dyDescent="0.3">
      <c r="A110" s="126">
        <v>45231</v>
      </c>
      <c r="B110">
        <f>IF('dash board'!$H$5="Dixon Technologies (India) Ltd.",'DIXON7423-24&amp;24-25'!H109,IF('dash board'!$H$5="Bharat Forge Ltd.",'BHARATFOR 7424-25&amp;23-24'!B109,IF('dash board'!$H$5="Persistent Systems Ltd.",'PERSISTENT 23-24&amp;24-25'!H109,IF('dash board'!$H$5="Ipca Laboratories Ltd.",'IPCALAB 7-4-23&amp;24,24&amp;25'!D109,IF('dash board'!$H$5="MRF Ltd.",'-MRF-7423-24&amp;24-25'!H109,"")))))</f>
        <v>978.75</v>
      </c>
      <c r="C110">
        <f>IF('dash board'!$H$5="Dixon Technologies (India) Ltd.",'DIXON7423-24&amp;24-25'!D109,IF('dash board'!$H$5="Bharat Forge Ltd.",'BHARATFOR 7424-25&amp;23-24'!D109,IF('dash board'!$H$5="Persistent Systems Ltd.",'PERSISTENT 23-24&amp;24-25'!D109,IF('dash board'!$H$5="Ipca Laboratories Ltd.",'IPCALAB 7-4-23&amp;24,24&amp;25'!H109,IF('dash board'!$H$5="MRF Ltd.",'-MRF-7423-24&amp;24-25'!D109,"")))))</f>
        <v>991.95</v>
      </c>
      <c r="D110">
        <f>IF('dash board'!$H$5="Dixon Technologies (India) Ltd.",'DIXON7423-24&amp;24-25'!E109,IF('dash board'!$H$5="Bharat Forge Ltd.",'BHARATFOR 7424-25&amp;23-24'!E109,IF('dash board'!$H$5="Persistent Systems Ltd.",'PERSISTENT 23-24&amp;24-25'!E109,IF('dash board'!$H$5="Ipca Laboratories Ltd.",'IPCALAB 7-4-23&amp;24,24&amp;25'!I109,IF('dash board'!$H$5="MRF Ltd.",'-MRF-7423-24&amp;24-25'!E109,"")))))</f>
        <v>972.05</v>
      </c>
      <c r="E110">
        <f>IF('dash board'!$H$5="Dixon Technologies (India) Ltd.",'DIXON7423-24&amp;24-25'!C109,IF('dash board'!$H$5="Bharat Forge Ltd.",'BHARATFOR 7424-25&amp;23-24'!C109,IF('dash board'!$H$5="Persistent Systems Ltd.",'PERSISTENT 23-24&amp;24-25'!C109,IF('dash board'!$H$5="Ipca Laboratories Ltd.",'IPCALAB 7-4-23&amp;24,24&amp;25'!G109,IF('dash board'!$H$5="MRF Ltd.",'-MRF-7423-24&amp;24-25'!C109,"")))))</f>
        <v>991.95</v>
      </c>
      <c r="F110">
        <f>IF('dash board'!$H$5="Dixon Technologies (India) Ltd.",'DIXON7423-24&amp;24-25'!L109,IF('dash board'!$H$5="Bharat Forge Ltd.",'BHARATFOR 7424-25&amp;23-24'!L109,IF('dash board'!$H$5="Persistent Systems Ltd.",'PERSISTENT 23-24&amp;24-25'!L109,IF('dash board'!$H$5="Ipca Laboratories Ltd.",'IPCALAB 7-4-23&amp;24,24&amp;25'!F109,IF('dash board'!$H$5="MRF Ltd.",'-MRF-7423-24&amp;24-25'!L109,"")))))</f>
        <v>175757</v>
      </c>
    </row>
    <row r="111" spans="1:6" x14ac:dyDescent="0.3">
      <c r="A111" s="126">
        <v>45230</v>
      </c>
      <c r="B111">
        <f>IF('dash board'!$H$5="Dixon Technologies (India) Ltd.",'DIXON7423-24&amp;24-25'!H110,IF('dash board'!$H$5="Bharat Forge Ltd.",'BHARATFOR 7424-25&amp;23-24'!B110,IF('dash board'!$H$5="Persistent Systems Ltd.",'PERSISTENT 23-24&amp;24-25'!H110,IF('dash board'!$H$5="Ipca Laboratories Ltd.",'IPCALAB 7-4-23&amp;24,24&amp;25'!D110,IF('dash board'!$H$5="MRF Ltd.",'-MRF-7423-24&amp;24-25'!H110,"")))))</f>
        <v>983.75</v>
      </c>
      <c r="C111">
        <f>IF('dash board'!$H$5="Dixon Technologies (India) Ltd.",'DIXON7423-24&amp;24-25'!D110,IF('dash board'!$H$5="Bharat Forge Ltd.",'BHARATFOR 7424-25&amp;23-24'!D110,IF('dash board'!$H$5="Persistent Systems Ltd.",'PERSISTENT 23-24&amp;24-25'!D110,IF('dash board'!$H$5="Ipca Laboratories Ltd.",'IPCALAB 7-4-23&amp;24,24&amp;25'!H110,IF('dash board'!$H$5="MRF Ltd.",'-MRF-7423-24&amp;24-25'!D110,"")))))</f>
        <v>999.7</v>
      </c>
      <c r="D111">
        <f>IF('dash board'!$H$5="Dixon Technologies (India) Ltd.",'DIXON7423-24&amp;24-25'!E110,IF('dash board'!$H$5="Bharat Forge Ltd.",'BHARATFOR 7424-25&amp;23-24'!E110,IF('dash board'!$H$5="Persistent Systems Ltd.",'PERSISTENT 23-24&amp;24-25'!E110,IF('dash board'!$H$5="Ipca Laboratories Ltd.",'IPCALAB 7-4-23&amp;24,24&amp;25'!I110,IF('dash board'!$H$5="MRF Ltd.",'-MRF-7423-24&amp;24-25'!E110,"")))))</f>
        <v>981.95</v>
      </c>
      <c r="E111">
        <f>IF('dash board'!$H$5="Dixon Technologies (India) Ltd.",'DIXON7423-24&amp;24-25'!C110,IF('dash board'!$H$5="Bharat Forge Ltd.",'BHARATFOR 7424-25&amp;23-24'!C110,IF('dash board'!$H$5="Persistent Systems Ltd.",'PERSISTENT 23-24&amp;24-25'!C110,IF('dash board'!$H$5="Ipca Laboratories Ltd.",'IPCALAB 7-4-23&amp;24,24&amp;25'!G110,IF('dash board'!$H$5="MRF Ltd.",'-MRF-7423-24&amp;24-25'!C110,"")))))</f>
        <v>984.6</v>
      </c>
      <c r="F111">
        <f>IF('dash board'!$H$5="Dixon Technologies (India) Ltd.",'DIXON7423-24&amp;24-25'!L110,IF('dash board'!$H$5="Bharat Forge Ltd.",'BHARATFOR 7424-25&amp;23-24'!L110,IF('dash board'!$H$5="Persistent Systems Ltd.",'PERSISTENT 23-24&amp;24-25'!L110,IF('dash board'!$H$5="Ipca Laboratories Ltd.",'IPCALAB 7-4-23&amp;24,24&amp;25'!F110,IF('dash board'!$H$5="MRF Ltd.",'-MRF-7423-24&amp;24-25'!L110,"")))))</f>
        <v>392014</v>
      </c>
    </row>
    <row r="112" spans="1:6" x14ac:dyDescent="0.3">
      <c r="A112" s="126">
        <v>45229</v>
      </c>
      <c r="B112">
        <f>IF('dash board'!$H$5="Dixon Technologies (India) Ltd.",'DIXON7423-24&amp;24-25'!H111,IF('dash board'!$H$5="Bharat Forge Ltd.",'BHARATFOR 7424-25&amp;23-24'!B111,IF('dash board'!$H$5="Persistent Systems Ltd.",'PERSISTENT 23-24&amp;24-25'!H111,IF('dash board'!$H$5="Ipca Laboratories Ltd.",'IPCALAB 7-4-23&amp;24,24&amp;25'!D111,IF('dash board'!$H$5="MRF Ltd.",'-MRF-7423-24&amp;24-25'!H111,"")))))</f>
        <v>979.75</v>
      </c>
      <c r="C112">
        <f>IF('dash board'!$H$5="Dixon Technologies (India) Ltd.",'DIXON7423-24&amp;24-25'!D111,IF('dash board'!$H$5="Bharat Forge Ltd.",'BHARATFOR 7424-25&amp;23-24'!D111,IF('dash board'!$H$5="Persistent Systems Ltd.",'PERSISTENT 23-24&amp;24-25'!D111,IF('dash board'!$H$5="Ipca Laboratories Ltd.",'IPCALAB 7-4-23&amp;24,24&amp;25'!H111,IF('dash board'!$H$5="MRF Ltd.",'-MRF-7423-24&amp;24-25'!D111,"")))))</f>
        <v>992</v>
      </c>
      <c r="D112">
        <f>IF('dash board'!$H$5="Dixon Technologies (India) Ltd.",'DIXON7423-24&amp;24-25'!E111,IF('dash board'!$H$5="Bharat Forge Ltd.",'BHARATFOR 7424-25&amp;23-24'!E111,IF('dash board'!$H$5="Persistent Systems Ltd.",'PERSISTENT 23-24&amp;24-25'!E111,IF('dash board'!$H$5="Ipca Laboratories Ltd.",'IPCALAB 7-4-23&amp;24,24&amp;25'!I111,IF('dash board'!$H$5="MRF Ltd.",'-MRF-7423-24&amp;24-25'!E111,"")))))</f>
        <v>978</v>
      </c>
      <c r="E112">
        <f>IF('dash board'!$H$5="Dixon Technologies (India) Ltd.",'DIXON7423-24&amp;24-25'!C111,IF('dash board'!$H$5="Bharat Forge Ltd.",'BHARATFOR 7424-25&amp;23-24'!C111,IF('dash board'!$H$5="Persistent Systems Ltd.",'PERSISTENT 23-24&amp;24-25'!C111,IF('dash board'!$H$5="Ipca Laboratories Ltd.",'IPCALAB 7-4-23&amp;24,24&amp;25'!G111,IF('dash board'!$H$5="MRF Ltd.",'-MRF-7423-24&amp;24-25'!C111,"")))))</f>
        <v>978.05</v>
      </c>
      <c r="F112">
        <f>IF('dash board'!$H$5="Dixon Technologies (India) Ltd.",'DIXON7423-24&amp;24-25'!L111,IF('dash board'!$H$5="Bharat Forge Ltd.",'BHARATFOR 7424-25&amp;23-24'!L111,IF('dash board'!$H$5="Persistent Systems Ltd.",'PERSISTENT 23-24&amp;24-25'!L111,IF('dash board'!$H$5="Ipca Laboratories Ltd.",'IPCALAB 7-4-23&amp;24,24&amp;25'!F111,IF('dash board'!$H$5="MRF Ltd.",'-MRF-7423-24&amp;24-25'!L111,"")))))</f>
        <v>184582</v>
      </c>
    </row>
    <row r="113" spans="1:6" x14ac:dyDescent="0.3">
      <c r="A113" s="126">
        <v>45226</v>
      </c>
      <c r="B113">
        <f>IF('dash board'!$H$5="Dixon Technologies (India) Ltd.",'DIXON7423-24&amp;24-25'!H112,IF('dash board'!$H$5="Bharat Forge Ltd.",'BHARATFOR 7424-25&amp;23-24'!B112,IF('dash board'!$H$5="Persistent Systems Ltd.",'PERSISTENT 23-24&amp;24-25'!H112,IF('dash board'!$H$5="Ipca Laboratories Ltd.",'IPCALAB 7-4-23&amp;24,24&amp;25'!D112,IF('dash board'!$H$5="MRF Ltd.",'-MRF-7423-24&amp;24-25'!H112,"")))))</f>
        <v>983</v>
      </c>
      <c r="C113">
        <f>IF('dash board'!$H$5="Dixon Technologies (India) Ltd.",'DIXON7423-24&amp;24-25'!D112,IF('dash board'!$H$5="Bharat Forge Ltd.",'BHARATFOR 7424-25&amp;23-24'!D112,IF('dash board'!$H$5="Persistent Systems Ltd.",'PERSISTENT 23-24&amp;24-25'!D112,IF('dash board'!$H$5="Ipca Laboratories Ltd.",'IPCALAB 7-4-23&amp;24,24&amp;25'!H112,IF('dash board'!$H$5="MRF Ltd.",'-MRF-7423-24&amp;24-25'!D112,"")))))</f>
        <v>996</v>
      </c>
      <c r="D113">
        <f>IF('dash board'!$H$5="Dixon Technologies (India) Ltd.",'DIXON7423-24&amp;24-25'!E112,IF('dash board'!$H$5="Bharat Forge Ltd.",'BHARATFOR 7424-25&amp;23-24'!E112,IF('dash board'!$H$5="Persistent Systems Ltd.",'PERSISTENT 23-24&amp;24-25'!E112,IF('dash board'!$H$5="Ipca Laboratories Ltd.",'IPCALAB 7-4-23&amp;24,24&amp;25'!I112,IF('dash board'!$H$5="MRF Ltd.",'-MRF-7423-24&amp;24-25'!E112,"")))))</f>
        <v>979.95</v>
      </c>
      <c r="E113">
        <f>IF('dash board'!$H$5="Dixon Technologies (India) Ltd.",'DIXON7423-24&amp;24-25'!C112,IF('dash board'!$H$5="Bharat Forge Ltd.",'BHARATFOR 7424-25&amp;23-24'!C112,IF('dash board'!$H$5="Persistent Systems Ltd.",'PERSISTENT 23-24&amp;24-25'!C112,IF('dash board'!$H$5="Ipca Laboratories Ltd.",'IPCALAB 7-4-23&amp;24,24&amp;25'!G112,IF('dash board'!$H$5="MRF Ltd.",'-MRF-7423-24&amp;24-25'!C112,"")))))</f>
        <v>979.95</v>
      </c>
      <c r="F113">
        <f>IF('dash board'!$H$5="Dixon Technologies (India) Ltd.",'DIXON7423-24&amp;24-25'!L112,IF('dash board'!$H$5="Bharat Forge Ltd.",'BHARATFOR 7424-25&amp;23-24'!L112,IF('dash board'!$H$5="Persistent Systems Ltd.",'PERSISTENT 23-24&amp;24-25'!L112,IF('dash board'!$H$5="Ipca Laboratories Ltd.",'IPCALAB 7-4-23&amp;24,24&amp;25'!F112,IF('dash board'!$H$5="MRF Ltd.",'-MRF-7423-24&amp;24-25'!L112,"")))))</f>
        <v>239178</v>
      </c>
    </row>
    <row r="114" spans="1:6" x14ac:dyDescent="0.3">
      <c r="A114" s="126">
        <v>45225</v>
      </c>
      <c r="B114">
        <f>IF('dash board'!$H$5="Dixon Technologies (India) Ltd.",'DIXON7423-24&amp;24-25'!H113,IF('dash board'!$H$5="Bharat Forge Ltd.",'BHARATFOR 7424-25&amp;23-24'!B113,IF('dash board'!$H$5="Persistent Systems Ltd.",'PERSISTENT 23-24&amp;24-25'!H113,IF('dash board'!$H$5="Ipca Laboratories Ltd.",'IPCALAB 7-4-23&amp;24,24&amp;25'!D113,IF('dash board'!$H$5="MRF Ltd.",'-MRF-7423-24&amp;24-25'!H113,"")))))</f>
        <v>979.75</v>
      </c>
      <c r="C114">
        <f>IF('dash board'!$H$5="Dixon Technologies (India) Ltd.",'DIXON7423-24&amp;24-25'!D113,IF('dash board'!$H$5="Bharat Forge Ltd.",'BHARATFOR 7424-25&amp;23-24'!D113,IF('dash board'!$H$5="Persistent Systems Ltd.",'PERSISTENT 23-24&amp;24-25'!D113,IF('dash board'!$H$5="Ipca Laboratories Ltd.",'IPCALAB 7-4-23&amp;24,24&amp;25'!H113,IF('dash board'!$H$5="MRF Ltd.",'-MRF-7423-24&amp;24-25'!D113,"")))))</f>
        <v>998</v>
      </c>
      <c r="D114">
        <f>IF('dash board'!$H$5="Dixon Technologies (India) Ltd.",'DIXON7423-24&amp;24-25'!E113,IF('dash board'!$H$5="Bharat Forge Ltd.",'BHARATFOR 7424-25&amp;23-24'!E113,IF('dash board'!$H$5="Persistent Systems Ltd.",'PERSISTENT 23-24&amp;24-25'!E113,IF('dash board'!$H$5="Ipca Laboratories Ltd.",'IPCALAB 7-4-23&amp;24,24&amp;25'!I113,IF('dash board'!$H$5="MRF Ltd.",'-MRF-7423-24&amp;24-25'!E113,"")))))</f>
        <v>960</v>
      </c>
      <c r="E114">
        <f>IF('dash board'!$H$5="Dixon Technologies (India) Ltd.",'DIXON7423-24&amp;24-25'!C113,IF('dash board'!$H$5="Bharat Forge Ltd.",'BHARATFOR 7424-25&amp;23-24'!C113,IF('dash board'!$H$5="Persistent Systems Ltd.",'PERSISTENT 23-24&amp;24-25'!C113,IF('dash board'!$H$5="Ipca Laboratories Ltd.",'IPCALAB 7-4-23&amp;24,24&amp;25'!G113,IF('dash board'!$H$5="MRF Ltd.",'-MRF-7423-24&amp;24-25'!C113,"")))))</f>
        <v>998</v>
      </c>
      <c r="F114">
        <f>IF('dash board'!$H$5="Dixon Technologies (India) Ltd.",'DIXON7423-24&amp;24-25'!L113,IF('dash board'!$H$5="Bharat Forge Ltd.",'BHARATFOR 7424-25&amp;23-24'!L113,IF('dash board'!$H$5="Persistent Systems Ltd.",'PERSISTENT 23-24&amp;24-25'!L113,IF('dash board'!$H$5="Ipca Laboratories Ltd.",'IPCALAB 7-4-23&amp;24,24&amp;25'!F113,IF('dash board'!$H$5="MRF Ltd.",'-MRF-7423-24&amp;24-25'!L113,"")))))</f>
        <v>681224</v>
      </c>
    </row>
    <row r="115" spans="1:6" x14ac:dyDescent="0.3">
      <c r="A115" s="126">
        <v>45224</v>
      </c>
      <c r="B115">
        <f>IF('dash board'!$H$5="Dixon Technologies (India) Ltd.",'DIXON7423-24&amp;24-25'!H114,IF('dash board'!$H$5="Bharat Forge Ltd.",'BHARATFOR 7424-25&amp;23-24'!B114,IF('dash board'!$H$5="Persistent Systems Ltd.",'PERSISTENT 23-24&amp;24-25'!H114,IF('dash board'!$H$5="Ipca Laboratories Ltd.",'IPCALAB 7-4-23&amp;24,24&amp;25'!D114,IF('dash board'!$H$5="MRF Ltd.",'-MRF-7423-24&amp;24-25'!H114,"")))))</f>
        <v>993.6</v>
      </c>
      <c r="C115">
        <f>IF('dash board'!$H$5="Dixon Technologies (India) Ltd.",'DIXON7423-24&amp;24-25'!D114,IF('dash board'!$H$5="Bharat Forge Ltd.",'BHARATFOR 7424-25&amp;23-24'!D114,IF('dash board'!$H$5="Persistent Systems Ltd.",'PERSISTENT 23-24&amp;24-25'!D114,IF('dash board'!$H$5="Ipca Laboratories Ltd.",'IPCALAB 7-4-23&amp;24,24&amp;25'!H114,IF('dash board'!$H$5="MRF Ltd.",'-MRF-7423-24&amp;24-25'!D114,"")))))</f>
        <v>999.9</v>
      </c>
      <c r="D115">
        <f>IF('dash board'!$H$5="Dixon Technologies (India) Ltd.",'DIXON7423-24&amp;24-25'!E114,IF('dash board'!$H$5="Bharat Forge Ltd.",'BHARATFOR 7424-25&amp;23-24'!E114,IF('dash board'!$H$5="Persistent Systems Ltd.",'PERSISTENT 23-24&amp;24-25'!E114,IF('dash board'!$H$5="Ipca Laboratories Ltd.",'IPCALAB 7-4-23&amp;24,24&amp;25'!I114,IF('dash board'!$H$5="MRF Ltd.",'-MRF-7423-24&amp;24-25'!E114,"")))))</f>
        <v>980.8</v>
      </c>
      <c r="E115">
        <f>IF('dash board'!$H$5="Dixon Technologies (India) Ltd.",'DIXON7423-24&amp;24-25'!C114,IF('dash board'!$H$5="Bharat Forge Ltd.",'BHARATFOR 7424-25&amp;23-24'!C114,IF('dash board'!$H$5="Persistent Systems Ltd.",'PERSISTENT 23-24&amp;24-25'!C114,IF('dash board'!$H$5="Ipca Laboratories Ltd.",'IPCALAB 7-4-23&amp;24,24&amp;25'!G114,IF('dash board'!$H$5="MRF Ltd.",'-MRF-7423-24&amp;24-25'!C114,"")))))</f>
        <v>998</v>
      </c>
      <c r="F115">
        <f>IF('dash board'!$H$5="Dixon Technologies (India) Ltd.",'DIXON7423-24&amp;24-25'!L114,IF('dash board'!$H$5="Bharat Forge Ltd.",'BHARATFOR 7424-25&amp;23-24'!L114,IF('dash board'!$H$5="Persistent Systems Ltd.",'PERSISTENT 23-24&amp;24-25'!L114,IF('dash board'!$H$5="Ipca Laboratories Ltd.",'IPCALAB 7-4-23&amp;24,24&amp;25'!F114,IF('dash board'!$H$5="MRF Ltd.",'-MRF-7423-24&amp;24-25'!L114,"")))))</f>
        <v>806195</v>
      </c>
    </row>
    <row r="116" spans="1:6" x14ac:dyDescent="0.3">
      <c r="A116" s="126">
        <v>45222</v>
      </c>
      <c r="B116">
        <f>IF('dash board'!$H$5="Dixon Technologies (India) Ltd.",'DIXON7423-24&amp;24-25'!H115,IF('dash board'!$H$5="Bharat Forge Ltd.",'BHARATFOR 7424-25&amp;23-24'!B115,IF('dash board'!$H$5="Persistent Systems Ltd.",'PERSISTENT 23-24&amp;24-25'!H115,IF('dash board'!$H$5="Ipca Laboratories Ltd.",'IPCALAB 7-4-23&amp;24,24&amp;25'!D115,IF('dash board'!$H$5="MRF Ltd.",'-MRF-7423-24&amp;24-25'!H115,"")))))</f>
        <v>998.8</v>
      </c>
      <c r="C116">
        <f>IF('dash board'!$H$5="Dixon Technologies (India) Ltd.",'DIXON7423-24&amp;24-25'!D115,IF('dash board'!$H$5="Bharat Forge Ltd.",'BHARATFOR 7424-25&amp;23-24'!D115,IF('dash board'!$H$5="Persistent Systems Ltd.",'PERSISTENT 23-24&amp;24-25'!D115,IF('dash board'!$H$5="Ipca Laboratories Ltd.",'IPCALAB 7-4-23&amp;24,24&amp;25'!H115,IF('dash board'!$H$5="MRF Ltd.",'-MRF-7423-24&amp;24-25'!D115,"")))))</f>
        <v>1009</v>
      </c>
      <c r="D116">
        <f>IF('dash board'!$H$5="Dixon Technologies (India) Ltd.",'DIXON7423-24&amp;24-25'!E115,IF('dash board'!$H$5="Bharat Forge Ltd.",'BHARATFOR 7424-25&amp;23-24'!E115,IF('dash board'!$H$5="Persistent Systems Ltd.",'PERSISTENT 23-24&amp;24-25'!E115,IF('dash board'!$H$5="Ipca Laboratories Ltd.",'IPCALAB 7-4-23&amp;24,24&amp;25'!I115,IF('dash board'!$H$5="MRF Ltd.",'-MRF-7423-24&amp;24-25'!E115,"")))))</f>
        <v>958.05</v>
      </c>
      <c r="E116">
        <f>IF('dash board'!$H$5="Dixon Technologies (India) Ltd.",'DIXON7423-24&amp;24-25'!C115,IF('dash board'!$H$5="Bharat Forge Ltd.",'BHARATFOR 7424-25&amp;23-24'!C115,IF('dash board'!$H$5="Persistent Systems Ltd.",'PERSISTENT 23-24&amp;24-25'!C115,IF('dash board'!$H$5="Ipca Laboratories Ltd.",'IPCALAB 7-4-23&amp;24,24&amp;25'!G115,IF('dash board'!$H$5="MRF Ltd.",'-MRF-7423-24&amp;24-25'!C115,"")))))</f>
        <v>980</v>
      </c>
      <c r="F116">
        <f>IF('dash board'!$H$5="Dixon Technologies (India) Ltd.",'DIXON7423-24&amp;24-25'!L115,IF('dash board'!$H$5="Bharat Forge Ltd.",'BHARATFOR 7424-25&amp;23-24'!L115,IF('dash board'!$H$5="Persistent Systems Ltd.",'PERSISTENT 23-24&amp;24-25'!L115,IF('dash board'!$H$5="Ipca Laboratories Ltd.",'IPCALAB 7-4-23&amp;24,24&amp;25'!F115,IF('dash board'!$H$5="MRF Ltd.",'-MRF-7423-24&amp;24-25'!L115,"")))))</f>
        <v>6124600</v>
      </c>
    </row>
    <row r="117" spans="1:6" x14ac:dyDescent="0.3">
      <c r="A117" s="126">
        <v>45219</v>
      </c>
      <c r="B117">
        <f>IF('dash board'!$H$5="Dixon Technologies (India) Ltd.",'DIXON7423-24&amp;24-25'!H116,IF('dash board'!$H$5="Bharat Forge Ltd.",'BHARATFOR 7424-25&amp;23-24'!B116,IF('dash board'!$H$5="Persistent Systems Ltd.",'PERSISTENT 23-24&amp;24-25'!H116,IF('dash board'!$H$5="Ipca Laboratories Ltd.",'IPCALAB 7-4-23&amp;24,24&amp;25'!D116,IF('dash board'!$H$5="MRF Ltd.",'-MRF-7423-24&amp;24-25'!H116,"")))))</f>
        <v>935.9</v>
      </c>
      <c r="C117">
        <f>IF('dash board'!$H$5="Dixon Technologies (India) Ltd.",'DIXON7423-24&amp;24-25'!D116,IF('dash board'!$H$5="Bharat Forge Ltd.",'BHARATFOR 7424-25&amp;23-24'!D116,IF('dash board'!$H$5="Persistent Systems Ltd.",'PERSISTENT 23-24&amp;24-25'!D116,IF('dash board'!$H$5="Ipca Laboratories Ltd.",'IPCALAB 7-4-23&amp;24,24&amp;25'!H116,IF('dash board'!$H$5="MRF Ltd.",'-MRF-7423-24&amp;24-25'!D116,"")))))</f>
        <v>949.85</v>
      </c>
      <c r="D117">
        <f>IF('dash board'!$H$5="Dixon Technologies (India) Ltd.",'DIXON7423-24&amp;24-25'!E116,IF('dash board'!$H$5="Bharat Forge Ltd.",'BHARATFOR 7424-25&amp;23-24'!E116,IF('dash board'!$H$5="Persistent Systems Ltd.",'PERSISTENT 23-24&amp;24-25'!E116,IF('dash board'!$H$5="Ipca Laboratories Ltd.",'IPCALAB 7-4-23&amp;24,24&amp;25'!I116,IF('dash board'!$H$5="MRF Ltd.",'-MRF-7423-24&amp;24-25'!E116,"")))))</f>
        <v>933.1</v>
      </c>
      <c r="E117">
        <f>IF('dash board'!$H$5="Dixon Technologies (India) Ltd.",'DIXON7423-24&amp;24-25'!C116,IF('dash board'!$H$5="Bharat Forge Ltd.",'BHARATFOR 7424-25&amp;23-24'!C116,IF('dash board'!$H$5="Persistent Systems Ltd.",'PERSISTENT 23-24&amp;24-25'!C116,IF('dash board'!$H$5="Ipca Laboratories Ltd.",'IPCALAB 7-4-23&amp;24,24&amp;25'!G116,IF('dash board'!$H$5="MRF Ltd.",'-MRF-7423-24&amp;24-25'!C116,"")))))</f>
        <v>946.9</v>
      </c>
      <c r="F117">
        <f>IF('dash board'!$H$5="Dixon Technologies (India) Ltd.",'DIXON7423-24&amp;24-25'!L116,IF('dash board'!$H$5="Bharat Forge Ltd.",'BHARATFOR 7424-25&amp;23-24'!L116,IF('dash board'!$H$5="Persistent Systems Ltd.",'PERSISTENT 23-24&amp;24-25'!L116,IF('dash board'!$H$5="Ipca Laboratories Ltd.",'IPCALAB 7-4-23&amp;24,24&amp;25'!F116,IF('dash board'!$H$5="MRF Ltd.",'-MRF-7423-24&amp;24-25'!L116,"")))))</f>
        <v>163420</v>
      </c>
    </row>
    <row r="118" spans="1:6" x14ac:dyDescent="0.3">
      <c r="A118" s="126">
        <v>45218</v>
      </c>
      <c r="B118">
        <f>IF('dash board'!$H$5="Dixon Technologies (India) Ltd.",'DIXON7423-24&amp;24-25'!H117,IF('dash board'!$H$5="Bharat Forge Ltd.",'BHARATFOR 7424-25&amp;23-24'!B117,IF('dash board'!$H$5="Persistent Systems Ltd.",'PERSISTENT 23-24&amp;24-25'!H117,IF('dash board'!$H$5="Ipca Laboratories Ltd.",'IPCALAB 7-4-23&amp;24,24&amp;25'!D117,IF('dash board'!$H$5="MRF Ltd.",'-MRF-7423-24&amp;24-25'!H117,"")))))</f>
        <v>946.9</v>
      </c>
      <c r="C118">
        <f>IF('dash board'!$H$5="Dixon Technologies (India) Ltd.",'DIXON7423-24&amp;24-25'!D117,IF('dash board'!$H$5="Bharat Forge Ltd.",'BHARATFOR 7424-25&amp;23-24'!D117,IF('dash board'!$H$5="Persistent Systems Ltd.",'PERSISTENT 23-24&amp;24-25'!D117,IF('dash board'!$H$5="Ipca Laboratories Ltd.",'IPCALAB 7-4-23&amp;24,24&amp;25'!H117,IF('dash board'!$H$5="MRF Ltd.",'-MRF-7423-24&amp;24-25'!D117,"")))))</f>
        <v>965</v>
      </c>
      <c r="D118">
        <f>IF('dash board'!$H$5="Dixon Technologies (India) Ltd.",'DIXON7423-24&amp;24-25'!E117,IF('dash board'!$H$5="Bharat Forge Ltd.",'BHARATFOR 7424-25&amp;23-24'!E117,IF('dash board'!$H$5="Persistent Systems Ltd.",'PERSISTENT 23-24&amp;24-25'!E117,IF('dash board'!$H$5="Ipca Laboratories Ltd.",'IPCALAB 7-4-23&amp;24,24&amp;25'!I117,IF('dash board'!$H$5="MRF Ltd.",'-MRF-7423-24&amp;24-25'!E117,"")))))</f>
        <v>941.1</v>
      </c>
      <c r="E118">
        <f>IF('dash board'!$H$5="Dixon Technologies (India) Ltd.",'DIXON7423-24&amp;24-25'!C117,IF('dash board'!$H$5="Bharat Forge Ltd.",'BHARATFOR 7424-25&amp;23-24'!C117,IF('dash board'!$H$5="Persistent Systems Ltd.",'PERSISTENT 23-24&amp;24-25'!C117,IF('dash board'!$H$5="Ipca Laboratories Ltd.",'IPCALAB 7-4-23&amp;24,24&amp;25'!G117,IF('dash board'!$H$5="MRF Ltd.",'-MRF-7423-24&amp;24-25'!C117,"")))))</f>
        <v>958.75</v>
      </c>
      <c r="F118">
        <f>IF('dash board'!$H$5="Dixon Technologies (India) Ltd.",'DIXON7423-24&amp;24-25'!L117,IF('dash board'!$H$5="Bharat Forge Ltd.",'BHARATFOR 7424-25&amp;23-24'!L117,IF('dash board'!$H$5="Persistent Systems Ltd.",'PERSISTENT 23-24&amp;24-25'!L117,IF('dash board'!$H$5="Ipca Laboratories Ltd.",'IPCALAB 7-4-23&amp;24,24&amp;25'!F117,IF('dash board'!$H$5="MRF Ltd.",'-MRF-7423-24&amp;24-25'!L117,"")))))</f>
        <v>542285</v>
      </c>
    </row>
    <row r="119" spans="1:6" x14ac:dyDescent="0.3">
      <c r="A119" s="126">
        <v>45217</v>
      </c>
      <c r="B119">
        <f>IF('dash board'!$H$5="Dixon Technologies (India) Ltd.",'DIXON7423-24&amp;24-25'!H118,IF('dash board'!$H$5="Bharat Forge Ltd.",'BHARATFOR 7424-25&amp;23-24'!B118,IF('dash board'!$H$5="Persistent Systems Ltd.",'PERSISTENT 23-24&amp;24-25'!H118,IF('dash board'!$H$5="Ipca Laboratories Ltd.",'IPCALAB 7-4-23&amp;24,24&amp;25'!D118,IF('dash board'!$H$5="MRF Ltd.",'-MRF-7423-24&amp;24-25'!H118,"")))))</f>
        <v>964.45</v>
      </c>
      <c r="C119">
        <f>IF('dash board'!$H$5="Dixon Technologies (India) Ltd.",'DIXON7423-24&amp;24-25'!D118,IF('dash board'!$H$5="Bharat Forge Ltd.",'BHARATFOR 7424-25&amp;23-24'!D118,IF('dash board'!$H$5="Persistent Systems Ltd.",'PERSISTENT 23-24&amp;24-25'!D118,IF('dash board'!$H$5="Ipca Laboratories Ltd.",'IPCALAB 7-4-23&amp;24,24&amp;25'!H118,IF('dash board'!$H$5="MRF Ltd.",'-MRF-7423-24&amp;24-25'!D118,"")))))</f>
        <v>981.3</v>
      </c>
      <c r="D119">
        <f>IF('dash board'!$H$5="Dixon Technologies (India) Ltd.",'DIXON7423-24&amp;24-25'!E118,IF('dash board'!$H$5="Bharat Forge Ltd.",'BHARATFOR 7424-25&amp;23-24'!E118,IF('dash board'!$H$5="Persistent Systems Ltd.",'PERSISTENT 23-24&amp;24-25'!E118,IF('dash board'!$H$5="Ipca Laboratories Ltd.",'IPCALAB 7-4-23&amp;24,24&amp;25'!I118,IF('dash board'!$H$5="MRF Ltd.",'-MRF-7423-24&amp;24-25'!E118,"")))))</f>
        <v>955.4</v>
      </c>
      <c r="E119">
        <f>IF('dash board'!$H$5="Dixon Technologies (India) Ltd.",'DIXON7423-24&amp;24-25'!C118,IF('dash board'!$H$5="Bharat Forge Ltd.",'BHARATFOR 7424-25&amp;23-24'!C118,IF('dash board'!$H$5="Persistent Systems Ltd.",'PERSISTENT 23-24&amp;24-25'!C118,IF('dash board'!$H$5="Ipca Laboratories Ltd.",'IPCALAB 7-4-23&amp;24,24&amp;25'!G118,IF('dash board'!$H$5="MRF Ltd.",'-MRF-7423-24&amp;24-25'!C118,"")))))</f>
        <v>973.15</v>
      </c>
      <c r="F119">
        <f>IF('dash board'!$H$5="Dixon Technologies (India) Ltd.",'DIXON7423-24&amp;24-25'!L118,IF('dash board'!$H$5="Bharat Forge Ltd.",'BHARATFOR 7424-25&amp;23-24'!L118,IF('dash board'!$H$5="Persistent Systems Ltd.",'PERSISTENT 23-24&amp;24-25'!L118,IF('dash board'!$H$5="Ipca Laboratories Ltd.",'IPCALAB 7-4-23&amp;24,24&amp;25'!F118,IF('dash board'!$H$5="MRF Ltd.",'-MRF-7423-24&amp;24-25'!L118,"")))))</f>
        <v>452642</v>
      </c>
    </row>
    <row r="120" spans="1:6" x14ac:dyDescent="0.3">
      <c r="A120" s="126">
        <v>45216</v>
      </c>
      <c r="B120">
        <f>IF('dash board'!$H$5="Dixon Technologies (India) Ltd.",'DIXON7423-24&amp;24-25'!H119,IF('dash board'!$H$5="Bharat Forge Ltd.",'BHARATFOR 7424-25&amp;23-24'!B119,IF('dash board'!$H$5="Persistent Systems Ltd.",'PERSISTENT 23-24&amp;24-25'!H119,IF('dash board'!$H$5="Ipca Laboratories Ltd.",'IPCALAB 7-4-23&amp;24,24&amp;25'!D119,IF('dash board'!$H$5="MRF Ltd.",'-MRF-7423-24&amp;24-25'!H119,"")))))</f>
        <v>973.15</v>
      </c>
      <c r="C120">
        <f>IF('dash board'!$H$5="Dixon Technologies (India) Ltd.",'DIXON7423-24&amp;24-25'!D119,IF('dash board'!$H$5="Bharat Forge Ltd.",'BHARATFOR 7424-25&amp;23-24'!D119,IF('dash board'!$H$5="Persistent Systems Ltd.",'PERSISTENT 23-24&amp;24-25'!D119,IF('dash board'!$H$5="Ipca Laboratories Ltd.",'IPCALAB 7-4-23&amp;24,24&amp;25'!H119,IF('dash board'!$H$5="MRF Ltd.",'-MRF-7423-24&amp;24-25'!D119,"")))))</f>
        <v>979.75</v>
      </c>
      <c r="D120">
        <f>IF('dash board'!$H$5="Dixon Technologies (India) Ltd.",'DIXON7423-24&amp;24-25'!E119,IF('dash board'!$H$5="Bharat Forge Ltd.",'BHARATFOR 7424-25&amp;23-24'!E119,IF('dash board'!$H$5="Persistent Systems Ltd.",'PERSISTENT 23-24&amp;24-25'!E119,IF('dash board'!$H$5="Ipca Laboratories Ltd.",'IPCALAB 7-4-23&amp;24,24&amp;25'!I119,IF('dash board'!$H$5="MRF Ltd.",'-MRF-7423-24&amp;24-25'!E119,"")))))</f>
        <v>965.05</v>
      </c>
      <c r="E120">
        <f>IF('dash board'!$H$5="Dixon Technologies (India) Ltd.",'DIXON7423-24&amp;24-25'!C119,IF('dash board'!$H$5="Bharat Forge Ltd.",'BHARATFOR 7424-25&amp;23-24'!C119,IF('dash board'!$H$5="Persistent Systems Ltd.",'PERSISTENT 23-24&amp;24-25'!C119,IF('dash board'!$H$5="Ipca Laboratories Ltd.",'IPCALAB 7-4-23&amp;24,24&amp;25'!G119,IF('dash board'!$H$5="MRF Ltd.",'-MRF-7423-24&amp;24-25'!C119,"")))))</f>
        <v>968.35</v>
      </c>
      <c r="F120">
        <f>IF('dash board'!$H$5="Dixon Technologies (India) Ltd.",'DIXON7423-24&amp;24-25'!L119,IF('dash board'!$H$5="Bharat Forge Ltd.",'BHARATFOR 7424-25&amp;23-24'!L119,IF('dash board'!$H$5="Persistent Systems Ltd.",'PERSISTENT 23-24&amp;24-25'!L119,IF('dash board'!$H$5="Ipca Laboratories Ltd.",'IPCALAB 7-4-23&amp;24,24&amp;25'!F119,IF('dash board'!$H$5="MRF Ltd.",'-MRF-7423-24&amp;24-25'!L119,"")))))</f>
        <v>415476</v>
      </c>
    </row>
    <row r="121" spans="1:6" x14ac:dyDescent="0.3">
      <c r="A121" s="126">
        <v>45215</v>
      </c>
      <c r="B121">
        <f>IF('dash board'!$H$5="Dixon Technologies (India) Ltd.",'DIXON7423-24&amp;24-25'!H120,IF('dash board'!$H$5="Bharat Forge Ltd.",'BHARATFOR 7424-25&amp;23-24'!B120,IF('dash board'!$H$5="Persistent Systems Ltd.",'PERSISTENT 23-24&amp;24-25'!H120,IF('dash board'!$H$5="Ipca Laboratories Ltd.",'IPCALAB 7-4-23&amp;24,24&amp;25'!D120,IF('dash board'!$H$5="MRF Ltd.",'-MRF-7423-24&amp;24-25'!H120,"")))))</f>
        <v>963.8</v>
      </c>
      <c r="C121">
        <f>IF('dash board'!$H$5="Dixon Technologies (India) Ltd.",'DIXON7423-24&amp;24-25'!D120,IF('dash board'!$H$5="Bharat Forge Ltd.",'BHARATFOR 7424-25&amp;23-24'!D120,IF('dash board'!$H$5="Persistent Systems Ltd.",'PERSISTENT 23-24&amp;24-25'!D120,IF('dash board'!$H$5="Ipca Laboratories Ltd.",'IPCALAB 7-4-23&amp;24,24&amp;25'!H120,IF('dash board'!$H$5="MRF Ltd.",'-MRF-7423-24&amp;24-25'!D120,"")))))</f>
        <v>970</v>
      </c>
      <c r="D121">
        <f>IF('dash board'!$H$5="Dixon Technologies (India) Ltd.",'DIXON7423-24&amp;24-25'!E120,IF('dash board'!$H$5="Bharat Forge Ltd.",'BHARATFOR 7424-25&amp;23-24'!E120,IF('dash board'!$H$5="Persistent Systems Ltd.",'PERSISTENT 23-24&amp;24-25'!E120,IF('dash board'!$H$5="Ipca Laboratories Ltd.",'IPCALAB 7-4-23&amp;24,24&amp;25'!I120,IF('dash board'!$H$5="MRF Ltd.",'-MRF-7423-24&amp;24-25'!E120,"")))))</f>
        <v>954.4</v>
      </c>
      <c r="E121">
        <f>IF('dash board'!$H$5="Dixon Technologies (India) Ltd.",'DIXON7423-24&amp;24-25'!C120,IF('dash board'!$H$5="Bharat Forge Ltd.",'BHARATFOR 7424-25&amp;23-24'!C120,IF('dash board'!$H$5="Persistent Systems Ltd.",'PERSISTENT 23-24&amp;24-25'!C120,IF('dash board'!$H$5="Ipca Laboratories Ltd.",'IPCALAB 7-4-23&amp;24,24&amp;25'!G120,IF('dash board'!$H$5="MRF Ltd.",'-MRF-7423-24&amp;24-25'!C120,"")))))</f>
        <v>960</v>
      </c>
      <c r="F121">
        <f>IF('dash board'!$H$5="Dixon Technologies (India) Ltd.",'DIXON7423-24&amp;24-25'!L120,IF('dash board'!$H$5="Bharat Forge Ltd.",'BHARATFOR 7424-25&amp;23-24'!L120,IF('dash board'!$H$5="Persistent Systems Ltd.",'PERSISTENT 23-24&amp;24-25'!L120,IF('dash board'!$H$5="Ipca Laboratories Ltd.",'IPCALAB 7-4-23&amp;24,24&amp;25'!F120,IF('dash board'!$H$5="MRF Ltd.",'-MRF-7423-24&amp;24-25'!L120,"")))))</f>
        <v>517819</v>
      </c>
    </row>
    <row r="122" spans="1:6" x14ac:dyDescent="0.3">
      <c r="A122" s="126">
        <v>45212</v>
      </c>
      <c r="B122">
        <f>IF('dash board'!$H$5="Dixon Technologies (India) Ltd.",'DIXON7423-24&amp;24-25'!H121,IF('dash board'!$H$5="Bharat Forge Ltd.",'BHARATFOR 7424-25&amp;23-24'!B121,IF('dash board'!$H$5="Persistent Systems Ltd.",'PERSISTENT 23-24&amp;24-25'!H121,IF('dash board'!$H$5="Ipca Laboratories Ltd.",'IPCALAB 7-4-23&amp;24,24&amp;25'!D121,IF('dash board'!$H$5="MRF Ltd.",'-MRF-7423-24&amp;24-25'!H121,"")))))</f>
        <v>959.15</v>
      </c>
      <c r="C122">
        <f>IF('dash board'!$H$5="Dixon Technologies (India) Ltd.",'DIXON7423-24&amp;24-25'!D121,IF('dash board'!$H$5="Bharat Forge Ltd.",'BHARATFOR 7424-25&amp;23-24'!D121,IF('dash board'!$H$5="Persistent Systems Ltd.",'PERSISTENT 23-24&amp;24-25'!D121,IF('dash board'!$H$5="Ipca Laboratories Ltd.",'IPCALAB 7-4-23&amp;24,24&amp;25'!H121,IF('dash board'!$H$5="MRF Ltd.",'-MRF-7423-24&amp;24-25'!D121,"")))))</f>
        <v>962.55</v>
      </c>
      <c r="D122">
        <f>IF('dash board'!$H$5="Dixon Technologies (India) Ltd.",'DIXON7423-24&amp;24-25'!E121,IF('dash board'!$H$5="Bharat Forge Ltd.",'BHARATFOR 7424-25&amp;23-24'!E121,IF('dash board'!$H$5="Persistent Systems Ltd.",'PERSISTENT 23-24&amp;24-25'!E121,IF('dash board'!$H$5="Ipca Laboratories Ltd.",'IPCALAB 7-4-23&amp;24,24&amp;25'!I121,IF('dash board'!$H$5="MRF Ltd.",'-MRF-7423-24&amp;24-25'!E121,"")))))</f>
        <v>942</v>
      </c>
      <c r="E122">
        <f>IF('dash board'!$H$5="Dixon Technologies (India) Ltd.",'DIXON7423-24&amp;24-25'!C121,IF('dash board'!$H$5="Bharat Forge Ltd.",'BHARATFOR 7424-25&amp;23-24'!C121,IF('dash board'!$H$5="Persistent Systems Ltd.",'PERSISTENT 23-24&amp;24-25'!C121,IF('dash board'!$H$5="Ipca Laboratories Ltd.",'IPCALAB 7-4-23&amp;24,24&amp;25'!G121,IF('dash board'!$H$5="MRF Ltd.",'-MRF-7423-24&amp;24-25'!C121,"")))))</f>
        <v>944.65</v>
      </c>
      <c r="F122">
        <f>IF('dash board'!$H$5="Dixon Technologies (India) Ltd.",'DIXON7423-24&amp;24-25'!L121,IF('dash board'!$H$5="Bharat Forge Ltd.",'BHARATFOR 7424-25&amp;23-24'!L121,IF('dash board'!$H$5="Persistent Systems Ltd.",'PERSISTENT 23-24&amp;24-25'!L121,IF('dash board'!$H$5="Ipca Laboratories Ltd.",'IPCALAB 7-4-23&amp;24,24&amp;25'!F121,IF('dash board'!$H$5="MRF Ltd.",'-MRF-7423-24&amp;24-25'!L121,"")))))</f>
        <v>416685</v>
      </c>
    </row>
    <row r="123" spans="1:6" x14ac:dyDescent="0.3">
      <c r="A123" s="126">
        <v>45211</v>
      </c>
      <c r="B123">
        <f>IF('dash board'!$H$5="Dixon Technologies (India) Ltd.",'DIXON7423-24&amp;24-25'!H122,IF('dash board'!$H$5="Bharat Forge Ltd.",'BHARATFOR 7424-25&amp;23-24'!B122,IF('dash board'!$H$5="Persistent Systems Ltd.",'PERSISTENT 23-24&amp;24-25'!H122,IF('dash board'!$H$5="Ipca Laboratories Ltd.",'IPCALAB 7-4-23&amp;24,24&amp;25'!D122,IF('dash board'!$H$5="MRF Ltd.",'-MRF-7423-24&amp;24-25'!H122,"")))))</f>
        <v>945.55</v>
      </c>
      <c r="C123">
        <f>IF('dash board'!$H$5="Dixon Technologies (India) Ltd.",'DIXON7423-24&amp;24-25'!D122,IF('dash board'!$H$5="Bharat Forge Ltd.",'BHARATFOR 7424-25&amp;23-24'!D122,IF('dash board'!$H$5="Persistent Systems Ltd.",'PERSISTENT 23-24&amp;24-25'!D122,IF('dash board'!$H$5="Ipca Laboratories Ltd.",'IPCALAB 7-4-23&amp;24,24&amp;25'!H122,IF('dash board'!$H$5="MRF Ltd.",'-MRF-7423-24&amp;24-25'!D122,"")))))</f>
        <v>956</v>
      </c>
      <c r="D123">
        <f>IF('dash board'!$H$5="Dixon Technologies (India) Ltd.",'DIXON7423-24&amp;24-25'!E122,IF('dash board'!$H$5="Bharat Forge Ltd.",'BHARATFOR 7424-25&amp;23-24'!E122,IF('dash board'!$H$5="Persistent Systems Ltd.",'PERSISTENT 23-24&amp;24-25'!E122,IF('dash board'!$H$5="Ipca Laboratories Ltd.",'IPCALAB 7-4-23&amp;24,24&amp;25'!I122,IF('dash board'!$H$5="MRF Ltd.",'-MRF-7423-24&amp;24-25'!E122,"")))))</f>
        <v>939.15</v>
      </c>
      <c r="E123">
        <f>IF('dash board'!$H$5="Dixon Technologies (India) Ltd.",'DIXON7423-24&amp;24-25'!C122,IF('dash board'!$H$5="Bharat Forge Ltd.",'BHARATFOR 7424-25&amp;23-24'!C122,IF('dash board'!$H$5="Persistent Systems Ltd.",'PERSISTENT 23-24&amp;24-25'!C122,IF('dash board'!$H$5="Ipca Laboratories Ltd.",'IPCALAB 7-4-23&amp;24,24&amp;25'!G122,IF('dash board'!$H$5="MRF Ltd.",'-MRF-7423-24&amp;24-25'!C122,"")))))</f>
        <v>941.75</v>
      </c>
      <c r="F123">
        <f>IF('dash board'!$H$5="Dixon Technologies (India) Ltd.",'DIXON7423-24&amp;24-25'!L122,IF('dash board'!$H$5="Bharat Forge Ltd.",'BHARATFOR 7424-25&amp;23-24'!L122,IF('dash board'!$H$5="Persistent Systems Ltd.",'PERSISTENT 23-24&amp;24-25'!L122,IF('dash board'!$H$5="Ipca Laboratories Ltd.",'IPCALAB 7-4-23&amp;24,24&amp;25'!F122,IF('dash board'!$H$5="MRF Ltd.",'-MRF-7423-24&amp;24-25'!L122,"")))))</f>
        <v>354535</v>
      </c>
    </row>
    <row r="124" spans="1:6" x14ac:dyDescent="0.3">
      <c r="A124" s="126">
        <v>45210</v>
      </c>
      <c r="B124">
        <f>IF('dash board'!$H$5="Dixon Technologies (India) Ltd.",'DIXON7423-24&amp;24-25'!H123,IF('dash board'!$H$5="Bharat Forge Ltd.",'BHARATFOR 7424-25&amp;23-24'!B123,IF('dash board'!$H$5="Persistent Systems Ltd.",'PERSISTENT 23-24&amp;24-25'!H123,IF('dash board'!$H$5="Ipca Laboratories Ltd.",'IPCALAB 7-4-23&amp;24,24&amp;25'!D123,IF('dash board'!$H$5="MRF Ltd.",'-MRF-7423-24&amp;24-25'!H123,"")))))</f>
        <v>941.75</v>
      </c>
      <c r="C124">
        <f>IF('dash board'!$H$5="Dixon Technologies (India) Ltd.",'DIXON7423-24&amp;24-25'!D123,IF('dash board'!$H$5="Bharat Forge Ltd.",'BHARATFOR 7424-25&amp;23-24'!D123,IF('dash board'!$H$5="Persistent Systems Ltd.",'PERSISTENT 23-24&amp;24-25'!D123,IF('dash board'!$H$5="Ipca Laboratories Ltd.",'IPCALAB 7-4-23&amp;24,24&amp;25'!H123,IF('dash board'!$H$5="MRF Ltd.",'-MRF-7423-24&amp;24-25'!D123,"")))))</f>
        <v>963</v>
      </c>
      <c r="D124">
        <f>IF('dash board'!$H$5="Dixon Technologies (India) Ltd.",'DIXON7423-24&amp;24-25'!E123,IF('dash board'!$H$5="Bharat Forge Ltd.",'BHARATFOR 7424-25&amp;23-24'!E123,IF('dash board'!$H$5="Persistent Systems Ltd.",'PERSISTENT 23-24&amp;24-25'!E123,IF('dash board'!$H$5="Ipca Laboratories Ltd.",'IPCALAB 7-4-23&amp;24,24&amp;25'!I123,IF('dash board'!$H$5="MRF Ltd.",'-MRF-7423-24&amp;24-25'!E123,"")))))</f>
        <v>937.2</v>
      </c>
      <c r="E124">
        <f>IF('dash board'!$H$5="Dixon Technologies (India) Ltd.",'DIXON7423-24&amp;24-25'!C123,IF('dash board'!$H$5="Bharat Forge Ltd.",'BHARATFOR 7424-25&amp;23-24'!C123,IF('dash board'!$H$5="Persistent Systems Ltd.",'PERSISTENT 23-24&amp;24-25'!C123,IF('dash board'!$H$5="Ipca Laboratories Ltd.",'IPCALAB 7-4-23&amp;24,24&amp;25'!G123,IF('dash board'!$H$5="MRF Ltd.",'-MRF-7423-24&amp;24-25'!C123,"")))))</f>
        <v>955.7</v>
      </c>
      <c r="F124">
        <f>IF('dash board'!$H$5="Dixon Technologies (India) Ltd.",'DIXON7423-24&amp;24-25'!L123,IF('dash board'!$H$5="Bharat Forge Ltd.",'BHARATFOR 7424-25&amp;23-24'!L123,IF('dash board'!$H$5="Persistent Systems Ltd.",'PERSISTENT 23-24&amp;24-25'!L123,IF('dash board'!$H$5="Ipca Laboratories Ltd.",'IPCALAB 7-4-23&amp;24,24&amp;25'!F123,IF('dash board'!$H$5="MRF Ltd.",'-MRF-7423-24&amp;24-25'!L123,"")))))</f>
        <v>328292</v>
      </c>
    </row>
    <row r="125" spans="1:6" x14ac:dyDescent="0.3">
      <c r="A125" s="126">
        <v>45209</v>
      </c>
      <c r="B125">
        <f>IF('dash board'!$H$5="Dixon Technologies (India) Ltd.",'DIXON7423-24&amp;24-25'!H124,IF('dash board'!$H$5="Bharat Forge Ltd.",'BHARATFOR 7424-25&amp;23-24'!B124,IF('dash board'!$H$5="Persistent Systems Ltd.",'PERSISTENT 23-24&amp;24-25'!H124,IF('dash board'!$H$5="Ipca Laboratories Ltd.",'IPCALAB 7-4-23&amp;24,24&amp;25'!D124,IF('dash board'!$H$5="MRF Ltd.",'-MRF-7423-24&amp;24-25'!H124,"")))))</f>
        <v>951.7</v>
      </c>
      <c r="C125">
        <f>IF('dash board'!$H$5="Dixon Technologies (India) Ltd.",'DIXON7423-24&amp;24-25'!D124,IF('dash board'!$H$5="Bharat Forge Ltd.",'BHARATFOR 7424-25&amp;23-24'!D124,IF('dash board'!$H$5="Persistent Systems Ltd.",'PERSISTENT 23-24&amp;24-25'!D124,IF('dash board'!$H$5="Ipca Laboratories Ltd.",'IPCALAB 7-4-23&amp;24,24&amp;25'!H124,IF('dash board'!$H$5="MRF Ltd.",'-MRF-7423-24&amp;24-25'!D124,"")))))</f>
        <v>958.15</v>
      </c>
      <c r="D125">
        <f>IF('dash board'!$H$5="Dixon Technologies (India) Ltd.",'DIXON7423-24&amp;24-25'!E124,IF('dash board'!$H$5="Bharat Forge Ltd.",'BHARATFOR 7424-25&amp;23-24'!E124,IF('dash board'!$H$5="Persistent Systems Ltd.",'PERSISTENT 23-24&amp;24-25'!E124,IF('dash board'!$H$5="Ipca Laboratories Ltd.",'IPCALAB 7-4-23&amp;24,24&amp;25'!I124,IF('dash board'!$H$5="MRF Ltd.",'-MRF-7423-24&amp;24-25'!E124,"")))))</f>
        <v>932.1</v>
      </c>
      <c r="E125">
        <f>IF('dash board'!$H$5="Dixon Technologies (India) Ltd.",'DIXON7423-24&amp;24-25'!C124,IF('dash board'!$H$5="Bharat Forge Ltd.",'BHARATFOR 7424-25&amp;23-24'!C124,IF('dash board'!$H$5="Persistent Systems Ltd.",'PERSISTENT 23-24&amp;24-25'!C124,IF('dash board'!$H$5="Ipca Laboratories Ltd.",'IPCALAB 7-4-23&amp;24,24&amp;25'!G124,IF('dash board'!$H$5="MRF Ltd.",'-MRF-7423-24&amp;24-25'!C124,"")))))</f>
        <v>940</v>
      </c>
      <c r="F125">
        <f>IF('dash board'!$H$5="Dixon Technologies (India) Ltd.",'DIXON7423-24&amp;24-25'!L124,IF('dash board'!$H$5="Bharat Forge Ltd.",'BHARATFOR 7424-25&amp;23-24'!L124,IF('dash board'!$H$5="Persistent Systems Ltd.",'PERSISTENT 23-24&amp;24-25'!L124,IF('dash board'!$H$5="Ipca Laboratories Ltd.",'IPCALAB 7-4-23&amp;24,24&amp;25'!F124,IF('dash board'!$H$5="MRF Ltd.",'-MRF-7423-24&amp;24-25'!L124,"")))))</f>
        <v>600190</v>
      </c>
    </row>
    <row r="126" spans="1:6" x14ac:dyDescent="0.3">
      <c r="A126" s="126">
        <v>45208</v>
      </c>
      <c r="B126">
        <f>IF('dash board'!$H$5="Dixon Technologies (India) Ltd.",'DIXON7423-24&amp;24-25'!H125,IF('dash board'!$H$5="Bharat Forge Ltd.",'BHARATFOR 7424-25&amp;23-24'!B125,IF('dash board'!$H$5="Persistent Systems Ltd.",'PERSISTENT 23-24&amp;24-25'!H125,IF('dash board'!$H$5="Ipca Laboratories Ltd.",'IPCALAB 7-4-23&amp;24,24&amp;25'!D125,IF('dash board'!$H$5="MRF Ltd.",'-MRF-7423-24&amp;24-25'!H125,"")))))</f>
        <v>936.1</v>
      </c>
      <c r="C126">
        <f>IF('dash board'!$H$5="Dixon Technologies (India) Ltd.",'DIXON7423-24&amp;24-25'!D125,IF('dash board'!$H$5="Bharat Forge Ltd.",'BHARATFOR 7424-25&amp;23-24'!D125,IF('dash board'!$H$5="Persistent Systems Ltd.",'PERSISTENT 23-24&amp;24-25'!D125,IF('dash board'!$H$5="Ipca Laboratories Ltd.",'IPCALAB 7-4-23&amp;24,24&amp;25'!H125,IF('dash board'!$H$5="MRF Ltd.",'-MRF-7423-24&amp;24-25'!D125,"")))))</f>
        <v>956.35</v>
      </c>
      <c r="D126">
        <f>IF('dash board'!$H$5="Dixon Technologies (India) Ltd.",'DIXON7423-24&amp;24-25'!E125,IF('dash board'!$H$5="Bharat Forge Ltd.",'BHARATFOR 7424-25&amp;23-24'!E125,IF('dash board'!$H$5="Persistent Systems Ltd.",'PERSISTENT 23-24&amp;24-25'!E125,IF('dash board'!$H$5="Ipca Laboratories Ltd.",'IPCALAB 7-4-23&amp;24,24&amp;25'!I125,IF('dash board'!$H$5="MRF Ltd.",'-MRF-7423-24&amp;24-25'!E125,"")))))</f>
        <v>925.25</v>
      </c>
      <c r="E126">
        <f>IF('dash board'!$H$5="Dixon Technologies (India) Ltd.",'DIXON7423-24&amp;24-25'!C125,IF('dash board'!$H$5="Bharat Forge Ltd.",'BHARATFOR 7424-25&amp;23-24'!C125,IF('dash board'!$H$5="Persistent Systems Ltd.",'PERSISTENT 23-24&amp;24-25'!C125,IF('dash board'!$H$5="Ipca Laboratories Ltd.",'IPCALAB 7-4-23&amp;24,24&amp;25'!G125,IF('dash board'!$H$5="MRF Ltd.",'-MRF-7423-24&amp;24-25'!C125,"")))))</f>
        <v>930.95</v>
      </c>
      <c r="F126">
        <f>IF('dash board'!$H$5="Dixon Technologies (India) Ltd.",'DIXON7423-24&amp;24-25'!L125,IF('dash board'!$H$5="Bharat Forge Ltd.",'BHARATFOR 7424-25&amp;23-24'!L125,IF('dash board'!$H$5="Persistent Systems Ltd.",'PERSISTENT 23-24&amp;24-25'!L125,IF('dash board'!$H$5="Ipca Laboratories Ltd.",'IPCALAB 7-4-23&amp;24,24&amp;25'!F125,IF('dash board'!$H$5="MRF Ltd.",'-MRF-7423-24&amp;24-25'!L125,"")))))</f>
        <v>659239</v>
      </c>
    </row>
    <row r="127" spans="1:6" x14ac:dyDescent="0.3">
      <c r="A127" s="126">
        <v>45205</v>
      </c>
      <c r="B127">
        <f>IF('dash board'!$H$5="Dixon Technologies (India) Ltd.",'DIXON7423-24&amp;24-25'!H126,IF('dash board'!$H$5="Bharat Forge Ltd.",'BHARATFOR 7424-25&amp;23-24'!B126,IF('dash board'!$H$5="Persistent Systems Ltd.",'PERSISTENT 23-24&amp;24-25'!H126,IF('dash board'!$H$5="Ipca Laboratories Ltd.",'IPCALAB 7-4-23&amp;24,24&amp;25'!D126,IF('dash board'!$H$5="MRF Ltd.",'-MRF-7423-24&amp;24-25'!H126,"")))))</f>
        <v>933.9</v>
      </c>
      <c r="C127">
        <f>IF('dash board'!$H$5="Dixon Technologies (India) Ltd.",'DIXON7423-24&amp;24-25'!D126,IF('dash board'!$H$5="Bharat Forge Ltd.",'BHARATFOR 7424-25&amp;23-24'!D126,IF('dash board'!$H$5="Persistent Systems Ltd.",'PERSISTENT 23-24&amp;24-25'!D126,IF('dash board'!$H$5="Ipca Laboratories Ltd.",'IPCALAB 7-4-23&amp;24,24&amp;25'!H126,IF('dash board'!$H$5="MRF Ltd.",'-MRF-7423-24&amp;24-25'!D126,"")))))</f>
        <v>938.45</v>
      </c>
      <c r="D127">
        <f>IF('dash board'!$H$5="Dixon Technologies (India) Ltd.",'DIXON7423-24&amp;24-25'!E126,IF('dash board'!$H$5="Bharat Forge Ltd.",'BHARATFOR 7424-25&amp;23-24'!E126,IF('dash board'!$H$5="Persistent Systems Ltd.",'PERSISTENT 23-24&amp;24-25'!E126,IF('dash board'!$H$5="Ipca Laboratories Ltd.",'IPCALAB 7-4-23&amp;24,24&amp;25'!I126,IF('dash board'!$H$5="MRF Ltd.",'-MRF-7423-24&amp;24-25'!E126,"")))))</f>
        <v>927.05</v>
      </c>
      <c r="E127">
        <f>IF('dash board'!$H$5="Dixon Technologies (India) Ltd.",'DIXON7423-24&amp;24-25'!C126,IF('dash board'!$H$5="Bharat Forge Ltd.",'BHARATFOR 7424-25&amp;23-24'!C126,IF('dash board'!$H$5="Persistent Systems Ltd.",'PERSISTENT 23-24&amp;24-25'!C126,IF('dash board'!$H$5="Ipca Laboratories Ltd.",'IPCALAB 7-4-23&amp;24,24&amp;25'!G126,IF('dash board'!$H$5="MRF Ltd.",'-MRF-7423-24&amp;24-25'!C126,"")))))</f>
        <v>931.55</v>
      </c>
      <c r="F127">
        <f>IF('dash board'!$H$5="Dixon Technologies (India) Ltd.",'DIXON7423-24&amp;24-25'!L126,IF('dash board'!$H$5="Bharat Forge Ltd.",'BHARATFOR 7424-25&amp;23-24'!L126,IF('dash board'!$H$5="Persistent Systems Ltd.",'PERSISTENT 23-24&amp;24-25'!L126,IF('dash board'!$H$5="Ipca Laboratories Ltd.",'IPCALAB 7-4-23&amp;24,24&amp;25'!F126,IF('dash board'!$H$5="MRF Ltd.",'-MRF-7423-24&amp;24-25'!L126,"")))))</f>
        <v>325290</v>
      </c>
    </row>
    <row r="128" spans="1:6" x14ac:dyDescent="0.3">
      <c r="A128" s="126">
        <v>45204</v>
      </c>
      <c r="B128">
        <f>IF('dash board'!$H$5="Dixon Technologies (India) Ltd.",'DIXON7423-24&amp;24-25'!H127,IF('dash board'!$H$5="Bharat Forge Ltd.",'BHARATFOR 7424-25&amp;23-24'!B127,IF('dash board'!$H$5="Persistent Systems Ltd.",'PERSISTENT 23-24&amp;24-25'!H127,IF('dash board'!$H$5="Ipca Laboratories Ltd.",'IPCALAB 7-4-23&amp;24,24&amp;25'!D127,IF('dash board'!$H$5="MRF Ltd.",'-MRF-7423-24&amp;24-25'!H127,"")))))</f>
        <v>926.95</v>
      </c>
      <c r="C128">
        <f>IF('dash board'!$H$5="Dixon Technologies (India) Ltd.",'DIXON7423-24&amp;24-25'!D127,IF('dash board'!$H$5="Bharat Forge Ltd.",'BHARATFOR 7424-25&amp;23-24'!D127,IF('dash board'!$H$5="Persistent Systems Ltd.",'PERSISTENT 23-24&amp;24-25'!D127,IF('dash board'!$H$5="Ipca Laboratories Ltd.",'IPCALAB 7-4-23&amp;24,24&amp;25'!H127,IF('dash board'!$H$5="MRF Ltd.",'-MRF-7423-24&amp;24-25'!D127,"")))))</f>
        <v>934.95</v>
      </c>
      <c r="D128">
        <f>IF('dash board'!$H$5="Dixon Technologies (India) Ltd.",'DIXON7423-24&amp;24-25'!E127,IF('dash board'!$H$5="Bharat Forge Ltd.",'BHARATFOR 7424-25&amp;23-24'!E127,IF('dash board'!$H$5="Persistent Systems Ltd.",'PERSISTENT 23-24&amp;24-25'!E127,IF('dash board'!$H$5="Ipca Laboratories Ltd.",'IPCALAB 7-4-23&amp;24,24&amp;25'!I127,IF('dash board'!$H$5="MRF Ltd.",'-MRF-7423-24&amp;24-25'!E127,"")))))</f>
        <v>919.85</v>
      </c>
      <c r="E128">
        <f>IF('dash board'!$H$5="Dixon Technologies (India) Ltd.",'DIXON7423-24&amp;24-25'!C127,IF('dash board'!$H$5="Bharat Forge Ltd.",'BHARATFOR 7424-25&amp;23-24'!C127,IF('dash board'!$H$5="Persistent Systems Ltd.",'PERSISTENT 23-24&amp;24-25'!C127,IF('dash board'!$H$5="Ipca Laboratories Ltd.",'IPCALAB 7-4-23&amp;24,24&amp;25'!G127,IF('dash board'!$H$5="MRF Ltd.",'-MRF-7423-24&amp;24-25'!C127,"")))))</f>
        <v>922</v>
      </c>
      <c r="F128">
        <f>IF('dash board'!$H$5="Dixon Technologies (India) Ltd.",'DIXON7423-24&amp;24-25'!L127,IF('dash board'!$H$5="Bharat Forge Ltd.",'BHARATFOR 7424-25&amp;23-24'!L127,IF('dash board'!$H$5="Persistent Systems Ltd.",'PERSISTENT 23-24&amp;24-25'!L127,IF('dash board'!$H$5="Ipca Laboratories Ltd.",'IPCALAB 7-4-23&amp;24,24&amp;25'!F127,IF('dash board'!$H$5="MRF Ltd.",'-MRF-7423-24&amp;24-25'!L127,"")))))</f>
        <v>225041</v>
      </c>
    </row>
    <row r="129" spans="1:6" x14ac:dyDescent="0.3">
      <c r="A129" s="126">
        <v>45203</v>
      </c>
      <c r="B129">
        <f>IF('dash board'!$H$5="Dixon Technologies (India) Ltd.",'DIXON7423-24&amp;24-25'!H128,IF('dash board'!$H$5="Bharat Forge Ltd.",'BHARATFOR 7424-25&amp;23-24'!B128,IF('dash board'!$H$5="Persistent Systems Ltd.",'PERSISTENT 23-24&amp;24-25'!H128,IF('dash board'!$H$5="Ipca Laboratories Ltd.",'IPCALAB 7-4-23&amp;24,24&amp;25'!D128,IF('dash board'!$H$5="MRF Ltd.",'-MRF-7423-24&amp;24-25'!H128,"")))))</f>
        <v>921.5</v>
      </c>
      <c r="C129">
        <f>IF('dash board'!$H$5="Dixon Technologies (India) Ltd.",'DIXON7423-24&amp;24-25'!D128,IF('dash board'!$H$5="Bharat Forge Ltd.",'BHARATFOR 7424-25&amp;23-24'!D128,IF('dash board'!$H$5="Persistent Systems Ltd.",'PERSISTENT 23-24&amp;24-25'!D128,IF('dash board'!$H$5="Ipca Laboratories Ltd.",'IPCALAB 7-4-23&amp;24,24&amp;25'!H128,IF('dash board'!$H$5="MRF Ltd.",'-MRF-7423-24&amp;24-25'!D128,"")))))</f>
        <v>936.8</v>
      </c>
      <c r="D129">
        <f>IF('dash board'!$H$5="Dixon Technologies (India) Ltd.",'DIXON7423-24&amp;24-25'!E128,IF('dash board'!$H$5="Bharat Forge Ltd.",'BHARATFOR 7424-25&amp;23-24'!E128,IF('dash board'!$H$5="Persistent Systems Ltd.",'PERSISTENT 23-24&amp;24-25'!E128,IF('dash board'!$H$5="Ipca Laboratories Ltd.",'IPCALAB 7-4-23&amp;24,24&amp;25'!I128,IF('dash board'!$H$5="MRF Ltd.",'-MRF-7423-24&amp;24-25'!E128,"")))))</f>
        <v>917</v>
      </c>
      <c r="E129">
        <f>IF('dash board'!$H$5="Dixon Technologies (India) Ltd.",'DIXON7423-24&amp;24-25'!C128,IF('dash board'!$H$5="Bharat Forge Ltd.",'BHARATFOR 7424-25&amp;23-24'!C128,IF('dash board'!$H$5="Persistent Systems Ltd.",'PERSISTENT 23-24&amp;24-25'!C128,IF('dash board'!$H$5="Ipca Laboratories Ltd.",'IPCALAB 7-4-23&amp;24,24&amp;25'!G128,IF('dash board'!$H$5="MRF Ltd.",'-MRF-7423-24&amp;24-25'!C128,"")))))</f>
        <v>935.45</v>
      </c>
      <c r="F129">
        <f>IF('dash board'!$H$5="Dixon Technologies (India) Ltd.",'DIXON7423-24&amp;24-25'!L128,IF('dash board'!$H$5="Bharat Forge Ltd.",'BHARATFOR 7424-25&amp;23-24'!L128,IF('dash board'!$H$5="Persistent Systems Ltd.",'PERSISTENT 23-24&amp;24-25'!L128,IF('dash board'!$H$5="Ipca Laboratories Ltd.",'IPCALAB 7-4-23&amp;24,24&amp;25'!F128,IF('dash board'!$H$5="MRF Ltd.",'-MRF-7423-24&amp;24-25'!L128,"")))))</f>
        <v>286445</v>
      </c>
    </row>
    <row r="130" spans="1:6" x14ac:dyDescent="0.3">
      <c r="A130" s="126">
        <v>45202</v>
      </c>
      <c r="B130">
        <f>IF('dash board'!$H$5="Dixon Technologies (India) Ltd.",'DIXON7423-24&amp;24-25'!H129,IF('dash board'!$H$5="Bharat Forge Ltd.",'BHARATFOR 7424-25&amp;23-24'!B129,IF('dash board'!$H$5="Persistent Systems Ltd.",'PERSISTENT 23-24&amp;24-25'!H129,IF('dash board'!$H$5="Ipca Laboratories Ltd.",'IPCALAB 7-4-23&amp;24,24&amp;25'!D129,IF('dash board'!$H$5="MRF Ltd.",'-MRF-7423-24&amp;24-25'!H129,"")))))</f>
        <v>935.45</v>
      </c>
      <c r="C130">
        <f>IF('dash board'!$H$5="Dixon Technologies (India) Ltd.",'DIXON7423-24&amp;24-25'!D129,IF('dash board'!$H$5="Bharat Forge Ltd.",'BHARATFOR 7424-25&amp;23-24'!D129,IF('dash board'!$H$5="Persistent Systems Ltd.",'PERSISTENT 23-24&amp;24-25'!D129,IF('dash board'!$H$5="Ipca Laboratories Ltd.",'IPCALAB 7-4-23&amp;24,24&amp;25'!H129,IF('dash board'!$H$5="MRF Ltd.",'-MRF-7423-24&amp;24-25'!D129,"")))))</f>
        <v>946.45</v>
      </c>
      <c r="D130">
        <f>IF('dash board'!$H$5="Dixon Technologies (India) Ltd.",'DIXON7423-24&amp;24-25'!E129,IF('dash board'!$H$5="Bharat Forge Ltd.",'BHARATFOR 7424-25&amp;23-24'!E129,IF('dash board'!$H$5="Persistent Systems Ltd.",'PERSISTENT 23-24&amp;24-25'!E129,IF('dash board'!$H$5="Ipca Laboratories Ltd.",'IPCALAB 7-4-23&amp;24,24&amp;25'!I129,IF('dash board'!$H$5="MRF Ltd.",'-MRF-7423-24&amp;24-25'!E129,"")))))</f>
        <v>926.1</v>
      </c>
      <c r="E130">
        <f>IF('dash board'!$H$5="Dixon Technologies (India) Ltd.",'DIXON7423-24&amp;24-25'!C129,IF('dash board'!$H$5="Bharat Forge Ltd.",'BHARATFOR 7424-25&amp;23-24'!C129,IF('dash board'!$H$5="Persistent Systems Ltd.",'PERSISTENT 23-24&amp;24-25'!C129,IF('dash board'!$H$5="Ipca Laboratories Ltd.",'IPCALAB 7-4-23&amp;24,24&amp;25'!G129,IF('dash board'!$H$5="MRF Ltd.",'-MRF-7423-24&amp;24-25'!C129,"")))))</f>
        <v>935.65</v>
      </c>
      <c r="F130">
        <f>IF('dash board'!$H$5="Dixon Technologies (India) Ltd.",'DIXON7423-24&amp;24-25'!L129,IF('dash board'!$H$5="Bharat Forge Ltd.",'BHARATFOR 7424-25&amp;23-24'!L129,IF('dash board'!$H$5="Persistent Systems Ltd.",'PERSISTENT 23-24&amp;24-25'!L129,IF('dash board'!$H$5="Ipca Laboratories Ltd.",'IPCALAB 7-4-23&amp;24,24&amp;25'!F129,IF('dash board'!$H$5="MRF Ltd.",'-MRF-7423-24&amp;24-25'!L129,"")))))</f>
        <v>438049</v>
      </c>
    </row>
    <row r="131" spans="1:6" x14ac:dyDescent="0.3">
      <c r="A131" s="126">
        <v>45198</v>
      </c>
      <c r="B131">
        <f>IF('dash board'!$H$5="Dixon Technologies (India) Ltd.",'DIXON7423-24&amp;24-25'!H130,IF('dash board'!$H$5="Bharat Forge Ltd.",'BHARATFOR 7424-25&amp;23-24'!B130,IF('dash board'!$H$5="Persistent Systems Ltd.",'PERSISTENT 23-24&amp;24-25'!H130,IF('dash board'!$H$5="Ipca Laboratories Ltd.",'IPCALAB 7-4-23&amp;24,24&amp;25'!D130,IF('dash board'!$H$5="MRF Ltd.",'-MRF-7423-24&amp;24-25'!H130,"")))))</f>
        <v>935.65</v>
      </c>
      <c r="C131">
        <f>IF('dash board'!$H$5="Dixon Technologies (India) Ltd.",'DIXON7423-24&amp;24-25'!D130,IF('dash board'!$H$5="Bharat Forge Ltd.",'BHARATFOR 7424-25&amp;23-24'!D130,IF('dash board'!$H$5="Persistent Systems Ltd.",'PERSISTENT 23-24&amp;24-25'!D130,IF('dash board'!$H$5="Ipca Laboratories Ltd.",'IPCALAB 7-4-23&amp;24,24&amp;25'!H130,IF('dash board'!$H$5="MRF Ltd.",'-MRF-7423-24&amp;24-25'!D130,"")))))</f>
        <v>948</v>
      </c>
      <c r="D131">
        <f>IF('dash board'!$H$5="Dixon Technologies (India) Ltd.",'DIXON7423-24&amp;24-25'!E130,IF('dash board'!$H$5="Bharat Forge Ltd.",'BHARATFOR 7424-25&amp;23-24'!E130,IF('dash board'!$H$5="Persistent Systems Ltd.",'PERSISTENT 23-24&amp;24-25'!E130,IF('dash board'!$H$5="Ipca Laboratories Ltd.",'IPCALAB 7-4-23&amp;24,24&amp;25'!I130,IF('dash board'!$H$5="MRF Ltd.",'-MRF-7423-24&amp;24-25'!E130,"")))))</f>
        <v>920.5</v>
      </c>
      <c r="E131">
        <f>IF('dash board'!$H$5="Dixon Technologies (India) Ltd.",'DIXON7423-24&amp;24-25'!C130,IF('dash board'!$H$5="Bharat Forge Ltd.",'BHARATFOR 7424-25&amp;23-24'!C130,IF('dash board'!$H$5="Persistent Systems Ltd.",'PERSISTENT 23-24&amp;24-25'!C130,IF('dash board'!$H$5="Ipca Laboratories Ltd.",'IPCALAB 7-4-23&amp;24,24&amp;25'!G130,IF('dash board'!$H$5="MRF Ltd.",'-MRF-7423-24&amp;24-25'!C130,"")))))</f>
        <v>928.85</v>
      </c>
      <c r="F131">
        <f>IF('dash board'!$H$5="Dixon Technologies (India) Ltd.",'DIXON7423-24&amp;24-25'!L130,IF('dash board'!$H$5="Bharat Forge Ltd.",'BHARATFOR 7424-25&amp;23-24'!L130,IF('dash board'!$H$5="Persistent Systems Ltd.",'PERSISTENT 23-24&amp;24-25'!L130,IF('dash board'!$H$5="Ipca Laboratories Ltd.",'IPCALAB 7-4-23&amp;24,24&amp;25'!F130,IF('dash board'!$H$5="MRF Ltd.",'-MRF-7423-24&amp;24-25'!L130,"")))))</f>
        <v>914891</v>
      </c>
    </row>
    <row r="132" spans="1:6" x14ac:dyDescent="0.3">
      <c r="A132" s="126">
        <v>45197</v>
      </c>
      <c r="B132">
        <f>IF('dash board'!$H$5="Dixon Technologies (India) Ltd.",'DIXON7423-24&amp;24-25'!H131,IF('dash board'!$H$5="Bharat Forge Ltd.",'BHARATFOR 7424-25&amp;23-24'!B131,IF('dash board'!$H$5="Persistent Systems Ltd.",'PERSISTENT 23-24&amp;24-25'!H131,IF('dash board'!$H$5="Ipca Laboratories Ltd.",'IPCALAB 7-4-23&amp;24,24&amp;25'!D131,IF('dash board'!$H$5="MRF Ltd.",'-MRF-7423-24&amp;24-25'!H131,"")))))</f>
        <v>923.9</v>
      </c>
      <c r="C132">
        <f>IF('dash board'!$H$5="Dixon Technologies (India) Ltd.",'DIXON7423-24&amp;24-25'!D131,IF('dash board'!$H$5="Bharat Forge Ltd.",'BHARATFOR 7424-25&amp;23-24'!D131,IF('dash board'!$H$5="Persistent Systems Ltd.",'PERSISTENT 23-24&amp;24-25'!D131,IF('dash board'!$H$5="Ipca Laboratories Ltd.",'IPCALAB 7-4-23&amp;24,24&amp;25'!H131,IF('dash board'!$H$5="MRF Ltd.",'-MRF-7423-24&amp;24-25'!D131,"")))))</f>
        <v>929.2</v>
      </c>
      <c r="D132">
        <f>IF('dash board'!$H$5="Dixon Technologies (India) Ltd.",'DIXON7423-24&amp;24-25'!E131,IF('dash board'!$H$5="Bharat Forge Ltd.",'BHARATFOR 7424-25&amp;23-24'!E131,IF('dash board'!$H$5="Persistent Systems Ltd.",'PERSISTENT 23-24&amp;24-25'!E131,IF('dash board'!$H$5="Ipca Laboratories Ltd.",'IPCALAB 7-4-23&amp;24,24&amp;25'!I131,IF('dash board'!$H$5="MRF Ltd.",'-MRF-7423-24&amp;24-25'!E131,"")))))</f>
        <v>913.5</v>
      </c>
      <c r="E132">
        <f>IF('dash board'!$H$5="Dixon Technologies (India) Ltd.",'DIXON7423-24&amp;24-25'!C131,IF('dash board'!$H$5="Bharat Forge Ltd.",'BHARATFOR 7424-25&amp;23-24'!C131,IF('dash board'!$H$5="Persistent Systems Ltd.",'PERSISTENT 23-24&amp;24-25'!C131,IF('dash board'!$H$5="Ipca Laboratories Ltd.",'IPCALAB 7-4-23&amp;24,24&amp;25'!G131,IF('dash board'!$H$5="MRF Ltd.",'-MRF-7423-24&amp;24-25'!C131,"")))))</f>
        <v>922.7</v>
      </c>
      <c r="F132">
        <f>IF('dash board'!$H$5="Dixon Technologies (India) Ltd.",'DIXON7423-24&amp;24-25'!L131,IF('dash board'!$H$5="Bharat Forge Ltd.",'BHARATFOR 7424-25&amp;23-24'!L131,IF('dash board'!$H$5="Persistent Systems Ltd.",'PERSISTENT 23-24&amp;24-25'!L131,IF('dash board'!$H$5="Ipca Laboratories Ltd.",'IPCALAB 7-4-23&amp;24,24&amp;25'!F131,IF('dash board'!$H$5="MRF Ltd.",'-MRF-7423-24&amp;24-25'!L131,"")))))</f>
        <v>745247</v>
      </c>
    </row>
    <row r="133" spans="1:6" x14ac:dyDescent="0.3">
      <c r="A133" s="126">
        <v>45196</v>
      </c>
      <c r="B133">
        <f>IF('dash board'!$H$5="Dixon Technologies (India) Ltd.",'DIXON7423-24&amp;24-25'!H132,IF('dash board'!$H$5="Bharat Forge Ltd.",'BHARATFOR 7424-25&amp;23-24'!B132,IF('dash board'!$H$5="Persistent Systems Ltd.",'PERSISTENT 23-24&amp;24-25'!H132,IF('dash board'!$H$5="Ipca Laboratories Ltd.",'IPCALAB 7-4-23&amp;24,24&amp;25'!D132,IF('dash board'!$H$5="MRF Ltd.",'-MRF-7423-24&amp;24-25'!H132,"")))))</f>
        <v>922.7</v>
      </c>
      <c r="C133">
        <f>IF('dash board'!$H$5="Dixon Technologies (India) Ltd.",'DIXON7423-24&amp;24-25'!D132,IF('dash board'!$H$5="Bharat Forge Ltd.",'BHARATFOR 7424-25&amp;23-24'!D132,IF('dash board'!$H$5="Persistent Systems Ltd.",'PERSISTENT 23-24&amp;24-25'!D132,IF('dash board'!$H$5="Ipca Laboratories Ltd.",'IPCALAB 7-4-23&amp;24,24&amp;25'!H132,IF('dash board'!$H$5="MRF Ltd.",'-MRF-7423-24&amp;24-25'!D132,"")))))</f>
        <v>931</v>
      </c>
      <c r="D133">
        <f>IF('dash board'!$H$5="Dixon Technologies (India) Ltd.",'DIXON7423-24&amp;24-25'!E132,IF('dash board'!$H$5="Bharat Forge Ltd.",'BHARATFOR 7424-25&amp;23-24'!E132,IF('dash board'!$H$5="Persistent Systems Ltd.",'PERSISTENT 23-24&amp;24-25'!E132,IF('dash board'!$H$5="Ipca Laboratories Ltd.",'IPCALAB 7-4-23&amp;24,24&amp;25'!I132,IF('dash board'!$H$5="MRF Ltd.",'-MRF-7423-24&amp;24-25'!E132,"")))))</f>
        <v>897.5</v>
      </c>
      <c r="E133">
        <f>IF('dash board'!$H$5="Dixon Technologies (India) Ltd.",'DIXON7423-24&amp;24-25'!C132,IF('dash board'!$H$5="Bharat Forge Ltd.",'BHARATFOR 7424-25&amp;23-24'!C132,IF('dash board'!$H$5="Persistent Systems Ltd.",'PERSISTENT 23-24&amp;24-25'!C132,IF('dash board'!$H$5="Ipca Laboratories Ltd.",'IPCALAB 7-4-23&amp;24,24&amp;25'!G132,IF('dash board'!$H$5="MRF Ltd.",'-MRF-7423-24&amp;24-25'!C132,"")))))</f>
        <v>909.9</v>
      </c>
      <c r="F133">
        <f>IF('dash board'!$H$5="Dixon Technologies (India) Ltd.",'DIXON7423-24&amp;24-25'!L132,IF('dash board'!$H$5="Bharat Forge Ltd.",'BHARATFOR 7424-25&amp;23-24'!L132,IF('dash board'!$H$5="Persistent Systems Ltd.",'PERSISTENT 23-24&amp;24-25'!L132,IF('dash board'!$H$5="Ipca Laboratories Ltd.",'IPCALAB 7-4-23&amp;24,24&amp;25'!F132,IF('dash board'!$H$5="MRF Ltd.",'-MRF-7423-24&amp;24-25'!L132,"")))))</f>
        <v>694015</v>
      </c>
    </row>
    <row r="134" spans="1:6" x14ac:dyDescent="0.3">
      <c r="A134" s="126">
        <v>45195</v>
      </c>
      <c r="B134">
        <f>IF('dash board'!$H$5="Dixon Technologies (India) Ltd.",'DIXON7423-24&amp;24-25'!H133,IF('dash board'!$H$5="Bharat Forge Ltd.",'BHARATFOR 7424-25&amp;23-24'!B133,IF('dash board'!$H$5="Persistent Systems Ltd.",'PERSISTENT 23-24&amp;24-25'!H133,IF('dash board'!$H$5="Ipca Laboratories Ltd.",'IPCALAB 7-4-23&amp;24,24&amp;25'!D133,IF('dash board'!$H$5="MRF Ltd.",'-MRF-7423-24&amp;24-25'!H133,"")))))</f>
        <v>905.1</v>
      </c>
      <c r="C134">
        <f>IF('dash board'!$H$5="Dixon Technologies (India) Ltd.",'DIXON7423-24&amp;24-25'!D133,IF('dash board'!$H$5="Bharat Forge Ltd.",'BHARATFOR 7424-25&amp;23-24'!D133,IF('dash board'!$H$5="Persistent Systems Ltd.",'PERSISTENT 23-24&amp;24-25'!D133,IF('dash board'!$H$5="Ipca Laboratories Ltd.",'IPCALAB 7-4-23&amp;24,24&amp;25'!H133,IF('dash board'!$H$5="MRF Ltd.",'-MRF-7423-24&amp;24-25'!D133,"")))))</f>
        <v>909</v>
      </c>
      <c r="D134">
        <f>IF('dash board'!$H$5="Dixon Technologies (India) Ltd.",'DIXON7423-24&amp;24-25'!E133,IF('dash board'!$H$5="Bharat Forge Ltd.",'BHARATFOR 7424-25&amp;23-24'!E133,IF('dash board'!$H$5="Persistent Systems Ltd.",'PERSISTENT 23-24&amp;24-25'!E133,IF('dash board'!$H$5="Ipca Laboratories Ltd.",'IPCALAB 7-4-23&amp;24,24&amp;25'!I133,IF('dash board'!$H$5="MRF Ltd.",'-MRF-7423-24&amp;24-25'!E133,"")))))</f>
        <v>885.65</v>
      </c>
      <c r="E134">
        <f>IF('dash board'!$H$5="Dixon Technologies (India) Ltd.",'DIXON7423-24&amp;24-25'!C133,IF('dash board'!$H$5="Bharat Forge Ltd.",'BHARATFOR 7424-25&amp;23-24'!C133,IF('dash board'!$H$5="Persistent Systems Ltd.",'PERSISTENT 23-24&amp;24-25'!C133,IF('dash board'!$H$5="Ipca Laboratories Ltd.",'IPCALAB 7-4-23&amp;24,24&amp;25'!G133,IF('dash board'!$H$5="MRF Ltd.",'-MRF-7423-24&amp;24-25'!C133,"")))))</f>
        <v>893</v>
      </c>
      <c r="F134">
        <f>IF('dash board'!$H$5="Dixon Technologies (India) Ltd.",'DIXON7423-24&amp;24-25'!L133,IF('dash board'!$H$5="Bharat Forge Ltd.",'BHARATFOR 7424-25&amp;23-24'!L133,IF('dash board'!$H$5="Persistent Systems Ltd.",'PERSISTENT 23-24&amp;24-25'!L133,IF('dash board'!$H$5="Ipca Laboratories Ltd.",'IPCALAB 7-4-23&amp;24,24&amp;25'!F133,IF('dash board'!$H$5="MRF Ltd.",'-MRF-7423-24&amp;24-25'!L133,"")))))</f>
        <v>365406</v>
      </c>
    </row>
    <row r="135" spans="1:6" x14ac:dyDescent="0.3">
      <c r="A135" s="126">
        <v>45194</v>
      </c>
      <c r="B135">
        <f>IF('dash board'!$H$5="Dixon Technologies (India) Ltd.",'DIXON7423-24&amp;24-25'!H134,IF('dash board'!$H$5="Bharat Forge Ltd.",'BHARATFOR 7424-25&amp;23-24'!B134,IF('dash board'!$H$5="Persistent Systems Ltd.",'PERSISTENT 23-24&amp;24-25'!H134,IF('dash board'!$H$5="Ipca Laboratories Ltd.",'IPCALAB 7-4-23&amp;24,24&amp;25'!D134,IF('dash board'!$H$5="MRF Ltd.",'-MRF-7423-24&amp;24-25'!H134,"")))))</f>
        <v>892.2</v>
      </c>
      <c r="C135">
        <f>IF('dash board'!$H$5="Dixon Technologies (India) Ltd.",'DIXON7423-24&amp;24-25'!D134,IF('dash board'!$H$5="Bharat Forge Ltd.",'BHARATFOR 7424-25&amp;23-24'!D134,IF('dash board'!$H$5="Persistent Systems Ltd.",'PERSISTENT 23-24&amp;24-25'!D134,IF('dash board'!$H$5="Ipca Laboratories Ltd.",'IPCALAB 7-4-23&amp;24,24&amp;25'!H134,IF('dash board'!$H$5="MRF Ltd.",'-MRF-7423-24&amp;24-25'!D134,"")))))</f>
        <v>901.15</v>
      </c>
      <c r="D135">
        <f>IF('dash board'!$H$5="Dixon Technologies (India) Ltd.",'DIXON7423-24&amp;24-25'!E134,IF('dash board'!$H$5="Bharat Forge Ltd.",'BHARATFOR 7424-25&amp;23-24'!E134,IF('dash board'!$H$5="Persistent Systems Ltd.",'PERSISTENT 23-24&amp;24-25'!E134,IF('dash board'!$H$5="Ipca Laboratories Ltd.",'IPCALAB 7-4-23&amp;24,24&amp;25'!I134,IF('dash board'!$H$5="MRF Ltd.",'-MRF-7423-24&amp;24-25'!E134,"")))))</f>
        <v>887.8</v>
      </c>
      <c r="E135">
        <f>IF('dash board'!$H$5="Dixon Technologies (India) Ltd.",'DIXON7423-24&amp;24-25'!C134,IF('dash board'!$H$5="Bharat Forge Ltd.",'BHARATFOR 7424-25&amp;23-24'!C134,IF('dash board'!$H$5="Persistent Systems Ltd.",'PERSISTENT 23-24&amp;24-25'!C134,IF('dash board'!$H$5="Ipca Laboratories Ltd.",'IPCALAB 7-4-23&amp;24,24&amp;25'!G134,IF('dash board'!$H$5="MRF Ltd.",'-MRF-7423-24&amp;24-25'!C134,"")))))</f>
        <v>895</v>
      </c>
      <c r="F135">
        <f>IF('dash board'!$H$5="Dixon Technologies (India) Ltd.",'DIXON7423-24&amp;24-25'!L134,IF('dash board'!$H$5="Bharat Forge Ltd.",'BHARATFOR 7424-25&amp;23-24'!L134,IF('dash board'!$H$5="Persistent Systems Ltd.",'PERSISTENT 23-24&amp;24-25'!L134,IF('dash board'!$H$5="Ipca Laboratories Ltd.",'IPCALAB 7-4-23&amp;24,24&amp;25'!F134,IF('dash board'!$H$5="MRF Ltd.",'-MRF-7423-24&amp;24-25'!L134,"")))))</f>
        <v>135256</v>
      </c>
    </row>
    <row r="136" spans="1:6" x14ac:dyDescent="0.3">
      <c r="A136" s="126">
        <v>45191</v>
      </c>
      <c r="B136">
        <f>IF('dash board'!$H$5="Dixon Technologies (India) Ltd.",'DIXON7423-24&amp;24-25'!H135,IF('dash board'!$H$5="Bharat Forge Ltd.",'BHARATFOR 7424-25&amp;23-24'!B135,IF('dash board'!$H$5="Persistent Systems Ltd.",'PERSISTENT 23-24&amp;24-25'!H135,IF('dash board'!$H$5="Ipca Laboratories Ltd.",'IPCALAB 7-4-23&amp;24,24&amp;25'!D135,IF('dash board'!$H$5="MRF Ltd.",'-MRF-7423-24&amp;24-25'!H135,"")))))</f>
        <v>894.25</v>
      </c>
      <c r="C136">
        <f>IF('dash board'!$H$5="Dixon Technologies (India) Ltd.",'DIXON7423-24&amp;24-25'!D135,IF('dash board'!$H$5="Bharat Forge Ltd.",'BHARATFOR 7424-25&amp;23-24'!D135,IF('dash board'!$H$5="Persistent Systems Ltd.",'PERSISTENT 23-24&amp;24-25'!D135,IF('dash board'!$H$5="Ipca Laboratories Ltd.",'IPCALAB 7-4-23&amp;24,24&amp;25'!H135,IF('dash board'!$H$5="MRF Ltd.",'-MRF-7423-24&amp;24-25'!D135,"")))))</f>
        <v>903.7</v>
      </c>
      <c r="D136">
        <f>IF('dash board'!$H$5="Dixon Technologies (India) Ltd.",'DIXON7423-24&amp;24-25'!E135,IF('dash board'!$H$5="Bharat Forge Ltd.",'BHARATFOR 7424-25&amp;23-24'!E135,IF('dash board'!$H$5="Persistent Systems Ltd.",'PERSISTENT 23-24&amp;24-25'!E135,IF('dash board'!$H$5="Ipca Laboratories Ltd.",'IPCALAB 7-4-23&amp;24,24&amp;25'!I135,IF('dash board'!$H$5="MRF Ltd.",'-MRF-7423-24&amp;24-25'!E135,"")))))</f>
        <v>878</v>
      </c>
      <c r="E136">
        <f>IF('dash board'!$H$5="Dixon Technologies (India) Ltd.",'DIXON7423-24&amp;24-25'!C135,IF('dash board'!$H$5="Bharat Forge Ltd.",'BHARATFOR 7424-25&amp;23-24'!C135,IF('dash board'!$H$5="Persistent Systems Ltd.",'PERSISTENT 23-24&amp;24-25'!C135,IF('dash board'!$H$5="Ipca Laboratories Ltd.",'IPCALAB 7-4-23&amp;24,24&amp;25'!G135,IF('dash board'!$H$5="MRF Ltd.",'-MRF-7423-24&amp;24-25'!C135,"")))))</f>
        <v>900.05</v>
      </c>
      <c r="F136">
        <f>IF('dash board'!$H$5="Dixon Technologies (India) Ltd.",'DIXON7423-24&amp;24-25'!L135,IF('dash board'!$H$5="Bharat Forge Ltd.",'BHARATFOR 7424-25&amp;23-24'!L135,IF('dash board'!$H$5="Persistent Systems Ltd.",'PERSISTENT 23-24&amp;24-25'!L135,IF('dash board'!$H$5="Ipca Laboratories Ltd.",'IPCALAB 7-4-23&amp;24,24&amp;25'!F135,IF('dash board'!$H$5="MRF Ltd.",'-MRF-7423-24&amp;24-25'!L135,"")))))</f>
        <v>474060</v>
      </c>
    </row>
    <row r="137" spans="1:6" x14ac:dyDescent="0.3">
      <c r="A137" s="126">
        <v>45190</v>
      </c>
      <c r="B137">
        <f>IF('dash board'!$H$5="Dixon Technologies (India) Ltd.",'DIXON7423-24&amp;24-25'!H136,IF('dash board'!$H$5="Bharat Forge Ltd.",'BHARATFOR 7424-25&amp;23-24'!B136,IF('dash board'!$H$5="Persistent Systems Ltd.",'PERSISTENT 23-24&amp;24-25'!H136,IF('dash board'!$H$5="Ipca Laboratories Ltd.",'IPCALAB 7-4-23&amp;24,24&amp;25'!D136,IF('dash board'!$H$5="MRF Ltd.",'-MRF-7423-24&amp;24-25'!H136,"")))))</f>
        <v>900.05</v>
      </c>
      <c r="C137">
        <f>IF('dash board'!$H$5="Dixon Technologies (India) Ltd.",'DIXON7423-24&amp;24-25'!D136,IF('dash board'!$H$5="Bharat Forge Ltd.",'BHARATFOR 7424-25&amp;23-24'!D136,IF('dash board'!$H$5="Persistent Systems Ltd.",'PERSISTENT 23-24&amp;24-25'!D136,IF('dash board'!$H$5="Ipca Laboratories Ltd.",'IPCALAB 7-4-23&amp;24,24&amp;25'!H136,IF('dash board'!$H$5="MRF Ltd.",'-MRF-7423-24&amp;24-25'!D136,"")))))</f>
        <v>919.15</v>
      </c>
      <c r="D137">
        <f>IF('dash board'!$H$5="Dixon Technologies (India) Ltd.",'DIXON7423-24&amp;24-25'!E136,IF('dash board'!$H$5="Bharat Forge Ltd.",'BHARATFOR 7424-25&amp;23-24'!E136,IF('dash board'!$H$5="Persistent Systems Ltd.",'PERSISTENT 23-24&amp;24-25'!E136,IF('dash board'!$H$5="Ipca Laboratories Ltd.",'IPCALAB 7-4-23&amp;24,24&amp;25'!I136,IF('dash board'!$H$5="MRF Ltd.",'-MRF-7423-24&amp;24-25'!E136,"")))))</f>
        <v>896</v>
      </c>
      <c r="E137">
        <f>IF('dash board'!$H$5="Dixon Technologies (India) Ltd.",'DIXON7423-24&amp;24-25'!C136,IF('dash board'!$H$5="Bharat Forge Ltd.",'BHARATFOR 7424-25&amp;23-24'!C136,IF('dash board'!$H$5="Persistent Systems Ltd.",'PERSISTENT 23-24&amp;24-25'!C136,IF('dash board'!$H$5="Ipca Laboratories Ltd.",'IPCALAB 7-4-23&amp;24,24&amp;25'!G136,IF('dash board'!$H$5="MRF Ltd.",'-MRF-7423-24&amp;24-25'!C136,"")))))</f>
        <v>913</v>
      </c>
      <c r="F137">
        <f>IF('dash board'!$H$5="Dixon Technologies (India) Ltd.",'DIXON7423-24&amp;24-25'!L136,IF('dash board'!$H$5="Bharat Forge Ltd.",'BHARATFOR 7424-25&amp;23-24'!L136,IF('dash board'!$H$5="Persistent Systems Ltd.",'PERSISTENT 23-24&amp;24-25'!L136,IF('dash board'!$H$5="Ipca Laboratories Ltd.",'IPCALAB 7-4-23&amp;24,24&amp;25'!F136,IF('dash board'!$H$5="MRF Ltd.",'-MRF-7423-24&amp;24-25'!L136,"")))))</f>
        <v>273994</v>
      </c>
    </row>
    <row r="138" spans="1:6" x14ac:dyDescent="0.3">
      <c r="A138" s="126">
        <v>45189</v>
      </c>
      <c r="B138">
        <f>IF('dash board'!$H$5="Dixon Technologies (India) Ltd.",'DIXON7423-24&amp;24-25'!H137,IF('dash board'!$H$5="Bharat Forge Ltd.",'BHARATFOR 7424-25&amp;23-24'!B137,IF('dash board'!$H$5="Persistent Systems Ltd.",'PERSISTENT 23-24&amp;24-25'!H137,IF('dash board'!$H$5="Ipca Laboratories Ltd.",'IPCALAB 7-4-23&amp;24,24&amp;25'!D137,IF('dash board'!$H$5="MRF Ltd.",'-MRF-7423-24&amp;24-25'!H137,"")))))</f>
        <v>913.25</v>
      </c>
      <c r="C138">
        <f>IF('dash board'!$H$5="Dixon Technologies (India) Ltd.",'DIXON7423-24&amp;24-25'!D137,IF('dash board'!$H$5="Bharat Forge Ltd.",'BHARATFOR 7424-25&amp;23-24'!D137,IF('dash board'!$H$5="Persistent Systems Ltd.",'PERSISTENT 23-24&amp;24-25'!D137,IF('dash board'!$H$5="Ipca Laboratories Ltd.",'IPCALAB 7-4-23&amp;24,24&amp;25'!H137,IF('dash board'!$H$5="MRF Ltd.",'-MRF-7423-24&amp;24-25'!D137,"")))))</f>
        <v>925.95</v>
      </c>
      <c r="D138">
        <f>IF('dash board'!$H$5="Dixon Technologies (India) Ltd.",'DIXON7423-24&amp;24-25'!E137,IF('dash board'!$H$5="Bharat Forge Ltd.",'BHARATFOR 7424-25&amp;23-24'!E137,IF('dash board'!$H$5="Persistent Systems Ltd.",'PERSISTENT 23-24&amp;24-25'!E137,IF('dash board'!$H$5="Ipca Laboratories Ltd.",'IPCALAB 7-4-23&amp;24,24&amp;25'!I137,IF('dash board'!$H$5="MRF Ltd.",'-MRF-7423-24&amp;24-25'!E137,"")))))</f>
        <v>905</v>
      </c>
      <c r="E138">
        <f>IF('dash board'!$H$5="Dixon Technologies (India) Ltd.",'DIXON7423-24&amp;24-25'!C137,IF('dash board'!$H$5="Bharat Forge Ltd.",'BHARATFOR 7424-25&amp;23-24'!C137,IF('dash board'!$H$5="Persistent Systems Ltd.",'PERSISTENT 23-24&amp;24-25'!C137,IF('dash board'!$H$5="Ipca Laboratories Ltd.",'IPCALAB 7-4-23&amp;24,24&amp;25'!G137,IF('dash board'!$H$5="MRF Ltd.",'-MRF-7423-24&amp;24-25'!C137,"")))))</f>
        <v>924.05</v>
      </c>
      <c r="F138">
        <f>IF('dash board'!$H$5="Dixon Technologies (India) Ltd.",'DIXON7423-24&amp;24-25'!L137,IF('dash board'!$H$5="Bharat Forge Ltd.",'BHARATFOR 7424-25&amp;23-24'!L137,IF('dash board'!$H$5="Persistent Systems Ltd.",'PERSISTENT 23-24&amp;24-25'!L137,IF('dash board'!$H$5="Ipca Laboratories Ltd.",'IPCALAB 7-4-23&amp;24,24&amp;25'!F137,IF('dash board'!$H$5="MRF Ltd.",'-MRF-7423-24&amp;24-25'!L137,"")))))</f>
        <v>538630</v>
      </c>
    </row>
    <row r="139" spans="1:6" x14ac:dyDescent="0.3">
      <c r="A139" s="126">
        <v>45187</v>
      </c>
      <c r="B139">
        <f>IF('dash board'!$H$5="Dixon Technologies (India) Ltd.",'DIXON7423-24&amp;24-25'!H138,IF('dash board'!$H$5="Bharat Forge Ltd.",'BHARATFOR 7424-25&amp;23-24'!B138,IF('dash board'!$H$5="Persistent Systems Ltd.",'PERSISTENT 23-24&amp;24-25'!H138,IF('dash board'!$H$5="Ipca Laboratories Ltd.",'IPCALAB 7-4-23&amp;24,24&amp;25'!D138,IF('dash board'!$H$5="MRF Ltd.",'-MRF-7423-24&amp;24-25'!H138,"")))))</f>
        <v>927.55</v>
      </c>
      <c r="C139">
        <f>IF('dash board'!$H$5="Dixon Technologies (India) Ltd.",'DIXON7423-24&amp;24-25'!D138,IF('dash board'!$H$5="Bharat Forge Ltd.",'BHARATFOR 7424-25&amp;23-24'!D138,IF('dash board'!$H$5="Persistent Systems Ltd.",'PERSISTENT 23-24&amp;24-25'!D138,IF('dash board'!$H$5="Ipca Laboratories Ltd.",'IPCALAB 7-4-23&amp;24,24&amp;25'!H138,IF('dash board'!$H$5="MRF Ltd.",'-MRF-7423-24&amp;24-25'!D138,"")))))</f>
        <v>955</v>
      </c>
      <c r="D139">
        <f>IF('dash board'!$H$5="Dixon Technologies (India) Ltd.",'DIXON7423-24&amp;24-25'!E138,IF('dash board'!$H$5="Bharat Forge Ltd.",'BHARATFOR 7424-25&amp;23-24'!E138,IF('dash board'!$H$5="Persistent Systems Ltd.",'PERSISTENT 23-24&amp;24-25'!E138,IF('dash board'!$H$5="Ipca Laboratories Ltd.",'IPCALAB 7-4-23&amp;24,24&amp;25'!I138,IF('dash board'!$H$5="MRF Ltd.",'-MRF-7423-24&amp;24-25'!E138,"")))))</f>
        <v>924</v>
      </c>
      <c r="E139">
        <f>IF('dash board'!$H$5="Dixon Technologies (India) Ltd.",'DIXON7423-24&amp;24-25'!C138,IF('dash board'!$H$5="Bharat Forge Ltd.",'BHARATFOR 7424-25&amp;23-24'!C138,IF('dash board'!$H$5="Persistent Systems Ltd.",'PERSISTENT 23-24&amp;24-25'!C138,IF('dash board'!$H$5="Ipca Laboratories Ltd.",'IPCALAB 7-4-23&amp;24,24&amp;25'!G138,IF('dash board'!$H$5="MRF Ltd.",'-MRF-7423-24&amp;24-25'!C138,"")))))</f>
        <v>938.4</v>
      </c>
      <c r="F139">
        <f>IF('dash board'!$H$5="Dixon Technologies (India) Ltd.",'DIXON7423-24&amp;24-25'!L138,IF('dash board'!$H$5="Bharat Forge Ltd.",'BHARATFOR 7424-25&amp;23-24'!L138,IF('dash board'!$H$5="Persistent Systems Ltd.",'PERSISTENT 23-24&amp;24-25'!L138,IF('dash board'!$H$5="Ipca Laboratories Ltd.",'IPCALAB 7-4-23&amp;24,24&amp;25'!F138,IF('dash board'!$H$5="MRF Ltd.",'-MRF-7423-24&amp;24-25'!L138,"")))))</f>
        <v>1040865</v>
      </c>
    </row>
    <row r="140" spans="1:6" x14ac:dyDescent="0.3">
      <c r="A140" s="126">
        <v>45184</v>
      </c>
      <c r="B140">
        <f>IF('dash board'!$H$5="Dixon Technologies (India) Ltd.",'DIXON7423-24&amp;24-25'!H139,IF('dash board'!$H$5="Bharat Forge Ltd.",'BHARATFOR 7424-25&amp;23-24'!B139,IF('dash board'!$H$5="Persistent Systems Ltd.",'PERSISTENT 23-24&amp;24-25'!H139,IF('dash board'!$H$5="Ipca Laboratories Ltd.",'IPCALAB 7-4-23&amp;24,24&amp;25'!D139,IF('dash board'!$H$5="MRF Ltd.",'-MRF-7423-24&amp;24-25'!H139,"")))))</f>
        <v>930.75</v>
      </c>
      <c r="C140">
        <f>IF('dash board'!$H$5="Dixon Technologies (India) Ltd.",'DIXON7423-24&amp;24-25'!D139,IF('dash board'!$H$5="Bharat Forge Ltd.",'BHARATFOR 7424-25&amp;23-24'!D139,IF('dash board'!$H$5="Persistent Systems Ltd.",'PERSISTENT 23-24&amp;24-25'!D139,IF('dash board'!$H$5="Ipca Laboratories Ltd.",'IPCALAB 7-4-23&amp;24,24&amp;25'!H139,IF('dash board'!$H$5="MRF Ltd.",'-MRF-7423-24&amp;24-25'!D139,"")))))</f>
        <v>939</v>
      </c>
      <c r="D140">
        <f>IF('dash board'!$H$5="Dixon Technologies (India) Ltd.",'DIXON7423-24&amp;24-25'!E139,IF('dash board'!$H$5="Bharat Forge Ltd.",'BHARATFOR 7424-25&amp;23-24'!E139,IF('dash board'!$H$5="Persistent Systems Ltd.",'PERSISTENT 23-24&amp;24-25'!E139,IF('dash board'!$H$5="Ipca Laboratories Ltd.",'IPCALAB 7-4-23&amp;24,24&amp;25'!I139,IF('dash board'!$H$5="MRF Ltd.",'-MRF-7423-24&amp;24-25'!E139,"")))))</f>
        <v>901.65</v>
      </c>
      <c r="E140">
        <f>IF('dash board'!$H$5="Dixon Technologies (India) Ltd.",'DIXON7423-24&amp;24-25'!C139,IF('dash board'!$H$5="Bharat Forge Ltd.",'BHARATFOR 7424-25&amp;23-24'!C139,IF('dash board'!$H$5="Persistent Systems Ltd.",'PERSISTENT 23-24&amp;24-25'!C139,IF('dash board'!$H$5="Ipca Laboratories Ltd.",'IPCALAB 7-4-23&amp;24,24&amp;25'!G139,IF('dash board'!$H$5="MRF Ltd.",'-MRF-7423-24&amp;24-25'!C139,"")))))</f>
        <v>904</v>
      </c>
      <c r="F140">
        <f>IF('dash board'!$H$5="Dixon Technologies (India) Ltd.",'DIXON7423-24&amp;24-25'!L139,IF('dash board'!$H$5="Bharat Forge Ltd.",'BHARATFOR 7424-25&amp;23-24'!L139,IF('dash board'!$H$5="Persistent Systems Ltd.",'PERSISTENT 23-24&amp;24-25'!L139,IF('dash board'!$H$5="Ipca Laboratories Ltd.",'IPCALAB 7-4-23&amp;24,24&amp;25'!F139,IF('dash board'!$H$5="MRF Ltd.",'-MRF-7423-24&amp;24-25'!L139,"")))))</f>
        <v>1953868</v>
      </c>
    </row>
    <row r="141" spans="1:6" x14ac:dyDescent="0.3">
      <c r="A141" s="126">
        <v>45183</v>
      </c>
      <c r="B141">
        <f>IF('dash board'!$H$5="Dixon Technologies (India) Ltd.",'DIXON7423-24&amp;24-25'!H140,IF('dash board'!$H$5="Bharat Forge Ltd.",'BHARATFOR 7424-25&amp;23-24'!B140,IF('dash board'!$H$5="Persistent Systems Ltd.",'PERSISTENT 23-24&amp;24-25'!H140,IF('dash board'!$H$5="Ipca Laboratories Ltd.",'IPCALAB 7-4-23&amp;24,24&amp;25'!D140,IF('dash board'!$H$5="MRF Ltd.",'-MRF-7423-24&amp;24-25'!H140,"")))))</f>
        <v>901.4</v>
      </c>
      <c r="C141">
        <f>IF('dash board'!$H$5="Dixon Technologies (India) Ltd.",'DIXON7423-24&amp;24-25'!D140,IF('dash board'!$H$5="Bharat Forge Ltd.",'BHARATFOR 7424-25&amp;23-24'!D140,IF('dash board'!$H$5="Persistent Systems Ltd.",'PERSISTENT 23-24&amp;24-25'!D140,IF('dash board'!$H$5="Ipca Laboratories Ltd.",'IPCALAB 7-4-23&amp;24,24&amp;25'!H140,IF('dash board'!$H$5="MRF Ltd.",'-MRF-7423-24&amp;24-25'!D140,"")))))</f>
        <v>903.2</v>
      </c>
      <c r="D141">
        <f>IF('dash board'!$H$5="Dixon Technologies (India) Ltd.",'DIXON7423-24&amp;24-25'!E140,IF('dash board'!$H$5="Bharat Forge Ltd.",'BHARATFOR 7424-25&amp;23-24'!E140,IF('dash board'!$H$5="Persistent Systems Ltd.",'PERSISTENT 23-24&amp;24-25'!E140,IF('dash board'!$H$5="Ipca Laboratories Ltd.",'IPCALAB 7-4-23&amp;24,24&amp;25'!I140,IF('dash board'!$H$5="MRF Ltd.",'-MRF-7423-24&amp;24-25'!E140,"")))))</f>
        <v>890.15</v>
      </c>
      <c r="E141">
        <f>IF('dash board'!$H$5="Dixon Technologies (India) Ltd.",'DIXON7423-24&amp;24-25'!C140,IF('dash board'!$H$5="Bharat Forge Ltd.",'BHARATFOR 7424-25&amp;23-24'!C140,IF('dash board'!$H$5="Persistent Systems Ltd.",'PERSISTENT 23-24&amp;24-25'!C140,IF('dash board'!$H$5="Ipca Laboratories Ltd.",'IPCALAB 7-4-23&amp;24,24&amp;25'!G140,IF('dash board'!$H$5="MRF Ltd.",'-MRF-7423-24&amp;24-25'!C140,"")))))</f>
        <v>895.25</v>
      </c>
      <c r="F141">
        <f>IF('dash board'!$H$5="Dixon Technologies (India) Ltd.",'DIXON7423-24&amp;24-25'!L140,IF('dash board'!$H$5="Bharat Forge Ltd.",'BHARATFOR 7424-25&amp;23-24'!L140,IF('dash board'!$H$5="Persistent Systems Ltd.",'PERSISTENT 23-24&amp;24-25'!L140,IF('dash board'!$H$5="Ipca Laboratories Ltd.",'IPCALAB 7-4-23&amp;24,24&amp;25'!F140,IF('dash board'!$H$5="MRF Ltd.",'-MRF-7423-24&amp;24-25'!L140,"")))))</f>
        <v>164954</v>
      </c>
    </row>
    <row r="142" spans="1:6" x14ac:dyDescent="0.3">
      <c r="A142" s="126">
        <v>45182</v>
      </c>
      <c r="B142">
        <f>IF('dash board'!$H$5="Dixon Technologies (India) Ltd.",'DIXON7423-24&amp;24-25'!H141,IF('dash board'!$H$5="Bharat Forge Ltd.",'BHARATFOR 7424-25&amp;23-24'!B141,IF('dash board'!$H$5="Persistent Systems Ltd.",'PERSISTENT 23-24&amp;24-25'!H141,IF('dash board'!$H$5="Ipca Laboratories Ltd.",'IPCALAB 7-4-23&amp;24,24&amp;25'!D141,IF('dash board'!$H$5="MRF Ltd.",'-MRF-7423-24&amp;24-25'!H141,"")))))</f>
        <v>888.25</v>
      </c>
      <c r="C142">
        <f>IF('dash board'!$H$5="Dixon Technologies (India) Ltd.",'DIXON7423-24&amp;24-25'!D141,IF('dash board'!$H$5="Bharat Forge Ltd.",'BHARATFOR 7424-25&amp;23-24'!D141,IF('dash board'!$H$5="Persistent Systems Ltd.",'PERSISTENT 23-24&amp;24-25'!D141,IF('dash board'!$H$5="Ipca Laboratories Ltd.",'IPCALAB 7-4-23&amp;24,24&amp;25'!H141,IF('dash board'!$H$5="MRF Ltd.",'-MRF-7423-24&amp;24-25'!D141,"")))))</f>
        <v>908.5</v>
      </c>
      <c r="D142">
        <f>IF('dash board'!$H$5="Dixon Technologies (India) Ltd.",'DIXON7423-24&amp;24-25'!E141,IF('dash board'!$H$5="Bharat Forge Ltd.",'BHARATFOR 7424-25&amp;23-24'!E141,IF('dash board'!$H$5="Persistent Systems Ltd.",'PERSISTENT 23-24&amp;24-25'!E141,IF('dash board'!$H$5="Ipca Laboratories Ltd.",'IPCALAB 7-4-23&amp;24,24&amp;25'!I141,IF('dash board'!$H$5="MRF Ltd.",'-MRF-7423-24&amp;24-25'!E141,"")))))</f>
        <v>886.1</v>
      </c>
      <c r="E142">
        <f>IF('dash board'!$H$5="Dixon Technologies (India) Ltd.",'DIXON7423-24&amp;24-25'!C141,IF('dash board'!$H$5="Bharat Forge Ltd.",'BHARATFOR 7424-25&amp;23-24'!C141,IF('dash board'!$H$5="Persistent Systems Ltd.",'PERSISTENT 23-24&amp;24-25'!C141,IF('dash board'!$H$5="Ipca Laboratories Ltd.",'IPCALAB 7-4-23&amp;24,24&amp;25'!G141,IF('dash board'!$H$5="MRF Ltd.",'-MRF-7423-24&amp;24-25'!C141,"")))))</f>
        <v>898.95</v>
      </c>
      <c r="F142">
        <f>IF('dash board'!$H$5="Dixon Technologies (India) Ltd.",'DIXON7423-24&amp;24-25'!L141,IF('dash board'!$H$5="Bharat Forge Ltd.",'BHARATFOR 7424-25&amp;23-24'!L141,IF('dash board'!$H$5="Persistent Systems Ltd.",'PERSISTENT 23-24&amp;24-25'!L141,IF('dash board'!$H$5="Ipca Laboratories Ltd.",'IPCALAB 7-4-23&amp;24,24&amp;25'!F141,IF('dash board'!$H$5="MRF Ltd.",'-MRF-7423-24&amp;24-25'!L141,"")))))</f>
        <v>320127</v>
      </c>
    </row>
    <row r="143" spans="1:6" x14ac:dyDescent="0.3">
      <c r="A143" s="126">
        <v>45181</v>
      </c>
      <c r="B143">
        <f>IF('dash board'!$H$5="Dixon Technologies (India) Ltd.",'DIXON7423-24&amp;24-25'!H142,IF('dash board'!$H$5="Bharat Forge Ltd.",'BHARATFOR 7424-25&amp;23-24'!B142,IF('dash board'!$H$5="Persistent Systems Ltd.",'PERSISTENT 23-24&amp;24-25'!H142,IF('dash board'!$H$5="Ipca Laboratories Ltd.",'IPCALAB 7-4-23&amp;24,24&amp;25'!D142,IF('dash board'!$H$5="MRF Ltd.",'-MRF-7423-24&amp;24-25'!H142,"")))))</f>
        <v>896.7</v>
      </c>
      <c r="C143">
        <f>IF('dash board'!$H$5="Dixon Technologies (India) Ltd.",'DIXON7423-24&amp;24-25'!D142,IF('dash board'!$H$5="Bharat Forge Ltd.",'BHARATFOR 7424-25&amp;23-24'!D142,IF('dash board'!$H$5="Persistent Systems Ltd.",'PERSISTENT 23-24&amp;24-25'!D142,IF('dash board'!$H$5="Ipca Laboratories Ltd.",'IPCALAB 7-4-23&amp;24,24&amp;25'!H142,IF('dash board'!$H$5="MRF Ltd.",'-MRF-7423-24&amp;24-25'!D142,"")))))</f>
        <v>913.55</v>
      </c>
      <c r="D143">
        <f>IF('dash board'!$H$5="Dixon Technologies (India) Ltd.",'DIXON7423-24&amp;24-25'!E142,IF('dash board'!$H$5="Bharat Forge Ltd.",'BHARATFOR 7424-25&amp;23-24'!E142,IF('dash board'!$H$5="Persistent Systems Ltd.",'PERSISTENT 23-24&amp;24-25'!E142,IF('dash board'!$H$5="Ipca Laboratories Ltd.",'IPCALAB 7-4-23&amp;24,24&amp;25'!I142,IF('dash board'!$H$5="MRF Ltd.",'-MRF-7423-24&amp;24-25'!E142,"")))))</f>
        <v>886.05</v>
      </c>
      <c r="E143">
        <f>IF('dash board'!$H$5="Dixon Technologies (India) Ltd.",'DIXON7423-24&amp;24-25'!C142,IF('dash board'!$H$5="Bharat Forge Ltd.",'BHARATFOR 7424-25&amp;23-24'!C142,IF('dash board'!$H$5="Persistent Systems Ltd.",'PERSISTENT 23-24&amp;24-25'!C142,IF('dash board'!$H$5="Ipca Laboratories Ltd.",'IPCALAB 7-4-23&amp;24,24&amp;25'!G142,IF('dash board'!$H$5="MRF Ltd.",'-MRF-7423-24&amp;24-25'!C142,"")))))</f>
        <v>900</v>
      </c>
      <c r="F143">
        <f>IF('dash board'!$H$5="Dixon Technologies (India) Ltd.",'DIXON7423-24&amp;24-25'!L142,IF('dash board'!$H$5="Bharat Forge Ltd.",'BHARATFOR 7424-25&amp;23-24'!L142,IF('dash board'!$H$5="Persistent Systems Ltd.",'PERSISTENT 23-24&amp;24-25'!L142,IF('dash board'!$H$5="Ipca Laboratories Ltd.",'IPCALAB 7-4-23&amp;24,24&amp;25'!F142,IF('dash board'!$H$5="MRF Ltd.",'-MRF-7423-24&amp;24-25'!L142,"")))))</f>
        <v>348393</v>
      </c>
    </row>
    <row r="144" spans="1:6" x14ac:dyDescent="0.3">
      <c r="A144" s="126">
        <v>45180</v>
      </c>
      <c r="B144">
        <f>IF('dash board'!$H$5="Dixon Technologies (India) Ltd.",'DIXON7423-24&amp;24-25'!H143,IF('dash board'!$H$5="Bharat Forge Ltd.",'BHARATFOR 7424-25&amp;23-24'!B143,IF('dash board'!$H$5="Persistent Systems Ltd.",'PERSISTENT 23-24&amp;24-25'!H143,IF('dash board'!$H$5="Ipca Laboratories Ltd.",'IPCALAB 7-4-23&amp;24,24&amp;25'!D143,IF('dash board'!$H$5="MRF Ltd.",'-MRF-7423-24&amp;24-25'!H143,"")))))</f>
        <v>899.7</v>
      </c>
      <c r="C144">
        <f>IF('dash board'!$H$5="Dixon Technologies (India) Ltd.",'DIXON7423-24&amp;24-25'!D143,IF('dash board'!$H$5="Bharat Forge Ltd.",'BHARATFOR 7424-25&amp;23-24'!D143,IF('dash board'!$H$5="Persistent Systems Ltd.",'PERSISTENT 23-24&amp;24-25'!D143,IF('dash board'!$H$5="Ipca Laboratories Ltd.",'IPCALAB 7-4-23&amp;24,24&amp;25'!H143,IF('dash board'!$H$5="MRF Ltd.",'-MRF-7423-24&amp;24-25'!D143,"")))))</f>
        <v>904.85</v>
      </c>
      <c r="D144">
        <f>IF('dash board'!$H$5="Dixon Technologies (India) Ltd.",'DIXON7423-24&amp;24-25'!E143,IF('dash board'!$H$5="Bharat Forge Ltd.",'BHARATFOR 7424-25&amp;23-24'!E143,IF('dash board'!$H$5="Persistent Systems Ltd.",'PERSISTENT 23-24&amp;24-25'!E143,IF('dash board'!$H$5="Ipca Laboratories Ltd.",'IPCALAB 7-4-23&amp;24,24&amp;25'!I143,IF('dash board'!$H$5="MRF Ltd.",'-MRF-7423-24&amp;24-25'!E143,"")))))</f>
        <v>894.1</v>
      </c>
      <c r="E144">
        <f>IF('dash board'!$H$5="Dixon Technologies (India) Ltd.",'DIXON7423-24&amp;24-25'!C143,IF('dash board'!$H$5="Bharat Forge Ltd.",'BHARATFOR 7424-25&amp;23-24'!C143,IF('dash board'!$H$5="Persistent Systems Ltd.",'PERSISTENT 23-24&amp;24-25'!C143,IF('dash board'!$H$5="Ipca Laboratories Ltd.",'IPCALAB 7-4-23&amp;24,24&amp;25'!G143,IF('dash board'!$H$5="MRF Ltd.",'-MRF-7423-24&amp;24-25'!C143,"")))))</f>
        <v>902</v>
      </c>
      <c r="F144">
        <f>IF('dash board'!$H$5="Dixon Technologies (India) Ltd.",'DIXON7423-24&amp;24-25'!L143,IF('dash board'!$H$5="Bharat Forge Ltd.",'BHARATFOR 7424-25&amp;23-24'!L143,IF('dash board'!$H$5="Persistent Systems Ltd.",'PERSISTENT 23-24&amp;24-25'!L143,IF('dash board'!$H$5="Ipca Laboratories Ltd.",'IPCALAB 7-4-23&amp;24,24&amp;25'!F143,IF('dash board'!$H$5="MRF Ltd.",'-MRF-7423-24&amp;24-25'!L143,"")))))</f>
        <v>109609</v>
      </c>
    </row>
    <row r="145" spans="1:6" x14ac:dyDescent="0.3">
      <c r="A145" s="126">
        <v>45177</v>
      </c>
      <c r="B145">
        <f>IF('dash board'!$H$5="Dixon Technologies (India) Ltd.",'DIXON7423-24&amp;24-25'!H144,IF('dash board'!$H$5="Bharat Forge Ltd.",'BHARATFOR 7424-25&amp;23-24'!B144,IF('dash board'!$H$5="Persistent Systems Ltd.",'PERSISTENT 23-24&amp;24-25'!H144,IF('dash board'!$H$5="Ipca Laboratories Ltd.",'IPCALAB 7-4-23&amp;24,24&amp;25'!D144,IF('dash board'!$H$5="MRF Ltd.",'-MRF-7423-24&amp;24-25'!H144,"")))))</f>
        <v>902.85</v>
      </c>
      <c r="C145">
        <f>IF('dash board'!$H$5="Dixon Technologies (India) Ltd.",'DIXON7423-24&amp;24-25'!D144,IF('dash board'!$H$5="Bharat Forge Ltd.",'BHARATFOR 7424-25&amp;23-24'!D144,IF('dash board'!$H$5="Persistent Systems Ltd.",'PERSISTENT 23-24&amp;24-25'!D144,IF('dash board'!$H$5="Ipca Laboratories Ltd.",'IPCALAB 7-4-23&amp;24,24&amp;25'!H144,IF('dash board'!$H$5="MRF Ltd.",'-MRF-7423-24&amp;24-25'!D144,"")))))</f>
        <v>906.4</v>
      </c>
      <c r="D145">
        <f>IF('dash board'!$H$5="Dixon Technologies (India) Ltd.",'DIXON7423-24&amp;24-25'!E144,IF('dash board'!$H$5="Bharat Forge Ltd.",'BHARATFOR 7424-25&amp;23-24'!E144,IF('dash board'!$H$5="Persistent Systems Ltd.",'PERSISTENT 23-24&amp;24-25'!E144,IF('dash board'!$H$5="Ipca Laboratories Ltd.",'IPCALAB 7-4-23&amp;24,24&amp;25'!I144,IF('dash board'!$H$5="MRF Ltd.",'-MRF-7423-24&amp;24-25'!E144,"")))))</f>
        <v>889.3</v>
      </c>
      <c r="E145">
        <f>IF('dash board'!$H$5="Dixon Technologies (India) Ltd.",'DIXON7423-24&amp;24-25'!C144,IF('dash board'!$H$5="Bharat Forge Ltd.",'BHARATFOR 7424-25&amp;23-24'!C144,IF('dash board'!$H$5="Persistent Systems Ltd.",'PERSISTENT 23-24&amp;24-25'!C144,IF('dash board'!$H$5="Ipca Laboratories Ltd.",'IPCALAB 7-4-23&amp;24,24&amp;25'!G144,IF('dash board'!$H$5="MRF Ltd.",'-MRF-7423-24&amp;24-25'!C144,"")))))</f>
        <v>897.5</v>
      </c>
      <c r="F145">
        <f>IF('dash board'!$H$5="Dixon Technologies (India) Ltd.",'DIXON7423-24&amp;24-25'!L144,IF('dash board'!$H$5="Bharat Forge Ltd.",'BHARATFOR 7424-25&amp;23-24'!L144,IF('dash board'!$H$5="Persistent Systems Ltd.",'PERSISTENT 23-24&amp;24-25'!L144,IF('dash board'!$H$5="Ipca Laboratories Ltd.",'IPCALAB 7-4-23&amp;24,24&amp;25'!F144,IF('dash board'!$H$5="MRF Ltd.",'-MRF-7423-24&amp;24-25'!L144,"")))))</f>
        <v>300163</v>
      </c>
    </row>
    <row r="146" spans="1:6" x14ac:dyDescent="0.3">
      <c r="A146" s="126">
        <v>45176</v>
      </c>
      <c r="B146">
        <f>IF('dash board'!$H$5="Dixon Technologies (India) Ltd.",'DIXON7423-24&amp;24-25'!H145,IF('dash board'!$H$5="Bharat Forge Ltd.",'BHARATFOR 7424-25&amp;23-24'!B145,IF('dash board'!$H$5="Persistent Systems Ltd.",'PERSISTENT 23-24&amp;24-25'!H145,IF('dash board'!$H$5="Ipca Laboratories Ltd.",'IPCALAB 7-4-23&amp;24,24&amp;25'!D145,IF('dash board'!$H$5="MRF Ltd.",'-MRF-7423-24&amp;24-25'!H145,"")))))</f>
        <v>897.5</v>
      </c>
      <c r="C146">
        <f>IF('dash board'!$H$5="Dixon Technologies (India) Ltd.",'DIXON7423-24&amp;24-25'!D145,IF('dash board'!$H$5="Bharat Forge Ltd.",'BHARATFOR 7424-25&amp;23-24'!D145,IF('dash board'!$H$5="Persistent Systems Ltd.",'PERSISTENT 23-24&amp;24-25'!D145,IF('dash board'!$H$5="Ipca Laboratories Ltd.",'IPCALAB 7-4-23&amp;24,24&amp;25'!H145,IF('dash board'!$H$5="MRF Ltd.",'-MRF-7423-24&amp;24-25'!D145,"")))))</f>
        <v>905</v>
      </c>
      <c r="D146">
        <f>IF('dash board'!$H$5="Dixon Technologies (India) Ltd.",'DIXON7423-24&amp;24-25'!E145,IF('dash board'!$H$5="Bharat Forge Ltd.",'BHARATFOR 7424-25&amp;23-24'!E145,IF('dash board'!$H$5="Persistent Systems Ltd.",'PERSISTENT 23-24&amp;24-25'!E145,IF('dash board'!$H$5="Ipca Laboratories Ltd.",'IPCALAB 7-4-23&amp;24,24&amp;25'!I145,IF('dash board'!$H$5="MRF Ltd.",'-MRF-7423-24&amp;24-25'!E145,"")))))</f>
        <v>894.4</v>
      </c>
      <c r="E146">
        <f>IF('dash board'!$H$5="Dixon Technologies (India) Ltd.",'DIXON7423-24&amp;24-25'!C145,IF('dash board'!$H$5="Bharat Forge Ltd.",'BHARATFOR 7424-25&amp;23-24'!C145,IF('dash board'!$H$5="Persistent Systems Ltd.",'PERSISTENT 23-24&amp;24-25'!C145,IF('dash board'!$H$5="Ipca Laboratories Ltd.",'IPCALAB 7-4-23&amp;24,24&amp;25'!G145,IF('dash board'!$H$5="MRF Ltd.",'-MRF-7423-24&amp;24-25'!C145,"")))))</f>
        <v>900</v>
      </c>
      <c r="F146">
        <f>IF('dash board'!$H$5="Dixon Technologies (India) Ltd.",'DIXON7423-24&amp;24-25'!L145,IF('dash board'!$H$5="Bharat Forge Ltd.",'BHARATFOR 7424-25&amp;23-24'!L145,IF('dash board'!$H$5="Persistent Systems Ltd.",'PERSISTENT 23-24&amp;24-25'!L145,IF('dash board'!$H$5="Ipca Laboratories Ltd.",'IPCALAB 7-4-23&amp;24,24&amp;25'!F145,IF('dash board'!$H$5="MRF Ltd.",'-MRF-7423-24&amp;24-25'!L145,"")))))</f>
        <v>199959</v>
      </c>
    </row>
    <row r="147" spans="1:6" x14ac:dyDescent="0.3">
      <c r="A147" s="126">
        <v>45175</v>
      </c>
      <c r="B147">
        <f>IF('dash board'!$H$5="Dixon Technologies (India) Ltd.",'DIXON7423-24&amp;24-25'!H146,IF('dash board'!$H$5="Bharat Forge Ltd.",'BHARATFOR 7424-25&amp;23-24'!B146,IF('dash board'!$H$5="Persistent Systems Ltd.",'PERSISTENT 23-24&amp;24-25'!H146,IF('dash board'!$H$5="Ipca Laboratories Ltd.",'IPCALAB 7-4-23&amp;24,24&amp;25'!D146,IF('dash board'!$H$5="MRF Ltd.",'-MRF-7423-24&amp;24-25'!H146,"")))))</f>
        <v>897.45</v>
      </c>
      <c r="C147">
        <f>IF('dash board'!$H$5="Dixon Technologies (India) Ltd.",'DIXON7423-24&amp;24-25'!D146,IF('dash board'!$H$5="Bharat Forge Ltd.",'BHARATFOR 7424-25&amp;23-24'!D146,IF('dash board'!$H$5="Persistent Systems Ltd.",'PERSISTENT 23-24&amp;24-25'!D146,IF('dash board'!$H$5="Ipca Laboratories Ltd.",'IPCALAB 7-4-23&amp;24,24&amp;25'!H146,IF('dash board'!$H$5="MRF Ltd.",'-MRF-7423-24&amp;24-25'!D146,"")))))</f>
        <v>909.4</v>
      </c>
      <c r="D147">
        <f>IF('dash board'!$H$5="Dixon Technologies (India) Ltd.",'DIXON7423-24&amp;24-25'!E146,IF('dash board'!$H$5="Bharat Forge Ltd.",'BHARATFOR 7424-25&amp;23-24'!E146,IF('dash board'!$H$5="Persistent Systems Ltd.",'PERSISTENT 23-24&amp;24-25'!E146,IF('dash board'!$H$5="Ipca Laboratories Ltd.",'IPCALAB 7-4-23&amp;24,24&amp;25'!I146,IF('dash board'!$H$5="MRF Ltd.",'-MRF-7423-24&amp;24-25'!E146,"")))))</f>
        <v>890.05</v>
      </c>
      <c r="E147">
        <f>IF('dash board'!$H$5="Dixon Technologies (India) Ltd.",'DIXON7423-24&amp;24-25'!C146,IF('dash board'!$H$5="Bharat Forge Ltd.",'BHARATFOR 7424-25&amp;23-24'!C146,IF('dash board'!$H$5="Persistent Systems Ltd.",'PERSISTENT 23-24&amp;24-25'!C146,IF('dash board'!$H$5="Ipca Laboratories Ltd.",'IPCALAB 7-4-23&amp;24,24&amp;25'!G146,IF('dash board'!$H$5="MRF Ltd.",'-MRF-7423-24&amp;24-25'!C146,"")))))</f>
        <v>893.4</v>
      </c>
      <c r="F147">
        <f>IF('dash board'!$H$5="Dixon Technologies (India) Ltd.",'DIXON7423-24&amp;24-25'!L146,IF('dash board'!$H$5="Bharat Forge Ltd.",'BHARATFOR 7424-25&amp;23-24'!L146,IF('dash board'!$H$5="Persistent Systems Ltd.",'PERSISTENT 23-24&amp;24-25'!L146,IF('dash board'!$H$5="Ipca Laboratories Ltd.",'IPCALAB 7-4-23&amp;24,24&amp;25'!F146,IF('dash board'!$H$5="MRF Ltd.",'-MRF-7423-24&amp;24-25'!L146,"")))))</f>
        <v>348082</v>
      </c>
    </row>
    <row r="148" spans="1:6" x14ac:dyDescent="0.3">
      <c r="A148" s="126">
        <v>45174</v>
      </c>
      <c r="B148">
        <f>IF('dash board'!$H$5="Dixon Technologies (India) Ltd.",'DIXON7423-24&amp;24-25'!H147,IF('dash board'!$H$5="Bharat Forge Ltd.",'BHARATFOR 7424-25&amp;23-24'!B147,IF('dash board'!$H$5="Persistent Systems Ltd.",'PERSISTENT 23-24&amp;24-25'!H147,IF('dash board'!$H$5="Ipca Laboratories Ltd.",'IPCALAB 7-4-23&amp;24,24&amp;25'!D147,IF('dash board'!$H$5="MRF Ltd.",'-MRF-7423-24&amp;24-25'!H147,"")))))</f>
        <v>892.6</v>
      </c>
      <c r="C148">
        <f>IF('dash board'!$H$5="Dixon Technologies (India) Ltd.",'DIXON7423-24&amp;24-25'!D147,IF('dash board'!$H$5="Bharat Forge Ltd.",'BHARATFOR 7424-25&amp;23-24'!D147,IF('dash board'!$H$5="Persistent Systems Ltd.",'PERSISTENT 23-24&amp;24-25'!D147,IF('dash board'!$H$5="Ipca Laboratories Ltd.",'IPCALAB 7-4-23&amp;24,24&amp;25'!H147,IF('dash board'!$H$5="MRF Ltd.",'-MRF-7423-24&amp;24-25'!D147,"")))))</f>
        <v>900.4</v>
      </c>
      <c r="D148">
        <f>IF('dash board'!$H$5="Dixon Technologies (India) Ltd.",'DIXON7423-24&amp;24-25'!E147,IF('dash board'!$H$5="Bharat Forge Ltd.",'BHARATFOR 7424-25&amp;23-24'!E147,IF('dash board'!$H$5="Persistent Systems Ltd.",'PERSISTENT 23-24&amp;24-25'!E147,IF('dash board'!$H$5="Ipca Laboratories Ltd.",'IPCALAB 7-4-23&amp;24,24&amp;25'!I147,IF('dash board'!$H$5="MRF Ltd.",'-MRF-7423-24&amp;24-25'!E147,"")))))</f>
        <v>877.35</v>
      </c>
      <c r="E148">
        <f>IF('dash board'!$H$5="Dixon Technologies (India) Ltd.",'DIXON7423-24&amp;24-25'!C147,IF('dash board'!$H$5="Bharat Forge Ltd.",'BHARATFOR 7424-25&amp;23-24'!C147,IF('dash board'!$H$5="Persistent Systems Ltd.",'PERSISTENT 23-24&amp;24-25'!C147,IF('dash board'!$H$5="Ipca Laboratories Ltd.",'IPCALAB 7-4-23&amp;24,24&amp;25'!G147,IF('dash board'!$H$5="MRF Ltd.",'-MRF-7423-24&amp;24-25'!C147,"")))))</f>
        <v>879.1</v>
      </c>
      <c r="F148">
        <f>IF('dash board'!$H$5="Dixon Technologies (India) Ltd.",'DIXON7423-24&amp;24-25'!L147,IF('dash board'!$H$5="Bharat Forge Ltd.",'BHARATFOR 7424-25&amp;23-24'!L147,IF('dash board'!$H$5="Persistent Systems Ltd.",'PERSISTENT 23-24&amp;24-25'!L147,IF('dash board'!$H$5="Ipca Laboratories Ltd.",'IPCALAB 7-4-23&amp;24,24&amp;25'!F147,IF('dash board'!$H$5="MRF Ltd.",'-MRF-7423-24&amp;24-25'!L147,"")))))</f>
        <v>357542</v>
      </c>
    </row>
    <row r="149" spans="1:6" x14ac:dyDescent="0.3">
      <c r="A149" s="126">
        <v>45173</v>
      </c>
      <c r="B149">
        <f>IF('dash board'!$H$5="Dixon Technologies (India) Ltd.",'DIXON7423-24&amp;24-25'!H148,IF('dash board'!$H$5="Bharat Forge Ltd.",'BHARATFOR 7424-25&amp;23-24'!B148,IF('dash board'!$H$5="Persistent Systems Ltd.",'PERSISTENT 23-24&amp;24-25'!H148,IF('dash board'!$H$5="Ipca Laboratories Ltd.",'IPCALAB 7-4-23&amp;24,24&amp;25'!D148,IF('dash board'!$H$5="MRF Ltd.",'-MRF-7423-24&amp;24-25'!H148,"")))))</f>
        <v>876.95</v>
      </c>
      <c r="C149">
        <f>IF('dash board'!$H$5="Dixon Technologies (India) Ltd.",'DIXON7423-24&amp;24-25'!D148,IF('dash board'!$H$5="Bharat Forge Ltd.",'BHARATFOR 7424-25&amp;23-24'!D148,IF('dash board'!$H$5="Persistent Systems Ltd.",'PERSISTENT 23-24&amp;24-25'!D148,IF('dash board'!$H$5="Ipca Laboratories Ltd.",'IPCALAB 7-4-23&amp;24,24&amp;25'!H148,IF('dash board'!$H$5="MRF Ltd.",'-MRF-7423-24&amp;24-25'!D148,"")))))</f>
        <v>884.15</v>
      </c>
      <c r="D149">
        <f>IF('dash board'!$H$5="Dixon Technologies (India) Ltd.",'DIXON7423-24&amp;24-25'!E148,IF('dash board'!$H$5="Bharat Forge Ltd.",'BHARATFOR 7424-25&amp;23-24'!E148,IF('dash board'!$H$5="Persistent Systems Ltd.",'PERSISTENT 23-24&amp;24-25'!E148,IF('dash board'!$H$5="Ipca Laboratories Ltd.",'IPCALAB 7-4-23&amp;24,24&amp;25'!I148,IF('dash board'!$H$5="MRF Ltd.",'-MRF-7423-24&amp;24-25'!E148,"")))))</f>
        <v>856.8</v>
      </c>
      <c r="E149">
        <f>IF('dash board'!$H$5="Dixon Technologies (India) Ltd.",'DIXON7423-24&amp;24-25'!C148,IF('dash board'!$H$5="Bharat Forge Ltd.",'BHARATFOR 7424-25&amp;23-24'!C148,IF('dash board'!$H$5="Persistent Systems Ltd.",'PERSISTENT 23-24&amp;24-25'!C148,IF('dash board'!$H$5="Ipca Laboratories Ltd.",'IPCALAB 7-4-23&amp;24,24&amp;25'!G148,IF('dash board'!$H$5="MRF Ltd.",'-MRF-7423-24&amp;24-25'!C148,"")))))</f>
        <v>869.9</v>
      </c>
      <c r="F149">
        <f>IF('dash board'!$H$5="Dixon Technologies (India) Ltd.",'DIXON7423-24&amp;24-25'!L148,IF('dash board'!$H$5="Bharat Forge Ltd.",'BHARATFOR 7424-25&amp;23-24'!L148,IF('dash board'!$H$5="Persistent Systems Ltd.",'PERSISTENT 23-24&amp;24-25'!L148,IF('dash board'!$H$5="Ipca Laboratories Ltd.",'IPCALAB 7-4-23&amp;24,24&amp;25'!F148,IF('dash board'!$H$5="MRF Ltd.",'-MRF-7423-24&amp;24-25'!L148,"")))))</f>
        <v>345178</v>
      </c>
    </row>
    <row r="150" spans="1:6" x14ac:dyDescent="0.3">
      <c r="A150" s="126">
        <v>45170</v>
      </c>
      <c r="B150">
        <f>IF('dash board'!$H$5="Dixon Technologies (India) Ltd.",'DIXON7423-24&amp;24-25'!H149,IF('dash board'!$H$5="Bharat Forge Ltd.",'BHARATFOR 7424-25&amp;23-24'!B149,IF('dash board'!$H$5="Persistent Systems Ltd.",'PERSISTENT 23-24&amp;24-25'!H149,IF('dash board'!$H$5="Ipca Laboratories Ltd.",'IPCALAB 7-4-23&amp;24,24&amp;25'!D149,IF('dash board'!$H$5="MRF Ltd.",'-MRF-7423-24&amp;24-25'!H149,"")))))</f>
        <v>866.8</v>
      </c>
      <c r="C150">
        <f>IF('dash board'!$H$5="Dixon Technologies (India) Ltd.",'DIXON7423-24&amp;24-25'!D149,IF('dash board'!$H$5="Bharat Forge Ltd.",'BHARATFOR 7424-25&amp;23-24'!D149,IF('dash board'!$H$5="Persistent Systems Ltd.",'PERSISTENT 23-24&amp;24-25'!D149,IF('dash board'!$H$5="Ipca Laboratories Ltd.",'IPCALAB 7-4-23&amp;24,24&amp;25'!H149,IF('dash board'!$H$5="MRF Ltd.",'-MRF-7423-24&amp;24-25'!D149,"")))))</f>
        <v>879</v>
      </c>
      <c r="D150">
        <f>IF('dash board'!$H$5="Dixon Technologies (India) Ltd.",'DIXON7423-24&amp;24-25'!E149,IF('dash board'!$H$5="Bharat Forge Ltd.",'BHARATFOR 7424-25&amp;23-24'!E149,IF('dash board'!$H$5="Persistent Systems Ltd.",'PERSISTENT 23-24&amp;24-25'!E149,IF('dash board'!$H$5="Ipca Laboratories Ltd.",'IPCALAB 7-4-23&amp;24,24&amp;25'!I149,IF('dash board'!$H$5="MRF Ltd.",'-MRF-7423-24&amp;24-25'!E149,"")))))</f>
        <v>863.05</v>
      </c>
      <c r="E150">
        <f>IF('dash board'!$H$5="Dixon Technologies (India) Ltd.",'DIXON7423-24&amp;24-25'!C149,IF('dash board'!$H$5="Bharat Forge Ltd.",'BHARATFOR 7424-25&amp;23-24'!C149,IF('dash board'!$H$5="Persistent Systems Ltd.",'PERSISTENT 23-24&amp;24-25'!C149,IF('dash board'!$H$5="Ipca Laboratories Ltd.",'IPCALAB 7-4-23&amp;24,24&amp;25'!G149,IF('dash board'!$H$5="MRF Ltd.",'-MRF-7423-24&amp;24-25'!C149,"")))))</f>
        <v>875</v>
      </c>
      <c r="F150">
        <f>IF('dash board'!$H$5="Dixon Technologies (India) Ltd.",'DIXON7423-24&amp;24-25'!L149,IF('dash board'!$H$5="Bharat Forge Ltd.",'BHARATFOR 7424-25&amp;23-24'!L149,IF('dash board'!$H$5="Persistent Systems Ltd.",'PERSISTENT 23-24&amp;24-25'!L149,IF('dash board'!$H$5="Ipca Laboratories Ltd.",'IPCALAB 7-4-23&amp;24,24&amp;25'!F149,IF('dash board'!$H$5="MRF Ltd.",'-MRF-7423-24&amp;24-25'!L149,"")))))</f>
        <v>288410</v>
      </c>
    </row>
    <row r="151" spans="1:6" x14ac:dyDescent="0.3">
      <c r="A151" s="126">
        <v>45169</v>
      </c>
      <c r="B151">
        <f>IF('dash board'!$H$5="Dixon Technologies (India) Ltd.",'DIXON7423-24&amp;24-25'!H150,IF('dash board'!$H$5="Bharat Forge Ltd.",'BHARATFOR 7424-25&amp;23-24'!B150,IF('dash board'!$H$5="Persistent Systems Ltd.",'PERSISTENT 23-24&amp;24-25'!H150,IF('dash board'!$H$5="Ipca Laboratories Ltd.",'IPCALAB 7-4-23&amp;24,24&amp;25'!D150,IF('dash board'!$H$5="MRF Ltd.",'-MRF-7423-24&amp;24-25'!H150,"")))))</f>
        <v>873.45</v>
      </c>
      <c r="C151">
        <f>IF('dash board'!$H$5="Dixon Technologies (India) Ltd.",'DIXON7423-24&amp;24-25'!D150,IF('dash board'!$H$5="Bharat Forge Ltd.",'BHARATFOR 7424-25&amp;23-24'!D150,IF('dash board'!$H$5="Persistent Systems Ltd.",'PERSISTENT 23-24&amp;24-25'!D150,IF('dash board'!$H$5="Ipca Laboratories Ltd.",'IPCALAB 7-4-23&amp;24,24&amp;25'!H150,IF('dash board'!$H$5="MRF Ltd.",'-MRF-7423-24&amp;24-25'!D150,"")))))</f>
        <v>893.05</v>
      </c>
      <c r="D151">
        <f>IF('dash board'!$H$5="Dixon Technologies (India) Ltd.",'DIXON7423-24&amp;24-25'!E150,IF('dash board'!$H$5="Bharat Forge Ltd.",'BHARATFOR 7424-25&amp;23-24'!E150,IF('dash board'!$H$5="Persistent Systems Ltd.",'PERSISTENT 23-24&amp;24-25'!E150,IF('dash board'!$H$5="Ipca Laboratories Ltd.",'IPCALAB 7-4-23&amp;24,24&amp;25'!I150,IF('dash board'!$H$5="MRF Ltd.",'-MRF-7423-24&amp;24-25'!E150,"")))))</f>
        <v>869.8</v>
      </c>
      <c r="E151">
        <f>IF('dash board'!$H$5="Dixon Technologies (India) Ltd.",'DIXON7423-24&amp;24-25'!C150,IF('dash board'!$H$5="Bharat Forge Ltd.",'BHARATFOR 7424-25&amp;23-24'!C150,IF('dash board'!$H$5="Persistent Systems Ltd.",'PERSISTENT 23-24&amp;24-25'!C150,IF('dash board'!$H$5="Ipca Laboratories Ltd.",'IPCALAB 7-4-23&amp;24,24&amp;25'!G150,IF('dash board'!$H$5="MRF Ltd.",'-MRF-7423-24&amp;24-25'!C150,"")))))</f>
        <v>893.05</v>
      </c>
      <c r="F151">
        <f>IF('dash board'!$H$5="Dixon Technologies (India) Ltd.",'DIXON7423-24&amp;24-25'!L150,IF('dash board'!$H$5="Bharat Forge Ltd.",'BHARATFOR 7424-25&amp;23-24'!L150,IF('dash board'!$H$5="Persistent Systems Ltd.",'PERSISTENT 23-24&amp;24-25'!L150,IF('dash board'!$H$5="Ipca Laboratories Ltd.",'IPCALAB 7-4-23&amp;24,24&amp;25'!F150,IF('dash board'!$H$5="MRF Ltd.",'-MRF-7423-24&amp;24-25'!L150,"")))))</f>
        <v>561536</v>
      </c>
    </row>
    <row r="152" spans="1:6" x14ac:dyDescent="0.3">
      <c r="A152" s="126">
        <v>45168</v>
      </c>
      <c r="B152">
        <f>IF('dash board'!$H$5="Dixon Technologies (India) Ltd.",'DIXON7423-24&amp;24-25'!H151,IF('dash board'!$H$5="Bharat Forge Ltd.",'BHARATFOR 7424-25&amp;23-24'!B151,IF('dash board'!$H$5="Persistent Systems Ltd.",'PERSISTENT 23-24&amp;24-25'!H151,IF('dash board'!$H$5="Ipca Laboratories Ltd.",'IPCALAB 7-4-23&amp;24,24&amp;25'!D151,IF('dash board'!$H$5="MRF Ltd.",'-MRF-7423-24&amp;24-25'!H151,"")))))</f>
        <v>890.55</v>
      </c>
      <c r="C152">
        <f>IF('dash board'!$H$5="Dixon Technologies (India) Ltd.",'DIXON7423-24&amp;24-25'!D151,IF('dash board'!$H$5="Bharat Forge Ltd.",'BHARATFOR 7424-25&amp;23-24'!D151,IF('dash board'!$H$5="Persistent Systems Ltd.",'PERSISTENT 23-24&amp;24-25'!D151,IF('dash board'!$H$5="Ipca Laboratories Ltd.",'IPCALAB 7-4-23&amp;24,24&amp;25'!H151,IF('dash board'!$H$5="MRF Ltd.",'-MRF-7423-24&amp;24-25'!D151,"")))))</f>
        <v>905</v>
      </c>
      <c r="D152">
        <f>IF('dash board'!$H$5="Dixon Technologies (India) Ltd.",'DIXON7423-24&amp;24-25'!E151,IF('dash board'!$H$5="Bharat Forge Ltd.",'BHARATFOR 7424-25&amp;23-24'!E151,IF('dash board'!$H$5="Persistent Systems Ltd.",'PERSISTENT 23-24&amp;24-25'!E151,IF('dash board'!$H$5="Ipca Laboratories Ltd.",'IPCALAB 7-4-23&amp;24,24&amp;25'!I151,IF('dash board'!$H$5="MRF Ltd.",'-MRF-7423-24&amp;24-25'!E151,"")))))</f>
        <v>888.7</v>
      </c>
      <c r="E152">
        <f>IF('dash board'!$H$5="Dixon Technologies (India) Ltd.",'DIXON7423-24&amp;24-25'!C151,IF('dash board'!$H$5="Bharat Forge Ltd.",'BHARATFOR 7424-25&amp;23-24'!C151,IF('dash board'!$H$5="Persistent Systems Ltd.",'PERSISTENT 23-24&amp;24-25'!C151,IF('dash board'!$H$5="Ipca Laboratories Ltd.",'IPCALAB 7-4-23&amp;24,24&amp;25'!G151,IF('dash board'!$H$5="MRF Ltd.",'-MRF-7423-24&amp;24-25'!C151,"")))))</f>
        <v>889</v>
      </c>
      <c r="F152">
        <f>IF('dash board'!$H$5="Dixon Technologies (India) Ltd.",'DIXON7423-24&amp;24-25'!L151,IF('dash board'!$H$5="Bharat Forge Ltd.",'BHARATFOR 7424-25&amp;23-24'!L151,IF('dash board'!$H$5="Persistent Systems Ltd.",'PERSISTENT 23-24&amp;24-25'!L151,IF('dash board'!$H$5="Ipca Laboratories Ltd.",'IPCALAB 7-4-23&amp;24,24&amp;25'!F151,IF('dash board'!$H$5="MRF Ltd.",'-MRF-7423-24&amp;24-25'!L151,"")))))</f>
        <v>435866</v>
      </c>
    </row>
    <row r="153" spans="1:6" x14ac:dyDescent="0.3">
      <c r="A153" s="126">
        <v>45167</v>
      </c>
      <c r="B153">
        <f>IF('dash board'!$H$5="Dixon Technologies (India) Ltd.",'DIXON7423-24&amp;24-25'!H152,IF('dash board'!$H$5="Bharat Forge Ltd.",'BHARATFOR 7424-25&amp;23-24'!B152,IF('dash board'!$H$5="Persistent Systems Ltd.",'PERSISTENT 23-24&amp;24-25'!H152,IF('dash board'!$H$5="Ipca Laboratories Ltd.",'IPCALAB 7-4-23&amp;24,24&amp;25'!D152,IF('dash board'!$H$5="MRF Ltd.",'-MRF-7423-24&amp;24-25'!H152,"")))))</f>
        <v>888.4</v>
      </c>
      <c r="C153">
        <f>IF('dash board'!$H$5="Dixon Technologies (India) Ltd.",'DIXON7423-24&amp;24-25'!D152,IF('dash board'!$H$5="Bharat Forge Ltd.",'BHARATFOR 7424-25&amp;23-24'!D152,IF('dash board'!$H$5="Persistent Systems Ltd.",'PERSISTENT 23-24&amp;24-25'!D152,IF('dash board'!$H$5="Ipca Laboratories Ltd.",'IPCALAB 7-4-23&amp;24,24&amp;25'!H152,IF('dash board'!$H$5="MRF Ltd.",'-MRF-7423-24&amp;24-25'!D152,"")))))</f>
        <v>901.65</v>
      </c>
      <c r="D153">
        <f>IF('dash board'!$H$5="Dixon Technologies (India) Ltd.",'DIXON7423-24&amp;24-25'!E152,IF('dash board'!$H$5="Bharat Forge Ltd.",'BHARATFOR 7424-25&amp;23-24'!E152,IF('dash board'!$H$5="Persistent Systems Ltd.",'PERSISTENT 23-24&amp;24-25'!E152,IF('dash board'!$H$5="Ipca Laboratories Ltd.",'IPCALAB 7-4-23&amp;24,24&amp;25'!I152,IF('dash board'!$H$5="MRF Ltd.",'-MRF-7423-24&amp;24-25'!E152,"")))))</f>
        <v>886</v>
      </c>
      <c r="E153">
        <f>IF('dash board'!$H$5="Dixon Technologies (India) Ltd.",'DIXON7423-24&amp;24-25'!C152,IF('dash board'!$H$5="Bharat Forge Ltd.",'BHARATFOR 7424-25&amp;23-24'!C152,IF('dash board'!$H$5="Persistent Systems Ltd.",'PERSISTENT 23-24&amp;24-25'!C152,IF('dash board'!$H$5="Ipca Laboratories Ltd.",'IPCALAB 7-4-23&amp;24,24&amp;25'!G152,IF('dash board'!$H$5="MRF Ltd.",'-MRF-7423-24&amp;24-25'!C152,"")))))</f>
        <v>898.4</v>
      </c>
      <c r="F153">
        <f>IF('dash board'!$H$5="Dixon Technologies (India) Ltd.",'DIXON7423-24&amp;24-25'!L152,IF('dash board'!$H$5="Bharat Forge Ltd.",'BHARATFOR 7424-25&amp;23-24'!L152,IF('dash board'!$H$5="Persistent Systems Ltd.",'PERSISTENT 23-24&amp;24-25'!L152,IF('dash board'!$H$5="Ipca Laboratories Ltd.",'IPCALAB 7-4-23&amp;24,24&amp;25'!F152,IF('dash board'!$H$5="MRF Ltd.",'-MRF-7423-24&amp;24-25'!L152,"")))))</f>
        <v>721700</v>
      </c>
    </row>
    <row r="154" spans="1:6" x14ac:dyDescent="0.3">
      <c r="A154" s="126">
        <v>45166</v>
      </c>
      <c r="B154">
        <f>IF('dash board'!$H$5="Dixon Technologies (India) Ltd.",'DIXON7423-24&amp;24-25'!H153,IF('dash board'!$H$5="Bharat Forge Ltd.",'BHARATFOR 7424-25&amp;23-24'!B153,IF('dash board'!$H$5="Persistent Systems Ltd.",'PERSISTENT 23-24&amp;24-25'!H153,IF('dash board'!$H$5="Ipca Laboratories Ltd.",'IPCALAB 7-4-23&amp;24,24&amp;25'!D153,IF('dash board'!$H$5="MRF Ltd.",'-MRF-7423-24&amp;24-25'!H153,"")))))</f>
        <v>893.65</v>
      </c>
      <c r="C154">
        <f>IF('dash board'!$H$5="Dixon Technologies (India) Ltd.",'DIXON7423-24&amp;24-25'!D153,IF('dash board'!$H$5="Bharat Forge Ltd.",'BHARATFOR 7424-25&amp;23-24'!D153,IF('dash board'!$H$5="Persistent Systems Ltd.",'PERSISTENT 23-24&amp;24-25'!D153,IF('dash board'!$H$5="Ipca Laboratories Ltd.",'IPCALAB 7-4-23&amp;24,24&amp;25'!H153,IF('dash board'!$H$5="MRF Ltd.",'-MRF-7423-24&amp;24-25'!D153,"")))))</f>
        <v>897.85</v>
      </c>
      <c r="D154">
        <f>IF('dash board'!$H$5="Dixon Technologies (India) Ltd.",'DIXON7423-24&amp;24-25'!E153,IF('dash board'!$H$5="Bharat Forge Ltd.",'BHARATFOR 7424-25&amp;23-24'!E153,IF('dash board'!$H$5="Persistent Systems Ltd.",'PERSISTENT 23-24&amp;24-25'!E153,IF('dash board'!$H$5="Ipca Laboratories Ltd.",'IPCALAB 7-4-23&amp;24,24&amp;25'!I153,IF('dash board'!$H$5="MRF Ltd.",'-MRF-7423-24&amp;24-25'!E153,"")))))</f>
        <v>881.55</v>
      </c>
      <c r="E154">
        <f>IF('dash board'!$H$5="Dixon Technologies (India) Ltd.",'DIXON7423-24&amp;24-25'!C153,IF('dash board'!$H$5="Bharat Forge Ltd.",'BHARATFOR 7424-25&amp;23-24'!C153,IF('dash board'!$H$5="Persistent Systems Ltd.",'PERSISTENT 23-24&amp;24-25'!C153,IF('dash board'!$H$5="Ipca Laboratories Ltd.",'IPCALAB 7-4-23&amp;24,24&amp;25'!G153,IF('dash board'!$H$5="MRF Ltd.",'-MRF-7423-24&amp;24-25'!C153,"")))))</f>
        <v>894.25</v>
      </c>
      <c r="F154">
        <f>IF('dash board'!$H$5="Dixon Technologies (India) Ltd.",'DIXON7423-24&amp;24-25'!L153,IF('dash board'!$H$5="Bharat Forge Ltd.",'BHARATFOR 7424-25&amp;23-24'!L153,IF('dash board'!$H$5="Persistent Systems Ltd.",'PERSISTENT 23-24&amp;24-25'!L153,IF('dash board'!$H$5="Ipca Laboratories Ltd.",'IPCALAB 7-4-23&amp;24,24&amp;25'!F153,IF('dash board'!$H$5="MRF Ltd.",'-MRF-7423-24&amp;24-25'!L153,"")))))</f>
        <v>305486</v>
      </c>
    </row>
    <row r="155" spans="1:6" x14ac:dyDescent="0.3">
      <c r="A155" s="126">
        <v>45163</v>
      </c>
      <c r="B155">
        <f>IF('dash board'!$H$5="Dixon Technologies (India) Ltd.",'DIXON7423-24&amp;24-25'!H154,IF('dash board'!$H$5="Bharat Forge Ltd.",'BHARATFOR 7424-25&amp;23-24'!B154,IF('dash board'!$H$5="Persistent Systems Ltd.",'PERSISTENT 23-24&amp;24-25'!H154,IF('dash board'!$H$5="Ipca Laboratories Ltd.",'IPCALAB 7-4-23&amp;24,24&amp;25'!D154,IF('dash board'!$H$5="MRF Ltd.",'-MRF-7423-24&amp;24-25'!H154,"")))))</f>
        <v>883.95</v>
      </c>
      <c r="C155">
        <f>IF('dash board'!$H$5="Dixon Technologies (India) Ltd.",'DIXON7423-24&amp;24-25'!D154,IF('dash board'!$H$5="Bharat Forge Ltd.",'BHARATFOR 7424-25&amp;23-24'!D154,IF('dash board'!$H$5="Persistent Systems Ltd.",'PERSISTENT 23-24&amp;24-25'!D154,IF('dash board'!$H$5="Ipca Laboratories Ltd.",'IPCALAB 7-4-23&amp;24,24&amp;25'!H154,IF('dash board'!$H$5="MRF Ltd.",'-MRF-7423-24&amp;24-25'!D154,"")))))</f>
        <v>902</v>
      </c>
      <c r="D155">
        <f>IF('dash board'!$H$5="Dixon Technologies (India) Ltd.",'DIXON7423-24&amp;24-25'!E154,IF('dash board'!$H$5="Bharat Forge Ltd.",'BHARATFOR 7424-25&amp;23-24'!E154,IF('dash board'!$H$5="Persistent Systems Ltd.",'PERSISTENT 23-24&amp;24-25'!E154,IF('dash board'!$H$5="Ipca Laboratories Ltd.",'IPCALAB 7-4-23&amp;24,24&amp;25'!I154,IF('dash board'!$H$5="MRF Ltd.",'-MRF-7423-24&amp;24-25'!E154,"")))))</f>
        <v>878.95</v>
      </c>
      <c r="E155">
        <f>IF('dash board'!$H$5="Dixon Technologies (India) Ltd.",'DIXON7423-24&amp;24-25'!C154,IF('dash board'!$H$5="Bharat Forge Ltd.",'BHARATFOR 7424-25&amp;23-24'!C154,IF('dash board'!$H$5="Persistent Systems Ltd.",'PERSISTENT 23-24&amp;24-25'!C154,IF('dash board'!$H$5="Ipca Laboratories Ltd.",'IPCALAB 7-4-23&amp;24,24&amp;25'!G154,IF('dash board'!$H$5="MRF Ltd.",'-MRF-7423-24&amp;24-25'!C154,"")))))</f>
        <v>887</v>
      </c>
      <c r="F155">
        <f>IF('dash board'!$H$5="Dixon Technologies (India) Ltd.",'DIXON7423-24&amp;24-25'!L154,IF('dash board'!$H$5="Bharat Forge Ltd.",'BHARATFOR 7424-25&amp;23-24'!L154,IF('dash board'!$H$5="Persistent Systems Ltd.",'PERSISTENT 23-24&amp;24-25'!L154,IF('dash board'!$H$5="Ipca Laboratories Ltd.",'IPCALAB 7-4-23&amp;24,24&amp;25'!F154,IF('dash board'!$H$5="MRF Ltd.",'-MRF-7423-24&amp;24-25'!L154,"")))))</f>
        <v>941439</v>
      </c>
    </row>
    <row r="156" spans="1:6" x14ac:dyDescent="0.3">
      <c r="A156" s="126">
        <v>45162</v>
      </c>
      <c r="B156">
        <f>IF('dash board'!$H$5="Dixon Technologies (India) Ltd.",'DIXON7423-24&amp;24-25'!H155,IF('dash board'!$H$5="Bharat Forge Ltd.",'BHARATFOR 7424-25&amp;23-24'!B155,IF('dash board'!$H$5="Persistent Systems Ltd.",'PERSISTENT 23-24&amp;24-25'!H155,IF('dash board'!$H$5="Ipca Laboratories Ltd.",'IPCALAB 7-4-23&amp;24,24&amp;25'!D155,IF('dash board'!$H$5="MRF Ltd.",'-MRF-7423-24&amp;24-25'!H155,"")))))</f>
        <v>883.45</v>
      </c>
      <c r="C156">
        <f>IF('dash board'!$H$5="Dixon Technologies (India) Ltd.",'DIXON7423-24&amp;24-25'!D155,IF('dash board'!$H$5="Bharat Forge Ltd.",'BHARATFOR 7424-25&amp;23-24'!D155,IF('dash board'!$H$5="Persistent Systems Ltd.",'PERSISTENT 23-24&amp;24-25'!D155,IF('dash board'!$H$5="Ipca Laboratories Ltd.",'IPCALAB 7-4-23&amp;24,24&amp;25'!H155,IF('dash board'!$H$5="MRF Ltd.",'-MRF-7423-24&amp;24-25'!D155,"")))))</f>
        <v>918.75</v>
      </c>
      <c r="D156">
        <f>IF('dash board'!$H$5="Dixon Technologies (India) Ltd.",'DIXON7423-24&amp;24-25'!E155,IF('dash board'!$H$5="Bharat Forge Ltd.",'BHARATFOR 7424-25&amp;23-24'!E155,IF('dash board'!$H$5="Persistent Systems Ltd.",'PERSISTENT 23-24&amp;24-25'!E155,IF('dash board'!$H$5="Ipca Laboratories Ltd.",'IPCALAB 7-4-23&amp;24,24&amp;25'!I155,IF('dash board'!$H$5="MRF Ltd.",'-MRF-7423-24&amp;24-25'!E155,"")))))</f>
        <v>878</v>
      </c>
      <c r="E156">
        <f>IF('dash board'!$H$5="Dixon Technologies (India) Ltd.",'DIXON7423-24&amp;24-25'!C155,IF('dash board'!$H$5="Bharat Forge Ltd.",'BHARATFOR 7424-25&amp;23-24'!C155,IF('dash board'!$H$5="Persistent Systems Ltd.",'PERSISTENT 23-24&amp;24-25'!C155,IF('dash board'!$H$5="Ipca Laboratories Ltd.",'IPCALAB 7-4-23&amp;24,24&amp;25'!G155,IF('dash board'!$H$5="MRF Ltd.",'-MRF-7423-24&amp;24-25'!C155,"")))))</f>
        <v>889</v>
      </c>
      <c r="F156">
        <f>IF('dash board'!$H$5="Dixon Technologies (India) Ltd.",'DIXON7423-24&amp;24-25'!L155,IF('dash board'!$H$5="Bharat Forge Ltd.",'BHARATFOR 7424-25&amp;23-24'!L155,IF('dash board'!$H$5="Persistent Systems Ltd.",'PERSISTENT 23-24&amp;24-25'!L155,IF('dash board'!$H$5="Ipca Laboratories Ltd.",'IPCALAB 7-4-23&amp;24,24&amp;25'!F155,IF('dash board'!$H$5="MRF Ltd.",'-MRF-7423-24&amp;24-25'!L155,"")))))</f>
        <v>1350171</v>
      </c>
    </row>
    <row r="157" spans="1:6" x14ac:dyDescent="0.3">
      <c r="A157" s="126">
        <v>45161</v>
      </c>
      <c r="B157">
        <f>IF('dash board'!$H$5="Dixon Technologies (India) Ltd.",'DIXON7423-24&amp;24-25'!H156,IF('dash board'!$H$5="Bharat Forge Ltd.",'BHARATFOR 7424-25&amp;23-24'!B156,IF('dash board'!$H$5="Persistent Systems Ltd.",'PERSISTENT 23-24&amp;24-25'!H156,IF('dash board'!$H$5="Ipca Laboratories Ltd.",'IPCALAB 7-4-23&amp;24,24&amp;25'!D156,IF('dash board'!$H$5="MRF Ltd.",'-MRF-7423-24&amp;24-25'!H156,"")))))</f>
        <v>877.05</v>
      </c>
      <c r="C157">
        <f>IF('dash board'!$H$5="Dixon Technologies (India) Ltd.",'DIXON7423-24&amp;24-25'!D156,IF('dash board'!$H$5="Bharat Forge Ltd.",'BHARATFOR 7424-25&amp;23-24'!D156,IF('dash board'!$H$5="Persistent Systems Ltd.",'PERSISTENT 23-24&amp;24-25'!D156,IF('dash board'!$H$5="Ipca Laboratories Ltd.",'IPCALAB 7-4-23&amp;24,24&amp;25'!H156,IF('dash board'!$H$5="MRF Ltd.",'-MRF-7423-24&amp;24-25'!D156,"")))))</f>
        <v>891.5</v>
      </c>
      <c r="D157">
        <f>IF('dash board'!$H$5="Dixon Technologies (India) Ltd.",'DIXON7423-24&amp;24-25'!E156,IF('dash board'!$H$5="Bharat Forge Ltd.",'BHARATFOR 7424-25&amp;23-24'!E156,IF('dash board'!$H$5="Persistent Systems Ltd.",'PERSISTENT 23-24&amp;24-25'!E156,IF('dash board'!$H$5="Ipca Laboratories Ltd.",'IPCALAB 7-4-23&amp;24,24&amp;25'!I156,IF('dash board'!$H$5="MRF Ltd.",'-MRF-7423-24&amp;24-25'!E156,"")))))</f>
        <v>875.05</v>
      </c>
      <c r="E157">
        <f>IF('dash board'!$H$5="Dixon Technologies (India) Ltd.",'DIXON7423-24&amp;24-25'!C156,IF('dash board'!$H$5="Bharat Forge Ltd.",'BHARATFOR 7424-25&amp;23-24'!C156,IF('dash board'!$H$5="Persistent Systems Ltd.",'PERSISTENT 23-24&amp;24-25'!C156,IF('dash board'!$H$5="Ipca Laboratories Ltd.",'IPCALAB 7-4-23&amp;24,24&amp;25'!G156,IF('dash board'!$H$5="MRF Ltd.",'-MRF-7423-24&amp;24-25'!C156,"")))))</f>
        <v>884.3</v>
      </c>
      <c r="F157">
        <f>IF('dash board'!$H$5="Dixon Technologies (India) Ltd.",'DIXON7423-24&amp;24-25'!L156,IF('dash board'!$H$5="Bharat Forge Ltd.",'BHARATFOR 7424-25&amp;23-24'!L156,IF('dash board'!$H$5="Persistent Systems Ltd.",'PERSISTENT 23-24&amp;24-25'!L156,IF('dash board'!$H$5="Ipca Laboratories Ltd.",'IPCALAB 7-4-23&amp;24,24&amp;25'!F156,IF('dash board'!$H$5="MRF Ltd.",'-MRF-7423-24&amp;24-25'!L156,"")))))</f>
        <v>167935</v>
      </c>
    </row>
    <row r="158" spans="1:6" x14ac:dyDescent="0.3">
      <c r="A158" s="126">
        <v>45160</v>
      </c>
      <c r="B158">
        <f>IF('dash board'!$H$5="Dixon Technologies (India) Ltd.",'DIXON7423-24&amp;24-25'!H157,IF('dash board'!$H$5="Bharat Forge Ltd.",'BHARATFOR 7424-25&amp;23-24'!B157,IF('dash board'!$H$5="Persistent Systems Ltd.",'PERSISTENT 23-24&amp;24-25'!H157,IF('dash board'!$H$5="Ipca Laboratories Ltd.",'IPCALAB 7-4-23&amp;24,24&amp;25'!D157,IF('dash board'!$H$5="MRF Ltd.",'-MRF-7423-24&amp;24-25'!H157,"")))))</f>
        <v>884.95</v>
      </c>
      <c r="C158">
        <f>IF('dash board'!$H$5="Dixon Technologies (India) Ltd.",'DIXON7423-24&amp;24-25'!D157,IF('dash board'!$H$5="Bharat Forge Ltd.",'BHARATFOR 7424-25&amp;23-24'!D157,IF('dash board'!$H$5="Persistent Systems Ltd.",'PERSISTENT 23-24&amp;24-25'!D157,IF('dash board'!$H$5="Ipca Laboratories Ltd.",'IPCALAB 7-4-23&amp;24,24&amp;25'!H157,IF('dash board'!$H$5="MRF Ltd.",'-MRF-7423-24&amp;24-25'!D157,"")))))</f>
        <v>896.75</v>
      </c>
      <c r="D158">
        <f>IF('dash board'!$H$5="Dixon Technologies (India) Ltd.",'DIXON7423-24&amp;24-25'!E157,IF('dash board'!$H$5="Bharat Forge Ltd.",'BHARATFOR 7424-25&amp;23-24'!E157,IF('dash board'!$H$5="Persistent Systems Ltd.",'PERSISTENT 23-24&amp;24-25'!E157,IF('dash board'!$H$5="Ipca Laboratories Ltd.",'IPCALAB 7-4-23&amp;24,24&amp;25'!I157,IF('dash board'!$H$5="MRF Ltd.",'-MRF-7423-24&amp;24-25'!E157,"")))))</f>
        <v>883.35</v>
      </c>
      <c r="E158">
        <f>IF('dash board'!$H$5="Dixon Technologies (India) Ltd.",'DIXON7423-24&amp;24-25'!C157,IF('dash board'!$H$5="Bharat Forge Ltd.",'BHARATFOR 7424-25&amp;23-24'!C157,IF('dash board'!$H$5="Persistent Systems Ltd.",'PERSISTENT 23-24&amp;24-25'!C157,IF('dash board'!$H$5="Ipca Laboratories Ltd.",'IPCALAB 7-4-23&amp;24,24&amp;25'!G157,IF('dash board'!$H$5="MRF Ltd.",'-MRF-7423-24&amp;24-25'!C157,"")))))</f>
        <v>891.7</v>
      </c>
      <c r="F158">
        <f>IF('dash board'!$H$5="Dixon Technologies (India) Ltd.",'DIXON7423-24&amp;24-25'!L157,IF('dash board'!$H$5="Bharat Forge Ltd.",'BHARATFOR 7424-25&amp;23-24'!L157,IF('dash board'!$H$5="Persistent Systems Ltd.",'PERSISTENT 23-24&amp;24-25'!L157,IF('dash board'!$H$5="Ipca Laboratories Ltd.",'IPCALAB 7-4-23&amp;24,24&amp;25'!F157,IF('dash board'!$H$5="MRF Ltd.",'-MRF-7423-24&amp;24-25'!L157,"")))))</f>
        <v>263267</v>
      </c>
    </row>
    <row r="159" spans="1:6" x14ac:dyDescent="0.3">
      <c r="A159" s="126">
        <v>45159</v>
      </c>
      <c r="B159">
        <f>IF('dash board'!$H$5="Dixon Technologies (India) Ltd.",'DIXON7423-24&amp;24-25'!H158,IF('dash board'!$H$5="Bharat Forge Ltd.",'BHARATFOR 7424-25&amp;23-24'!B158,IF('dash board'!$H$5="Persistent Systems Ltd.",'PERSISTENT 23-24&amp;24-25'!H158,IF('dash board'!$H$5="Ipca Laboratories Ltd.",'IPCALAB 7-4-23&amp;24,24&amp;25'!D158,IF('dash board'!$H$5="MRF Ltd.",'-MRF-7423-24&amp;24-25'!H158,"")))))</f>
        <v>887</v>
      </c>
      <c r="C159">
        <f>IF('dash board'!$H$5="Dixon Technologies (India) Ltd.",'DIXON7423-24&amp;24-25'!D158,IF('dash board'!$H$5="Bharat Forge Ltd.",'BHARATFOR 7424-25&amp;23-24'!D158,IF('dash board'!$H$5="Persistent Systems Ltd.",'PERSISTENT 23-24&amp;24-25'!D158,IF('dash board'!$H$5="Ipca Laboratories Ltd.",'IPCALAB 7-4-23&amp;24,24&amp;25'!H158,IF('dash board'!$H$5="MRF Ltd.",'-MRF-7423-24&amp;24-25'!D158,"")))))</f>
        <v>894.7</v>
      </c>
      <c r="D159">
        <f>IF('dash board'!$H$5="Dixon Technologies (India) Ltd.",'DIXON7423-24&amp;24-25'!E158,IF('dash board'!$H$5="Bharat Forge Ltd.",'BHARATFOR 7424-25&amp;23-24'!E158,IF('dash board'!$H$5="Persistent Systems Ltd.",'PERSISTENT 23-24&amp;24-25'!E158,IF('dash board'!$H$5="Ipca Laboratories Ltd.",'IPCALAB 7-4-23&amp;24,24&amp;25'!I158,IF('dash board'!$H$5="MRF Ltd.",'-MRF-7423-24&amp;24-25'!E158,"")))))</f>
        <v>877</v>
      </c>
      <c r="E159">
        <f>IF('dash board'!$H$5="Dixon Technologies (India) Ltd.",'DIXON7423-24&amp;24-25'!C158,IF('dash board'!$H$5="Bharat Forge Ltd.",'BHARATFOR 7424-25&amp;23-24'!C158,IF('dash board'!$H$5="Persistent Systems Ltd.",'PERSISTENT 23-24&amp;24-25'!C158,IF('dash board'!$H$5="Ipca Laboratories Ltd.",'IPCALAB 7-4-23&amp;24,24&amp;25'!G158,IF('dash board'!$H$5="MRF Ltd.",'-MRF-7423-24&amp;24-25'!C158,"")))))</f>
        <v>882.4</v>
      </c>
      <c r="F159">
        <f>IF('dash board'!$H$5="Dixon Technologies (India) Ltd.",'DIXON7423-24&amp;24-25'!L158,IF('dash board'!$H$5="Bharat Forge Ltd.",'BHARATFOR 7424-25&amp;23-24'!L158,IF('dash board'!$H$5="Persistent Systems Ltd.",'PERSISTENT 23-24&amp;24-25'!L158,IF('dash board'!$H$5="Ipca Laboratories Ltd.",'IPCALAB 7-4-23&amp;24,24&amp;25'!F158,IF('dash board'!$H$5="MRF Ltd.",'-MRF-7423-24&amp;24-25'!L158,"")))))</f>
        <v>463250</v>
      </c>
    </row>
    <row r="160" spans="1:6" x14ac:dyDescent="0.3">
      <c r="A160" s="126">
        <v>45156</v>
      </c>
      <c r="B160">
        <f>IF('dash board'!$H$5="Dixon Technologies (India) Ltd.",'DIXON7423-24&amp;24-25'!H159,IF('dash board'!$H$5="Bharat Forge Ltd.",'BHARATFOR 7424-25&amp;23-24'!B159,IF('dash board'!$H$5="Persistent Systems Ltd.",'PERSISTENT 23-24&amp;24-25'!H159,IF('dash board'!$H$5="Ipca Laboratories Ltd.",'IPCALAB 7-4-23&amp;24,24&amp;25'!D159,IF('dash board'!$H$5="MRF Ltd.",'-MRF-7423-24&amp;24-25'!H159,"")))))</f>
        <v>877.75</v>
      </c>
      <c r="C160">
        <f>IF('dash board'!$H$5="Dixon Technologies (India) Ltd.",'DIXON7423-24&amp;24-25'!D159,IF('dash board'!$H$5="Bharat Forge Ltd.",'BHARATFOR 7424-25&amp;23-24'!D159,IF('dash board'!$H$5="Persistent Systems Ltd.",'PERSISTENT 23-24&amp;24-25'!D159,IF('dash board'!$H$5="Ipca Laboratories Ltd.",'IPCALAB 7-4-23&amp;24,24&amp;25'!H159,IF('dash board'!$H$5="MRF Ltd.",'-MRF-7423-24&amp;24-25'!D159,"")))))</f>
        <v>893.45</v>
      </c>
      <c r="D160">
        <f>IF('dash board'!$H$5="Dixon Technologies (India) Ltd.",'DIXON7423-24&amp;24-25'!E159,IF('dash board'!$H$5="Bharat Forge Ltd.",'BHARATFOR 7424-25&amp;23-24'!E159,IF('dash board'!$H$5="Persistent Systems Ltd.",'PERSISTENT 23-24&amp;24-25'!E159,IF('dash board'!$H$5="Ipca Laboratories Ltd.",'IPCALAB 7-4-23&amp;24,24&amp;25'!I159,IF('dash board'!$H$5="MRF Ltd.",'-MRF-7423-24&amp;24-25'!E159,"")))))</f>
        <v>875</v>
      </c>
      <c r="E160">
        <f>IF('dash board'!$H$5="Dixon Technologies (India) Ltd.",'DIXON7423-24&amp;24-25'!C159,IF('dash board'!$H$5="Bharat Forge Ltd.",'BHARATFOR 7424-25&amp;23-24'!C159,IF('dash board'!$H$5="Persistent Systems Ltd.",'PERSISTENT 23-24&amp;24-25'!C159,IF('dash board'!$H$5="Ipca Laboratories Ltd.",'IPCALAB 7-4-23&amp;24,24&amp;25'!G159,IF('dash board'!$H$5="MRF Ltd.",'-MRF-7423-24&amp;24-25'!C159,"")))))</f>
        <v>892.05</v>
      </c>
      <c r="F160">
        <f>IF('dash board'!$H$5="Dixon Technologies (India) Ltd.",'DIXON7423-24&amp;24-25'!L159,IF('dash board'!$H$5="Bharat Forge Ltd.",'BHARATFOR 7424-25&amp;23-24'!L159,IF('dash board'!$H$5="Persistent Systems Ltd.",'PERSISTENT 23-24&amp;24-25'!L159,IF('dash board'!$H$5="Ipca Laboratories Ltd.",'IPCALAB 7-4-23&amp;24,24&amp;25'!F159,IF('dash board'!$H$5="MRF Ltd.",'-MRF-7423-24&amp;24-25'!L159,"")))))</f>
        <v>232148</v>
      </c>
    </row>
    <row r="161" spans="1:6" x14ac:dyDescent="0.3">
      <c r="A161" s="126">
        <v>45155</v>
      </c>
      <c r="B161">
        <f>IF('dash board'!$H$5="Dixon Technologies (India) Ltd.",'DIXON7423-24&amp;24-25'!H160,IF('dash board'!$H$5="Bharat Forge Ltd.",'BHARATFOR 7424-25&amp;23-24'!B160,IF('dash board'!$H$5="Persistent Systems Ltd.",'PERSISTENT 23-24&amp;24-25'!H160,IF('dash board'!$H$5="Ipca Laboratories Ltd.",'IPCALAB 7-4-23&amp;24,24&amp;25'!D160,IF('dash board'!$H$5="MRF Ltd.",'-MRF-7423-24&amp;24-25'!H160,"")))))</f>
        <v>888.5</v>
      </c>
      <c r="C161">
        <f>IF('dash board'!$H$5="Dixon Technologies (India) Ltd.",'DIXON7423-24&amp;24-25'!D160,IF('dash board'!$H$5="Bharat Forge Ltd.",'BHARATFOR 7424-25&amp;23-24'!D160,IF('dash board'!$H$5="Persistent Systems Ltd.",'PERSISTENT 23-24&amp;24-25'!D160,IF('dash board'!$H$5="Ipca Laboratories Ltd.",'IPCALAB 7-4-23&amp;24,24&amp;25'!H160,IF('dash board'!$H$5="MRF Ltd.",'-MRF-7423-24&amp;24-25'!D160,"")))))</f>
        <v>900.95</v>
      </c>
      <c r="D161">
        <f>IF('dash board'!$H$5="Dixon Technologies (India) Ltd.",'DIXON7423-24&amp;24-25'!E160,IF('dash board'!$H$5="Bharat Forge Ltd.",'BHARATFOR 7424-25&amp;23-24'!E160,IF('dash board'!$H$5="Persistent Systems Ltd.",'PERSISTENT 23-24&amp;24-25'!E160,IF('dash board'!$H$5="Ipca Laboratories Ltd.",'IPCALAB 7-4-23&amp;24,24&amp;25'!I160,IF('dash board'!$H$5="MRF Ltd.",'-MRF-7423-24&amp;24-25'!E160,"")))))</f>
        <v>886.3</v>
      </c>
      <c r="E161">
        <f>IF('dash board'!$H$5="Dixon Technologies (India) Ltd.",'DIXON7423-24&amp;24-25'!C160,IF('dash board'!$H$5="Bharat Forge Ltd.",'BHARATFOR 7424-25&amp;23-24'!C160,IF('dash board'!$H$5="Persistent Systems Ltd.",'PERSISTENT 23-24&amp;24-25'!C160,IF('dash board'!$H$5="Ipca Laboratories Ltd.",'IPCALAB 7-4-23&amp;24,24&amp;25'!G160,IF('dash board'!$H$5="MRF Ltd.",'-MRF-7423-24&amp;24-25'!C160,"")))))</f>
        <v>889</v>
      </c>
      <c r="F161">
        <f>IF('dash board'!$H$5="Dixon Technologies (India) Ltd.",'DIXON7423-24&amp;24-25'!L160,IF('dash board'!$H$5="Bharat Forge Ltd.",'BHARATFOR 7424-25&amp;23-24'!L160,IF('dash board'!$H$5="Persistent Systems Ltd.",'PERSISTENT 23-24&amp;24-25'!L160,IF('dash board'!$H$5="Ipca Laboratories Ltd.",'IPCALAB 7-4-23&amp;24,24&amp;25'!F160,IF('dash board'!$H$5="MRF Ltd.",'-MRF-7423-24&amp;24-25'!L160,"")))))</f>
        <v>197980</v>
      </c>
    </row>
    <row r="162" spans="1:6" x14ac:dyDescent="0.3">
      <c r="A162" s="126">
        <v>45154</v>
      </c>
      <c r="B162">
        <f>IF('dash board'!$H$5="Dixon Technologies (India) Ltd.",'DIXON7423-24&amp;24-25'!H161,IF('dash board'!$H$5="Bharat Forge Ltd.",'BHARATFOR 7424-25&amp;23-24'!B161,IF('dash board'!$H$5="Persistent Systems Ltd.",'PERSISTENT 23-24&amp;24-25'!H161,IF('dash board'!$H$5="Ipca Laboratories Ltd.",'IPCALAB 7-4-23&amp;24,24&amp;25'!D161,IF('dash board'!$H$5="MRF Ltd.",'-MRF-7423-24&amp;24-25'!H161,"")))))</f>
        <v>889.65</v>
      </c>
      <c r="C162">
        <f>IF('dash board'!$H$5="Dixon Technologies (India) Ltd.",'DIXON7423-24&amp;24-25'!D161,IF('dash board'!$H$5="Bharat Forge Ltd.",'BHARATFOR 7424-25&amp;23-24'!D161,IF('dash board'!$H$5="Persistent Systems Ltd.",'PERSISTENT 23-24&amp;24-25'!D161,IF('dash board'!$H$5="Ipca Laboratories Ltd.",'IPCALAB 7-4-23&amp;24,24&amp;25'!H161,IF('dash board'!$H$5="MRF Ltd.",'-MRF-7423-24&amp;24-25'!D161,"")))))</f>
        <v>894.45</v>
      </c>
      <c r="D162">
        <f>IF('dash board'!$H$5="Dixon Technologies (India) Ltd.",'DIXON7423-24&amp;24-25'!E161,IF('dash board'!$H$5="Bharat Forge Ltd.",'BHARATFOR 7424-25&amp;23-24'!E161,IF('dash board'!$H$5="Persistent Systems Ltd.",'PERSISTENT 23-24&amp;24-25'!E161,IF('dash board'!$H$5="Ipca Laboratories Ltd.",'IPCALAB 7-4-23&amp;24,24&amp;25'!I161,IF('dash board'!$H$5="MRF Ltd.",'-MRF-7423-24&amp;24-25'!E161,"")))))</f>
        <v>873.6</v>
      </c>
      <c r="E162">
        <f>IF('dash board'!$H$5="Dixon Technologies (India) Ltd.",'DIXON7423-24&amp;24-25'!C161,IF('dash board'!$H$5="Bharat Forge Ltd.",'BHARATFOR 7424-25&amp;23-24'!C161,IF('dash board'!$H$5="Persistent Systems Ltd.",'PERSISTENT 23-24&amp;24-25'!C161,IF('dash board'!$H$5="Ipca Laboratories Ltd.",'IPCALAB 7-4-23&amp;24,24&amp;25'!G161,IF('dash board'!$H$5="MRF Ltd.",'-MRF-7423-24&amp;24-25'!C161,"")))))</f>
        <v>888</v>
      </c>
      <c r="F162">
        <f>IF('dash board'!$H$5="Dixon Technologies (India) Ltd.",'DIXON7423-24&amp;24-25'!L161,IF('dash board'!$H$5="Bharat Forge Ltd.",'BHARATFOR 7424-25&amp;23-24'!L161,IF('dash board'!$H$5="Persistent Systems Ltd.",'PERSISTENT 23-24&amp;24-25'!L161,IF('dash board'!$H$5="Ipca Laboratories Ltd.",'IPCALAB 7-4-23&amp;24,24&amp;25'!F161,IF('dash board'!$H$5="MRF Ltd.",'-MRF-7423-24&amp;24-25'!L161,"")))))</f>
        <v>391865</v>
      </c>
    </row>
    <row r="163" spans="1:6" x14ac:dyDescent="0.3">
      <c r="A163" s="126">
        <v>45152</v>
      </c>
      <c r="B163">
        <f>IF('dash board'!$H$5="Dixon Technologies (India) Ltd.",'DIXON7423-24&amp;24-25'!H162,IF('dash board'!$H$5="Bharat Forge Ltd.",'BHARATFOR 7424-25&amp;23-24'!B162,IF('dash board'!$H$5="Persistent Systems Ltd.",'PERSISTENT 23-24&amp;24-25'!H162,IF('dash board'!$H$5="Ipca Laboratories Ltd.",'IPCALAB 7-4-23&amp;24,24&amp;25'!D162,IF('dash board'!$H$5="MRF Ltd.",'-MRF-7423-24&amp;24-25'!H162,"")))))</f>
        <v>884.45</v>
      </c>
      <c r="C163">
        <f>IF('dash board'!$H$5="Dixon Technologies (India) Ltd.",'DIXON7423-24&amp;24-25'!D162,IF('dash board'!$H$5="Bharat Forge Ltd.",'BHARATFOR 7424-25&amp;23-24'!D162,IF('dash board'!$H$5="Persistent Systems Ltd.",'PERSISTENT 23-24&amp;24-25'!D162,IF('dash board'!$H$5="Ipca Laboratories Ltd.",'IPCALAB 7-4-23&amp;24,24&amp;25'!H162,IF('dash board'!$H$5="MRF Ltd.",'-MRF-7423-24&amp;24-25'!D162,"")))))</f>
        <v>912.7</v>
      </c>
      <c r="D163">
        <f>IF('dash board'!$H$5="Dixon Technologies (India) Ltd.",'DIXON7423-24&amp;24-25'!E162,IF('dash board'!$H$5="Bharat Forge Ltd.",'BHARATFOR 7424-25&amp;23-24'!E162,IF('dash board'!$H$5="Persistent Systems Ltd.",'PERSISTENT 23-24&amp;24-25'!E162,IF('dash board'!$H$5="Ipca Laboratories Ltd.",'IPCALAB 7-4-23&amp;24,24&amp;25'!I162,IF('dash board'!$H$5="MRF Ltd.",'-MRF-7423-24&amp;24-25'!E162,"")))))</f>
        <v>847.3</v>
      </c>
      <c r="E163">
        <f>IF('dash board'!$H$5="Dixon Technologies (India) Ltd.",'DIXON7423-24&amp;24-25'!C162,IF('dash board'!$H$5="Bharat Forge Ltd.",'BHARATFOR 7424-25&amp;23-24'!C162,IF('dash board'!$H$5="Persistent Systems Ltd.",'PERSISTENT 23-24&amp;24-25'!C162,IF('dash board'!$H$5="Ipca Laboratories Ltd.",'IPCALAB 7-4-23&amp;24,24&amp;25'!G162,IF('dash board'!$H$5="MRF Ltd.",'-MRF-7423-24&amp;24-25'!C162,"")))))</f>
        <v>903.05</v>
      </c>
      <c r="F163">
        <f>IF('dash board'!$H$5="Dixon Technologies (India) Ltd.",'DIXON7423-24&amp;24-25'!L162,IF('dash board'!$H$5="Bharat Forge Ltd.",'BHARATFOR 7424-25&amp;23-24'!L162,IF('dash board'!$H$5="Persistent Systems Ltd.",'PERSISTENT 23-24&amp;24-25'!L162,IF('dash board'!$H$5="Ipca Laboratories Ltd.",'IPCALAB 7-4-23&amp;24,24&amp;25'!F162,IF('dash board'!$H$5="MRF Ltd.",'-MRF-7423-24&amp;24-25'!L162,"")))))</f>
        <v>2052925</v>
      </c>
    </row>
    <row r="164" spans="1:6" x14ac:dyDescent="0.3">
      <c r="A164" s="126">
        <v>45149</v>
      </c>
      <c r="B164">
        <f>IF('dash board'!$H$5="Dixon Technologies (India) Ltd.",'DIXON7423-24&amp;24-25'!H163,IF('dash board'!$H$5="Bharat Forge Ltd.",'BHARATFOR 7424-25&amp;23-24'!B163,IF('dash board'!$H$5="Persistent Systems Ltd.",'PERSISTENT 23-24&amp;24-25'!H163,IF('dash board'!$H$5="Ipca Laboratories Ltd.",'IPCALAB 7-4-23&amp;24,24&amp;25'!D163,IF('dash board'!$H$5="MRF Ltd.",'-MRF-7423-24&amp;24-25'!H163,"")))))</f>
        <v>907.05</v>
      </c>
      <c r="C164">
        <f>IF('dash board'!$H$5="Dixon Technologies (India) Ltd.",'DIXON7423-24&amp;24-25'!D163,IF('dash board'!$H$5="Bharat Forge Ltd.",'BHARATFOR 7424-25&amp;23-24'!D163,IF('dash board'!$H$5="Persistent Systems Ltd.",'PERSISTENT 23-24&amp;24-25'!D163,IF('dash board'!$H$5="Ipca Laboratories Ltd.",'IPCALAB 7-4-23&amp;24,24&amp;25'!H163,IF('dash board'!$H$5="MRF Ltd.",'-MRF-7423-24&amp;24-25'!D163,"")))))</f>
        <v>918.95</v>
      </c>
      <c r="D164">
        <f>IF('dash board'!$H$5="Dixon Technologies (India) Ltd.",'DIXON7423-24&amp;24-25'!E163,IF('dash board'!$H$5="Bharat Forge Ltd.",'BHARATFOR 7424-25&amp;23-24'!E163,IF('dash board'!$H$5="Persistent Systems Ltd.",'PERSISTENT 23-24&amp;24-25'!E163,IF('dash board'!$H$5="Ipca Laboratories Ltd.",'IPCALAB 7-4-23&amp;24,24&amp;25'!I163,IF('dash board'!$H$5="MRF Ltd.",'-MRF-7423-24&amp;24-25'!E163,"")))))</f>
        <v>900.1</v>
      </c>
      <c r="E164">
        <f>IF('dash board'!$H$5="Dixon Technologies (India) Ltd.",'DIXON7423-24&amp;24-25'!C163,IF('dash board'!$H$5="Bharat Forge Ltd.",'BHARATFOR 7424-25&amp;23-24'!C163,IF('dash board'!$H$5="Persistent Systems Ltd.",'PERSISTENT 23-24&amp;24-25'!C163,IF('dash board'!$H$5="Ipca Laboratories Ltd.",'IPCALAB 7-4-23&amp;24,24&amp;25'!G163,IF('dash board'!$H$5="MRF Ltd.",'-MRF-7423-24&amp;24-25'!C163,"")))))</f>
        <v>906</v>
      </c>
      <c r="F164">
        <f>IF('dash board'!$H$5="Dixon Technologies (India) Ltd.",'DIXON7423-24&amp;24-25'!L163,IF('dash board'!$H$5="Bharat Forge Ltd.",'BHARATFOR 7424-25&amp;23-24'!L163,IF('dash board'!$H$5="Persistent Systems Ltd.",'PERSISTENT 23-24&amp;24-25'!L163,IF('dash board'!$H$5="Ipca Laboratories Ltd.",'IPCALAB 7-4-23&amp;24,24&amp;25'!F163,IF('dash board'!$H$5="MRF Ltd.",'-MRF-7423-24&amp;24-25'!L163,"")))))</f>
        <v>1458498</v>
      </c>
    </row>
    <row r="165" spans="1:6" x14ac:dyDescent="0.3">
      <c r="A165" s="126">
        <v>45148</v>
      </c>
      <c r="B165">
        <f>IF('dash board'!$H$5="Dixon Technologies (India) Ltd.",'DIXON7423-24&amp;24-25'!H164,IF('dash board'!$H$5="Bharat Forge Ltd.",'BHARATFOR 7424-25&amp;23-24'!B164,IF('dash board'!$H$5="Persistent Systems Ltd.",'PERSISTENT 23-24&amp;24-25'!H164,IF('dash board'!$H$5="Ipca Laboratories Ltd.",'IPCALAB 7-4-23&amp;24,24&amp;25'!D164,IF('dash board'!$H$5="MRF Ltd.",'-MRF-7423-24&amp;24-25'!H164,"")))))</f>
        <v>900.85</v>
      </c>
      <c r="C165">
        <f>IF('dash board'!$H$5="Dixon Technologies (India) Ltd.",'DIXON7423-24&amp;24-25'!D164,IF('dash board'!$H$5="Bharat Forge Ltd.",'BHARATFOR 7424-25&amp;23-24'!D164,IF('dash board'!$H$5="Persistent Systems Ltd.",'PERSISTENT 23-24&amp;24-25'!D164,IF('dash board'!$H$5="Ipca Laboratories Ltd.",'IPCALAB 7-4-23&amp;24,24&amp;25'!H164,IF('dash board'!$H$5="MRF Ltd.",'-MRF-7423-24&amp;24-25'!D164,"")))))</f>
        <v>936.55</v>
      </c>
      <c r="D165">
        <f>IF('dash board'!$H$5="Dixon Technologies (India) Ltd.",'DIXON7423-24&amp;24-25'!E164,IF('dash board'!$H$5="Bharat Forge Ltd.",'BHARATFOR 7424-25&amp;23-24'!E164,IF('dash board'!$H$5="Persistent Systems Ltd.",'PERSISTENT 23-24&amp;24-25'!E164,IF('dash board'!$H$5="Ipca Laboratories Ltd.",'IPCALAB 7-4-23&amp;24,24&amp;25'!I164,IF('dash board'!$H$5="MRF Ltd.",'-MRF-7423-24&amp;24-25'!E164,"")))))</f>
        <v>885.3</v>
      </c>
      <c r="E165">
        <f>IF('dash board'!$H$5="Dixon Technologies (India) Ltd.",'DIXON7423-24&amp;24-25'!C164,IF('dash board'!$H$5="Bharat Forge Ltd.",'BHARATFOR 7424-25&amp;23-24'!C164,IF('dash board'!$H$5="Persistent Systems Ltd.",'PERSISTENT 23-24&amp;24-25'!C164,IF('dash board'!$H$5="Ipca Laboratories Ltd.",'IPCALAB 7-4-23&amp;24,24&amp;25'!G164,IF('dash board'!$H$5="MRF Ltd.",'-MRF-7423-24&amp;24-25'!C164,"")))))</f>
        <v>918.95</v>
      </c>
      <c r="F165">
        <f>IF('dash board'!$H$5="Dixon Technologies (India) Ltd.",'DIXON7423-24&amp;24-25'!L164,IF('dash board'!$H$5="Bharat Forge Ltd.",'BHARATFOR 7424-25&amp;23-24'!L164,IF('dash board'!$H$5="Persistent Systems Ltd.",'PERSISTENT 23-24&amp;24-25'!L164,IF('dash board'!$H$5="Ipca Laboratories Ltd.",'IPCALAB 7-4-23&amp;24,24&amp;25'!F164,IF('dash board'!$H$5="MRF Ltd.",'-MRF-7423-24&amp;24-25'!L164,"")))))</f>
        <v>1729523</v>
      </c>
    </row>
    <row r="166" spans="1:6" x14ac:dyDescent="0.3">
      <c r="A166" s="126">
        <v>45147</v>
      </c>
      <c r="B166">
        <f>IF('dash board'!$H$5="Dixon Technologies (India) Ltd.",'DIXON7423-24&amp;24-25'!H165,IF('dash board'!$H$5="Bharat Forge Ltd.",'BHARATFOR 7424-25&amp;23-24'!B165,IF('dash board'!$H$5="Persistent Systems Ltd.",'PERSISTENT 23-24&amp;24-25'!H165,IF('dash board'!$H$5="Ipca Laboratories Ltd.",'IPCALAB 7-4-23&amp;24,24&amp;25'!D165,IF('dash board'!$H$5="MRF Ltd.",'-MRF-7423-24&amp;24-25'!H165,"")))))</f>
        <v>911.9</v>
      </c>
      <c r="C166">
        <f>IF('dash board'!$H$5="Dixon Technologies (India) Ltd.",'DIXON7423-24&amp;24-25'!D165,IF('dash board'!$H$5="Bharat Forge Ltd.",'BHARATFOR 7424-25&amp;23-24'!D165,IF('dash board'!$H$5="Persistent Systems Ltd.",'PERSISTENT 23-24&amp;24-25'!D165,IF('dash board'!$H$5="Ipca Laboratories Ltd.",'IPCALAB 7-4-23&amp;24,24&amp;25'!H165,IF('dash board'!$H$5="MRF Ltd.",'-MRF-7423-24&amp;24-25'!D165,"")))))</f>
        <v>943.05</v>
      </c>
      <c r="D166">
        <f>IF('dash board'!$H$5="Dixon Technologies (India) Ltd.",'DIXON7423-24&amp;24-25'!E165,IF('dash board'!$H$5="Bharat Forge Ltd.",'BHARATFOR 7424-25&amp;23-24'!E165,IF('dash board'!$H$5="Persistent Systems Ltd.",'PERSISTENT 23-24&amp;24-25'!E165,IF('dash board'!$H$5="Ipca Laboratories Ltd.",'IPCALAB 7-4-23&amp;24,24&amp;25'!I165,IF('dash board'!$H$5="MRF Ltd.",'-MRF-7423-24&amp;24-25'!E165,"")))))</f>
        <v>903.3</v>
      </c>
      <c r="E166">
        <f>IF('dash board'!$H$5="Dixon Technologies (India) Ltd.",'DIXON7423-24&amp;24-25'!C165,IF('dash board'!$H$5="Bharat Forge Ltd.",'BHARATFOR 7424-25&amp;23-24'!C165,IF('dash board'!$H$5="Persistent Systems Ltd.",'PERSISTENT 23-24&amp;24-25'!C165,IF('dash board'!$H$5="Ipca Laboratories Ltd.",'IPCALAB 7-4-23&amp;24,24&amp;25'!G165,IF('dash board'!$H$5="MRF Ltd.",'-MRF-7423-24&amp;24-25'!C165,"")))))</f>
        <v>910.35</v>
      </c>
      <c r="F166">
        <f>IF('dash board'!$H$5="Dixon Technologies (India) Ltd.",'DIXON7423-24&amp;24-25'!L165,IF('dash board'!$H$5="Bharat Forge Ltd.",'BHARATFOR 7424-25&amp;23-24'!L165,IF('dash board'!$H$5="Persistent Systems Ltd.",'PERSISTENT 23-24&amp;24-25'!L165,IF('dash board'!$H$5="Ipca Laboratories Ltd.",'IPCALAB 7-4-23&amp;24,24&amp;25'!F165,IF('dash board'!$H$5="MRF Ltd.",'-MRF-7423-24&amp;24-25'!L165,"")))))</f>
        <v>1086827</v>
      </c>
    </row>
    <row r="167" spans="1:6" x14ac:dyDescent="0.3">
      <c r="A167" s="126">
        <v>45146</v>
      </c>
      <c r="B167">
        <f>IF('dash board'!$H$5="Dixon Technologies (India) Ltd.",'DIXON7423-24&amp;24-25'!H166,IF('dash board'!$H$5="Bharat Forge Ltd.",'BHARATFOR 7424-25&amp;23-24'!B166,IF('dash board'!$H$5="Persistent Systems Ltd.",'PERSISTENT 23-24&amp;24-25'!H166,IF('dash board'!$H$5="Ipca Laboratories Ltd.",'IPCALAB 7-4-23&amp;24,24&amp;25'!D166,IF('dash board'!$H$5="MRF Ltd.",'-MRF-7423-24&amp;24-25'!H166,"")))))</f>
        <v>910.4</v>
      </c>
      <c r="C167">
        <f>IF('dash board'!$H$5="Dixon Technologies (India) Ltd.",'DIXON7423-24&amp;24-25'!D166,IF('dash board'!$H$5="Bharat Forge Ltd.",'BHARATFOR 7424-25&amp;23-24'!D166,IF('dash board'!$H$5="Persistent Systems Ltd.",'PERSISTENT 23-24&amp;24-25'!D166,IF('dash board'!$H$5="Ipca Laboratories Ltd.",'IPCALAB 7-4-23&amp;24,24&amp;25'!H166,IF('dash board'!$H$5="MRF Ltd.",'-MRF-7423-24&amp;24-25'!D166,"")))))</f>
        <v>937.8</v>
      </c>
      <c r="D167">
        <f>IF('dash board'!$H$5="Dixon Technologies (India) Ltd.",'DIXON7423-24&amp;24-25'!E166,IF('dash board'!$H$5="Bharat Forge Ltd.",'BHARATFOR 7424-25&amp;23-24'!E166,IF('dash board'!$H$5="Persistent Systems Ltd.",'PERSISTENT 23-24&amp;24-25'!E166,IF('dash board'!$H$5="Ipca Laboratories Ltd.",'IPCALAB 7-4-23&amp;24,24&amp;25'!I166,IF('dash board'!$H$5="MRF Ltd.",'-MRF-7423-24&amp;24-25'!E166,"")))))</f>
        <v>905.75</v>
      </c>
      <c r="E167">
        <f>IF('dash board'!$H$5="Dixon Technologies (India) Ltd.",'DIXON7423-24&amp;24-25'!C166,IF('dash board'!$H$5="Bharat Forge Ltd.",'BHARATFOR 7424-25&amp;23-24'!C166,IF('dash board'!$H$5="Persistent Systems Ltd.",'PERSISTENT 23-24&amp;24-25'!C166,IF('dash board'!$H$5="Ipca Laboratories Ltd.",'IPCALAB 7-4-23&amp;24,24&amp;25'!G166,IF('dash board'!$H$5="MRF Ltd.",'-MRF-7423-24&amp;24-25'!C166,"")))))</f>
        <v>933.5</v>
      </c>
      <c r="F167">
        <f>IF('dash board'!$H$5="Dixon Technologies (India) Ltd.",'DIXON7423-24&amp;24-25'!L166,IF('dash board'!$H$5="Bharat Forge Ltd.",'BHARATFOR 7424-25&amp;23-24'!L166,IF('dash board'!$H$5="Persistent Systems Ltd.",'PERSISTENT 23-24&amp;24-25'!L166,IF('dash board'!$H$5="Ipca Laboratories Ltd.",'IPCALAB 7-4-23&amp;24,24&amp;25'!F166,IF('dash board'!$H$5="MRF Ltd.",'-MRF-7423-24&amp;24-25'!L166,"")))))</f>
        <v>805529</v>
      </c>
    </row>
    <row r="168" spans="1:6" x14ac:dyDescent="0.3">
      <c r="A168" s="126">
        <v>45145</v>
      </c>
      <c r="B168">
        <f>IF('dash board'!$H$5="Dixon Technologies (India) Ltd.",'DIXON7423-24&amp;24-25'!H167,IF('dash board'!$H$5="Bharat Forge Ltd.",'BHARATFOR 7424-25&amp;23-24'!B167,IF('dash board'!$H$5="Persistent Systems Ltd.",'PERSISTENT 23-24&amp;24-25'!H167,IF('dash board'!$H$5="Ipca Laboratories Ltd.",'IPCALAB 7-4-23&amp;24,24&amp;25'!D167,IF('dash board'!$H$5="MRF Ltd.",'-MRF-7423-24&amp;24-25'!H167,"")))))</f>
        <v>930.1</v>
      </c>
      <c r="C168">
        <f>IF('dash board'!$H$5="Dixon Technologies (India) Ltd.",'DIXON7423-24&amp;24-25'!D167,IF('dash board'!$H$5="Bharat Forge Ltd.",'BHARATFOR 7424-25&amp;23-24'!D167,IF('dash board'!$H$5="Persistent Systems Ltd.",'PERSISTENT 23-24&amp;24-25'!D167,IF('dash board'!$H$5="Ipca Laboratories Ltd.",'IPCALAB 7-4-23&amp;24,24&amp;25'!H167,IF('dash board'!$H$5="MRF Ltd.",'-MRF-7423-24&amp;24-25'!D167,"")))))</f>
        <v>943</v>
      </c>
      <c r="D168">
        <f>IF('dash board'!$H$5="Dixon Technologies (India) Ltd.",'DIXON7423-24&amp;24-25'!E167,IF('dash board'!$H$5="Bharat Forge Ltd.",'BHARATFOR 7424-25&amp;23-24'!E167,IF('dash board'!$H$5="Persistent Systems Ltd.",'PERSISTENT 23-24&amp;24-25'!E167,IF('dash board'!$H$5="Ipca Laboratories Ltd.",'IPCALAB 7-4-23&amp;24,24&amp;25'!I167,IF('dash board'!$H$5="MRF Ltd.",'-MRF-7423-24&amp;24-25'!E167,"")))))</f>
        <v>902.95</v>
      </c>
      <c r="E168">
        <f>IF('dash board'!$H$5="Dixon Technologies (India) Ltd.",'DIXON7423-24&amp;24-25'!C167,IF('dash board'!$H$5="Bharat Forge Ltd.",'BHARATFOR 7424-25&amp;23-24'!C167,IF('dash board'!$H$5="Persistent Systems Ltd.",'PERSISTENT 23-24&amp;24-25'!C167,IF('dash board'!$H$5="Ipca Laboratories Ltd.",'IPCALAB 7-4-23&amp;24,24&amp;25'!G167,IF('dash board'!$H$5="MRF Ltd.",'-MRF-7423-24&amp;24-25'!C167,"")))))</f>
        <v>908.8</v>
      </c>
      <c r="F168">
        <f>IF('dash board'!$H$5="Dixon Technologies (India) Ltd.",'DIXON7423-24&amp;24-25'!L167,IF('dash board'!$H$5="Bharat Forge Ltd.",'BHARATFOR 7424-25&amp;23-24'!L167,IF('dash board'!$H$5="Persistent Systems Ltd.",'PERSISTENT 23-24&amp;24-25'!L167,IF('dash board'!$H$5="Ipca Laboratories Ltd.",'IPCALAB 7-4-23&amp;24,24&amp;25'!F167,IF('dash board'!$H$5="MRF Ltd.",'-MRF-7423-24&amp;24-25'!L167,"")))))</f>
        <v>1291271</v>
      </c>
    </row>
    <row r="169" spans="1:6" x14ac:dyDescent="0.3">
      <c r="A169" s="126">
        <v>45142</v>
      </c>
      <c r="B169">
        <f>IF('dash board'!$H$5="Dixon Technologies (India) Ltd.",'DIXON7423-24&amp;24-25'!H168,IF('dash board'!$H$5="Bharat Forge Ltd.",'BHARATFOR 7424-25&amp;23-24'!B168,IF('dash board'!$H$5="Persistent Systems Ltd.",'PERSISTENT 23-24&amp;24-25'!H168,IF('dash board'!$H$5="Ipca Laboratories Ltd.",'IPCALAB 7-4-23&amp;24,24&amp;25'!D168,IF('dash board'!$H$5="MRF Ltd.",'-MRF-7423-24&amp;24-25'!H168,"")))))</f>
        <v>908.3</v>
      </c>
      <c r="C169">
        <f>IF('dash board'!$H$5="Dixon Technologies (India) Ltd.",'DIXON7423-24&amp;24-25'!D168,IF('dash board'!$H$5="Bharat Forge Ltd.",'BHARATFOR 7424-25&amp;23-24'!D168,IF('dash board'!$H$5="Persistent Systems Ltd.",'PERSISTENT 23-24&amp;24-25'!D168,IF('dash board'!$H$5="Ipca Laboratories Ltd.",'IPCALAB 7-4-23&amp;24,24&amp;25'!H168,IF('dash board'!$H$5="MRF Ltd.",'-MRF-7423-24&amp;24-25'!D168,"")))))</f>
        <v>911.75</v>
      </c>
      <c r="D169">
        <f>IF('dash board'!$H$5="Dixon Technologies (India) Ltd.",'DIXON7423-24&amp;24-25'!E168,IF('dash board'!$H$5="Bharat Forge Ltd.",'BHARATFOR 7424-25&amp;23-24'!E168,IF('dash board'!$H$5="Persistent Systems Ltd.",'PERSISTENT 23-24&amp;24-25'!E168,IF('dash board'!$H$5="Ipca Laboratories Ltd.",'IPCALAB 7-4-23&amp;24,24&amp;25'!I168,IF('dash board'!$H$5="MRF Ltd.",'-MRF-7423-24&amp;24-25'!E168,"")))))</f>
        <v>888.25</v>
      </c>
      <c r="E169">
        <f>IF('dash board'!$H$5="Dixon Technologies (India) Ltd.",'DIXON7423-24&amp;24-25'!C168,IF('dash board'!$H$5="Bharat Forge Ltd.",'BHARATFOR 7424-25&amp;23-24'!C168,IF('dash board'!$H$5="Persistent Systems Ltd.",'PERSISTENT 23-24&amp;24-25'!C168,IF('dash board'!$H$5="Ipca Laboratories Ltd.",'IPCALAB 7-4-23&amp;24,24&amp;25'!G168,IF('dash board'!$H$5="MRF Ltd.",'-MRF-7423-24&amp;24-25'!C168,"")))))</f>
        <v>903</v>
      </c>
      <c r="F169">
        <f>IF('dash board'!$H$5="Dixon Technologies (India) Ltd.",'DIXON7423-24&amp;24-25'!L168,IF('dash board'!$H$5="Bharat Forge Ltd.",'BHARATFOR 7424-25&amp;23-24'!L168,IF('dash board'!$H$5="Persistent Systems Ltd.",'PERSISTENT 23-24&amp;24-25'!L168,IF('dash board'!$H$5="Ipca Laboratories Ltd.",'IPCALAB 7-4-23&amp;24,24&amp;25'!F168,IF('dash board'!$H$5="MRF Ltd.",'-MRF-7423-24&amp;24-25'!L168,"")))))</f>
        <v>584186</v>
      </c>
    </row>
    <row r="170" spans="1:6" x14ac:dyDescent="0.3">
      <c r="A170" s="126">
        <v>45141</v>
      </c>
      <c r="B170">
        <f>IF('dash board'!$H$5="Dixon Technologies (India) Ltd.",'DIXON7423-24&amp;24-25'!H169,IF('dash board'!$H$5="Bharat Forge Ltd.",'BHARATFOR 7424-25&amp;23-24'!B169,IF('dash board'!$H$5="Persistent Systems Ltd.",'PERSISTENT 23-24&amp;24-25'!H169,IF('dash board'!$H$5="Ipca Laboratories Ltd.",'IPCALAB 7-4-23&amp;24,24&amp;25'!D169,IF('dash board'!$H$5="MRF Ltd.",'-MRF-7423-24&amp;24-25'!H169,"")))))</f>
        <v>894.55</v>
      </c>
      <c r="C170">
        <f>IF('dash board'!$H$5="Dixon Technologies (India) Ltd.",'DIXON7423-24&amp;24-25'!D169,IF('dash board'!$H$5="Bharat Forge Ltd.",'BHARATFOR 7424-25&amp;23-24'!D169,IF('dash board'!$H$5="Persistent Systems Ltd.",'PERSISTENT 23-24&amp;24-25'!D169,IF('dash board'!$H$5="Ipca Laboratories Ltd.",'IPCALAB 7-4-23&amp;24,24&amp;25'!H169,IF('dash board'!$H$5="MRF Ltd.",'-MRF-7423-24&amp;24-25'!D169,"")))))</f>
        <v>921.9</v>
      </c>
      <c r="D170">
        <f>IF('dash board'!$H$5="Dixon Technologies (India) Ltd.",'DIXON7423-24&amp;24-25'!E169,IF('dash board'!$H$5="Bharat Forge Ltd.",'BHARATFOR 7424-25&amp;23-24'!E169,IF('dash board'!$H$5="Persistent Systems Ltd.",'PERSISTENT 23-24&amp;24-25'!E169,IF('dash board'!$H$5="Ipca Laboratories Ltd.",'IPCALAB 7-4-23&amp;24,24&amp;25'!I169,IF('dash board'!$H$5="MRF Ltd.",'-MRF-7423-24&amp;24-25'!E169,"")))))</f>
        <v>887.6</v>
      </c>
      <c r="E170">
        <f>IF('dash board'!$H$5="Dixon Technologies (India) Ltd.",'DIXON7423-24&amp;24-25'!C169,IF('dash board'!$H$5="Bharat Forge Ltd.",'BHARATFOR 7424-25&amp;23-24'!C169,IF('dash board'!$H$5="Persistent Systems Ltd.",'PERSISTENT 23-24&amp;24-25'!C169,IF('dash board'!$H$5="Ipca Laboratories Ltd.",'IPCALAB 7-4-23&amp;24,24&amp;25'!G169,IF('dash board'!$H$5="MRF Ltd.",'-MRF-7423-24&amp;24-25'!C169,"")))))</f>
        <v>888.2</v>
      </c>
      <c r="F170">
        <f>IF('dash board'!$H$5="Dixon Technologies (India) Ltd.",'DIXON7423-24&amp;24-25'!L169,IF('dash board'!$H$5="Bharat Forge Ltd.",'BHARATFOR 7424-25&amp;23-24'!L169,IF('dash board'!$H$5="Persistent Systems Ltd.",'PERSISTENT 23-24&amp;24-25'!L169,IF('dash board'!$H$5="Ipca Laboratories Ltd.",'IPCALAB 7-4-23&amp;24,24&amp;25'!F169,IF('dash board'!$H$5="MRF Ltd.",'-MRF-7423-24&amp;24-25'!L169,"")))))</f>
        <v>1862970</v>
      </c>
    </row>
    <row r="171" spans="1:6" x14ac:dyDescent="0.3">
      <c r="A171" s="126">
        <v>45140</v>
      </c>
      <c r="B171">
        <f>IF('dash board'!$H$5="Dixon Technologies (India) Ltd.",'DIXON7423-24&amp;24-25'!H170,IF('dash board'!$H$5="Bharat Forge Ltd.",'BHARATFOR 7424-25&amp;23-24'!B170,IF('dash board'!$H$5="Persistent Systems Ltd.",'PERSISTENT 23-24&amp;24-25'!H170,IF('dash board'!$H$5="Ipca Laboratories Ltd.",'IPCALAB 7-4-23&amp;24,24&amp;25'!D170,IF('dash board'!$H$5="MRF Ltd.",'-MRF-7423-24&amp;24-25'!H170,"")))))</f>
        <v>888.2</v>
      </c>
      <c r="C171">
        <f>IF('dash board'!$H$5="Dixon Technologies (India) Ltd.",'DIXON7423-24&amp;24-25'!D170,IF('dash board'!$H$5="Bharat Forge Ltd.",'BHARATFOR 7424-25&amp;23-24'!D170,IF('dash board'!$H$5="Persistent Systems Ltd.",'PERSISTENT 23-24&amp;24-25'!D170,IF('dash board'!$H$5="Ipca Laboratories Ltd.",'IPCALAB 7-4-23&amp;24,24&amp;25'!H170,IF('dash board'!$H$5="MRF Ltd.",'-MRF-7423-24&amp;24-25'!D170,"")))))</f>
        <v>904.45</v>
      </c>
      <c r="D171">
        <f>IF('dash board'!$H$5="Dixon Technologies (India) Ltd.",'DIXON7423-24&amp;24-25'!E170,IF('dash board'!$H$5="Bharat Forge Ltd.",'BHARATFOR 7424-25&amp;23-24'!E170,IF('dash board'!$H$5="Persistent Systems Ltd.",'PERSISTENT 23-24&amp;24-25'!E170,IF('dash board'!$H$5="Ipca Laboratories Ltd.",'IPCALAB 7-4-23&amp;24,24&amp;25'!I170,IF('dash board'!$H$5="MRF Ltd.",'-MRF-7423-24&amp;24-25'!E170,"")))))</f>
        <v>880.35</v>
      </c>
      <c r="E171">
        <f>IF('dash board'!$H$5="Dixon Technologies (India) Ltd.",'DIXON7423-24&amp;24-25'!C170,IF('dash board'!$H$5="Bharat Forge Ltd.",'BHARATFOR 7424-25&amp;23-24'!C170,IF('dash board'!$H$5="Persistent Systems Ltd.",'PERSISTENT 23-24&amp;24-25'!C170,IF('dash board'!$H$5="Ipca Laboratories Ltd.",'IPCALAB 7-4-23&amp;24,24&amp;25'!G170,IF('dash board'!$H$5="MRF Ltd.",'-MRF-7423-24&amp;24-25'!C170,"")))))</f>
        <v>900</v>
      </c>
      <c r="F171">
        <f>IF('dash board'!$H$5="Dixon Technologies (India) Ltd.",'DIXON7423-24&amp;24-25'!L170,IF('dash board'!$H$5="Bharat Forge Ltd.",'BHARATFOR 7424-25&amp;23-24'!L170,IF('dash board'!$H$5="Persistent Systems Ltd.",'PERSISTENT 23-24&amp;24-25'!L170,IF('dash board'!$H$5="Ipca Laboratories Ltd.",'IPCALAB 7-4-23&amp;24,24&amp;25'!F170,IF('dash board'!$H$5="MRF Ltd.",'-MRF-7423-24&amp;24-25'!L170,"")))))</f>
        <v>1054599</v>
      </c>
    </row>
    <row r="172" spans="1:6" x14ac:dyDescent="0.3">
      <c r="A172" s="126">
        <v>45139</v>
      </c>
      <c r="B172">
        <f>IF('dash board'!$H$5="Dixon Technologies (India) Ltd.",'DIXON7423-24&amp;24-25'!H171,IF('dash board'!$H$5="Bharat Forge Ltd.",'BHARATFOR 7424-25&amp;23-24'!B171,IF('dash board'!$H$5="Persistent Systems Ltd.",'PERSISTENT 23-24&amp;24-25'!H171,IF('dash board'!$H$5="Ipca Laboratories Ltd.",'IPCALAB 7-4-23&amp;24,24&amp;25'!D171,IF('dash board'!$H$5="MRF Ltd.",'-MRF-7423-24&amp;24-25'!H171,"")))))</f>
        <v>902.4</v>
      </c>
      <c r="C172">
        <f>IF('dash board'!$H$5="Dixon Technologies (India) Ltd.",'DIXON7423-24&amp;24-25'!D171,IF('dash board'!$H$5="Bharat Forge Ltd.",'BHARATFOR 7424-25&amp;23-24'!D171,IF('dash board'!$H$5="Persistent Systems Ltd.",'PERSISTENT 23-24&amp;24-25'!D171,IF('dash board'!$H$5="Ipca Laboratories Ltd.",'IPCALAB 7-4-23&amp;24,24&amp;25'!H171,IF('dash board'!$H$5="MRF Ltd.",'-MRF-7423-24&amp;24-25'!D171,"")))))</f>
        <v>906.25</v>
      </c>
      <c r="D172">
        <f>IF('dash board'!$H$5="Dixon Technologies (India) Ltd.",'DIXON7423-24&amp;24-25'!E171,IF('dash board'!$H$5="Bharat Forge Ltd.",'BHARATFOR 7424-25&amp;23-24'!E171,IF('dash board'!$H$5="Persistent Systems Ltd.",'PERSISTENT 23-24&amp;24-25'!E171,IF('dash board'!$H$5="Ipca Laboratories Ltd.",'IPCALAB 7-4-23&amp;24,24&amp;25'!I171,IF('dash board'!$H$5="MRF Ltd.",'-MRF-7423-24&amp;24-25'!E171,"")))))</f>
        <v>873.5</v>
      </c>
      <c r="E172">
        <f>IF('dash board'!$H$5="Dixon Technologies (India) Ltd.",'DIXON7423-24&amp;24-25'!C171,IF('dash board'!$H$5="Bharat Forge Ltd.",'BHARATFOR 7424-25&amp;23-24'!C171,IF('dash board'!$H$5="Persistent Systems Ltd.",'PERSISTENT 23-24&amp;24-25'!C171,IF('dash board'!$H$5="Ipca Laboratories Ltd.",'IPCALAB 7-4-23&amp;24,24&amp;25'!G171,IF('dash board'!$H$5="MRF Ltd.",'-MRF-7423-24&amp;24-25'!C171,"")))))</f>
        <v>873.5</v>
      </c>
      <c r="F172">
        <f>IF('dash board'!$H$5="Dixon Technologies (India) Ltd.",'DIXON7423-24&amp;24-25'!L171,IF('dash board'!$H$5="Bharat Forge Ltd.",'BHARATFOR 7424-25&amp;23-24'!L171,IF('dash board'!$H$5="Persistent Systems Ltd.",'PERSISTENT 23-24&amp;24-25'!L171,IF('dash board'!$H$5="Ipca Laboratories Ltd.",'IPCALAB 7-4-23&amp;24,24&amp;25'!F171,IF('dash board'!$H$5="MRF Ltd.",'-MRF-7423-24&amp;24-25'!L171,"")))))</f>
        <v>1051743</v>
      </c>
    </row>
    <row r="173" spans="1:6" x14ac:dyDescent="0.3">
      <c r="A173" s="126">
        <v>45138</v>
      </c>
      <c r="B173">
        <f>IF('dash board'!$H$5="Dixon Technologies (India) Ltd.",'DIXON7423-24&amp;24-25'!H172,IF('dash board'!$H$5="Bharat Forge Ltd.",'BHARATFOR 7424-25&amp;23-24'!B172,IF('dash board'!$H$5="Persistent Systems Ltd.",'PERSISTENT 23-24&amp;24-25'!H172,IF('dash board'!$H$5="Ipca Laboratories Ltd.",'IPCALAB 7-4-23&amp;24,24&amp;25'!D172,IF('dash board'!$H$5="MRF Ltd.",'-MRF-7423-24&amp;24-25'!H172,"")))))</f>
        <v>873.5</v>
      </c>
      <c r="C173">
        <f>IF('dash board'!$H$5="Dixon Technologies (India) Ltd.",'DIXON7423-24&amp;24-25'!D172,IF('dash board'!$H$5="Bharat Forge Ltd.",'BHARATFOR 7424-25&amp;23-24'!D172,IF('dash board'!$H$5="Persistent Systems Ltd.",'PERSISTENT 23-24&amp;24-25'!D172,IF('dash board'!$H$5="Ipca Laboratories Ltd.",'IPCALAB 7-4-23&amp;24,24&amp;25'!H172,IF('dash board'!$H$5="MRF Ltd.",'-MRF-7423-24&amp;24-25'!D172,"")))))</f>
        <v>893.25</v>
      </c>
      <c r="D173">
        <f>IF('dash board'!$H$5="Dixon Technologies (India) Ltd.",'DIXON7423-24&amp;24-25'!E172,IF('dash board'!$H$5="Bharat Forge Ltd.",'BHARATFOR 7424-25&amp;23-24'!E172,IF('dash board'!$H$5="Persistent Systems Ltd.",'PERSISTENT 23-24&amp;24-25'!E172,IF('dash board'!$H$5="Ipca Laboratories Ltd.",'IPCALAB 7-4-23&amp;24,24&amp;25'!I172,IF('dash board'!$H$5="MRF Ltd.",'-MRF-7423-24&amp;24-25'!E172,"")))))</f>
        <v>857.6</v>
      </c>
      <c r="E173">
        <f>IF('dash board'!$H$5="Dixon Technologies (India) Ltd.",'DIXON7423-24&amp;24-25'!C172,IF('dash board'!$H$5="Bharat Forge Ltd.",'BHARATFOR 7424-25&amp;23-24'!C172,IF('dash board'!$H$5="Persistent Systems Ltd.",'PERSISTENT 23-24&amp;24-25'!C172,IF('dash board'!$H$5="Ipca Laboratories Ltd.",'IPCALAB 7-4-23&amp;24,24&amp;25'!G172,IF('dash board'!$H$5="MRF Ltd.",'-MRF-7423-24&amp;24-25'!C172,"")))))</f>
        <v>857.6</v>
      </c>
      <c r="F173">
        <f>IF('dash board'!$H$5="Dixon Technologies (India) Ltd.",'DIXON7423-24&amp;24-25'!L172,IF('dash board'!$H$5="Bharat Forge Ltd.",'BHARATFOR 7424-25&amp;23-24'!L172,IF('dash board'!$H$5="Persistent Systems Ltd.",'PERSISTENT 23-24&amp;24-25'!L172,IF('dash board'!$H$5="Ipca Laboratories Ltd.",'IPCALAB 7-4-23&amp;24,24&amp;25'!F172,IF('dash board'!$H$5="MRF Ltd.",'-MRF-7423-24&amp;24-25'!L172,"")))))</f>
        <v>1126798</v>
      </c>
    </row>
    <row r="174" spans="1:6" x14ac:dyDescent="0.3">
      <c r="A174" s="126">
        <v>45135</v>
      </c>
      <c r="B174">
        <f>IF('dash board'!$H$5="Dixon Technologies (India) Ltd.",'DIXON7423-24&amp;24-25'!H173,IF('dash board'!$H$5="Bharat Forge Ltd.",'BHARATFOR 7424-25&amp;23-24'!B173,IF('dash board'!$H$5="Persistent Systems Ltd.",'PERSISTENT 23-24&amp;24-25'!H173,IF('dash board'!$H$5="Ipca Laboratories Ltd.",'IPCALAB 7-4-23&amp;24,24&amp;25'!D173,IF('dash board'!$H$5="MRF Ltd.",'-MRF-7423-24&amp;24-25'!H173,"")))))</f>
        <v>857.25</v>
      </c>
      <c r="C174">
        <f>IF('dash board'!$H$5="Dixon Technologies (India) Ltd.",'DIXON7423-24&amp;24-25'!D173,IF('dash board'!$H$5="Bharat Forge Ltd.",'BHARATFOR 7424-25&amp;23-24'!D173,IF('dash board'!$H$5="Persistent Systems Ltd.",'PERSISTENT 23-24&amp;24-25'!D173,IF('dash board'!$H$5="Ipca Laboratories Ltd.",'IPCALAB 7-4-23&amp;24,24&amp;25'!H173,IF('dash board'!$H$5="MRF Ltd.",'-MRF-7423-24&amp;24-25'!D173,"")))))</f>
        <v>865.8</v>
      </c>
      <c r="D174">
        <f>IF('dash board'!$H$5="Dixon Technologies (India) Ltd.",'DIXON7423-24&amp;24-25'!E173,IF('dash board'!$H$5="Bharat Forge Ltd.",'BHARATFOR 7424-25&amp;23-24'!E173,IF('dash board'!$H$5="Persistent Systems Ltd.",'PERSISTENT 23-24&amp;24-25'!E173,IF('dash board'!$H$5="Ipca Laboratories Ltd.",'IPCALAB 7-4-23&amp;24,24&amp;25'!I173,IF('dash board'!$H$5="MRF Ltd.",'-MRF-7423-24&amp;24-25'!E173,"")))))</f>
        <v>825.75</v>
      </c>
      <c r="E174">
        <f>IF('dash board'!$H$5="Dixon Technologies (India) Ltd.",'DIXON7423-24&amp;24-25'!C173,IF('dash board'!$H$5="Bharat Forge Ltd.",'BHARATFOR 7424-25&amp;23-24'!C173,IF('dash board'!$H$5="Persistent Systems Ltd.",'PERSISTENT 23-24&amp;24-25'!C173,IF('dash board'!$H$5="Ipca Laboratories Ltd.",'IPCALAB 7-4-23&amp;24,24&amp;25'!G173,IF('dash board'!$H$5="MRF Ltd.",'-MRF-7423-24&amp;24-25'!C173,"")))))</f>
        <v>833.35</v>
      </c>
      <c r="F174">
        <f>IF('dash board'!$H$5="Dixon Technologies (India) Ltd.",'DIXON7423-24&amp;24-25'!L173,IF('dash board'!$H$5="Bharat Forge Ltd.",'BHARATFOR 7424-25&amp;23-24'!L173,IF('dash board'!$H$5="Persistent Systems Ltd.",'PERSISTENT 23-24&amp;24-25'!L173,IF('dash board'!$H$5="Ipca Laboratories Ltd.",'IPCALAB 7-4-23&amp;24,24&amp;25'!F173,IF('dash board'!$H$5="MRF Ltd.",'-MRF-7423-24&amp;24-25'!L173,"")))))</f>
        <v>1094114</v>
      </c>
    </row>
    <row r="175" spans="1:6" x14ac:dyDescent="0.3">
      <c r="A175" s="126">
        <v>45134</v>
      </c>
      <c r="B175">
        <f>IF('dash board'!$H$5="Dixon Technologies (India) Ltd.",'DIXON7423-24&amp;24-25'!H174,IF('dash board'!$H$5="Bharat Forge Ltd.",'BHARATFOR 7424-25&amp;23-24'!B174,IF('dash board'!$H$5="Persistent Systems Ltd.",'PERSISTENT 23-24&amp;24-25'!H174,IF('dash board'!$H$5="Ipca Laboratories Ltd.",'IPCALAB 7-4-23&amp;24,24&amp;25'!D174,IF('dash board'!$H$5="MRF Ltd.",'-MRF-7423-24&amp;24-25'!H174,"")))))</f>
        <v>826.75</v>
      </c>
      <c r="C175">
        <f>IF('dash board'!$H$5="Dixon Technologies (India) Ltd.",'DIXON7423-24&amp;24-25'!D174,IF('dash board'!$H$5="Bharat Forge Ltd.",'BHARATFOR 7424-25&amp;23-24'!D174,IF('dash board'!$H$5="Persistent Systems Ltd.",'PERSISTENT 23-24&amp;24-25'!D174,IF('dash board'!$H$5="Ipca Laboratories Ltd.",'IPCALAB 7-4-23&amp;24,24&amp;25'!H174,IF('dash board'!$H$5="MRF Ltd.",'-MRF-7423-24&amp;24-25'!D174,"")))))</f>
        <v>835</v>
      </c>
      <c r="D175">
        <f>IF('dash board'!$H$5="Dixon Technologies (India) Ltd.",'DIXON7423-24&amp;24-25'!E174,IF('dash board'!$H$5="Bharat Forge Ltd.",'BHARATFOR 7424-25&amp;23-24'!E174,IF('dash board'!$H$5="Persistent Systems Ltd.",'PERSISTENT 23-24&amp;24-25'!E174,IF('dash board'!$H$5="Ipca Laboratories Ltd.",'IPCALAB 7-4-23&amp;24,24&amp;25'!I174,IF('dash board'!$H$5="MRF Ltd.",'-MRF-7423-24&amp;24-25'!E174,"")))))</f>
        <v>796.95</v>
      </c>
      <c r="E175">
        <f>IF('dash board'!$H$5="Dixon Technologies (India) Ltd.",'DIXON7423-24&amp;24-25'!C174,IF('dash board'!$H$5="Bharat Forge Ltd.",'BHARATFOR 7424-25&amp;23-24'!C174,IF('dash board'!$H$5="Persistent Systems Ltd.",'PERSISTENT 23-24&amp;24-25'!C174,IF('dash board'!$H$5="Ipca Laboratories Ltd.",'IPCALAB 7-4-23&amp;24,24&amp;25'!G174,IF('dash board'!$H$5="MRF Ltd.",'-MRF-7423-24&amp;24-25'!C174,"")))))</f>
        <v>797</v>
      </c>
      <c r="F175">
        <f>IF('dash board'!$H$5="Dixon Technologies (India) Ltd.",'DIXON7423-24&amp;24-25'!L174,IF('dash board'!$H$5="Bharat Forge Ltd.",'BHARATFOR 7424-25&amp;23-24'!L174,IF('dash board'!$H$5="Persistent Systems Ltd.",'PERSISTENT 23-24&amp;24-25'!L174,IF('dash board'!$H$5="Ipca Laboratories Ltd.",'IPCALAB 7-4-23&amp;24,24&amp;25'!F174,IF('dash board'!$H$5="MRF Ltd.",'-MRF-7423-24&amp;24-25'!L174,"")))))</f>
        <v>1103966</v>
      </c>
    </row>
    <row r="176" spans="1:6" x14ac:dyDescent="0.3">
      <c r="A176" s="126">
        <v>45133</v>
      </c>
      <c r="B176">
        <f>IF('dash board'!$H$5="Dixon Technologies (India) Ltd.",'DIXON7423-24&amp;24-25'!H175,IF('dash board'!$H$5="Bharat Forge Ltd.",'BHARATFOR 7424-25&amp;23-24'!B175,IF('dash board'!$H$5="Persistent Systems Ltd.",'PERSISTENT 23-24&amp;24-25'!H175,IF('dash board'!$H$5="Ipca Laboratories Ltd.",'IPCALAB 7-4-23&amp;24,24&amp;25'!D175,IF('dash board'!$H$5="MRF Ltd.",'-MRF-7423-24&amp;24-25'!H175,"")))))</f>
        <v>795.3</v>
      </c>
      <c r="C176">
        <f>IF('dash board'!$H$5="Dixon Technologies (India) Ltd.",'DIXON7423-24&amp;24-25'!D175,IF('dash board'!$H$5="Bharat Forge Ltd.",'BHARATFOR 7424-25&amp;23-24'!D175,IF('dash board'!$H$5="Persistent Systems Ltd.",'PERSISTENT 23-24&amp;24-25'!D175,IF('dash board'!$H$5="Ipca Laboratories Ltd.",'IPCALAB 7-4-23&amp;24,24&amp;25'!H175,IF('dash board'!$H$5="MRF Ltd.",'-MRF-7423-24&amp;24-25'!D175,"")))))</f>
        <v>803.3</v>
      </c>
      <c r="D176">
        <f>IF('dash board'!$H$5="Dixon Technologies (India) Ltd.",'DIXON7423-24&amp;24-25'!E175,IF('dash board'!$H$5="Bharat Forge Ltd.",'BHARATFOR 7424-25&amp;23-24'!E175,IF('dash board'!$H$5="Persistent Systems Ltd.",'PERSISTENT 23-24&amp;24-25'!E175,IF('dash board'!$H$5="Ipca Laboratories Ltd.",'IPCALAB 7-4-23&amp;24,24&amp;25'!I175,IF('dash board'!$H$5="MRF Ltd.",'-MRF-7423-24&amp;24-25'!E175,"")))))</f>
        <v>792.6</v>
      </c>
      <c r="E176">
        <f>IF('dash board'!$H$5="Dixon Technologies (India) Ltd.",'DIXON7423-24&amp;24-25'!C175,IF('dash board'!$H$5="Bharat Forge Ltd.",'BHARATFOR 7424-25&amp;23-24'!C175,IF('dash board'!$H$5="Persistent Systems Ltd.",'PERSISTENT 23-24&amp;24-25'!C175,IF('dash board'!$H$5="Ipca Laboratories Ltd.",'IPCALAB 7-4-23&amp;24,24&amp;25'!G175,IF('dash board'!$H$5="MRF Ltd.",'-MRF-7423-24&amp;24-25'!C175,"")))))</f>
        <v>800.9</v>
      </c>
      <c r="F176">
        <f>IF('dash board'!$H$5="Dixon Technologies (India) Ltd.",'DIXON7423-24&amp;24-25'!L175,IF('dash board'!$H$5="Bharat Forge Ltd.",'BHARATFOR 7424-25&amp;23-24'!L175,IF('dash board'!$H$5="Persistent Systems Ltd.",'PERSISTENT 23-24&amp;24-25'!L175,IF('dash board'!$H$5="Ipca Laboratories Ltd.",'IPCALAB 7-4-23&amp;24,24&amp;25'!F175,IF('dash board'!$H$5="MRF Ltd.",'-MRF-7423-24&amp;24-25'!L175,"")))))</f>
        <v>110504</v>
      </c>
    </row>
    <row r="177" spans="1:6" x14ac:dyDescent="0.3">
      <c r="A177" s="126">
        <v>45132</v>
      </c>
      <c r="B177">
        <f>IF('dash board'!$H$5="Dixon Technologies (India) Ltd.",'DIXON7423-24&amp;24-25'!H176,IF('dash board'!$H$5="Bharat Forge Ltd.",'BHARATFOR 7424-25&amp;23-24'!B176,IF('dash board'!$H$5="Persistent Systems Ltd.",'PERSISTENT 23-24&amp;24-25'!H176,IF('dash board'!$H$5="Ipca Laboratories Ltd.",'IPCALAB 7-4-23&amp;24,24&amp;25'!D176,IF('dash board'!$H$5="MRF Ltd.",'-MRF-7423-24&amp;24-25'!H176,"")))))</f>
        <v>798.9</v>
      </c>
      <c r="C177">
        <f>IF('dash board'!$H$5="Dixon Technologies (India) Ltd.",'DIXON7423-24&amp;24-25'!D176,IF('dash board'!$H$5="Bharat Forge Ltd.",'BHARATFOR 7424-25&amp;23-24'!D176,IF('dash board'!$H$5="Persistent Systems Ltd.",'PERSISTENT 23-24&amp;24-25'!D176,IF('dash board'!$H$5="Ipca Laboratories Ltd.",'IPCALAB 7-4-23&amp;24,24&amp;25'!H176,IF('dash board'!$H$5="MRF Ltd.",'-MRF-7423-24&amp;24-25'!D176,"")))))</f>
        <v>807.95</v>
      </c>
      <c r="D177">
        <f>IF('dash board'!$H$5="Dixon Technologies (India) Ltd.",'DIXON7423-24&amp;24-25'!E176,IF('dash board'!$H$5="Bharat Forge Ltd.",'BHARATFOR 7424-25&amp;23-24'!E176,IF('dash board'!$H$5="Persistent Systems Ltd.",'PERSISTENT 23-24&amp;24-25'!E176,IF('dash board'!$H$5="Ipca Laboratories Ltd.",'IPCALAB 7-4-23&amp;24,24&amp;25'!I176,IF('dash board'!$H$5="MRF Ltd.",'-MRF-7423-24&amp;24-25'!E176,"")))))</f>
        <v>789.8</v>
      </c>
      <c r="E177">
        <f>IF('dash board'!$H$5="Dixon Technologies (India) Ltd.",'DIXON7423-24&amp;24-25'!C176,IF('dash board'!$H$5="Bharat Forge Ltd.",'BHARATFOR 7424-25&amp;23-24'!C176,IF('dash board'!$H$5="Persistent Systems Ltd.",'PERSISTENT 23-24&amp;24-25'!C176,IF('dash board'!$H$5="Ipca Laboratories Ltd.",'IPCALAB 7-4-23&amp;24,24&amp;25'!G176,IF('dash board'!$H$5="MRF Ltd.",'-MRF-7423-24&amp;24-25'!C176,"")))))</f>
        <v>792.5</v>
      </c>
      <c r="F177">
        <f>IF('dash board'!$H$5="Dixon Technologies (India) Ltd.",'DIXON7423-24&amp;24-25'!L176,IF('dash board'!$H$5="Bharat Forge Ltd.",'BHARATFOR 7424-25&amp;23-24'!L176,IF('dash board'!$H$5="Persistent Systems Ltd.",'PERSISTENT 23-24&amp;24-25'!L176,IF('dash board'!$H$5="Ipca Laboratories Ltd.",'IPCALAB 7-4-23&amp;24,24&amp;25'!F176,IF('dash board'!$H$5="MRF Ltd.",'-MRF-7423-24&amp;24-25'!L176,"")))))</f>
        <v>293742</v>
      </c>
    </row>
    <row r="178" spans="1:6" x14ac:dyDescent="0.3">
      <c r="A178" s="126">
        <v>45131</v>
      </c>
      <c r="B178">
        <f>IF('dash board'!$H$5="Dixon Technologies (India) Ltd.",'DIXON7423-24&amp;24-25'!H177,IF('dash board'!$H$5="Bharat Forge Ltd.",'BHARATFOR 7424-25&amp;23-24'!B177,IF('dash board'!$H$5="Persistent Systems Ltd.",'PERSISTENT 23-24&amp;24-25'!H177,IF('dash board'!$H$5="Ipca Laboratories Ltd.",'IPCALAB 7-4-23&amp;24,24&amp;25'!D177,IF('dash board'!$H$5="MRF Ltd.",'-MRF-7423-24&amp;24-25'!H177,"")))))</f>
        <v>792.5</v>
      </c>
      <c r="C178">
        <f>IF('dash board'!$H$5="Dixon Technologies (India) Ltd.",'DIXON7423-24&amp;24-25'!D177,IF('dash board'!$H$5="Bharat Forge Ltd.",'BHARATFOR 7424-25&amp;23-24'!D177,IF('dash board'!$H$5="Persistent Systems Ltd.",'PERSISTENT 23-24&amp;24-25'!D177,IF('dash board'!$H$5="Ipca Laboratories Ltd.",'IPCALAB 7-4-23&amp;24,24&amp;25'!H177,IF('dash board'!$H$5="MRF Ltd.",'-MRF-7423-24&amp;24-25'!D177,"")))))</f>
        <v>798.65</v>
      </c>
      <c r="D178">
        <f>IF('dash board'!$H$5="Dixon Technologies (India) Ltd.",'DIXON7423-24&amp;24-25'!E177,IF('dash board'!$H$5="Bharat Forge Ltd.",'BHARATFOR 7424-25&amp;23-24'!E177,IF('dash board'!$H$5="Persistent Systems Ltd.",'PERSISTENT 23-24&amp;24-25'!E177,IF('dash board'!$H$5="Ipca Laboratories Ltd.",'IPCALAB 7-4-23&amp;24,24&amp;25'!I177,IF('dash board'!$H$5="MRF Ltd.",'-MRF-7423-24&amp;24-25'!E177,"")))))</f>
        <v>786.3</v>
      </c>
      <c r="E178">
        <f>IF('dash board'!$H$5="Dixon Technologies (India) Ltd.",'DIXON7423-24&amp;24-25'!C177,IF('dash board'!$H$5="Bharat Forge Ltd.",'BHARATFOR 7424-25&amp;23-24'!C177,IF('dash board'!$H$5="Persistent Systems Ltd.",'PERSISTENT 23-24&amp;24-25'!C177,IF('dash board'!$H$5="Ipca Laboratories Ltd.",'IPCALAB 7-4-23&amp;24,24&amp;25'!G177,IF('dash board'!$H$5="MRF Ltd.",'-MRF-7423-24&amp;24-25'!C177,"")))))</f>
        <v>791.9</v>
      </c>
      <c r="F178">
        <f>IF('dash board'!$H$5="Dixon Technologies (India) Ltd.",'DIXON7423-24&amp;24-25'!L177,IF('dash board'!$H$5="Bharat Forge Ltd.",'BHARATFOR 7424-25&amp;23-24'!L177,IF('dash board'!$H$5="Persistent Systems Ltd.",'PERSISTENT 23-24&amp;24-25'!L177,IF('dash board'!$H$5="Ipca Laboratories Ltd.",'IPCALAB 7-4-23&amp;24,24&amp;25'!F177,IF('dash board'!$H$5="MRF Ltd.",'-MRF-7423-24&amp;24-25'!L177,"")))))</f>
        <v>147925</v>
      </c>
    </row>
    <row r="179" spans="1:6" x14ac:dyDescent="0.3">
      <c r="A179" s="126">
        <v>45128</v>
      </c>
      <c r="B179">
        <f>IF('dash board'!$H$5="Dixon Technologies (India) Ltd.",'DIXON7423-24&amp;24-25'!H178,IF('dash board'!$H$5="Bharat Forge Ltd.",'BHARATFOR 7424-25&amp;23-24'!B178,IF('dash board'!$H$5="Persistent Systems Ltd.",'PERSISTENT 23-24&amp;24-25'!H178,IF('dash board'!$H$5="Ipca Laboratories Ltd.",'IPCALAB 7-4-23&amp;24,24&amp;25'!D178,IF('dash board'!$H$5="MRF Ltd.",'-MRF-7423-24&amp;24-25'!H178,"")))))</f>
        <v>794.65</v>
      </c>
      <c r="C179">
        <f>IF('dash board'!$H$5="Dixon Technologies (India) Ltd.",'DIXON7423-24&amp;24-25'!D178,IF('dash board'!$H$5="Bharat Forge Ltd.",'BHARATFOR 7424-25&amp;23-24'!D178,IF('dash board'!$H$5="Persistent Systems Ltd.",'PERSISTENT 23-24&amp;24-25'!D178,IF('dash board'!$H$5="Ipca Laboratories Ltd.",'IPCALAB 7-4-23&amp;24,24&amp;25'!H178,IF('dash board'!$H$5="MRF Ltd.",'-MRF-7423-24&amp;24-25'!D178,"")))))</f>
        <v>797.85</v>
      </c>
      <c r="D179">
        <f>IF('dash board'!$H$5="Dixon Technologies (India) Ltd.",'DIXON7423-24&amp;24-25'!E178,IF('dash board'!$H$5="Bharat Forge Ltd.",'BHARATFOR 7424-25&amp;23-24'!E178,IF('dash board'!$H$5="Persistent Systems Ltd.",'PERSISTENT 23-24&amp;24-25'!E178,IF('dash board'!$H$5="Ipca Laboratories Ltd.",'IPCALAB 7-4-23&amp;24,24&amp;25'!I178,IF('dash board'!$H$5="MRF Ltd.",'-MRF-7423-24&amp;24-25'!E178,"")))))</f>
        <v>780.1</v>
      </c>
      <c r="E179">
        <f>IF('dash board'!$H$5="Dixon Technologies (India) Ltd.",'DIXON7423-24&amp;24-25'!C178,IF('dash board'!$H$5="Bharat Forge Ltd.",'BHARATFOR 7424-25&amp;23-24'!C178,IF('dash board'!$H$5="Persistent Systems Ltd.",'PERSISTENT 23-24&amp;24-25'!C178,IF('dash board'!$H$5="Ipca Laboratories Ltd.",'IPCALAB 7-4-23&amp;24,24&amp;25'!G178,IF('dash board'!$H$5="MRF Ltd.",'-MRF-7423-24&amp;24-25'!C178,"")))))</f>
        <v>783</v>
      </c>
      <c r="F179">
        <f>IF('dash board'!$H$5="Dixon Technologies (India) Ltd.",'DIXON7423-24&amp;24-25'!L178,IF('dash board'!$H$5="Bharat Forge Ltd.",'BHARATFOR 7424-25&amp;23-24'!L178,IF('dash board'!$H$5="Persistent Systems Ltd.",'PERSISTENT 23-24&amp;24-25'!L178,IF('dash board'!$H$5="Ipca Laboratories Ltd.",'IPCALAB 7-4-23&amp;24,24&amp;25'!F178,IF('dash board'!$H$5="MRF Ltd.",'-MRF-7423-24&amp;24-25'!L178,"")))))</f>
        <v>293537</v>
      </c>
    </row>
    <row r="180" spans="1:6" x14ac:dyDescent="0.3">
      <c r="A180" s="126">
        <v>45127</v>
      </c>
      <c r="B180">
        <f>IF('dash board'!$H$5="Dixon Technologies (India) Ltd.",'DIXON7423-24&amp;24-25'!H179,IF('dash board'!$H$5="Bharat Forge Ltd.",'BHARATFOR 7424-25&amp;23-24'!B179,IF('dash board'!$H$5="Persistent Systems Ltd.",'PERSISTENT 23-24&amp;24-25'!H179,IF('dash board'!$H$5="Ipca Laboratories Ltd.",'IPCALAB 7-4-23&amp;24,24&amp;25'!D179,IF('dash board'!$H$5="MRF Ltd.",'-MRF-7423-24&amp;24-25'!H179,"")))))</f>
        <v>785.25</v>
      </c>
      <c r="C180">
        <f>IF('dash board'!$H$5="Dixon Technologies (India) Ltd.",'DIXON7423-24&amp;24-25'!D179,IF('dash board'!$H$5="Bharat Forge Ltd.",'BHARATFOR 7424-25&amp;23-24'!D179,IF('dash board'!$H$5="Persistent Systems Ltd.",'PERSISTENT 23-24&amp;24-25'!D179,IF('dash board'!$H$5="Ipca Laboratories Ltd.",'IPCALAB 7-4-23&amp;24,24&amp;25'!H179,IF('dash board'!$H$5="MRF Ltd.",'-MRF-7423-24&amp;24-25'!D179,"")))))</f>
        <v>800</v>
      </c>
      <c r="D180">
        <f>IF('dash board'!$H$5="Dixon Technologies (India) Ltd.",'DIXON7423-24&amp;24-25'!E179,IF('dash board'!$H$5="Bharat Forge Ltd.",'BHARATFOR 7424-25&amp;23-24'!E179,IF('dash board'!$H$5="Persistent Systems Ltd.",'PERSISTENT 23-24&amp;24-25'!E179,IF('dash board'!$H$5="Ipca Laboratories Ltd.",'IPCALAB 7-4-23&amp;24,24&amp;25'!I179,IF('dash board'!$H$5="MRF Ltd.",'-MRF-7423-24&amp;24-25'!E179,"")))))</f>
        <v>782.3</v>
      </c>
      <c r="E180">
        <f>IF('dash board'!$H$5="Dixon Technologies (India) Ltd.",'DIXON7423-24&amp;24-25'!C179,IF('dash board'!$H$5="Bharat Forge Ltd.",'BHARATFOR 7424-25&amp;23-24'!C179,IF('dash board'!$H$5="Persistent Systems Ltd.",'PERSISTENT 23-24&amp;24-25'!C179,IF('dash board'!$H$5="Ipca Laboratories Ltd.",'IPCALAB 7-4-23&amp;24,24&amp;25'!G179,IF('dash board'!$H$5="MRF Ltd.",'-MRF-7423-24&amp;24-25'!C179,"")))))</f>
        <v>796</v>
      </c>
      <c r="F180">
        <f>IF('dash board'!$H$5="Dixon Technologies (India) Ltd.",'DIXON7423-24&amp;24-25'!L179,IF('dash board'!$H$5="Bharat Forge Ltd.",'BHARATFOR 7424-25&amp;23-24'!L179,IF('dash board'!$H$5="Persistent Systems Ltd.",'PERSISTENT 23-24&amp;24-25'!L179,IF('dash board'!$H$5="Ipca Laboratories Ltd.",'IPCALAB 7-4-23&amp;24,24&amp;25'!F179,IF('dash board'!$H$5="MRF Ltd.",'-MRF-7423-24&amp;24-25'!L179,"")))))</f>
        <v>315248</v>
      </c>
    </row>
    <row r="181" spans="1:6" x14ac:dyDescent="0.3">
      <c r="A181" s="126">
        <v>45126</v>
      </c>
      <c r="B181">
        <f>IF('dash board'!$H$5="Dixon Technologies (India) Ltd.",'DIXON7423-24&amp;24-25'!H180,IF('dash board'!$H$5="Bharat Forge Ltd.",'BHARATFOR 7424-25&amp;23-24'!B180,IF('dash board'!$H$5="Persistent Systems Ltd.",'PERSISTENT 23-24&amp;24-25'!H180,IF('dash board'!$H$5="Ipca Laboratories Ltd.",'IPCALAB 7-4-23&amp;24,24&amp;25'!D180,IF('dash board'!$H$5="MRF Ltd.",'-MRF-7423-24&amp;24-25'!H180,"")))))</f>
        <v>794.9</v>
      </c>
      <c r="C181">
        <f>IF('dash board'!$H$5="Dixon Technologies (India) Ltd.",'DIXON7423-24&amp;24-25'!D180,IF('dash board'!$H$5="Bharat Forge Ltd.",'BHARATFOR 7424-25&amp;23-24'!D180,IF('dash board'!$H$5="Persistent Systems Ltd.",'PERSISTENT 23-24&amp;24-25'!D180,IF('dash board'!$H$5="Ipca Laboratories Ltd.",'IPCALAB 7-4-23&amp;24,24&amp;25'!H180,IF('dash board'!$H$5="MRF Ltd.",'-MRF-7423-24&amp;24-25'!D180,"")))))</f>
        <v>806.25</v>
      </c>
      <c r="D181">
        <f>IF('dash board'!$H$5="Dixon Technologies (India) Ltd.",'DIXON7423-24&amp;24-25'!E180,IF('dash board'!$H$5="Bharat Forge Ltd.",'BHARATFOR 7424-25&amp;23-24'!E180,IF('dash board'!$H$5="Persistent Systems Ltd.",'PERSISTENT 23-24&amp;24-25'!E180,IF('dash board'!$H$5="Ipca Laboratories Ltd.",'IPCALAB 7-4-23&amp;24,24&amp;25'!I180,IF('dash board'!$H$5="MRF Ltd.",'-MRF-7423-24&amp;24-25'!E180,"")))))</f>
        <v>786.3</v>
      </c>
      <c r="E181">
        <f>IF('dash board'!$H$5="Dixon Technologies (India) Ltd.",'DIXON7423-24&amp;24-25'!C180,IF('dash board'!$H$5="Bharat Forge Ltd.",'BHARATFOR 7424-25&amp;23-24'!C180,IF('dash board'!$H$5="Persistent Systems Ltd.",'PERSISTENT 23-24&amp;24-25'!C180,IF('dash board'!$H$5="Ipca Laboratories Ltd.",'IPCALAB 7-4-23&amp;24,24&amp;25'!G180,IF('dash board'!$H$5="MRF Ltd.",'-MRF-7423-24&amp;24-25'!C180,"")))))</f>
        <v>798.25</v>
      </c>
      <c r="F181">
        <f>IF('dash board'!$H$5="Dixon Technologies (India) Ltd.",'DIXON7423-24&amp;24-25'!L180,IF('dash board'!$H$5="Bharat Forge Ltd.",'BHARATFOR 7424-25&amp;23-24'!L180,IF('dash board'!$H$5="Persistent Systems Ltd.",'PERSISTENT 23-24&amp;24-25'!L180,IF('dash board'!$H$5="Ipca Laboratories Ltd.",'IPCALAB 7-4-23&amp;24,24&amp;25'!F180,IF('dash board'!$H$5="MRF Ltd.",'-MRF-7423-24&amp;24-25'!L180,"")))))</f>
        <v>479492</v>
      </c>
    </row>
    <row r="182" spans="1:6" x14ac:dyDescent="0.3">
      <c r="A182" s="126">
        <v>45125</v>
      </c>
      <c r="B182">
        <f>IF('dash board'!$H$5="Dixon Technologies (India) Ltd.",'DIXON7423-24&amp;24-25'!H181,IF('dash board'!$H$5="Bharat Forge Ltd.",'BHARATFOR 7424-25&amp;23-24'!B181,IF('dash board'!$H$5="Persistent Systems Ltd.",'PERSISTENT 23-24&amp;24-25'!H181,IF('dash board'!$H$5="Ipca Laboratories Ltd.",'IPCALAB 7-4-23&amp;24,24&amp;25'!D181,IF('dash board'!$H$5="MRF Ltd.",'-MRF-7423-24&amp;24-25'!H181,"")))))</f>
        <v>793.4</v>
      </c>
      <c r="C182">
        <f>IF('dash board'!$H$5="Dixon Technologies (India) Ltd.",'DIXON7423-24&amp;24-25'!D181,IF('dash board'!$H$5="Bharat Forge Ltd.",'BHARATFOR 7424-25&amp;23-24'!D181,IF('dash board'!$H$5="Persistent Systems Ltd.",'PERSISTENT 23-24&amp;24-25'!D181,IF('dash board'!$H$5="Ipca Laboratories Ltd.",'IPCALAB 7-4-23&amp;24,24&amp;25'!H181,IF('dash board'!$H$5="MRF Ltd.",'-MRF-7423-24&amp;24-25'!D181,"")))))</f>
        <v>795.45</v>
      </c>
      <c r="D182">
        <f>IF('dash board'!$H$5="Dixon Technologies (India) Ltd.",'DIXON7423-24&amp;24-25'!E181,IF('dash board'!$H$5="Bharat Forge Ltd.",'BHARATFOR 7424-25&amp;23-24'!E181,IF('dash board'!$H$5="Persistent Systems Ltd.",'PERSISTENT 23-24&amp;24-25'!E181,IF('dash board'!$H$5="Ipca Laboratories Ltd.",'IPCALAB 7-4-23&amp;24,24&amp;25'!I181,IF('dash board'!$H$5="MRF Ltd.",'-MRF-7423-24&amp;24-25'!E181,"")))))</f>
        <v>780.45</v>
      </c>
      <c r="E182">
        <f>IF('dash board'!$H$5="Dixon Technologies (India) Ltd.",'DIXON7423-24&amp;24-25'!C181,IF('dash board'!$H$5="Bharat Forge Ltd.",'BHARATFOR 7424-25&amp;23-24'!C181,IF('dash board'!$H$5="Persistent Systems Ltd.",'PERSISTENT 23-24&amp;24-25'!C181,IF('dash board'!$H$5="Ipca Laboratories Ltd.",'IPCALAB 7-4-23&amp;24,24&amp;25'!G181,IF('dash board'!$H$5="MRF Ltd.",'-MRF-7423-24&amp;24-25'!C181,"")))))</f>
        <v>786.75</v>
      </c>
      <c r="F182">
        <f>IF('dash board'!$H$5="Dixon Technologies (India) Ltd.",'DIXON7423-24&amp;24-25'!L181,IF('dash board'!$H$5="Bharat Forge Ltd.",'BHARATFOR 7424-25&amp;23-24'!L181,IF('dash board'!$H$5="Persistent Systems Ltd.",'PERSISTENT 23-24&amp;24-25'!L181,IF('dash board'!$H$5="Ipca Laboratories Ltd.",'IPCALAB 7-4-23&amp;24,24&amp;25'!F181,IF('dash board'!$H$5="MRF Ltd.",'-MRF-7423-24&amp;24-25'!L181,"")))))</f>
        <v>418879</v>
      </c>
    </row>
    <row r="183" spans="1:6" x14ac:dyDescent="0.3">
      <c r="A183" s="126">
        <v>45124</v>
      </c>
      <c r="B183">
        <f>IF('dash board'!$H$5="Dixon Technologies (India) Ltd.",'DIXON7423-24&amp;24-25'!H182,IF('dash board'!$H$5="Bharat Forge Ltd.",'BHARATFOR 7424-25&amp;23-24'!B182,IF('dash board'!$H$5="Persistent Systems Ltd.",'PERSISTENT 23-24&amp;24-25'!H182,IF('dash board'!$H$5="Ipca Laboratories Ltd.",'IPCALAB 7-4-23&amp;24,24&amp;25'!D182,IF('dash board'!$H$5="MRF Ltd.",'-MRF-7423-24&amp;24-25'!H182,"")))))</f>
        <v>786.7</v>
      </c>
      <c r="C183">
        <f>IF('dash board'!$H$5="Dixon Technologies (India) Ltd.",'DIXON7423-24&amp;24-25'!D182,IF('dash board'!$H$5="Bharat Forge Ltd.",'BHARATFOR 7424-25&amp;23-24'!D182,IF('dash board'!$H$5="Persistent Systems Ltd.",'PERSISTENT 23-24&amp;24-25'!D182,IF('dash board'!$H$5="Ipca Laboratories Ltd.",'IPCALAB 7-4-23&amp;24,24&amp;25'!H182,IF('dash board'!$H$5="MRF Ltd.",'-MRF-7423-24&amp;24-25'!D182,"")))))</f>
        <v>787.9</v>
      </c>
      <c r="D183">
        <f>IF('dash board'!$H$5="Dixon Technologies (India) Ltd.",'DIXON7423-24&amp;24-25'!E182,IF('dash board'!$H$5="Bharat Forge Ltd.",'BHARATFOR 7424-25&amp;23-24'!E182,IF('dash board'!$H$5="Persistent Systems Ltd.",'PERSISTENT 23-24&amp;24-25'!E182,IF('dash board'!$H$5="Ipca Laboratories Ltd.",'IPCALAB 7-4-23&amp;24,24&amp;25'!I182,IF('dash board'!$H$5="MRF Ltd.",'-MRF-7423-24&amp;24-25'!E182,"")))))</f>
        <v>775.05</v>
      </c>
      <c r="E183">
        <f>IF('dash board'!$H$5="Dixon Technologies (India) Ltd.",'DIXON7423-24&amp;24-25'!C182,IF('dash board'!$H$5="Bharat Forge Ltd.",'BHARATFOR 7424-25&amp;23-24'!C182,IF('dash board'!$H$5="Persistent Systems Ltd.",'PERSISTENT 23-24&amp;24-25'!C182,IF('dash board'!$H$5="Ipca Laboratories Ltd.",'IPCALAB 7-4-23&amp;24,24&amp;25'!G182,IF('dash board'!$H$5="MRF Ltd.",'-MRF-7423-24&amp;24-25'!C182,"")))))</f>
        <v>778.8</v>
      </c>
      <c r="F183">
        <f>IF('dash board'!$H$5="Dixon Technologies (India) Ltd.",'DIXON7423-24&amp;24-25'!L182,IF('dash board'!$H$5="Bharat Forge Ltd.",'BHARATFOR 7424-25&amp;23-24'!L182,IF('dash board'!$H$5="Persistent Systems Ltd.",'PERSISTENT 23-24&amp;24-25'!L182,IF('dash board'!$H$5="Ipca Laboratories Ltd.",'IPCALAB 7-4-23&amp;24,24&amp;25'!F182,IF('dash board'!$H$5="MRF Ltd.",'-MRF-7423-24&amp;24-25'!L182,"")))))</f>
        <v>513770</v>
      </c>
    </row>
    <row r="184" spans="1:6" x14ac:dyDescent="0.3">
      <c r="A184" s="126">
        <v>45121</v>
      </c>
      <c r="B184">
        <f>IF('dash board'!$H$5="Dixon Technologies (India) Ltd.",'DIXON7423-24&amp;24-25'!H183,IF('dash board'!$H$5="Bharat Forge Ltd.",'BHARATFOR 7424-25&amp;23-24'!B183,IF('dash board'!$H$5="Persistent Systems Ltd.",'PERSISTENT 23-24&amp;24-25'!H183,IF('dash board'!$H$5="Ipca Laboratories Ltd.",'IPCALAB 7-4-23&amp;24,24&amp;25'!D183,IF('dash board'!$H$5="MRF Ltd.",'-MRF-7423-24&amp;24-25'!H183,"")))))</f>
        <v>774.95</v>
      </c>
      <c r="C184">
        <f>IF('dash board'!$H$5="Dixon Technologies (India) Ltd.",'DIXON7423-24&amp;24-25'!D183,IF('dash board'!$H$5="Bharat Forge Ltd.",'BHARATFOR 7424-25&amp;23-24'!D183,IF('dash board'!$H$5="Persistent Systems Ltd.",'PERSISTENT 23-24&amp;24-25'!D183,IF('dash board'!$H$5="Ipca Laboratories Ltd.",'IPCALAB 7-4-23&amp;24,24&amp;25'!H183,IF('dash board'!$H$5="MRF Ltd.",'-MRF-7423-24&amp;24-25'!D183,"")))))</f>
        <v>778.4</v>
      </c>
      <c r="D184">
        <f>IF('dash board'!$H$5="Dixon Technologies (India) Ltd.",'DIXON7423-24&amp;24-25'!E183,IF('dash board'!$H$5="Bharat Forge Ltd.",'BHARATFOR 7424-25&amp;23-24'!E183,IF('dash board'!$H$5="Persistent Systems Ltd.",'PERSISTENT 23-24&amp;24-25'!E183,IF('dash board'!$H$5="Ipca Laboratories Ltd.",'IPCALAB 7-4-23&amp;24,24&amp;25'!I183,IF('dash board'!$H$5="MRF Ltd.",'-MRF-7423-24&amp;24-25'!E183,"")))))</f>
        <v>767</v>
      </c>
      <c r="E184">
        <f>IF('dash board'!$H$5="Dixon Technologies (India) Ltd.",'DIXON7423-24&amp;24-25'!C183,IF('dash board'!$H$5="Bharat Forge Ltd.",'BHARATFOR 7424-25&amp;23-24'!C183,IF('dash board'!$H$5="Persistent Systems Ltd.",'PERSISTENT 23-24&amp;24-25'!C183,IF('dash board'!$H$5="Ipca Laboratories Ltd.",'IPCALAB 7-4-23&amp;24,24&amp;25'!G183,IF('dash board'!$H$5="MRF Ltd.",'-MRF-7423-24&amp;24-25'!C183,"")))))</f>
        <v>768</v>
      </c>
      <c r="F184">
        <f>IF('dash board'!$H$5="Dixon Technologies (India) Ltd.",'DIXON7423-24&amp;24-25'!L183,IF('dash board'!$H$5="Bharat Forge Ltd.",'BHARATFOR 7424-25&amp;23-24'!L183,IF('dash board'!$H$5="Persistent Systems Ltd.",'PERSISTENT 23-24&amp;24-25'!L183,IF('dash board'!$H$5="Ipca Laboratories Ltd.",'IPCALAB 7-4-23&amp;24,24&amp;25'!F183,IF('dash board'!$H$5="MRF Ltd.",'-MRF-7423-24&amp;24-25'!L183,"")))))</f>
        <v>338658</v>
      </c>
    </row>
    <row r="185" spans="1:6" x14ac:dyDescent="0.3">
      <c r="A185" s="126">
        <v>45120</v>
      </c>
      <c r="B185">
        <f>IF('dash board'!$H$5="Dixon Technologies (India) Ltd.",'DIXON7423-24&amp;24-25'!H184,IF('dash board'!$H$5="Bharat Forge Ltd.",'BHARATFOR 7424-25&amp;23-24'!B184,IF('dash board'!$H$5="Persistent Systems Ltd.",'PERSISTENT 23-24&amp;24-25'!H184,IF('dash board'!$H$5="Ipca Laboratories Ltd.",'IPCALAB 7-4-23&amp;24,24&amp;25'!D184,IF('dash board'!$H$5="MRF Ltd.",'-MRF-7423-24&amp;24-25'!H184,"")))))</f>
        <v>769.25</v>
      </c>
      <c r="C185">
        <f>IF('dash board'!$H$5="Dixon Technologies (India) Ltd.",'DIXON7423-24&amp;24-25'!D184,IF('dash board'!$H$5="Bharat Forge Ltd.",'BHARATFOR 7424-25&amp;23-24'!D184,IF('dash board'!$H$5="Persistent Systems Ltd.",'PERSISTENT 23-24&amp;24-25'!D184,IF('dash board'!$H$5="Ipca Laboratories Ltd.",'IPCALAB 7-4-23&amp;24,24&amp;25'!H184,IF('dash board'!$H$5="MRF Ltd.",'-MRF-7423-24&amp;24-25'!D184,"")))))</f>
        <v>772</v>
      </c>
      <c r="D185">
        <f>IF('dash board'!$H$5="Dixon Technologies (India) Ltd.",'DIXON7423-24&amp;24-25'!E184,IF('dash board'!$H$5="Bharat Forge Ltd.",'BHARATFOR 7424-25&amp;23-24'!E184,IF('dash board'!$H$5="Persistent Systems Ltd.",'PERSISTENT 23-24&amp;24-25'!E184,IF('dash board'!$H$5="Ipca Laboratories Ltd.",'IPCALAB 7-4-23&amp;24,24&amp;25'!I184,IF('dash board'!$H$5="MRF Ltd.",'-MRF-7423-24&amp;24-25'!E184,"")))))</f>
        <v>760.25</v>
      </c>
      <c r="E185">
        <f>IF('dash board'!$H$5="Dixon Technologies (India) Ltd.",'DIXON7423-24&amp;24-25'!C184,IF('dash board'!$H$5="Bharat Forge Ltd.",'BHARATFOR 7424-25&amp;23-24'!C184,IF('dash board'!$H$5="Persistent Systems Ltd.",'PERSISTENT 23-24&amp;24-25'!C184,IF('dash board'!$H$5="Ipca Laboratories Ltd.",'IPCALAB 7-4-23&amp;24,24&amp;25'!G184,IF('dash board'!$H$5="MRF Ltd.",'-MRF-7423-24&amp;24-25'!C184,"")))))</f>
        <v>764.95</v>
      </c>
      <c r="F185">
        <f>IF('dash board'!$H$5="Dixon Technologies (India) Ltd.",'DIXON7423-24&amp;24-25'!L184,IF('dash board'!$H$5="Bharat Forge Ltd.",'BHARATFOR 7424-25&amp;23-24'!L184,IF('dash board'!$H$5="Persistent Systems Ltd.",'PERSISTENT 23-24&amp;24-25'!L184,IF('dash board'!$H$5="Ipca Laboratories Ltd.",'IPCALAB 7-4-23&amp;24,24&amp;25'!F184,IF('dash board'!$H$5="MRF Ltd.",'-MRF-7423-24&amp;24-25'!L184,"")))))</f>
        <v>417921</v>
      </c>
    </row>
    <row r="186" spans="1:6" x14ac:dyDescent="0.3">
      <c r="A186" s="126">
        <v>45119</v>
      </c>
      <c r="B186">
        <f>IF('dash board'!$H$5="Dixon Technologies (India) Ltd.",'DIXON7423-24&amp;24-25'!H185,IF('dash board'!$H$5="Bharat Forge Ltd.",'BHARATFOR 7424-25&amp;23-24'!B185,IF('dash board'!$H$5="Persistent Systems Ltd.",'PERSISTENT 23-24&amp;24-25'!H185,IF('dash board'!$H$5="Ipca Laboratories Ltd.",'IPCALAB 7-4-23&amp;24,24&amp;25'!D185,IF('dash board'!$H$5="MRF Ltd.",'-MRF-7423-24&amp;24-25'!H185,"")))))</f>
        <v>764.9</v>
      </c>
      <c r="C186">
        <f>IF('dash board'!$H$5="Dixon Technologies (India) Ltd.",'DIXON7423-24&amp;24-25'!D185,IF('dash board'!$H$5="Bharat Forge Ltd.",'BHARATFOR 7424-25&amp;23-24'!D185,IF('dash board'!$H$5="Persistent Systems Ltd.",'PERSISTENT 23-24&amp;24-25'!D185,IF('dash board'!$H$5="Ipca Laboratories Ltd.",'IPCALAB 7-4-23&amp;24,24&amp;25'!H185,IF('dash board'!$H$5="MRF Ltd.",'-MRF-7423-24&amp;24-25'!D185,"")))))</f>
        <v>772</v>
      </c>
      <c r="D186">
        <f>IF('dash board'!$H$5="Dixon Technologies (India) Ltd.",'DIXON7423-24&amp;24-25'!E185,IF('dash board'!$H$5="Bharat Forge Ltd.",'BHARATFOR 7424-25&amp;23-24'!E185,IF('dash board'!$H$5="Persistent Systems Ltd.",'PERSISTENT 23-24&amp;24-25'!E185,IF('dash board'!$H$5="Ipca Laboratories Ltd.",'IPCALAB 7-4-23&amp;24,24&amp;25'!I185,IF('dash board'!$H$5="MRF Ltd.",'-MRF-7423-24&amp;24-25'!E185,"")))))</f>
        <v>758.4</v>
      </c>
      <c r="E186">
        <f>IF('dash board'!$H$5="Dixon Technologies (India) Ltd.",'DIXON7423-24&amp;24-25'!C185,IF('dash board'!$H$5="Bharat Forge Ltd.",'BHARATFOR 7424-25&amp;23-24'!C185,IF('dash board'!$H$5="Persistent Systems Ltd.",'PERSISTENT 23-24&amp;24-25'!C185,IF('dash board'!$H$5="Ipca Laboratories Ltd.",'IPCALAB 7-4-23&amp;24,24&amp;25'!G185,IF('dash board'!$H$5="MRF Ltd.",'-MRF-7423-24&amp;24-25'!C185,"")))))</f>
        <v>765.3</v>
      </c>
      <c r="F186">
        <f>IF('dash board'!$H$5="Dixon Technologies (India) Ltd.",'DIXON7423-24&amp;24-25'!L185,IF('dash board'!$H$5="Bharat Forge Ltd.",'BHARATFOR 7424-25&amp;23-24'!L185,IF('dash board'!$H$5="Persistent Systems Ltd.",'PERSISTENT 23-24&amp;24-25'!L185,IF('dash board'!$H$5="Ipca Laboratories Ltd.",'IPCALAB 7-4-23&amp;24,24&amp;25'!F185,IF('dash board'!$H$5="MRF Ltd.",'-MRF-7423-24&amp;24-25'!L185,"")))))</f>
        <v>167625</v>
      </c>
    </row>
    <row r="187" spans="1:6" x14ac:dyDescent="0.3">
      <c r="A187" s="126">
        <v>45118</v>
      </c>
      <c r="B187">
        <f>IF('dash board'!$H$5="Dixon Technologies (India) Ltd.",'DIXON7423-24&amp;24-25'!H186,IF('dash board'!$H$5="Bharat Forge Ltd.",'BHARATFOR 7424-25&amp;23-24'!B186,IF('dash board'!$H$5="Persistent Systems Ltd.",'PERSISTENT 23-24&amp;24-25'!H186,IF('dash board'!$H$5="Ipca Laboratories Ltd.",'IPCALAB 7-4-23&amp;24,24&amp;25'!D186,IF('dash board'!$H$5="MRF Ltd.",'-MRF-7423-24&amp;24-25'!H186,"")))))</f>
        <v>765.25</v>
      </c>
      <c r="C187">
        <f>IF('dash board'!$H$5="Dixon Technologies (India) Ltd.",'DIXON7423-24&amp;24-25'!D186,IF('dash board'!$H$5="Bharat Forge Ltd.",'BHARATFOR 7424-25&amp;23-24'!D186,IF('dash board'!$H$5="Persistent Systems Ltd.",'PERSISTENT 23-24&amp;24-25'!D186,IF('dash board'!$H$5="Ipca Laboratories Ltd.",'IPCALAB 7-4-23&amp;24,24&amp;25'!H186,IF('dash board'!$H$5="MRF Ltd.",'-MRF-7423-24&amp;24-25'!D186,"")))))</f>
        <v>770.3</v>
      </c>
      <c r="D187">
        <f>IF('dash board'!$H$5="Dixon Technologies (India) Ltd.",'DIXON7423-24&amp;24-25'!E186,IF('dash board'!$H$5="Bharat Forge Ltd.",'BHARATFOR 7424-25&amp;23-24'!E186,IF('dash board'!$H$5="Persistent Systems Ltd.",'PERSISTENT 23-24&amp;24-25'!E186,IF('dash board'!$H$5="Ipca Laboratories Ltd.",'IPCALAB 7-4-23&amp;24,24&amp;25'!I186,IF('dash board'!$H$5="MRF Ltd.",'-MRF-7423-24&amp;24-25'!E186,"")))))</f>
        <v>752.6</v>
      </c>
      <c r="E187">
        <f>IF('dash board'!$H$5="Dixon Technologies (India) Ltd.",'DIXON7423-24&amp;24-25'!C186,IF('dash board'!$H$5="Bharat Forge Ltd.",'BHARATFOR 7424-25&amp;23-24'!C186,IF('dash board'!$H$5="Persistent Systems Ltd.",'PERSISTENT 23-24&amp;24-25'!C186,IF('dash board'!$H$5="Ipca Laboratories Ltd.",'IPCALAB 7-4-23&amp;24,24&amp;25'!G186,IF('dash board'!$H$5="MRF Ltd.",'-MRF-7423-24&amp;24-25'!C186,"")))))</f>
        <v>754.15</v>
      </c>
      <c r="F187">
        <f>IF('dash board'!$H$5="Dixon Technologies (India) Ltd.",'DIXON7423-24&amp;24-25'!L186,IF('dash board'!$H$5="Bharat Forge Ltd.",'BHARATFOR 7424-25&amp;23-24'!L186,IF('dash board'!$H$5="Persistent Systems Ltd.",'PERSISTENT 23-24&amp;24-25'!L186,IF('dash board'!$H$5="Ipca Laboratories Ltd.",'IPCALAB 7-4-23&amp;24,24&amp;25'!F186,IF('dash board'!$H$5="MRF Ltd.",'-MRF-7423-24&amp;24-25'!L186,"")))))</f>
        <v>448744</v>
      </c>
    </row>
    <row r="188" spans="1:6" x14ac:dyDescent="0.3">
      <c r="A188" s="126">
        <v>45117</v>
      </c>
      <c r="B188">
        <f>IF('dash board'!$H$5="Dixon Technologies (India) Ltd.",'DIXON7423-24&amp;24-25'!H187,IF('dash board'!$H$5="Bharat Forge Ltd.",'BHARATFOR 7424-25&amp;23-24'!B187,IF('dash board'!$H$5="Persistent Systems Ltd.",'PERSISTENT 23-24&amp;24-25'!H187,IF('dash board'!$H$5="Ipca Laboratories Ltd.",'IPCALAB 7-4-23&amp;24,24&amp;25'!D187,IF('dash board'!$H$5="MRF Ltd.",'-MRF-7423-24&amp;24-25'!H187,"")))))</f>
        <v>755.05</v>
      </c>
      <c r="C188">
        <f>IF('dash board'!$H$5="Dixon Technologies (India) Ltd.",'DIXON7423-24&amp;24-25'!D187,IF('dash board'!$H$5="Bharat Forge Ltd.",'BHARATFOR 7424-25&amp;23-24'!D187,IF('dash board'!$H$5="Persistent Systems Ltd.",'PERSISTENT 23-24&amp;24-25'!D187,IF('dash board'!$H$5="Ipca Laboratories Ltd.",'IPCALAB 7-4-23&amp;24,24&amp;25'!H187,IF('dash board'!$H$5="MRF Ltd.",'-MRF-7423-24&amp;24-25'!D187,"")))))</f>
        <v>763.05</v>
      </c>
      <c r="D188">
        <f>IF('dash board'!$H$5="Dixon Technologies (India) Ltd.",'DIXON7423-24&amp;24-25'!E187,IF('dash board'!$H$5="Bharat Forge Ltd.",'BHARATFOR 7424-25&amp;23-24'!E187,IF('dash board'!$H$5="Persistent Systems Ltd.",'PERSISTENT 23-24&amp;24-25'!E187,IF('dash board'!$H$5="Ipca Laboratories Ltd.",'IPCALAB 7-4-23&amp;24,24&amp;25'!I187,IF('dash board'!$H$5="MRF Ltd.",'-MRF-7423-24&amp;24-25'!E187,"")))))</f>
        <v>748.95</v>
      </c>
      <c r="E188">
        <f>IF('dash board'!$H$5="Dixon Technologies (India) Ltd.",'DIXON7423-24&amp;24-25'!C187,IF('dash board'!$H$5="Bharat Forge Ltd.",'BHARATFOR 7424-25&amp;23-24'!C187,IF('dash board'!$H$5="Persistent Systems Ltd.",'PERSISTENT 23-24&amp;24-25'!C187,IF('dash board'!$H$5="Ipca Laboratories Ltd.",'IPCALAB 7-4-23&amp;24,24&amp;25'!G187,IF('dash board'!$H$5="MRF Ltd.",'-MRF-7423-24&amp;24-25'!C187,"")))))</f>
        <v>763.05</v>
      </c>
      <c r="F188">
        <f>IF('dash board'!$H$5="Dixon Technologies (India) Ltd.",'DIXON7423-24&amp;24-25'!L187,IF('dash board'!$H$5="Bharat Forge Ltd.",'BHARATFOR 7424-25&amp;23-24'!L187,IF('dash board'!$H$5="Persistent Systems Ltd.",'PERSISTENT 23-24&amp;24-25'!L187,IF('dash board'!$H$5="Ipca Laboratories Ltd.",'IPCALAB 7-4-23&amp;24,24&amp;25'!F187,IF('dash board'!$H$5="MRF Ltd.",'-MRF-7423-24&amp;24-25'!L187,"")))))</f>
        <v>154970</v>
      </c>
    </row>
    <row r="189" spans="1:6" x14ac:dyDescent="0.3">
      <c r="A189" s="126">
        <v>45114</v>
      </c>
      <c r="B189">
        <f>IF('dash board'!$H$5="Dixon Technologies (India) Ltd.",'DIXON7423-24&amp;24-25'!H188,IF('dash board'!$H$5="Bharat Forge Ltd.",'BHARATFOR 7424-25&amp;23-24'!B188,IF('dash board'!$H$5="Persistent Systems Ltd.",'PERSISTENT 23-24&amp;24-25'!H188,IF('dash board'!$H$5="Ipca Laboratories Ltd.",'IPCALAB 7-4-23&amp;24,24&amp;25'!D188,IF('dash board'!$H$5="MRF Ltd.",'-MRF-7423-24&amp;24-25'!H188,"")))))</f>
        <v>759.3</v>
      </c>
      <c r="C189">
        <f>IF('dash board'!$H$5="Dixon Technologies (India) Ltd.",'DIXON7423-24&amp;24-25'!D188,IF('dash board'!$H$5="Bharat Forge Ltd.",'BHARATFOR 7424-25&amp;23-24'!D188,IF('dash board'!$H$5="Persistent Systems Ltd.",'PERSISTENT 23-24&amp;24-25'!D188,IF('dash board'!$H$5="Ipca Laboratories Ltd.",'IPCALAB 7-4-23&amp;24,24&amp;25'!H188,IF('dash board'!$H$5="MRF Ltd.",'-MRF-7423-24&amp;24-25'!D188,"")))))</f>
        <v>765.9</v>
      </c>
      <c r="D189">
        <f>IF('dash board'!$H$5="Dixon Technologies (India) Ltd.",'DIXON7423-24&amp;24-25'!E188,IF('dash board'!$H$5="Bharat Forge Ltd.",'BHARATFOR 7424-25&amp;23-24'!E188,IF('dash board'!$H$5="Persistent Systems Ltd.",'PERSISTENT 23-24&amp;24-25'!E188,IF('dash board'!$H$5="Ipca Laboratories Ltd.",'IPCALAB 7-4-23&amp;24,24&amp;25'!I188,IF('dash board'!$H$5="MRF Ltd.",'-MRF-7423-24&amp;24-25'!E188,"")))))</f>
        <v>754.85</v>
      </c>
      <c r="E189">
        <f>IF('dash board'!$H$5="Dixon Technologies (India) Ltd.",'DIXON7423-24&amp;24-25'!C188,IF('dash board'!$H$5="Bharat Forge Ltd.",'BHARATFOR 7424-25&amp;23-24'!C188,IF('dash board'!$H$5="Persistent Systems Ltd.",'PERSISTENT 23-24&amp;24-25'!C188,IF('dash board'!$H$5="Ipca Laboratories Ltd.",'IPCALAB 7-4-23&amp;24,24&amp;25'!G188,IF('dash board'!$H$5="MRF Ltd.",'-MRF-7423-24&amp;24-25'!C188,"")))))</f>
        <v>759.95</v>
      </c>
      <c r="F189">
        <f>IF('dash board'!$H$5="Dixon Technologies (India) Ltd.",'DIXON7423-24&amp;24-25'!L188,IF('dash board'!$H$5="Bharat Forge Ltd.",'BHARATFOR 7424-25&amp;23-24'!L188,IF('dash board'!$H$5="Persistent Systems Ltd.",'PERSISTENT 23-24&amp;24-25'!L188,IF('dash board'!$H$5="Ipca Laboratories Ltd.",'IPCALAB 7-4-23&amp;24,24&amp;25'!F188,IF('dash board'!$H$5="MRF Ltd.",'-MRF-7423-24&amp;24-25'!L188,"")))))</f>
        <v>428284</v>
      </c>
    </row>
    <row r="190" spans="1:6" x14ac:dyDescent="0.3">
      <c r="A190" s="126">
        <v>45113</v>
      </c>
      <c r="B190">
        <f>IF('dash board'!$H$5="Dixon Technologies (India) Ltd.",'DIXON7423-24&amp;24-25'!H189,IF('dash board'!$H$5="Bharat Forge Ltd.",'BHARATFOR 7424-25&amp;23-24'!B189,IF('dash board'!$H$5="Persistent Systems Ltd.",'PERSISTENT 23-24&amp;24-25'!H189,IF('dash board'!$H$5="Ipca Laboratories Ltd.",'IPCALAB 7-4-23&amp;24,24&amp;25'!D189,IF('dash board'!$H$5="MRF Ltd.",'-MRF-7423-24&amp;24-25'!H189,"")))))</f>
        <v>760.05</v>
      </c>
      <c r="C190">
        <f>IF('dash board'!$H$5="Dixon Technologies (India) Ltd.",'DIXON7423-24&amp;24-25'!D189,IF('dash board'!$H$5="Bharat Forge Ltd.",'BHARATFOR 7424-25&amp;23-24'!D189,IF('dash board'!$H$5="Persistent Systems Ltd.",'PERSISTENT 23-24&amp;24-25'!D189,IF('dash board'!$H$5="Ipca Laboratories Ltd.",'IPCALAB 7-4-23&amp;24,24&amp;25'!H189,IF('dash board'!$H$5="MRF Ltd.",'-MRF-7423-24&amp;24-25'!D189,"")))))</f>
        <v>761.7</v>
      </c>
      <c r="D190">
        <f>IF('dash board'!$H$5="Dixon Technologies (India) Ltd.",'DIXON7423-24&amp;24-25'!E189,IF('dash board'!$H$5="Bharat Forge Ltd.",'BHARATFOR 7424-25&amp;23-24'!E189,IF('dash board'!$H$5="Persistent Systems Ltd.",'PERSISTENT 23-24&amp;24-25'!E189,IF('dash board'!$H$5="Ipca Laboratories Ltd.",'IPCALAB 7-4-23&amp;24,24&amp;25'!I189,IF('dash board'!$H$5="MRF Ltd.",'-MRF-7423-24&amp;24-25'!E189,"")))))</f>
        <v>747.5</v>
      </c>
      <c r="E190">
        <f>IF('dash board'!$H$5="Dixon Technologies (India) Ltd.",'DIXON7423-24&amp;24-25'!C189,IF('dash board'!$H$5="Bharat Forge Ltd.",'BHARATFOR 7424-25&amp;23-24'!C189,IF('dash board'!$H$5="Persistent Systems Ltd.",'PERSISTENT 23-24&amp;24-25'!C189,IF('dash board'!$H$5="Ipca Laboratories Ltd.",'IPCALAB 7-4-23&amp;24,24&amp;25'!G189,IF('dash board'!$H$5="MRF Ltd.",'-MRF-7423-24&amp;24-25'!C189,"")))))</f>
        <v>750</v>
      </c>
      <c r="F190">
        <f>IF('dash board'!$H$5="Dixon Technologies (India) Ltd.",'DIXON7423-24&amp;24-25'!L189,IF('dash board'!$H$5="Bharat Forge Ltd.",'BHARATFOR 7424-25&amp;23-24'!L189,IF('dash board'!$H$5="Persistent Systems Ltd.",'PERSISTENT 23-24&amp;24-25'!L189,IF('dash board'!$H$5="Ipca Laboratories Ltd.",'IPCALAB 7-4-23&amp;24,24&amp;25'!F189,IF('dash board'!$H$5="MRF Ltd.",'-MRF-7423-24&amp;24-25'!L189,"")))))</f>
        <v>434971</v>
      </c>
    </row>
    <row r="191" spans="1:6" x14ac:dyDescent="0.3">
      <c r="A191" s="126">
        <v>45112</v>
      </c>
      <c r="B191">
        <f>IF('dash board'!$H$5="Dixon Technologies (India) Ltd.",'DIXON7423-24&amp;24-25'!H190,IF('dash board'!$H$5="Bharat Forge Ltd.",'BHARATFOR 7424-25&amp;23-24'!B190,IF('dash board'!$H$5="Persistent Systems Ltd.",'PERSISTENT 23-24&amp;24-25'!H190,IF('dash board'!$H$5="Ipca Laboratories Ltd.",'IPCALAB 7-4-23&amp;24,24&amp;25'!D190,IF('dash board'!$H$5="MRF Ltd.",'-MRF-7423-24&amp;24-25'!H190,"")))))</f>
        <v>750.1</v>
      </c>
      <c r="C191">
        <f>IF('dash board'!$H$5="Dixon Technologies (India) Ltd.",'DIXON7423-24&amp;24-25'!D190,IF('dash board'!$H$5="Bharat Forge Ltd.",'BHARATFOR 7424-25&amp;23-24'!D190,IF('dash board'!$H$5="Persistent Systems Ltd.",'PERSISTENT 23-24&amp;24-25'!D190,IF('dash board'!$H$5="Ipca Laboratories Ltd.",'IPCALAB 7-4-23&amp;24,24&amp;25'!H190,IF('dash board'!$H$5="MRF Ltd.",'-MRF-7423-24&amp;24-25'!D190,"")))))</f>
        <v>753.9</v>
      </c>
      <c r="D191">
        <f>IF('dash board'!$H$5="Dixon Technologies (India) Ltd.",'DIXON7423-24&amp;24-25'!E190,IF('dash board'!$H$5="Bharat Forge Ltd.",'BHARATFOR 7424-25&amp;23-24'!E190,IF('dash board'!$H$5="Persistent Systems Ltd.",'PERSISTENT 23-24&amp;24-25'!E190,IF('dash board'!$H$5="Ipca Laboratories Ltd.",'IPCALAB 7-4-23&amp;24,24&amp;25'!I190,IF('dash board'!$H$5="MRF Ltd.",'-MRF-7423-24&amp;24-25'!E190,"")))))</f>
        <v>743.05</v>
      </c>
      <c r="E191">
        <f>IF('dash board'!$H$5="Dixon Technologies (India) Ltd.",'DIXON7423-24&amp;24-25'!C190,IF('dash board'!$H$5="Bharat Forge Ltd.",'BHARATFOR 7424-25&amp;23-24'!C190,IF('dash board'!$H$5="Persistent Systems Ltd.",'PERSISTENT 23-24&amp;24-25'!C190,IF('dash board'!$H$5="Ipca Laboratories Ltd.",'IPCALAB 7-4-23&amp;24,24&amp;25'!G190,IF('dash board'!$H$5="MRF Ltd.",'-MRF-7423-24&amp;24-25'!C190,"")))))</f>
        <v>747</v>
      </c>
      <c r="F191">
        <f>IF('dash board'!$H$5="Dixon Technologies (India) Ltd.",'DIXON7423-24&amp;24-25'!L190,IF('dash board'!$H$5="Bharat Forge Ltd.",'BHARATFOR 7424-25&amp;23-24'!L190,IF('dash board'!$H$5="Persistent Systems Ltd.",'PERSISTENT 23-24&amp;24-25'!L190,IF('dash board'!$H$5="Ipca Laboratories Ltd.",'IPCALAB 7-4-23&amp;24,24&amp;25'!F190,IF('dash board'!$H$5="MRF Ltd.",'-MRF-7423-24&amp;24-25'!L190,"")))))</f>
        <v>215627</v>
      </c>
    </row>
    <row r="192" spans="1:6" x14ac:dyDescent="0.3">
      <c r="A192" s="126">
        <v>45111</v>
      </c>
      <c r="B192">
        <f>IF('dash board'!$H$5="Dixon Technologies (India) Ltd.",'DIXON7423-24&amp;24-25'!H191,IF('dash board'!$H$5="Bharat Forge Ltd.",'BHARATFOR 7424-25&amp;23-24'!B191,IF('dash board'!$H$5="Persistent Systems Ltd.",'PERSISTENT 23-24&amp;24-25'!H191,IF('dash board'!$H$5="Ipca Laboratories Ltd.",'IPCALAB 7-4-23&amp;24,24&amp;25'!D191,IF('dash board'!$H$5="MRF Ltd.",'-MRF-7423-24&amp;24-25'!H191,"")))))</f>
        <v>746.05</v>
      </c>
      <c r="C192">
        <f>IF('dash board'!$H$5="Dixon Technologies (India) Ltd.",'DIXON7423-24&amp;24-25'!D191,IF('dash board'!$H$5="Bharat Forge Ltd.",'BHARATFOR 7424-25&amp;23-24'!D191,IF('dash board'!$H$5="Persistent Systems Ltd.",'PERSISTENT 23-24&amp;24-25'!D191,IF('dash board'!$H$5="Ipca Laboratories Ltd.",'IPCALAB 7-4-23&amp;24,24&amp;25'!H191,IF('dash board'!$H$5="MRF Ltd.",'-MRF-7423-24&amp;24-25'!D191,"")))))</f>
        <v>755.7</v>
      </c>
      <c r="D192">
        <f>IF('dash board'!$H$5="Dixon Technologies (India) Ltd.",'DIXON7423-24&amp;24-25'!E191,IF('dash board'!$H$5="Bharat Forge Ltd.",'BHARATFOR 7424-25&amp;23-24'!E191,IF('dash board'!$H$5="Persistent Systems Ltd.",'PERSISTENT 23-24&amp;24-25'!E191,IF('dash board'!$H$5="Ipca Laboratories Ltd.",'IPCALAB 7-4-23&amp;24,24&amp;25'!I191,IF('dash board'!$H$5="MRF Ltd.",'-MRF-7423-24&amp;24-25'!E191,"")))))</f>
        <v>744</v>
      </c>
      <c r="E192">
        <f>IF('dash board'!$H$5="Dixon Technologies (India) Ltd.",'DIXON7423-24&amp;24-25'!C191,IF('dash board'!$H$5="Bharat Forge Ltd.",'BHARATFOR 7424-25&amp;23-24'!C191,IF('dash board'!$H$5="Persistent Systems Ltd.",'PERSISTENT 23-24&amp;24-25'!C191,IF('dash board'!$H$5="Ipca Laboratories Ltd.",'IPCALAB 7-4-23&amp;24,24&amp;25'!G191,IF('dash board'!$H$5="MRF Ltd.",'-MRF-7423-24&amp;24-25'!C191,"")))))</f>
        <v>750</v>
      </c>
      <c r="F192">
        <f>IF('dash board'!$H$5="Dixon Technologies (India) Ltd.",'DIXON7423-24&amp;24-25'!L191,IF('dash board'!$H$5="Bharat Forge Ltd.",'BHARATFOR 7424-25&amp;23-24'!L191,IF('dash board'!$H$5="Persistent Systems Ltd.",'PERSISTENT 23-24&amp;24-25'!L191,IF('dash board'!$H$5="Ipca Laboratories Ltd.",'IPCALAB 7-4-23&amp;24,24&amp;25'!F191,IF('dash board'!$H$5="MRF Ltd.",'-MRF-7423-24&amp;24-25'!L191,"")))))</f>
        <v>270282</v>
      </c>
    </row>
    <row r="193" spans="1:6" x14ac:dyDescent="0.3">
      <c r="A193" s="126">
        <v>45110</v>
      </c>
      <c r="B193">
        <f>IF('dash board'!$H$5="Dixon Technologies (India) Ltd.",'DIXON7423-24&amp;24-25'!H192,IF('dash board'!$H$5="Bharat Forge Ltd.",'BHARATFOR 7424-25&amp;23-24'!B192,IF('dash board'!$H$5="Persistent Systems Ltd.",'PERSISTENT 23-24&amp;24-25'!H192,IF('dash board'!$H$5="Ipca Laboratories Ltd.",'IPCALAB 7-4-23&amp;24,24&amp;25'!D192,IF('dash board'!$H$5="MRF Ltd.",'-MRF-7423-24&amp;24-25'!H192,"")))))</f>
        <v>746.7</v>
      </c>
      <c r="C193">
        <f>IF('dash board'!$H$5="Dixon Technologies (India) Ltd.",'DIXON7423-24&amp;24-25'!D192,IF('dash board'!$H$5="Bharat Forge Ltd.",'BHARATFOR 7424-25&amp;23-24'!D192,IF('dash board'!$H$5="Persistent Systems Ltd.",'PERSISTENT 23-24&amp;24-25'!D192,IF('dash board'!$H$5="Ipca Laboratories Ltd.",'IPCALAB 7-4-23&amp;24,24&amp;25'!H192,IF('dash board'!$H$5="MRF Ltd.",'-MRF-7423-24&amp;24-25'!D192,"")))))</f>
        <v>748.65</v>
      </c>
      <c r="D193">
        <f>IF('dash board'!$H$5="Dixon Technologies (India) Ltd.",'DIXON7423-24&amp;24-25'!E192,IF('dash board'!$H$5="Bharat Forge Ltd.",'BHARATFOR 7424-25&amp;23-24'!E192,IF('dash board'!$H$5="Persistent Systems Ltd.",'PERSISTENT 23-24&amp;24-25'!E192,IF('dash board'!$H$5="Ipca Laboratories Ltd.",'IPCALAB 7-4-23&amp;24,24&amp;25'!I192,IF('dash board'!$H$5="MRF Ltd.",'-MRF-7423-24&amp;24-25'!E192,"")))))</f>
        <v>737.5</v>
      </c>
      <c r="E193">
        <f>IF('dash board'!$H$5="Dixon Technologies (India) Ltd.",'DIXON7423-24&amp;24-25'!C192,IF('dash board'!$H$5="Bharat Forge Ltd.",'BHARATFOR 7424-25&amp;23-24'!C192,IF('dash board'!$H$5="Persistent Systems Ltd.",'PERSISTENT 23-24&amp;24-25'!C192,IF('dash board'!$H$5="Ipca Laboratories Ltd.",'IPCALAB 7-4-23&amp;24,24&amp;25'!G192,IF('dash board'!$H$5="MRF Ltd.",'-MRF-7423-24&amp;24-25'!C192,"")))))</f>
        <v>741</v>
      </c>
      <c r="F193">
        <f>IF('dash board'!$H$5="Dixon Technologies (India) Ltd.",'DIXON7423-24&amp;24-25'!L192,IF('dash board'!$H$5="Bharat Forge Ltd.",'BHARATFOR 7424-25&amp;23-24'!L192,IF('dash board'!$H$5="Persistent Systems Ltd.",'PERSISTENT 23-24&amp;24-25'!L192,IF('dash board'!$H$5="Ipca Laboratories Ltd.",'IPCALAB 7-4-23&amp;24,24&amp;25'!F192,IF('dash board'!$H$5="MRF Ltd.",'-MRF-7423-24&amp;24-25'!L192,"")))))</f>
        <v>418140</v>
      </c>
    </row>
    <row r="194" spans="1:6" x14ac:dyDescent="0.3">
      <c r="A194" s="126">
        <v>45107</v>
      </c>
      <c r="B194">
        <f>IF('dash board'!$H$5="Dixon Technologies (India) Ltd.",'DIXON7423-24&amp;24-25'!H193,IF('dash board'!$H$5="Bharat Forge Ltd.",'BHARATFOR 7424-25&amp;23-24'!B193,IF('dash board'!$H$5="Persistent Systems Ltd.",'PERSISTENT 23-24&amp;24-25'!H193,IF('dash board'!$H$5="Ipca Laboratories Ltd.",'IPCALAB 7-4-23&amp;24,24&amp;25'!D193,IF('dash board'!$H$5="MRF Ltd.",'-MRF-7423-24&amp;24-25'!H193,"")))))</f>
        <v>742.85</v>
      </c>
      <c r="C194">
        <f>IF('dash board'!$H$5="Dixon Technologies (India) Ltd.",'DIXON7423-24&amp;24-25'!D193,IF('dash board'!$H$5="Bharat Forge Ltd.",'BHARATFOR 7424-25&amp;23-24'!D193,IF('dash board'!$H$5="Persistent Systems Ltd.",'PERSISTENT 23-24&amp;24-25'!D193,IF('dash board'!$H$5="Ipca Laboratories Ltd.",'IPCALAB 7-4-23&amp;24,24&amp;25'!H193,IF('dash board'!$H$5="MRF Ltd.",'-MRF-7423-24&amp;24-25'!D193,"")))))</f>
        <v>754.2</v>
      </c>
      <c r="D194">
        <f>IF('dash board'!$H$5="Dixon Technologies (India) Ltd.",'DIXON7423-24&amp;24-25'!E193,IF('dash board'!$H$5="Bharat Forge Ltd.",'BHARATFOR 7424-25&amp;23-24'!E193,IF('dash board'!$H$5="Persistent Systems Ltd.",'PERSISTENT 23-24&amp;24-25'!E193,IF('dash board'!$H$5="Ipca Laboratories Ltd.",'IPCALAB 7-4-23&amp;24,24&amp;25'!I193,IF('dash board'!$H$5="MRF Ltd.",'-MRF-7423-24&amp;24-25'!E193,"")))))</f>
        <v>741</v>
      </c>
      <c r="E194">
        <f>IF('dash board'!$H$5="Dixon Technologies (India) Ltd.",'DIXON7423-24&amp;24-25'!C193,IF('dash board'!$H$5="Bharat Forge Ltd.",'BHARATFOR 7424-25&amp;23-24'!C193,IF('dash board'!$H$5="Persistent Systems Ltd.",'PERSISTENT 23-24&amp;24-25'!C193,IF('dash board'!$H$5="Ipca Laboratories Ltd.",'IPCALAB 7-4-23&amp;24,24&amp;25'!G193,IF('dash board'!$H$5="MRF Ltd.",'-MRF-7423-24&amp;24-25'!C193,"")))))</f>
        <v>746</v>
      </c>
      <c r="F194">
        <f>IF('dash board'!$H$5="Dixon Technologies (India) Ltd.",'DIXON7423-24&amp;24-25'!L193,IF('dash board'!$H$5="Bharat Forge Ltd.",'BHARATFOR 7424-25&amp;23-24'!L193,IF('dash board'!$H$5="Persistent Systems Ltd.",'PERSISTENT 23-24&amp;24-25'!L193,IF('dash board'!$H$5="Ipca Laboratories Ltd.",'IPCALAB 7-4-23&amp;24,24&amp;25'!F193,IF('dash board'!$H$5="MRF Ltd.",'-MRF-7423-24&amp;24-25'!L193,"")))))</f>
        <v>244220</v>
      </c>
    </row>
    <row r="195" spans="1:6" x14ac:dyDescent="0.3">
      <c r="A195" s="126">
        <v>45105</v>
      </c>
      <c r="B195">
        <f>IF('dash board'!$H$5="Dixon Technologies (India) Ltd.",'DIXON7423-24&amp;24-25'!H194,IF('dash board'!$H$5="Bharat Forge Ltd.",'BHARATFOR 7424-25&amp;23-24'!B194,IF('dash board'!$H$5="Persistent Systems Ltd.",'PERSISTENT 23-24&amp;24-25'!H194,IF('dash board'!$H$5="Ipca Laboratories Ltd.",'IPCALAB 7-4-23&amp;24,24&amp;25'!D194,IF('dash board'!$H$5="MRF Ltd.",'-MRF-7423-24&amp;24-25'!H194,"")))))</f>
        <v>746</v>
      </c>
      <c r="C195">
        <f>IF('dash board'!$H$5="Dixon Technologies (India) Ltd.",'DIXON7423-24&amp;24-25'!D194,IF('dash board'!$H$5="Bharat Forge Ltd.",'BHARATFOR 7424-25&amp;23-24'!D194,IF('dash board'!$H$5="Persistent Systems Ltd.",'PERSISTENT 23-24&amp;24-25'!D194,IF('dash board'!$H$5="Ipca Laboratories Ltd.",'IPCALAB 7-4-23&amp;24,24&amp;25'!H194,IF('dash board'!$H$5="MRF Ltd.",'-MRF-7423-24&amp;24-25'!D194,"")))))</f>
        <v>748</v>
      </c>
      <c r="D195">
        <f>IF('dash board'!$H$5="Dixon Technologies (India) Ltd.",'DIXON7423-24&amp;24-25'!E194,IF('dash board'!$H$5="Bharat Forge Ltd.",'BHARATFOR 7424-25&amp;23-24'!E194,IF('dash board'!$H$5="Persistent Systems Ltd.",'PERSISTENT 23-24&amp;24-25'!E194,IF('dash board'!$H$5="Ipca Laboratories Ltd.",'IPCALAB 7-4-23&amp;24,24&amp;25'!I194,IF('dash board'!$H$5="MRF Ltd.",'-MRF-7423-24&amp;24-25'!E194,"")))))</f>
        <v>734.1</v>
      </c>
      <c r="E195">
        <f>IF('dash board'!$H$5="Dixon Technologies (India) Ltd.",'DIXON7423-24&amp;24-25'!C194,IF('dash board'!$H$5="Bharat Forge Ltd.",'BHARATFOR 7424-25&amp;23-24'!C194,IF('dash board'!$H$5="Persistent Systems Ltd.",'PERSISTENT 23-24&amp;24-25'!C194,IF('dash board'!$H$5="Ipca Laboratories Ltd.",'IPCALAB 7-4-23&amp;24,24&amp;25'!G194,IF('dash board'!$H$5="MRF Ltd.",'-MRF-7423-24&amp;24-25'!C194,"")))))</f>
        <v>736.05</v>
      </c>
      <c r="F195">
        <f>IF('dash board'!$H$5="Dixon Technologies (India) Ltd.",'DIXON7423-24&amp;24-25'!L194,IF('dash board'!$H$5="Bharat Forge Ltd.",'BHARATFOR 7424-25&amp;23-24'!L194,IF('dash board'!$H$5="Persistent Systems Ltd.",'PERSISTENT 23-24&amp;24-25'!L194,IF('dash board'!$H$5="Ipca Laboratories Ltd.",'IPCALAB 7-4-23&amp;24,24&amp;25'!F194,IF('dash board'!$H$5="MRF Ltd.",'-MRF-7423-24&amp;24-25'!L194,"")))))</f>
        <v>669067</v>
      </c>
    </row>
    <row r="196" spans="1:6" x14ac:dyDescent="0.3">
      <c r="A196" s="126">
        <v>45104</v>
      </c>
      <c r="B196">
        <f>IF('dash board'!$H$5="Dixon Technologies (India) Ltd.",'DIXON7423-24&amp;24-25'!H195,IF('dash board'!$H$5="Bharat Forge Ltd.",'BHARATFOR 7424-25&amp;23-24'!B195,IF('dash board'!$H$5="Persistent Systems Ltd.",'PERSISTENT 23-24&amp;24-25'!H195,IF('dash board'!$H$5="Ipca Laboratories Ltd.",'IPCALAB 7-4-23&amp;24,24&amp;25'!D195,IF('dash board'!$H$5="MRF Ltd.",'-MRF-7423-24&amp;24-25'!H195,"")))))</f>
        <v>735.95</v>
      </c>
      <c r="C196">
        <f>IF('dash board'!$H$5="Dixon Technologies (India) Ltd.",'DIXON7423-24&amp;24-25'!D195,IF('dash board'!$H$5="Bharat Forge Ltd.",'BHARATFOR 7424-25&amp;23-24'!D195,IF('dash board'!$H$5="Persistent Systems Ltd.",'PERSISTENT 23-24&amp;24-25'!D195,IF('dash board'!$H$5="Ipca Laboratories Ltd.",'IPCALAB 7-4-23&amp;24,24&amp;25'!H195,IF('dash board'!$H$5="MRF Ltd.",'-MRF-7423-24&amp;24-25'!D195,"")))))</f>
        <v>741</v>
      </c>
      <c r="D196">
        <f>IF('dash board'!$H$5="Dixon Technologies (India) Ltd.",'DIXON7423-24&amp;24-25'!E195,IF('dash board'!$H$5="Bharat Forge Ltd.",'BHARATFOR 7424-25&amp;23-24'!E195,IF('dash board'!$H$5="Persistent Systems Ltd.",'PERSISTENT 23-24&amp;24-25'!E195,IF('dash board'!$H$5="Ipca Laboratories Ltd.",'IPCALAB 7-4-23&amp;24,24&amp;25'!I195,IF('dash board'!$H$5="MRF Ltd.",'-MRF-7423-24&amp;24-25'!E195,"")))))</f>
        <v>729</v>
      </c>
      <c r="E196">
        <f>IF('dash board'!$H$5="Dixon Technologies (India) Ltd.",'DIXON7423-24&amp;24-25'!C195,IF('dash board'!$H$5="Bharat Forge Ltd.",'BHARATFOR 7424-25&amp;23-24'!C195,IF('dash board'!$H$5="Persistent Systems Ltd.",'PERSISTENT 23-24&amp;24-25'!C195,IF('dash board'!$H$5="Ipca Laboratories Ltd.",'IPCALAB 7-4-23&amp;24,24&amp;25'!G195,IF('dash board'!$H$5="MRF Ltd.",'-MRF-7423-24&amp;24-25'!C195,"")))))</f>
        <v>736.05</v>
      </c>
      <c r="F196">
        <f>IF('dash board'!$H$5="Dixon Technologies (India) Ltd.",'DIXON7423-24&amp;24-25'!L195,IF('dash board'!$H$5="Bharat Forge Ltd.",'BHARATFOR 7424-25&amp;23-24'!L195,IF('dash board'!$H$5="Persistent Systems Ltd.",'PERSISTENT 23-24&amp;24-25'!L195,IF('dash board'!$H$5="Ipca Laboratories Ltd.",'IPCALAB 7-4-23&amp;24,24&amp;25'!F195,IF('dash board'!$H$5="MRF Ltd.",'-MRF-7423-24&amp;24-25'!L195,"")))))</f>
        <v>725414</v>
      </c>
    </row>
    <row r="197" spans="1:6" x14ac:dyDescent="0.3">
      <c r="A197" s="126">
        <v>45103</v>
      </c>
      <c r="B197">
        <f>IF('dash board'!$H$5="Dixon Technologies (India) Ltd.",'DIXON7423-24&amp;24-25'!H196,IF('dash board'!$H$5="Bharat Forge Ltd.",'BHARATFOR 7424-25&amp;23-24'!B196,IF('dash board'!$H$5="Persistent Systems Ltd.",'PERSISTENT 23-24&amp;24-25'!H196,IF('dash board'!$H$5="Ipca Laboratories Ltd.",'IPCALAB 7-4-23&amp;24,24&amp;25'!D196,IF('dash board'!$H$5="MRF Ltd.",'-MRF-7423-24&amp;24-25'!H196,"")))))</f>
        <v>740.5</v>
      </c>
      <c r="C197">
        <f>IF('dash board'!$H$5="Dixon Technologies (India) Ltd.",'DIXON7423-24&amp;24-25'!D196,IF('dash board'!$H$5="Bharat Forge Ltd.",'BHARATFOR 7424-25&amp;23-24'!D196,IF('dash board'!$H$5="Persistent Systems Ltd.",'PERSISTENT 23-24&amp;24-25'!D196,IF('dash board'!$H$5="Ipca Laboratories Ltd.",'IPCALAB 7-4-23&amp;24,24&amp;25'!H196,IF('dash board'!$H$5="MRF Ltd.",'-MRF-7423-24&amp;24-25'!D196,"")))))</f>
        <v>744.85</v>
      </c>
      <c r="D197">
        <f>IF('dash board'!$H$5="Dixon Technologies (India) Ltd.",'DIXON7423-24&amp;24-25'!E196,IF('dash board'!$H$5="Bharat Forge Ltd.",'BHARATFOR 7424-25&amp;23-24'!E196,IF('dash board'!$H$5="Persistent Systems Ltd.",'PERSISTENT 23-24&amp;24-25'!E196,IF('dash board'!$H$5="Ipca Laboratories Ltd.",'IPCALAB 7-4-23&amp;24,24&amp;25'!I196,IF('dash board'!$H$5="MRF Ltd.",'-MRF-7423-24&amp;24-25'!E196,"")))))</f>
        <v>691.2</v>
      </c>
      <c r="E197">
        <f>IF('dash board'!$H$5="Dixon Technologies (India) Ltd.",'DIXON7423-24&amp;24-25'!C196,IF('dash board'!$H$5="Bharat Forge Ltd.",'BHARATFOR 7424-25&amp;23-24'!C196,IF('dash board'!$H$5="Persistent Systems Ltd.",'PERSISTENT 23-24&amp;24-25'!C196,IF('dash board'!$H$5="Ipca Laboratories Ltd.",'IPCALAB 7-4-23&amp;24,24&amp;25'!G196,IF('dash board'!$H$5="MRF Ltd.",'-MRF-7423-24&amp;24-25'!C196,"")))))</f>
        <v>700.1</v>
      </c>
      <c r="F197">
        <f>IF('dash board'!$H$5="Dixon Technologies (India) Ltd.",'DIXON7423-24&amp;24-25'!L196,IF('dash board'!$H$5="Bharat Forge Ltd.",'BHARATFOR 7424-25&amp;23-24'!L196,IF('dash board'!$H$5="Persistent Systems Ltd.",'PERSISTENT 23-24&amp;24-25'!L196,IF('dash board'!$H$5="Ipca Laboratories Ltd.",'IPCALAB 7-4-23&amp;24,24&amp;25'!F196,IF('dash board'!$H$5="MRF Ltd.",'-MRF-7423-24&amp;24-25'!L196,"")))))</f>
        <v>2894091</v>
      </c>
    </row>
    <row r="198" spans="1:6" x14ac:dyDescent="0.3">
      <c r="A198" s="126">
        <v>45100</v>
      </c>
      <c r="B198">
        <f>IF('dash board'!$H$5="Dixon Technologies (India) Ltd.",'DIXON7423-24&amp;24-25'!H197,IF('dash board'!$H$5="Bharat Forge Ltd.",'BHARATFOR 7424-25&amp;23-24'!B197,IF('dash board'!$H$5="Persistent Systems Ltd.",'PERSISTENT 23-24&amp;24-25'!H197,IF('dash board'!$H$5="Ipca Laboratories Ltd.",'IPCALAB 7-4-23&amp;24,24&amp;25'!D197,IF('dash board'!$H$5="MRF Ltd.",'-MRF-7423-24&amp;24-25'!H197,"")))))</f>
        <v>727.2</v>
      </c>
      <c r="C198">
        <f>IF('dash board'!$H$5="Dixon Technologies (India) Ltd.",'DIXON7423-24&amp;24-25'!D197,IF('dash board'!$H$5="Bharat Forge Ltd.",'BHARATFOR 7424-25&amp;23-24'!D197,IF('dash board'!$H$5="Persistent Systems Ltd.",'PERSISTENT 23-24&amp;24-25'!D197,IF('dash board'!$H$5="Ipca Laboratories Ltd.",'IPCALAB 7-4-23&amp;24,24&amp;25'!H197,IF('dash board'!$H$5="MRF Ltd.",'-MRF-7423-24&amp;24-25'!D197,"")))))</f>
        <v>733.75</v>
      </c>
      <c r="D198">
        <f>IF('dash board'!$H$5="Dixon Technologies (India) Ltd.",'DIXON7423-24&amp;24-25'!E197,IF('dash board'!$H$5="Bharat Forge Ltd.",'BHARATFOR 7424-25&amp;23-24'!E197,IF('dash board'!$H$5="Persistent Systems Ltd.",'PERSISTENT 23-24&amp;24-25'!E197,IF('dash board'!$H$5="Ipca Laboratories Ltd.",'IPCALAB 7-4-23&amp;24,24&amp;25'!I197,IF('dash board'!$H$5="MRF Ltd.",'-MRF-7423-24&amp;24-25'!E197,"")))))</f>
        <v>723.05</v>
      </c>
      <c r="E198">
        <f>IF('dash board'!$H$5="Dixon Technologies (India) Ltd.",'DIXON7423-24&amp;24-25'!C197,IF('dash board'!$H$5="Bharat Forge Ltd.",'BHARATFOR 7424-25&amp;23-24'!C197,IF('dash board'!$H$5="Persistent Systems Ltd.",'PERSISTENT 23-24&amp;24-25'!C197,IF('dash board'!$H$5="Ipca Laboratories Ltd.",'IPCALAB 7-4-23&amp;24,24&amp;25'!G197,IF('dash board'!$H$5="MRF Ltd.",'-MRF-7423-24&amp;24-25'!C197,"")))))</f>
        <v>727.25</v>
      </c>
      <c r="F198">
        <f>IF('dash board'!$H$5="Dixon Technologies (India) Ltd.",'DIXON7423-24&amp;24-25'!L197,IF('dash board'!$H$5="Bharat Forge Ltd.",'BHARATFOR 7424-25&amp;23-24'!L197,IF('dash board'!$H$5="Persistent Systems Ltd.",'PERSISTENT 23-24&amp;24-25'!L197,IF('dash board'!$H$5="Ipca Laboratories Ltd.",'IPCALAB 7-4-23&amp;24,24&amp;25'!F197,IF('dash board'!$H$5="MRF Ltd.",'-MRF-7423-24&amp;24-25'!L197,"")))))</f>
        <v>948572</v>
      </c>
    </row>
    <row r="199" spans="1:6" x14ac:dyDescent="0.3">
      <c r="A199" s="126">
        <v>45099</v>
      </c>
      <c r="B199">
        <f>IF('dash board'!$H$5="Dixon Technologies (India) Ltd.",'DIXON7423-24&amp;24-25'!H198,IF('dash board'!$H$5="Bharat Forge Ltd.",'BHARATFOR 7424-25&amp;23-24'!B198,IF('dash board'!$H$5="Persistent Systems Ltd.",'PERSISTENT 23-24&amp;24-25'!H198,IF('dash board'!$H$5="Ipca Laboratories Ltd.",'IPCALAB 7-4-23&amp;24,24&amp;25'!D198,IF('dash board'!$H$5="MRF Ltd.",'-MRF-7423-24&amp;24-25'!H198,"")))))</f>
        <v>730.55</v>
      </c>
      <c r="C199">
        <f>IF('dash board'!$H$5="Dixon Technologies (India) Ltd.",'DIXON7423-24&amp;24-25'!D198,IF('dash board'!$H$5="Bharat Forge Ltd.",'BHARATFOR 7424-25&amp;23-24'!D198,IF('dash board'!$H$5="Persistent Systems Ltd.",'PERSISTENT 23-24&amp;24-25'!D198,IF('dash board'!$H$5="Ipca Laboratories Ltd.",'IPCALAB 7-4-23&amp;24,24&amp;25'!H198,IF('dash board'!$H$5="MRF Ltd.",'-MRF-7423-24&amp;24-25'!D198,"")))))</f>
        <v>740.85</v>
      </c>
      <c r="D199">
        <f>IF('dash board'!$H$5="Dixon Technologies (India) Ltd.",'DIXON7423-24&amp;24-25'!E198,IF('dash board'!$H$5="Bharat Forge Ltd.",'BHARATFOR 7424-25&amp;23-24'!E198,IF('dash board'!$H$5="Persistent Systems Ltd.",'PERSISTENT 23-24&amp;24-25'!E198,IF('dash board'!$H$5="Ipca Laboratories Ltd.",'IPCALAB 7-4-23&amp;24,24&amp;25'!I198,IF('dash board'!$H$5="MRF Ltd.",'-MRF-7423-24&amp;24-25'!E198,"")))))</f>
        <v>726.45</v>
      </c>
      <c r="E199">
        <f>IF('dash board'!$H$5="Dixon Technologies (India) Ltd.",'DIXON7423-24&amp;24-25'!C198,IF('dash board'!$H$5="Bharat Forge Ltd.",'BHARATFOR 7424-25&amp;23-24'!C198,IF('dash board'!$H$5="Persistent Systems Ltd.",'PERSISTENT 23-24&amp;24-25'!C198,IF('dash board'!$H$5="Ipca Laboratories Ltd.",'IPCALAB 7-4-23&amp;24,24&amp;25'!G198,IF('dash board'!$H$5="MRF Ltd.",'-MRF-7423-24&amp;24-25'!C198,"")))))</f>
        <v>737.25</v>
      </c>
      <c r="F199">
        <f>IF('dash board'!$H$5="Dixon Technologies (India) Ltd.",'DIXON7423-24&amp;24-25'!L198,IF('dash board'!$H$5="Bharat Forge Ltd.",'BHARATFOR 7424-25&amp;23-24'!L198,IF('dash board'!$H$5="Persistent Systems Ltd.",'PERSISTENT 23-24&amp;24-25'!L198,IF('dash board'!$H$5="Ipca Laboratories Ltd.",'IPCALAB 7-4-23&amp;24,24&amp;25'!F198,IF('dash board'!$H$5="MRF Ltd.",'-MRF-7423-24&amp;24-25'!L198,"")))))</f>
        <v>438986</v>
      </c>
    </row>
    <row r="200" spans="1:6" x14ac:dyDescent="0.3">
      <c r="A200" s="126">
        <v>45098</v>
      </c>
      <c r="B200">
        <f>IF('dash board'!$H$5="Dixon Technologies (India) Ltd.",'DIXON7423-24&amp;24-25'!H199,IF('dash board'!$H$5="Bharat Forge Ltd.",'BHARATFOR 7424-25&amp;23-24'!B199,IF('dash board'!$H$5="Persistent Systems Ltd.",'PERSISTENT 23-24&amp;24-25'!H199,IF('dash board'!$H$5="Ipca Laboratories Ltd.",'IPCALAB 7-4-23&amp;24,24&amp;25'!D199,IF('dash board'!$H$5="MRF Ltd.",'-MRF-7423-24&amp;24-25'!H199,"")))))</f>
        <v>737.25</v>
      </c>
      <c r="C200">
        <f>IF('dash board'!$H$5="Dixon Technologies (India) Ltd.",'DIXON7423-24&amp;24-25'!D199,IF('dash board'!$H$5="Bharat Forge Ltd.",'BHARATFOR 7424-25&amp;23-24'!D199,IF('dash board'!$H$5="Persistent Systems Ltd.",'PERSISTENT 23-24&amp;24-25'!D199,IF('dash board'!$H$5="Ipca Laboratories Ltd.",'IPCALAB 7-4-23&amp;24,24&amp;25'!H199,IF('dash board'!$H$5="MRF Ltd.",'-MRF-7423-24&amp;24-25'!D199,"")))))</f>
        <v>742.85</v>
      </c>
      <c r="D200">
        <f>IF('dash board'!$H$5="Dixon Technologies (India) Ltd.",'DIXON7423-24&amp;24-25'!E199,IF('dash board'!$H$5="Bharat Forge Ltd.",'BHARATFOR 7424-25&amp;23-24'!E199,IF('dash board'!$H$5="Persistent Systems Ltd.",'PERSISTENT 23-24&amp;24-25'!E199,IF('dash board'!$H$5="Ipca Laboratories Ltd.",'IPCALAB 7-4-23&amp;24,24&amp;25'!I199,IF('dash board'!$H$5="MRF Ltd.",'-MRF-7423-24&amp;24-25'!E199,"")))))</f>
        <v>729.25</v>
      </c>
      <c r="E200">
        <f>IF('dash board'!$H$5="Dixon Technologies (India) Ltd.",'DIXON7423-24&amp;24-25'!C199,IF('dash board'!$H$5="Bharat Forge Ltd.",'BHARATFOR 7424-25&amp;23-24'!C199,IF('dash board'!$H$5="Persistent Systems Ltd.",'PERSISTENT 23-24&amp;24-25'!C199,IF('dash board'!$H$5="Ipca Laboratories Ltd.",'IPCALAB 7-4-23&amp;24,24&amp;25'!G199,IF('dash board'!$H$5="MRF Ltd.",'-MRF-7423-24&amp;24-25'!C199,"")))))</f>
        <v>731.2</v>
      </c>
      <c r="F200">
        <f>IF('dash board'!$H$5="Dixon Technologies (India) Ltd.",'DIXON7423-24&amp;24-25'!L199,IF('dash board'!$H$5="Bharat Forge Ltd.",'BHARATFOR 7424-25&amp;23-24'!L199,IF('dash board'!$H$5="Persistent Systems Ltd.",'PERSISTENT 23-24&amp;24-25'!L199,IF('dash board'!$H$5="Ipca Laboratories Ltd.",'IPCALAB 7-4-23&amp;24,24&amp;25'!F199,IF('dash board'!$H$5="MRF Ltd.",'-MRF-7423-24&amp;24-25'!L199,"")))))</f>
        <v>313244</v>
      </c>
    </row>
    <row r="201" spans="1:6" x14ac:dyDescent="0.3">
      <c r="A201" s="126">
        <v>45097</v>
      </c>
      <c r="B201">
        <f>IF('dash board'!$H$5="Dixon Technologies (India) Ltd.",'DIXON7423-24&amp;24-25'!H200,IF('dash board'!$H$5="Bharat Forge Ltd.",'BHARATFOR 7424-25&amp;23-24'!B200,IF('dash board'!$H$5="Persistent Systems Ltd.",'PERSISTENT 23-24&amp;24-25'!H200,IF('dash board'!$H$5="Ipca Laboratories Ltd.",'IPCALAB 7-4-23&amp;24,24&amp;25'!D200,IF('dash board'!$H$5="MRF Ltd.",'-MRF-7423-24&amp;24-25'!H200,"")))))</f>
        <v>731.2</v>
      </c>
      <c r="C201">
        <f>IF('dash board'!$H$5="Dixon Technologies (India) Ltd.",'DIXON7423-24&amp;24-25'!D200,IF('dash board'!$H$5="Bharat Forge Ltd.",'BHARATFOR 7424-25&amp;23-24'!D200,IF('dash board'!$H$5="Persistent Systems Ltd.",'PERSISTENT 23-24&amp;24-25'!D200,IF('dash board'!$H$5="Ipca Laboratories Ltd.",'IPCALAB 7-4-23&amp;24,24&amp;25'!H200,IF('dash board'!$H$5="MRF Ltd.",'-MRF-7423-24&amp;24-25'!D200,"")))))</f>
        <v>736</v>
      </c>
      <c r="D201">
        <f>IF('dash board'!$H$5="Dixon Technologies (India) Ltd.",'DIXON7423-24&amp;24-25'!E200,IF('dash board'!$H$5="Bharat Forge Ltd.",'BHARATFOR 7424-25&amp;23-24'!E200,IF('dash board'!$H$5="Persistent Systems Ltd.",'PERSISTENT 23-24&amp;24-25'!E200,IF('dash board'!$H$5="Ipca Laboratories Ltd.",'IPCALAB 7-4-23&amp;24,24&amp;25'!I200,IF('dash board'!$H$5="MRF Ltd.",'-MRF-7423-24&amp;24-25'!E200,"")))))</f>
        <v>726.2</v>
      </c>
      <c r="E201">
        <f>IF('dash board'!$H$5="Dixon Technologies (India) Ltd.",'DIXON7423-24&amp;24-25'!C200,IF('dash board'!$H$5="Bharat Forge Ltd.",'BHARATFOR 7424-25&amp;23-24'!C200,IF('dash board'!$H$5="Persistent Systems Ltd.",'PERSISTENT 23-24&amp;24-25'!C200,IF('dash board'!$H$5="Ipca Laboratories Ltd.",'IPCALAB 7-4-23&amp;24,24&amp;25'!G200,IF('dash board'!$H$5="MRF Ltd.",'-MRF-7423-24&amp;24-25'!C200,"")))))</f>
        <v>728.3</v>
      </c>
      <c r="F201">
        <f>IF('dash board'!$H$5="Dixon Technologies (India) Ltd.",'DIXON7423-24&amp;24-25'!L200,IF('dash board'!$H$5="Bharat Forge Ltd.",'BHARATFOR 7424-25&amp;23-24'!L200,IF('dash board'!$H$5="Persistent Systems Ltd.",'PERSISTENT 23-24&amp;24-25'!L200,IF('dash board'!$H$5="Ipca Laboratories Ltd.",'IPCALAB 7-4-23&amp;24,24&amp;25'!F200,IF('dash board'!$H$5="MRF Ltd.",'-MRF-7423-24&amp;24-25'!L200,"")))))</f>
        <v>191483</v>
      </c>
    </row>
    <row r="202" spans="1:6" x14ac:dyDescent="0.3">
      <c r="A202" s="126">
        <v>45096</v>
      </c>
      <c r="B202">
        <f>IF('dash board'!$H$5="Dixon Technologies (India) Ltd.",'DIXON7423-24&amp;24-25'!H201,IF('dash board'!$H$5="Bharat Forge Ltd.",'BHARATFOR 7424-25&amp;23-24'!B201,IF('dash board'!$H$5="Persistent Systems Ltd.",'PERSISTENT 23-24&amp;24-25'!H201,IF('dash board'!$H$5="Ipca Laboratories Ltd.",'IPCALAB 7-4-23&amp;24,24&amp;25'!D201,IF('dash board'!$H$5="MRF Ltd.",'-MRF-7423-24&amp;24-25'!H201,"")))))</f>
        <v>727.65</v>
      </c>
      <c r="C202">
        <f>IF('dash board'!$H$5="Dixon Technologies (India) Ltd.",'DIXON7423-24&amp;24-25'!D201,IF('dash board'!$H$5="Bharat Forge Ltd.",'BHARATFOR 7424-25&amp;23-24'!D201,IF('dash board'!$H$5="Persistent Systems Ltd.",'PERSISTENT 23-24&amp;24-25'!D201,IF('dash board'!$H$5="Ipca Laboratories Ltd.",'IPCALAB 7-4-23&amp;24,24&amp;25'!H201,IF('dash board'!$H$5="MRF Ltd.",'-MRF-7423-24&amp;24-25'!D201,"")))))</f>
        <v>741.65</v>
      </c>
      <c r="D202">
        <f>IF('dash board'!$H$5="Dixon Technologies (India) Ltd.",'DIXON7423-24&amp;24-25'!E201,IF('dash board'!$H$5="Bharat Forge Ltd.",'BHARATFOR 7424-25&amp;23-24'!E201,IF('dash board'!$H$5="Persistent Systems Ltd.",'PERSISTENT 23-24&amp;24-25'!E201,IF('dash board'!$H$5="Ipca Laboratories Ltd.",'IPCALAB 7-4-23&amp;24,24&amp;25'!I201,IF('dash board'!$H$5="MRF Ltd.",'-MRF-7423-24&amp;24-25'!E201,"")))))</f>
        <v>725.2</v>
      </c>
      <c r="E202">
        <f>IF('dash board'!$H$5="Dixon Technologies (India) Ltd.",'DIXON7423-24&amp;24-25'!C201,IF('dash board'!$H$5="Bharat Forge Ltd.",'BHARATFOR 7424-25&amp;23-24'!C201,IF('dash board'!$H$5="Persistent Systems Ltd.",'PERSISTENT 23-24&amp;24-25'!C201,IF('dash board'!$H$5="Ipca Laboratories Ltd.",'IPCALAB 7-4-23&amp;24,24&amp;25'!G201,IF('dash board'!$H$5="MRF Ltd.",'-MRF-7423-24&amp;24-25'!C201,"")))))</f>
        <v>735.55</v>
      </c>
      <c r="F202">
        <f>IF('dash board'!$H$5="Dixon Technologies (India) Ltd.",'DIXON7423-24&amp;24-25'!L201,IF('dash board'!$H$5="Bharat Forge Ltd.",'BHARATFOR 7424-25&amp;23-24'!L201,IF('dash board'!$H$5="Persistent Systems Ltd.",'PERSISTENT 23-24&amp;24-25'!L201,IF('dash board'!$H$5="Ipca Laboratories Ltd.",'IPCALAB 7-4-23&amp;24,24&amp;25'!F201,IF('dash board'!$H$5="MRF Ltd.",'-MRF-7423-24&amp;24-25'!L201,"")))))</f>
        <v>495776</v>
      </c>
    </row>
    <row r="203" spans="1:6" x14ac:dyDescent="0.3">
      <c r="A203" s="126">
        <v>45093</v>
      </c>
      <c r="B203">
        <f>IF('dash board'!$H$5="Dixon Technologies (India) Ltd.",'DIXON7423-24&amp;24-25'!H202,IF('dash board'!$H$5="Bharat Forge Ltd.",'BHARATFOR 7424-25&amp;23-24'!B202,IF('dash board'!$H$5="Persistent Systems Ltd.",'PERSISTENT 23-24&amp;24-25'!H202,IF('dash board'!$H$5="Ipca Laboratories Ltd.",'IPCALAB 7-4-23&amp;24,24&amp;25'!D202,IF('dash board'!$H$5="MRF Ltd.",'-MRF-7423-24&amp;24-25'!H202,"")))))</f>
        <v>735.35</v>
      </c>
      <c r="C203">
        <f>IF('dash board'!$H$5="Dixon Technologies (India) Ltd.",'DIXON7423-24&amp;24-25'!D202,IF('dash board'!$H$5="Bharat Forge Ltd.",'BHARATFOR 7424-25&amp;23-24'!D202,IF('dash board'!$H$5="Persistent Systems Ltd.",'PERSISTENT 23-24&amp;24-25'!D202,IF('dash board'!$H$5="Ipca Laboratories Ltd.",'IPCALAB 7-4-23&amp;24,24&amp;25'!H202,IF('dash board'!$H$5="MRF Ltd.",'-MRF-7423-24&amp;24-25'!D202,"")))))</f>
        <v>737.5</v>
      </c>
      <c r="D203">
        <f>IF('dash board'!$H$5="Dixon Technologies (India) Ltd.",'DIXON7423-24&amp;24-25'!E202,IF('dash board'!$H$5="Bharat Forge Ltd.",'BHARATFOR 7424-25&amp;23-24'!E202,IF('dash board'!$H$5="Persistent Systems Ltd.",'PERSISTENT 23-24&amp;24-25'!E202,IF('dash board'!$H$5="Ipca Laboratories Ltd.",'IPCALAB 7-4-23&amp;24,24&amp;25'!I202,IF('dash board'!$H$5="MRF Ltd.",'-MRF-7423-24&amp;24-25'!E202,"")))))</f>
        <v>720.25</v>
      </c>
      <c r="E203">
        <f>IF('dash board'!$H$5="Dixon Technologies (India) Ltd.",'DIXON7423-24&amp;24-25'!C202,IF('dash board'!$H$5="Bharat Forge Ltd.",'BHARATFOR 7424-25&amp;23-24'!C202,IF('dash board'!$H$5="Persistent Systems Ltd.",'PERSISTENT 23-24&amp;24-25'!C202,IF('dash board'!$H$5="Ipca Laboratories Ltd.",'IPCALAB 7-4-23&amp;24,24&amp;25'!G202,IF('dash board'!$H$5="MRF Ltd.",'-MRF-7423-24&amp;24-25'!C202,"")))))</f>
        <v>722</v>
      </c>
      <c r="F203">
        <f>IF('dash board'!$H$5="Dixon Technologies (India) Ltd.",'DIXON7423-24&amp;24-25'!L202,IF('dash board'!$H$5="Bharat Forge Ltd.",'BHARATFOR 7424-25&amp;23-24'!L202,IF('dash board'!$H$5="Persistent Systems Ltd.",'PERSISTENT 23-24&amp;24-25'!L202,IF('dash board'!$H$5="Ipca Laboratories Ltd.",'IPCALAB 7-4-23&amp;24,24&amp;25'!F202,IF('dash board'!$H$5="MRF Ltd.",'-MRF-7423-24&amp;24-25'!L202,"")))))</f>
        <v>535841</v>
      </c>
    </row>
    <row r="204" spans="1:6" x14ac:dyDescent="0.3">
      <c r="A204" s="126">
        <v>45092</v>
      </c>
      <c r="B204">
        <f>IF('dash board'!$H$5="Dixon Technologies (India) Ltd.",'DIXON7423-24&amp;24-25'!H203,IF('dash board'!$H$5="Bharat Forge Ltd.",'BHARATFOR 7424-25&amp;23-24'!B203,IF('dash board'!$H$5="Persistent Systems Ltd.",'PERSISTENT 23-24&amp;24-25'!H203,IF('dash board'!$H$5="Ipca Laboratories Ltd.",'IPCALAB 7-4-23&amp;24,24&amp;25'!D203,IF('dash board'!$H$5="MRF Ltd.",'-MRF-7423-24&amp;24-25'!H203,"")))))</f>
        <v>720.65</v>
      </c>
      <c r="C204">
        <f>IF('dash board'!$H$5="Dixon Technologies (India) Ltd.",'DIXON7423-24&amp;24-25'!D203,IF('dash board'!$H$5="Bharat Forge Ltd.",'BHARATFOR 7424-25&amp;23-24'!D203,IF('dash board'!$H$5="Persistent Systems Ltd.",'PERSISTENT 23-24&amp;24-25'!D203,IF('dash board'!$H$5="Ipca Laboratories Ltd.",'IPCALAB 7-4-23&amp;24,24&amp;25'!H203,IF('dash board'!$H$5="MRF Ltd.",'-MRF-7423-24&amp;24-25'!D203,"")))))</f>
        <v>727.5</v>
      </c>
      <c r="D204">
        <f>IF('dash board'!$H$5="Dixon Technologies (India) Ltd.",'DIXON7423-24&amp;24-25'!E203,IF('dash board'!$H$5="Bharat Forge Ltd.",'BHARATFOR 7424-25&amp;23-24'!E203,IF('dash board'!$H$5="Persistent Systems Ltd.",'PERSISTENT 23-24&amp;24-25'!E203,IF('dash board'!$H$5="Ipca Laboratories Ltd.",'IPCALAB 7-4-23&amp;24,24&amp;25'!I203,IF('dash board'!$H$5="MRF Ltd.",'-MRF-7423-24&amp;24-25'!E203,"")))))</f>
        <v>710</v>
      </c>
      <c r="E204">
        <f>IF('dash board'!$H$5="Dixon Technologies (India) Ltd.",'DIXON7423-24&amp;24-25'!C203,IF('dash board'!$H$5="Bharat Forge Ltd.",'BHARATFOR 7424-25&amp;23-24'!C203,IF('dash board'!$H$5="Persistent Systems Ltd.",'PERSISTENT 23-24&amp;24-25'!C203,IF('dash board'!$H$5="Ipca Laboratories Ltd.",'IPCALAB 7-4-23&amp;24,24&amp;25'!G203,IF('dash board'!$H$5="MRF Ltd.",'-MRF-7423-24&amp;24-25'!C203,"")))))</f>
        <v>715.1</v>
      </c>
      <c r="F204">
        <f>IF('dash board'!$H$5="Dixon Technologies (India) Ltd.",'DIXON7423-24&amp;24-25'!L203,IF('dash board'!$H$5="Bharat Forge Ltd.",'BHARATFOR 7424-25&amp;23-24'!L203,IF('dash board'!$H$5="Persistent Systems Ltd.",'PERSISTENT 23-24&amp;24-25'!L203,IF('dash board'!$H$5="Ipca Laboratories Ltd.",'IPCALAB 7-4-23&amp;24,24&amp;25'!F203,IF('dash board'!$H$5="MRF Ltd.",'-MRF-7423-24&amp;24-25'!L203,"")))))</f>
        <v>420937</v>
      </c>
    </row>
    <row r="205" spans="1:6" x14ac:dyDescent="0.3">
      <c r="A205" s="126">
        <v>45091</v>
      </c>
      <c r="B205">
        <f>IF('dash board'!$H$5="Dixon Technologies (India) Ltd.",'DIXON7423-24&amp;24-25'!H204,IF('dash board'!$H$5="Bharat Forge Ltd.",'BHARATFOR 7424-25&amp;23-24'!B204,IF('dash board'!$H$5="Persistent Systems Ltd.",'PERSISTENT 23-24&amp;24-25'!H204,IF('dash board'!$H$5="Ipca Laboratories Ltd.",'IPCALAB 7-4-23&amp;24,24&amp;25'!D204,IF('dash board'!$H$5="MRF Ltd.",'-MRF-7423-24&amp;24-25'!H204,"")))))</f>
        <v>716.85</v>
      </c>
      <c r="C205">
        <f>IF('dash board'!$H$5="Dixon Technologies (India) Ltd.",'DIXON7423-24&amp;24-25'!D204,IF('dash board'!$H$5="Bharat Forge Ltd.",'BHARATFOR 7424-25&amp;23-24'!D204,IF('dash board'!$H$5="Persistent Systems Ltd.",'PERSISTENT 23-24&amp;24-25'!D204,IF('dash board'!$H$5="Ipca Laboratories Ltd.",'IPCALAB 7-4-23&amp;24,24&amp;25'!H204,IF('dash board'!$H$5="MRF Ltd.",'-MRF-7423-24&amp;24-25'!D204,"")))))</f>
        <v>740.5</v>
      </c>
      <c r="D205">
        <f>IF('dash board'!$H$5="Dixon Technologies (India) Ltd.",'DIXON7423-24&amp;24-25'!E204,IF('dash board'!$H$5="Bharat Forge Ltd.",'BHARATFOR 7424-25&amp;23-24'!E204,IF('dash board'!$H$5="Persistent Systems Ltd.",'PERSISTENT 23-24&amp;24-25'!E204,IF('dash board'!$H$5="Ipca Laboratories Ltd.",'IPCALAB 7-4-23&amp;24,24&amp;25'!I204,IF('dash board'!$H$5="MRF Ltd.",'-MRF-7423-24&amp;24-25'!E204,"")))))</f>
        <v>712.4</v>
      </c>
      <c r="E205">
        <f>IF('dash board'!$H$5="Dixon Technologies (India) Ltd.",'DIXON7423-24&amp;24-25'!C204,IF('dash board'!$H$5="Bharat Forge Ltd.",'BHARATFOR 7424-25&amp;23-24'!C204,IF('dash board'!$H$5="Persistent Systems Ltd.",'PERSISTENT 23-24&amp;24-25'!C204,IF('dash board'!$H$5="Ipca Laboratories Ltd.",'IPCALAB 7-4-23&amp;24,24&amp;25'!G204,IF('dash board'!$H$5="MRF Ltd.",'-MRF-7423-24&amp;24-25'!C204,"")))))</f>
        <v>736</v>
      </c>
      <c r="F205">
        <f>IF('dash board'!$H$5="Dixon Technologies (India) Ltd.",'DIXON7423-24&amp;24-25'!L204,IF('dash board'!$H$5="Bharat Forge Ltd.",'BHARATFOR 7424-25&amp;23-24'!L204,IF('dash board'!$H$5="Persistent Systems Ltd.",'PERSISTENT 23-24&amp;24-25'!L204,IF('dash board'!$H$5="Ipca Laboratories Ltd.",'IPCALAB 7-4-23&amp;24,24&amp;25'!F204,IF('dash board'!$H$5="MRF Ltd.",'-MRF-7423-24&amp;24-25'!L204,"")))))</f>
        <v>1769514</v>
      </c>
    </row>
    <row r="206" spans="1:6" x14ac:dyDescent="0.3">
      <c r="A206" s="126">
        <v>45090</v>
      </c>
      <c r="B206">
        <f>IF('dash board'!$H$5="Dixon Technologies (India) Ltd.",'DIXON7423-24&amp;24-25'!H205,IF('dash board'!$H$5="Bharat Forge Ltd.",'BHARATFOR 7424-25&amp;23-24'!B205,IF('dash board'!$H$5="Persistent Systems Ltd.",'PERSISTENT 23-24&amp;24-25'!H205,IF('dash board'!$H$5="Ipca Laboratories Ltd.",'IPCALAB 7-4-23&amp;24,24&amp;25'!D205,IF('dash board'!$H$5="MRF Ltd.",'-MRF-7423-24&amp;24-25'!H205,"")))))</f>
        <v>734.85</v>
      </c>
      <c r="C206">
        <f>IF('dash board'!$H$5="Dixon Technologies (India) Ltd.",'DIXON7423-24&amp;24-25'!D205,IF('dash board'!$H$5="Bharat Forge Ltd.",'BHARATFOR 7424-25&amp;23-24'!D205,IF('dash board'!$H$5="Persistent Systems Ltd.",'PERSISTENT 23-24&amp;24-25'!D205,IF('dash board'!$H$5="Ipca Laboratories Ltd.",'IPCALAB 7-4-23&amp;24,24&amp;25'!H205,IF('dash board'!$H$5="MRF Ltd.",'-MRF-7423-24&amp;24-25'!D205,"")))))</f>
        <v>748.2</v>
      </c>
      <c r="D206">
        <f>IF('dash board'!$H$5="Dixon Technologies (India) Ltd.",'DIXON7423-24&amp;24-25'!E205,IF('dash board'!$H$5="Bharat Forge Ltd.",'BHARATFOR 7424-25&amp;23-24'!E205,IF('dash board'!$H$5="Persistent Systems Ltd.",'PERSISTENT 23-24&amp;24-25'!E205,IF('dash board'!$H$5="Ipca Laboratories Ltd.",'IPCALAB 7-4-23&amp;24,24&amp;25'!I205,IF('dash board'!$H$5="MRF Ltd.",'-MRF-7423-24&amp;24-25'!E205,"")))))</f>
        <v>729.25</v>
      </c>
      <c r="E206">
        <f>IF('dash board'!$H$5="Dixon Technologies (India) Ltd.",'DIXON7423-24&amp;24-25'!C205,IF('dash board'!$H$5="Bharat Forge Ltd.",'BHARATFOR 7424-25&amp;23-24'!C205,IF('dash board'!$H$5="Persistent Systems Ltd.",'PERSISTENT 23-24&amp;24-25'!C205,IF('dash board'!$H$5="Ipca Laboratories Ltd.",'IPCALAB 7-4-23&amp;24,24&amp;25'!G205,IF('dash board'!$H$5="MRF Ltd.",'-MRF-7423-24&amp;24-25'!C205,"")))))</f>
        <v>731.55</v>
      </c>
      <c r="F206">
        <f>IF('dash board'!$H$5="Dixon Technologies (India) Ltd.",'DIXON7423-24&amp;24-25'!L205,IF('dash board'!$H$5="Bharat Forge Ltd.",'BHARATFOR 7424-25&amp;23-24'!L205,IF('dash board'!$H$5="Persistent Systems Ltd.",'PERSISTENT 23-24&amp;24-25'!L205,IF('dash board'!$H$5="Ipca Laboratories Ltd.",'IPCALAB 7-4-23&amp;24,24&amp;25'!F205,IF('dash board'!$H$5="MRF Ltd.",'-MRF-7423-24&amp;24-25'!L205,"")))))</f>
        <v>1310904</v>
      </c>
    </row>
    <row r="207" spans="1:6" x14ac:dyDescent="0.3">
      <c r="A207" s="126">
        <v>45089</v>
      </c>
      <c r="B207">
        <f>IF('dash board'!$H$5="Dixon Technologies (India) Ltd.",'DIXON7423-24&amp;24-25'!H206,IF('dash board'!$H$5="Bharat Forge Ltd.",'BHARATFOR 7424-25&amp;23-24'!B206,IF('dash board'!$H$5="Persistent Systems Ltd.",'PERSISTENT 23-24&amp;24-25'!H206,IF('dash board'!$H$5="Ipca Laboratories Ltd.",'IPCALAB 7-4-23&amp;24,24&amp;25'!D206,IF('dash board'!$H$5="MRF Ltd.",'-MRF-7423-24&amp;24-25'!H206,"")))))</f>
        <v>730.55</v>
      </c>
      <c r="C207">
        <f>IF('dash board'!$H$5="Dixon Technologies (India) Ltd.",'DIXON7423-24&amp;24-25'!D206,IF('dash board'!$H$5="Bharat Forge Ltd.",'BHARATFOR 7424-25&amp;23-24'!D206,IF('dash board'!$H$5="Persistent Systems Ltd.",'PERSISTENT 23-24&amp;24-25'!D206,IF('dash board'!$H$5="Ipca Laboratories Ltd.",'IPCALAB 7-4-23&amp;24,24&amp;25'!H206,IF('dash board'!$H$5="MRF Ltd.",'-MRF-7423-24&amp;24-25'!D206,"")))))</f>
        <v>742.45</v>
      </c>
      <c r="D207">
        <f>IF('dash board'!$H$5="Dixon Technologies (India) Ltd.",'DIXON7423-24&amp;24-25'!E206,IF('dash board'!$H$5="Bharat Forge Ltd.",'BHARATFOR 7424-25&amp;23-24'!E206,IF('dash board'!$H$5="Persistent Systems Ltd.",'PERSISTENT 23-24&amp;24-25'!E206,IF('dash board'!$H$5="Ipca Laboratories Ltd.",'IPCALAB 7-4-23&amp;24,24&amp;25'!I206,IF('dash board'!$H$5="MRF Ltd.",'-MRF-7423-24&amp;24-25'!E206,"")))))</f>
        <v>720</v>
      </c>
      <c r="E207">
        <f>IF('dash board'!$H$5="Dixon Technologies (India) Ltd.",'DIXON7423-24&amp;24-25'!C206,IF('dash board'!$H$5="Bharat Forge Ltd.",'BHARATFOR 7424-25&amp;23-24'!C206,IF('dash board'!$H$5="Persistent Systems Ltd.",'PERSISTENT 23-24&amp;24-25'!C206,IF('dash board'!$H$5="Ipca Laboratories Ltd.",'IPCALAB 7-4-23&amp;24,24&amp;25'!G206,IF('dash board'!$H$5="MRF Ltd.",'-MRF-7423-24&amp;24-25'!C206,"")))))</f>
        <v>730</v>
      </c>
      <c r="F207">
        <f>IF('dash board'!$H$5="Dixon Technologies (India) Ltd.",'DIXON7423-24&amp;24-25'!L206,IF('dash board'!$H$5="Bharat Forge Ltd.",'BHARATFOR 7424-25&amp;23-24'!L206,IF('dash board'!$H$5="Persistent Systems Ltd.",'PERSISTENT 23-24&amp;24-25'!L206,IF('dash board'!$H$5="Ipca Laboratories Ltd.",'IPCALAB 7-4-23&amp;24,24&amp;25'!F206,IF('dash board'!$H$5="MRF Ltd.",'-MRF-7423-24&amp;24-25'!L206,"")))))</f>
        <v>1543263</v>
      </c>
    </row>
    <row r="208" spans="1:6" x14ac:dyDescent="0.3">
      <c r="A208" s="126">
        <v>45086</v>
      </c>
      <c r="B208">
        <f>IF('dash board'!$H$5="Dixon Technologies (India) Ltd.",'DIXON7423-24&amp;24-25'!H207,IF('dash board'!$H$5="Bharat Forge Ltd.",'BHARATFOR 7424-25&amp;23-24'!B207,IF('dash board'!$H$5="Persistent Systems Ltd.",'PERSISTENT 23-24&amp;24-25'!H207,IF('dash board'!$H$5="Ipca Laboratories Ltd.",'IPCALAB 7-4-23&amp;24,24&amp;25'!D207,IF('dash board'!$H$5="MRF Ltd.",'-MRF-7423-24&amp;24-25'!H207,"")))))</f>
        <v>727.95</v>
      </c>
      <c r="C208">
        <f>IF('dash board'!$H$5="Dixon Technologies (India) Ltd.",'DIXON7423-24&amp;24-25'!D207,IF('dash board'!$H$5="Bharat Forge Ltd.",'BHARATFOR 7424-25&amp;23-24'!D207,IF('dash board'!$H$5="Persistent Systems Ltd.",'PERSISTENT 23-24&amp;24-25'!D207,IF('dash board'!$H$5="Ipca Laboratories Ltd.",'IPCALAB 7-4-23&amp;24,24&amp;25'!H207,IF('dash board'!$H$5="MRF Ltd.",'-MRF-7423-24&amp;24-25'!D207,"")))))</f>
        <v>738.6</v>
      </c>
      <c r="D208">
        <f>IF('dash board'!$H$5="Dixon Technologies (India) Ltd.",'DIXON7423-24&amp;24-25'!E207,IF('dash board'!$H$5="Bharat Forge Ltd.",'BHARATFOR 7424-25&amp;23-24'!E207,IF('dash board'!$H$5="Persistent Systems Ltd.",'PERSISTENT 23-24&amp;24-25'!E207,IF('dash board'!$H$5="Ipca Laboratories Ltd.",'IPCALAB 7-4-23&amp;24,24&amp;25'!I207,IF('dash board'!$H$5="MRF Ltd.",'-MRF-7423-24&amp;24-25'!E207,"")))))</f>
        <v>726.05</v>
      </c>
      <c r="E208">
        <f>IF('dash board'!$H$5="Dixon Technologies (India) Ltd.",'DIXON7423-24&amp;24-25'!C207,IF('dash board'!$H$5="Bharat Forge Ltd.",'BHARATFOR 7424-25&amp;23-24'!C207,IF('dash board'!$H$5="Persistent Systems Ltd.",'PERSISTENT 23-24&amp;24-25'!C207,IF('dash board'!$H$5="Ipca Laboratories Ltd.",'IPCALAB 7-4-23&amp;24,24&amp;25'!G207,IF('dash board'!$H$5="MRF Ltd.",'-MRF-7423-24&amp;24-25'!C207,"")))))</f>
        <v>735</v>
      </c>
      <c r="F208">
        <f>IF('dash board'!$H$5="Dixon Technologies (India) Ltd.",'DIXON7423-24&amp;24-25'!L207,IF('dash board'!$H$5="Bharat Forge Ltd.",'BHARATFOR 7424-25&amp;23-24'!L207,IF('dash board'!$H$5="Persistent Systems Ltd.",'PERSISTENT 23-24&amp;24-25'!L207,IF('dash board'!$H$5="Ipca Laboratories Ltd.",'IPCALAB 7-4-23&amp;24,24&amp;25'!F207,IF('dash board'!$H$5="MRF Ltd.",'-MRF-7423-24&amp;24-25'!L207,"")))))</f>
        <v>924468</v>
      </c>
    </row>
    <row r="209" spans="1:6" x14ac:dyDescent="0.3">
      <c r="A209" s="126">
        <v>45085</v>
      </c>
      <c r="B209">
        <f>IF('dash board'!$H$5="Dixon Technologies (India) Ltd.",'DIXON7423-24&amp;24-25'!H208,IF('dash board'!$H$5="Bharat Forge Ltd.",'BHARATFOR 7424-25&amp;23-24'!B208,IF('dash board'!$H$5="Persistent Systems Ltd.",'PERSISTENT 23-24&amp;24-25'!H208,IF('dash board'!$H$5="Ipca Laboratories Ltd.",'IPCALAB 7-4-23&amp;24,24&amp;25'!D208,IF('dash board'!$H$5="MRF Ltd.",'-MRF-7423-24&amp;24-25'!H208,"")))))</f>
        <v>735.8</v>
      </c>
      <c r="C209">
        <f>IF('dash board'!$H$5="Dixon Technologies (India) Ltd.",'DIXON7423-24&amp;24-25'!D208,IF('dash board'!$H$5="Bharat Forge Ltd.",'BHARATFOR 7424-25&amp;23-24'!D208,IF('dash board'!$H$5="Persistent Systems Ltd.",'PERSISTENT 23-24&amp;24-25'!D208,IF('dash board'!$H$5="Ipca Laboratories Ltd.",'IPCALAB 7-4-23&amp;24,24&amp;25'!H208,IF('dash board'!$H$5="MRF Ltd.",'-MRF-7423-24&amp;24-25'!D208,"")))))</f>
        <v>751.5</v>
      </c>
      <c r="D209">
        <f>IF('dash board'!$H$5="Dixon Technologies (India) Ltd.",'DIXON7423-24&amp;24-25'!E208,IF('dash board'!$H$5="Bharat Forge Ltd.",'BHARATFOR 7424-25&amp;23-24'!E208,IF('dash board'!$H$5="Persistent Systems Ltd.",'PERSISTENT 23-24&amp;24-25'!E208,IF('dash board'!$H$5="Ipca Laboratories Ltd.",'IPCALAB 7-4-23&amp;24,24&amp;25'!I208,IF('dash board'!$H$5="MRF Ltd.",'-MRF-7423-24&amp;24-25'!E208,"")))))</f>
        <v>731.2</v>
      </c>
      <c r="E209">
        <f>IF('dash board'!$H$5="Dixon Technologies (India) Ltd.",'DIXON7423-24&amp;24-25'!C208,IF('dash board'!$H$5="Bharat Forge Ltd.",'BHARATFOR 7424-25&amp;23-24'!C208,IF('dash board'!$H$5="Persistent Systems Ltd.",'PERSISTENT 23-24&amp;24-25'!C208,IF('dash board'!$H$5="Ipca Laboratories Ltd.",'IPCALAB 7-4-23&amp;24,24&amp;25'!G208,IF('dash board'!$H$5="MRF Ltd.",'-MRF-7423-24&amp;24-25'!C208,"")))))</f>
        <v>745.85</v>
      </c>
      <c r="F209">
        <f>IF('dash board'!$H$5="Dixon Technologies (India) Ltd.",'DIXON7423-24&amp;24-25'!L208,IF('dash board'!$H$5="Bharat Forge Ltd.",'BHARATFOR 7424-25&amp;23-24'!L208,IF('dash board'!$H$5="Persistent Systems Ltd.",'PERSISTENT 23-24&amp;24-25'!L208,IF('dash board'!$H$5="Ipca Laboratories Ltd.",'IPCALAB 7-4-23&amp;24,24&amp;25'!F208,IF('dash board'!$H$5="MRF Ltd.",'-MRF-7423-24&amp;24-25'!L208,"")))))</f>
        <v>440665</v>
      </c>
    </row>
    <row r="210" spans="1:6" x14ac:dyDescent="0.3">
      <c r="A210" s="126">
        <v>45084</v>
      </c>
      <c r="B210">
        <f>IF('dash board'!$H$5="Dixon Technologies (India) Ltd.",'DIXON7423-24&amp;24-25'!H209,IF('dash board'!$H$5="Bharat Forge Ltd.",'BHARATFOR 7424-25&amp;23-24'!B209,IF('dash board'!$H$5="Persistent Systems Ltd.",'PERSISTENT 23-24&amp;24-25'!H209,IF('dash board'!$H$5="Ipca Laboratories Ltd.",'IPCALAB 7-4-23&amp;24,24&amp;25'!D209,IF('dash board'!$H$5="MRF Ltd.",'-MRF-7423-24&amp;24-25'!H209,"")))))</f>
        <v>746.05</v>
      </c>
      <c r="C210">
        <f>IF('dash board'!$H$5="Dixon Technologies (India) Ltd.",'DIXON7423-24&amp;24-25'!D209,IF('dash board'!$H$5="Bharat Forge Ltd.",'BHARATFOR 7424-25&amp;23-24'!D209,IF('dash board'!$H$5="Persistent Systems Ltd.",'PERSISTENT 23-24&amp;24-25'!D209,IF('dash board'!$H$5="Ipca Laboratories Ltd.",'IPCALAB 7-4-23&amp;24,24&amp;25'!H209,IF('dash board'!$H$5="MRF Ltd.",'-MRF-7423-24&amp;24-25'!D209,"")))))</f>
        <v>760.95</v>
      </c>
      <c r="D210">
        <f>IF('dash board'!$H$5="Dixon Technologies (India) Ltd.",'DIXON7423-24&amp;24-25'!E209,IF('dash board'!$H$5="Bharat Forge Ltd.",'BHARATFOR 7424-25&amp;23-24'!E209,IF('dash board'!$H$5="Persistent Systems Ltd.",'PERSISTENT 23-24&amp;24-25'!E209,IF('dash board'!$H$5="Ipca Laboratories Ltd.",'IPCALAB 7-4-23&amp;24,24&amp;25'!I209,IF('dash board'!$H$5="MRF Ltd.",'-MRF-7423-24&amp;24-25'!E209,"")))))</f>
        <v>743</v>
      </c>
      <c r="E210">
        <f>IF('dash board'!$H$5="Dixon Technologies (India) Ltd.",'DIXON7423-24&amp;24-25'!C209,IF('dash board'!$H$5="Bharat Forge Ltd.",'BHARATFOR 7424-25&amp;23-24'!C209,IF('dash board'!$H$5="Persistent Systems Ltd.",'PERSISTENT 23-24&amp;24-25'!C209,IF('dash board'!$H$5="Ipca Laboratories Ltd.",'IPCALAB 7-4-23&amp;24,24&amp;25'!G209,IF('dash board'!$H$5="MRF Ltd.",'-MRF-7423-24&amp;24-25'!C209,"")))))</f>
        <v>748</v>
      </c>
      <c r="F210">
        <f>IF('dash board'!$H$5="Dixon Technologies (India) Ltd.",'DIXON7423-24&amp;24-25'!L209,IF('dash board'!$H$5="Bharat Forge Ltd.",'BHARATFOR 7424-25&amp;23-24'!L209,IF('dash board'!$H$5="Persistent Systems Ltd.",'PERSISTENT 23-24&amp;24-25'!L209,IF('dash board'!$H$5="Ipca Laboratories Ltd.",'IPCALAB 7-4-23&amp;24,24&amp;25'!F209,IF('dash board'!$H$5="MRF Ltd.",'-MRF-7423-24&amp;24-25'!L209,"")))))</f>
        <v>693875</v>
      </c>
    </row>
    <row r="211" spans="1:6" x14ac:dyDescent="0.3">
      <c r="A211" s="126">
        <v>45083</v>
      </c>
      <c r="B211">
        <f>IF('dash board'!$H$5="Dixon Technologies (India) Ltd.",'DIXON7423-24&amp;24-25'!H210,IF('dash board'!$H$5="Bharat Forge Ltd.",'BHARATFOR 7424-25&amp;23-24'!B210,IF('dash board'!$H$5="Persistent Systems Ltd.",'PERSISTENT 23-24&amp;24-25'!H210,IF('dash board'!$H$5="Ipca Laboratories Ltd.",'IPCALAB 7-4-23&amp;24,24&amp;25'!D210,IF('dash board'!$H$5="MRF Ltd.",'-MRF-7423-24&amp;24-25'!H210,"")))))</f>
        <v>748.05</v>
      </c>
      <c r="C211">
        <f>IF('dash board'!$H$5="Dixon Technologies (India) Ltd.",'DIXON7423-24&amp;24-25'!D210,IF('dash board'!$H$5="Bharat Forge Ltd.",'BHARATFOR 7424-25&amp;23-24'!D210,IF('dash board'!$H$5="Persistent Systems Ltd.",'PERSISTENT 23-24&amp;24-25'!D210,IF('dash board'!$H$5="Ipca Laboratories Ltd.",'IPCALAB 7-4-23&amp;24,24&amp;25'!H210,IF('dash board'!$H$5="MRF Ltd.",'-MRF-7423-24&amp;24-25'!D210,"")))))</f>
        <v>753</v>
      </c>
      <c r="D211">
        <f>IF('dash board'!$H$5="Dixon Technologies (India) Ltd.",'DIXON7423-24&amp;24-25'!E210,IF('dash board'!$H$5="Bharat Forge Ltd.",'BHARATFOR 7424-25&amp;23-24'!E210,IF('dash board'!$H$5="Persistent Systems Ltd.",'PERSISTENT 23-24&amp;24-25'!E210,IF('dash board'!$H$5="Ipca Laboratories Ltd.",'IPCALAB 7-4-23&amp;24,24&amp;25'!I210,IF('dash board'!$H$5="MRF Ltd.",'-MRF-7423-24&amp;24-25'!E210,"")))))</f>
        <v>719.55</v>
      </c>
      <c r="E211">
        <f>IF('dash board'!$H$5="Dixon Technologies (India) Ltd.",'DIXON7423-24&amp;24-25'!C210,IF('dash board'!$H$5="Bharat Forge Ltd.",'BHARATFOR 7424-25&amp;23-24'!C210,IF('dash board'!$H$5="Persistent Systems Ltd.",'PERSISTENT 23-24&amp;24-25'!C210,IF('dash board'!$H$5="Ipca Laboratories Ltd.",'IPCALAB 7-4-23&amp;24,24&amp;25'!G210,IF('dash board'!$H$5="MRF Ltd.",'-MRF-7423-24&amp;24-25'!C210,"")))))</f>
        <v>730</v>
      </c>
      <c r="F211">
        <f>IF('dash board'!$H$5="Dixon Technologies (India) Ltd.",'DIXON7423-24&amp;24-25'!L210,IF('dash board'!$H$5="Bharat Forge Ltd.",'BHARATFOR 7424-25&amp;23-24'!L210,IF('dash board'!$H$5="Persistent Systems Ltd.",'PERSISTENT 23-24&amp;24-25'!L210,IF('dash board'!$H$5="Ipca Laboratories Ltd.",'IPCALAB 7-4-23&amp;24,24&amp;25'!F210,IF('dash board'!$H$5="MRF Ltd.",'-MRF-7423-24&amp;24-25'!L210,"")))))</f>
        <v>1511180</v>
      </c>
    </row>
    <row r="212" spans="1:6" x14ac:dyDescent="0.3">
      <c r="A212" s="126">
        <v>45082</v>
      </c>
      <c r="B212">
        <f>IF('dash board'!$H$5="Dixon Technologies (India) Ltd.",'DIXON7423-24&amp;24-25'!H211,IF('dash board'!$H$5="Bharat Forge Ltd.",'BHARATFOR 7424-25&amp;23-24'!B211,IF('dash board'!$H$5="Persistent Systems Ltd.",'PERSISTENT 23-24&amp;24-25'!H211,IF('dash board'!$H$5="Ipca Laboratories Ltd.",'IPCALAB 7-4-23&amp;24,24&amp;25'!D211,IF('dash board'!$H$5="MRF Ltd.",'-MRF-7423-24&amp;24-25'!H211,"")))))</f>
        <v>725.3</v>
      </c>
      <c r="C212">
        <f>IF('dash board'!$H$5="Dixon Technologies (India) Ltd.",'DIXON7423-24&amp;24-25'!D211,IF('dash board'!$H$5="Bharat Forge Ltd.",'BHARATFOR 7424-25&amp;23-24'!D211,IF('dash board'!$H$5="Persistent Systems Ltd.",'PERSISTENT 23-24&amp;24-25'!D211,IF('dash board'!$H$5="Ipca Laboratories Ltd.",'IPCALAB 7-4-23&amp;24,24&amp;25'!H211,IF('dash board'!$H$5="MRF Ltd.",'-MRF-7423-24&amp;24-25'!D211,"")))))</f>
        <v>726.6</v>
      </c>
      <c r="D212">
        <f>IF('dash board'!$H$5="Dixon Technologies (India) Ltd.",'DIXON7423-24&amp;24-25'!E211,IF('dash board'!$H$5="Bharat Forge Ltd.",'BHARATFOR 7424-25&amp;23-24'!E211,IF('dash board'!$H$5="Persistent Systems Ltd.",'PERSISTENT 23-24&amp;24-25'!E211,IF('dash board'!$H$5="Ipca Laboratories Ltd.",'IPCALAB 7-4-23&amp;24,24&amp;25'!I211,IF('dash board'!$H$5="MRF Ltd.",'-MRF-7423-24&amp;24-25'!E211,"")))))</f>
        <v>700.15</v>
      </c>
      <c r="E212">
        <f>IF('dash board'!$H$5="Dixon Technologies (India) Ltd.",'DIXON7423-24&amp;24-25'!C211,IF('dash board'!$H$5="Bharat Forge Ltd.",'BHARATFOR 7424-25&amp;23-24'!C211,IF('dash board'!$H$5="Persistent Systems Ltd.",'PERSISTENT 23-24&amp;24-25'!C211,IF('dash board'!$H$5="Ipca Laboratories Ltd.",'IPCALAB 7-4-23&amp;24,24&amp;25'!G211,IF('dash board'!$H$5="MRF Ltd.",'-MRF-7423-24&amp;24-25'!C211,"")))))</f>
        <v>704.65</v>
      </c>
      <c r="F212">
        <f>IF('dash board'!$H$5="Dixon Technologies (India) Ltd.",'DIXON7423-24&amp;24-25'!L211,IF('dash board'!$H$5="Bharat Forge Ltd.",'BHARATFOR 7424-25&amp;23-24'!L211,IF('dash board'!$H$5="Persistent Systems Ltd.",'PERSISTENT 23-24&amp;24-25'!L211,IF('dash board'!$H$5="Ipca Laboratories Ltd.",'IPCALAB 7-4-23&amp;24,24&amp;25'!F211,IF('dash board'!$H$5="MRF Ltd.",'-MRF-7423-24&amp;24-25'!L211,"")))))</f>
        <v>741353</v>
      </c>
    </row>
    <row r="213" spans="1:6" x14ac:dyDescent="0.3">
      <c r="A213" s="126">
        <v>45079</v>
      </c>
      <c r="B213">
        <f>IF('dash board'!$H$5="Dixon Technologies (India) Ltd.",'DIXON7423-24&amp;24-25'!H212,IF('dash board'!$H$5="Bharat Forge Ltd.",'BHARATFOR 7424-25&amp;23-24'!B212,IF('dash board'!$H$5="Persistent Systems Ltd.",'PERSISTENT 23-24&amp;24-25'!H212,IF('dash board'!$H$5="Ipca Laboratories Ltd.",'IPCALAB 7-4-23&amp;24,24&amp;25'!D212,IF('dash board'!$H$5="MRF Ltd.",'-MRF-7423-24&amp;24-25'!H212,"")))))</f>
        <v>714.2</v>
      </c>
      <c r="C213">
        <f>IF('dash board'!$H$5="Dixon Technologies (India) Ltd.",'DIXON7423-24&amp;24-25'!D212,IF('dash board'!$H$5="Bharat Forge Ltd.",'BHARATFOR 7424-25&amp;23-24'!D212,IF('dash board'!$H$5="Persistent Systems Ltd.",'PERSISTENT 23-24&amp;24-25'!D212,IF('dash board'!$H$5="Ipca Laboratories Ltd.",'IPCALAB 7-4-23&amp;24,24&amp;25'!H212,IF('dash board'!$H$5="MRF Ltd.",'-MRF-7423-24&amp;24-25'!D212,"")))))</f>
        <v>717</v>
      </c>
      <c r="D213">
        <f>IF('dash board'!$H$5="Dixon Technologies (India) Ltd.",'DIXON7423-24&amp;24-25'!E212,IF('dash board'!$H$5="Bharat Forge Ltd.",'BHARATFOR 7424-25&amp;23-24'!E212,IF('dash board'!$H$5="Persistent Systems Ltd.",'PERSISTENT 23-24&amp;24-25'!E212,IF('dash board'!$H$5="Ipca Laboratories Ltd.",'IPCALAB 7-4-23&amp;24,24&amp;25'!I212,IF('dash board'!$H$5="MRF Ltd.",'-MRF-7423-24&amp;24-25'!E212,"")))))</f>
        <v>703</v>
      </c>
      <c r="E213">
        <f>IF('dash board'!$H$5="Dixon Technologies (India) Ltd.",'DIXON7423-24&amp;24-25'!C212,IF('dash board'!$H$5="Bharat Forge Ltd.",'BHARATFOR 7424-25&amp;23-24'!C212,IF('dash board'!$H$5="Persistent Systems Ltd.",'PERSISTENT 23-24&amp;24-25'!C212,IF('dash board'!$H$5="Ipca Laboratories Ltd.",'IPCALAB 7-4-23&amp;24,24&amp;25'!G212,IF('dash board'!$H$5="MRF Ltd.",'-MRF-7423-24&amp;24-25'!C212,"")))))</f>
        <v>705.5</v>
      </c>
      <c r="F213">
        <f>IF('dash board'!$H$5="Dixon Technologies (India) Ltd.",'DIXON7423-24&amp;24-25'!L212,IF('dash board'!$H$5="Bharat Forge Ltd.",'BHARATFOR 7424-25&amp;23-24'!L212,IF('dash board'!$H$5="Persistent Systems Ltd.",'PERSISTENT 23-24&amp;24-25'!L212,IF('dash board'!$H$5="Ipca Laboratories Ltd.",'IPCALAB 7-4-23&amp;24,24&amp;25'!F212,IF('dash board'!$H$5="MRF Ltd.",'-MRF-7423-24&amp;24-25'!L212,"")))))</f>
        <v>643392</v>
      </c>
    </row>
    <row r="214" spans="1:6" x14ac:dyDescent="0.3">
      <c r="A214" s="126">
        <v>45078</v>
      </c>
      <c r="B214">
        <f>IF('dash board'!$H$5="Dixon Technologies (India) Ltd.",'DIXON7423-24&amp;24-25'!H213,IF('dash board'!$H$5="Bharat Forge Ltd.",'BHARATFOR 7424-25&amp;23-24'!B213,IF('dash board'!$H$5="Persistent Systems Ltd.",'PERSISTENT 23-24&amp;24-25'!H213,IF('dash board'!$H$5="Ipca Laboratories Ltd.",'IPCALAB 7-4-23&amp;24,24&amp;25'!D213,IF('dash board'!$H$5="MRF Ltd.",'-MRF-7423-24&amp;24-25'!H213,"")))))</f>
        <v>705.5</v>
      </c>
      <c r="C214">
        <f>IF('dash board'!$H$5="Dixon Technologies (India) Ltd.",'DIXON7423-24&amp;24-25'!D213,IF('dash board'!$H$5="Bharat Forge Ltd.",'BHARATFOR 7424-25&amp;23-24'!D213,IF('dash board'!$H$5="Persistent Systems Ltd.",'PERSISTENT 23-24&amp;24-25'!D213,IF('dash board'!$H$5="Ipca Laboratories Ltd.",'IPCALAB 7-4-23&amp;24,24&amp;25'!H213,IF('dash board'!$H$5="MRF Ltd.",'-MRF-7423-24&amp;24-25'!D213,"")))))</f>
        <v>711.45</v>
      </c>
      <c r="D214">
        <f>IF('dash board'!$H$5="Dixon Technologies (India) Ltd.",'DIXON7423-24&amp;24-25'!E213,IF('dash board'!$H$5="Bharat Forge Ltd.",'BHARATFOR 7424-25&amp;23-24'!E213,IF('dash board'!$H$5="Persistent Systems Ltd.",'PERSISTENT 23-24&amp;24-25'!E213,IF('dash board'!$H$5="Ipca Laboratories Ltd.",'IPCALAB 7-4-23&amp;24,24&amp;25'!I213,IF('dash board'!$H$5="MRF Ltd.",'-MRF-7423-24&amp;24-25'!E213,"")))))</f>
        <v>698.6</v>
      </c>
      <c r="E214">
        <f>IF('dash board'!$H$5="Dixon Technologies (India) Ltd.",'DIXON7423-24&amp;24-25'!C213,IF('dash board'!$H$5="Bharat Forge Ltd.",'BHARATFOR 7424-25&amp;23-24'!C213,IF('dash board'!$H$5="Persistent Systems Ltd.",'PERSISTENT 23-24&amp;24-25'!C213,IF('dash board'!$H$5="Ipca Laboratories Ltd.",'IPCALAB 7-4-23&amp;24,24&amp;25'!G213,IF('dash board'!$H$5="MRF Ltd.",'-MRF-7423-24&amp;24-25'!C213,"")))))</f>
        <v>705</v>
      </c>
      <c r="F214">
        <f>IF('dash board'!$H$5="Dixon Technologies (India) Ltd.",'DIXON7423-24&amp;24-25'!L213,IF('dash board'!$H$5="Bharat Forge Ltd.",'BHARATFOR 7424-25&amp;23-24'!L213,IF('dash board'!$H$5="Persistent Systems Ltd.",'PERSISTENT 23-24&amp;24-25'!L213,IF('dash board'!$H$5="Ipca Laboratories Ltd.",'IPCALAB 7-4-23&amp;24,24&amp;25'!F213,IF('dash board'!$H$5="MRF Ltd.",'-MRF-7423-24&amp;24-25'!L213,"")))))</f>
        <v>346424</v>
      </c>
    </row>
    <row r="215" spans="1:6" x14ac:dyDescent="0.3">
      <c r="A215" s="126">
        <v>45077</v>
      </c>
      <c r="B215">
        <f>IF('dash board'!$H$5="Dixon Technologies (India) Ltd.",'DIXON7423-24&amp;24-25'!H214,IF('dash board'!$H$5="Bharat Forge Ltd.",'BHARATFOR 7424-25&amp;23-24'!B214,IF('dash board'!$H$5="Persistent Systems Ltd.",'PERSISTENT 23-24&amp;24-25'!H214,IF('dash board'!$H$5="Ipca Laboratories Ltd.",'IPCALAB 7-4-23&amp;24,24&amp;25'!D214,IF('dash board'!$H$5="MRF Ltd.",'-MRF-7423-24&amp;24-25'!H214,"")))))</f>
        <v>700.95</v>
      </c>
      <c r="C215">
        <f>IF('dash board'!$H$5="Dixon Technologies (India) Ltd.",'DIXON7423-24&amp;24-25'!D214,IF('dash board'!$H$5="Bharat Forge Ltd.",'BHARATFOR 7424-25&amp;23-24'!D214,IF('dash board'!$H$5="Persistent Systems Ltd.",'PERSISTENT 23-24&amp;24-25'!D214,IF('dash board'!$H$5="Ipca Laboratories Ltd.",'IPCALAB 7-4-23&amp;24,24&amp;25'!H214,IF('dash board'!$H$5="MRF Ltd.",'-MRF-7423-24&amp;24-25'!D214,"")))))</f>
        <v>706.95</v>
      </c>
      <c r="D215">
        <f>IF('dash board'!$H$5="Dixon Technologies (India) Ltd.",'DIXON7423-24&amp;24-25'!E214,IF('dash board'!$H$5="Bharat Forge Ltd.",'BHARATFOR 7424-25&amp;23-24'!E214,IF('dash board'!$H$5="Persistent Systems Ltd.",'PERSISTENT 23-24&amp;24-25'!E214,IF('dash board'!$H$5="Ipca Laboratories Ltd.",'IPCALAB 7-4-23&amp;24,24&amp;25'!I214,IF('dash board'!$H$5="MRF Ltd.",'-MRF-7423-24&amp;24-25'!E214,"")))))</f>
        <v>685.8</v>
      </c>
      <c r="E215">
        <f>IF('dash board'!$H$5="Dixon Technologies (India) Ltd.",'DIXON7423-24&amp;24-25'!C214,IF('dash board'!$H$5="Bharat Forge Ltd.",'BHARATFOR 7424-25&amp;23-24'!C214,IF('dash board'!$H$5="Persistent Systems Ltd.",'PERSISTENT 23-24&amp;24-25'!C214,IF('dash board'!$H$5="Ipca Laboratories Ltd.",'IPCALAB 7-4-23&amp;24,24&amp;25'!G214,IF('dash board'!$H$5="MRF Ltd.",'-MRF-7423-24&amp;24-25'!C214,"")))))</f>
        <v>690</v>
      </c>
      <c r="F215">
        <f>IF('dash board'!$H$5="Dixon Technologies (India) Ltd.",'DIXON7423-24&amp;24-25'!L214,IF('dash board'!$H$5="Bharat Forge Ltd.",'BHARATFOR 7424-25&amp;23-24'!L214,IF('dash board'!$H$5="Persistent Systems Ltd.",'PERSISTENT 23-24&amp;24-25'!L214,IF('dash board'!$H$5="Ipca Laboratories Ltd.",'IPCALAB 7-4-23&amp;24,24&amp;25'!F214,IF('dash board'!$H$5="MRF Ltd.",'-MRF-7423-24&amp;24-25'!L214,"")))))</f>
        <v>924542</v>
      </c>
    </row>
    <row r="216" spans="1:6" x14ac:dyDescent="0.3">
      <c r="A216" s="126">
        <v>45076</v>
      </c>
      <c r="B216">
        <f>IF('dash board'!$H$5="Dixon Technologies (India) Ltd.",'DIXON7423-24&amp;24-25'!H215,IF('dash board'!$H$5="Bharat Forge Ltd.",'BHARATFOR 7424-25&amp;23-24'!B215,IF('dash board'!$H$5="Persistent Systems Ltd.",'PERSISTENT 23-24&amp;24-25'!H215,IF('dash board'!$H$5="Ipca Laboratories Ltd.",'IPCALAB 7-4-23&amp;24,24&amp;25'!D215,IF('dash board'!$H$5="MRF Ltd.",'-MRF-7423-24&amp;24-25'!H215,"")))))</f>
        <v>687.95</v>
      </c>
      <c r="C216">
        <f>IF('dash board'!$H$5="Dixon Technologies (India) Ltd.",'DIXON7423-24&amp;24-25'!D215,IF('dash board'!$H$5="Bharat Forge Ltd.",'BHARATFOR 7424-25&amp;23-24'!D215,IF('dash board'!$H$5="Persistent Systems Ltd.",'PERSISTENT 23-24&amp;24-25'!D215,IF('dash board'!$H$5="Ipca Laboratories Ltd.",'IPCALAB 7-4-23&amp;24,24&amp;25'!H215,IF('dash board'!$H$5="MRF Ltd.",'-MRF-7423-24&amp;24-25'!D215,"")))))</f>
        <v>693.9</v>
      </c>
      <c r="D216">
        <f>IF('dash board'!$H$5="Dixon Technologies (India) Ltd.",'DIXON7423-24&amp;24-25'!E215,IF('dash board'!$H$5="Bharat Forge Ltd.",'BHARATFOR 7424-25&amp;23-24'!E215,IF('dash board'!$H$5="Persistent Systems Ltd.",'PERSISTENT 23-24&amp;24-25'!E215,IF('dash board'!$H$5="Ipca Laboratories Ltd.",'IPCALAB 7-4-23&amp;24,24&amp;25'!I215,IF('dash board'!$H$5="MRF Ltd.",'-MRF-7423-24&amp;24-25'!E215,"")))))</f>
        <v>683.05</v>
      </c>
      <c r="E216">
        <f>IF('dash board'!$H$5="Dixon Technologies (India) Ltd.",'DIXON7423-24&amp;24-25'!C215,IF('dash board'!$H$5="Bharat Forge Ltd.",'BHARATFOR 7424-25&amp;23-24'!C215,IF('dash board'!$H$5="Persistent Systems Ltd.",'PERSISTENT 23-24&amp;24-25'!C215,IF('dash board'!$H$5="Ipca Laboratories Ltd.",'IPCALAB 7-4-23&amp;24,24&amp;25'!G215,IF('dash board'!$H$5="MRF Ltd.",'-MRF-7423-24&amp;24-25'!C215,"")))))</f>
        <v>690</v>
      </c>
      <c r="F216">
        <f>IF('dash board'!$H$5="Dixon Technologies (India) Ltd.",'DIXON7423-24&amp;24-25'!L215,IF('dash board'!$H$5="Bharat Forge Ltd.",'BHARATFOR 7424-25&amp;23-24'!L215,IF('dash board'!$H$5="Persistent Systems Ltd.",'PERSISTENT 23-24&amp;24-25'!L215,IF('dash board'!$H$5="Ipca Laboratories Ltd.",'IPCALAB 7-4-23&amp;24,24&amp;25'!F215,IF('dash board'!$H$5="MRF Ltd.",'-MRF-7423-24&amp;24-25'!L215,"")))))</f>
        <v>681693</v>
      </c>
    </row>
    <row r="217" spans="1:6" x14ac:dyDescent="0.3">
      <c r="A217" s="126">
        <v>45075</v>
      </c>
      <c r="B217">
        <f>IF('dash board'!$H$5="Dixon Technologies (India) Ltd.",'DIXON7423-24&amp;24-25'!H216,IF('dash board'!$H$5="Bharat Forge Ltd.",'BHARATFOR 7424-25&amp;23-24'!B216,IF('dash board'!$H$5="Persistent Systems Ltd.",'PERSISTENT 23-24&amp;24-25'!H216,IF('dash board'!$H$5="Ipca Laboratories Ltd.",'IPCALAB 7-4-23&amp;24,24&amp;25'!D216,IF('dash board'!$H$5="MRF Ltd.",'-MRF-7423-24&amp;24-25'!H216,"")))))</f>
        <v>689.1</v>
      </c>
      <c r="C217">
        <f>IF('dash board'!$H$5="Dixon Technologies (India) Ltd.",'DIXON7423-24&amp;24-25'!D216,IF('dash board'!$H$5="Bharat Forge Ltd.",'BHARATFOR 7424-25&amp;23-24'!D216,IF('dash board'!$H$5="Persistent Systems Ltd.",'PERSISTENT 23-24&amp;24-25'!D216,IF('dash board'!$H$5="Ipca Laboratories Ltd.",'IPCALAB 7-4-23&amp;24,24&amp;25'!H216,IF('dash board'!$H$5="MRF Ltd.",'-MRF-7423-24&amp;24-25'!D216,"")))))</f>
        <v>691.35</v>
      </c>
      <c r="D217">
        <f>IF('dash board'!$H$5="Dixon Technologies (India) Ltd.",'DIXON7423-24&amp;24-25'!E216,IF('dash board'!$H$5="Bharat Forge Ltd.",'BHARATFOR 7424-25&amp;23-24'!E216,IF('dash board'!$H$5="Persistent Systems Ltd.",'PERSISTENT 23-24&amp;24-25'!E216,IF('dash board'!$H$5="Ipca Laboratories Ltd.",'IPCALAB 7-4-23&amp;24,24&amp;25'!I216,IF('dash board'!$H$5="MRF Ltd.",'-MRF-7423-24&amp;24-25'!E216,"")))))</f>
        <v>675.45</v>
      </c>
      <c r="E217">
        <f>IF('dash board'!$H$5="Dixon Technologies (India) Ltd.",'DIXON7423-24&amp;24-25'!C216,IF('dash board'!$H$5="Bharat Forge Ltd.",'BHARATFOR 7424-25&amp;23-24'!C216,IF('dash board'!$H$5="Persistent Systems Ltd.",'PERSISTENT 23-24&amp;24-25'!C216,IF('dash board'!$H$5="Ipca Laboratories Ltd.",'IPCALAB 7-4-23&amp;24,24&amp;25'!G216,IF('dash board'!$H$5="MRF Ltd.",'-MRF-7423-24&amp;24-25'!C216,"")))))</f>
        <v>686.45</v>
      </c>
      <c r="F217">
        <f>IF('dash board'!$H$5="Dixon Technologies (India) Ltd.",'DIXON7423-24&amp;24-25'!L216,IF('dash board'!$H$5="Bharat Forge Ltd.",'BHARATFOR 7424-25&amp;23-24'!L216,IF('dash board'!$H$5="Persistent Systems Ltd.",'PERSISTENT 23-24&amp;24-25'!L216,IF('dash board'!$H$5="Ipca Laboratories Ltd.",'IPCALAB 7-4-23&amp;24,24&amp;25'!F216,IF('dash board'!$H$5="MRF Ltd.",'-MRF-7423-24&amp;24-25'!L216,"")))))</f>
        <v>962650</v>
      </c>
    </row>
    <row r="218" spans="1:6" x14ac:dyDescent="0.3">
      <c r="A218" s="126">
        <v>45072</v>
      </c>
      <c r="B218">
        <f>IF('dash board'!$H$5="Dixon Technologies (India) Ltd.",'DIXON7423-24&amp;24-25'!H217,IF('dash board'!$H$5="Bharat Forge Ltd.",'BHARATFOR 7424-25&amp;23-24'!B217,IF('dash board'!$H$5="Persistent Systems Ltd.",'PERSISTENT 23-24&amp;24-25'!H217,IF('dash board'!$H$5="Ipca Laboratories Ltd.",'IPCALAB 7-4-23&amp;24,24&amp;25'!D217,IF('dash board'!$H$5="MRF Ltd.",'-MRF-7423-24&amp;24-25'!H217,"")))))</f>
        <v>684.45</v>
      </c>
      <c r="C218">
        <f>IF('dash board'!$H$5="Dixon Technologies (India) Ltd.",'DIXON7423-24&amp;24-25'!D217,IF('dash board'!$H$5="Bharat Forge Ltd.",'BHARATFOR 7424-25&amp;23-24'!D217,IF('dash board'!$H$5="Persistent Systems Ltd.",'PERSISTENT 23-24&amp;24-25'!D217,IF('dash board'!$H$5="Ipca Laboratories Ltd.",'IPCALAB 7-4-23&amp;24,24&amp;25'!H217,IF('dash board'!$H$5="MRF Ltd.",'-MRF-7423-24&amp;24-25'!D217,"")))))</f>
        <v>685.9</v>
      </c>
      <c r="D218">
        <f>IF('dash board'!$H$5="Dixon Technologies (India) Ltd.",'DIXON7423-24&amp;24-25'!E217,IF('dash board'!$H$5="Bharat Forge Ltd.",'BHARATFOR 7424-25&amp;23-24'!E217,IF('dash board'!$H$5="Persistent Systems Ltd.",'PERSISTENT 23-24&amp;24-25'!E217,IF('dash board'!$H$5="Ipca Laboratories Ltd.",'IPCALAB 7-4-23&amp;24,24&amp;25'!I217,IF('dash board'!$H$5="MRF Ltd.",'-MRF-7423-24&amp;24-25'!E217,"")))))</f>
        <v>677.55</v>
      </c>
      <c r="E218">
        <f>IF('dash board'!$H$5="Dixon Technologies (India) Ltd.",'DIXON7423-24&amp;24-25'!C217,IF('dash board'!$H$5="Bharat Forge Ltd.",'BHARATFOR 7424-25&amp;23-24'!C217,IF('dash board'!$H$5="Persistent Systems Ltd.",'PERSISTENT 23-24&amp;24-25'!C217,IF('dash board'!$H$5="Ipca Laboratories Ltd.",'IPCALAB 7-4-23&amp;24,24&amp;25'!G217,IF('dash board'!$H$5="MRF Ltd.",'-MRF-7423-24&amp;24-25'!C217,"")))))</f>
        <v>682.45</v>
      </c>
      <c r="F218">
        <f>IF('dash board'!$H$5="Dixon Technologies (India) Ltd.",'DIXON7423-24&amp;24-25'!L217,IF('dash board'!$H$5="Bharat Forge Ltd.",'BHARATFOR 7424-25&amp;23-24'!L217,IF('dash board'!$H$5="Persistent Systems Ltd.",'PERSISTENT 23-24&amp;24-25'!L217,IF('dash board'!$H$5="Ipca Laboratories Ltd.",'IPCALAB 7-4-23&amp;24,24&amp;25'!F217,IF('dash board'!$H$5="MRF Ltd.",'-MRF-7423-24&amp;24-25'!L217,"")))))</f>
        <v>171176</v>
      </c>
    </row>
    <row r="219" spans="1:6" x14ac:dyDescent="0.3">
      <c r="A219" s="126">
        <v>45071</v>
      </c>
      <c r="B219">
        <f>IF('dash board'!$H$5="Dixon Technologies (India) Ltd.",'DIXON7423-24&amp;24-25'!H218,IF('dash board'!$H$5="Bharat Forge Ltd.",'BHARATFOR 7424-25&amp;23-24'!B218,IF('dash board'!$H$5="Persistent Systems Ltd.",'PERSISTENT 23-24&amp;24-25'!H218,IF('dash board'!$H$5="Ipca Laboratories Ltd.",'IPCALAB 7-4-23&amp;24,24&amp;25'!D218,IF('dash board'!$H$5="MRF Ltd.",'-MRF-7423-24&amp;24-25'!H218,"")))))</f>
        <v>681.7</v>
      </c>
      <c r="C219">
        <f>IF('dash board'!$H$5="Dixon Technologies (India) Ltd.",'DIXON7423-24&amp;24-25'!D218,IF('dash board'!$H$5="Bharat Forge Ltd.",'BHARATFOR 7424-25&amp;23-24'!D218,IF('dash board'!$H$5="Persistent Systems Ltd.",'PERSISTENT 23-24&amp;24-25'!D218,IF('dash board'!$H$5="Ipca Laboratories Ltd.",'IPCALAB 7-4-23&amp;24,24&amp;25'!H218,IF('dash board'!$H$5="MRF Ltd.",'-MRF-7423-24&amp;24-25'!D218,"")))))</f>
        <v>687.95</v>
      </c>
      <c r="D219">
        <f>IF('dash board'!$H$5="Dixon Technologies (India) Ltd.",'DIXON7423-24&amp;24-25'!E218,IF('dash board'!$H$5="Bharat Forge Ltd.",'BHARATFOR 7424-25&amp;23-24'!E218,IF('dash board'!$H$5="Persistent Systems Ltd.",'PERSISTENT 23-24&amp;24-25'!E218,IF('dash board'!$H$5="Ipca Laboratories Ltd.",'IPCALAB 7-4-23&amp;24,24&amp;25'!I218,IF('dash board'!$H$5="MRF Ltd.",'-MRF-7423-24&amp;24-25'!E218,"")))))</f>
        <v>680</v>
      </c>
      <c r="E219">
        <f>IF('dash board'!$H$5="Dixon Technologies (India) Ltd.",'DIXON7423-24&amp;24-25'!C218,IF('dash board'!$H$5="Bharat Forge Ltd.",'BHARATFOR 7424-25&amp;23-24'!C218,IF('dash board'!$H$5="Persistent Systems Ltd.",'PERSISTENT 23-24&amp;24-25'!C218,IF('dash board'!$H$5="Ipca Laboratories Ltd.",'IPCALAB 7-4-23&amp;24,24&amp;25'!G218,IF('dash board'!$H$5="MRF Ltd.",'-MRF-7423-24&amp;24-25'!C218,"")))))</f>
        <v>684.8</v>
      </c>
      <c r="F219">
        <f>IF('dash board'!$H$5="Dixon Technologies (India) Ltd.",'DIXON7423-24&amp;24-25'!L218,IF('dash board'!$H$5="Bharat Forge Ltd.",'BHARATFOR 7424-25&amp;23-24'!L218,IF('dash board'!$H$5="Persistent Systems Ltd.",'PERSISTENT 23-24&amp;24-25'!L218,IF('dash board'!$H$5="Ipca Laboratories Ltd.",'IPCALAB 7-4-23&amp;24,24&amp;25'!F218,IF('dash board'!$H$5="MRF Ltd.",'-MRF-7423-24&amp;24-25'!L218,"")))))</f>
        <v>169398</v>
      </c>
    </row>
    <row r="220" spans="1:6" x14ac:dyDescent="0.3">
      <c r="A220" s="126">
        <v>45070</v>
      </c>
      <c r="B220">
        <f>IF('dash board'!$H$5="Dixon Technologies (India) Ltd.",'DIXON7423-24&amp;24-25'!H219,IF('dash board'!$H$5="Bharat Forge Ltd.",'BHARATFOR 7424-25&amp;23-24'!B219,IF('dash board'!$H$5="Persistent Systems Ltd.",'PERSISTENT 23-24&amp;24-25'!H219,IF('dash board'!$H$5="Ipca Laboratories Ltd.",'IPCALAB 7-4-23&amp;24,24&amp;25'!D219,IF('dash board'!$H$5="MRF Ltd.",'-MRF-7423-24&amp;24-25'!H219,"")))))</f>
        <v>684.9</v>
      </c>
      <c r="C220">
        <f>IF('dash board'!$H$5="Dixon Technologies (India) Ltd.",'DIXON7423-24&amp;24-25'!D219,IF('dash board'!$H$5="Bharat Forge Ltd.",'BHARATFOR 7424-25&amp;23-24'!D219,IF('dash board'!$H$5="Persistent Systems Ltd.",'PERSISTENT 23-24&amp;24-25'!D219,IF('dash board'!$H$5="Ipca Laboratories Ltd.",'IPCALAB 7-4-23&amp;24,24&amp;25'!H219,IF('dash board'!$H$5="MRF Ltd.",'-MRF-7423-24&amp;24-25'!D219,"")))))</f>
        <v>690</v>
      </c>
      <c r="D220">
        <f>IF('dash board'!$H$5="Dixon Technologies (India) Ltd.",'DIXON7423-24&amp;24-25'!E219,IF('dash board'!$H$5="Bharat Forge Ltd.",'BHARATFOR 7424-25&amp;23-24'!E219,IF('dash board'!$H$5="Persistent Systems Ltd.",'PERSISTENT 23-24&amp;24-25'!E219,IF('dash board'!$H$5="Ipca Laboratories Ltd.",'IPCALAB 7-4-23&amp;24,24&amp;25'!I219,IF('dash board'!$H$5="MRF Ltd.",'-MRF-7423-24&amp;24-25'!E219,"")))))</f>
        <v>682</v>
      </c>
      <c r="E220">
        <f>IF('dash board'!$H$5="Dixon Technologies (India) Ltd.",'DIXON7423-24&amp;24-25'!C219,IF('dash board'!$H$5="Bharat Forge Ltd.",'BHARATFOR 7424-25&amp;23-24'!C219,IF('dash board'!$H$5="Persistent Systems Ltd.",'PERSISTENT 23-24&amp;24-25'!C219,IF('dash board'!$H$5="Ipca Laboratories Ltd.",'IPCALAB 7-4-23&amp;24,24&amp;25'!G219,IF('dash board'!$H$5="MRF Ltd.",'-MRF-7423-24&amp;24-25'!C219,"")))))</f>
        <v>690</v>
      </c>
      <c r="F220">
        <f>IF('dash board'!$H$5="Dixon Technologies (India) Ltd.",'DIXON7423-24&amp;24-25'!L219,IF('dash board'!$H$5="Bharat Forge Ltd.",'BHARATFOR 7424-25&amp;23-24'!L219,IF('dash board'!$H$5="Persistent Systems Ltd.",'PERSISTENT 23-24&amp;24-25'!L219,IF('dash board'!$H$5="Ipca Laboratories Ltd.",'IPCALAB 7-4-23&amp;24,24&amp;25'!F219,IF('dash board'!$H$5="MRF Ltd.",'-MRF-7423-24&amp;24-25'!L219,"")))))</f>
        <v>268531</v>
      </c>
    </row>
    <row r="221" spans="1:6" x14ac:dyDescent="0.3">
      <c r="A221" s="126">
        <v>45069</v>
      </c>
      <c r="B221">
        <f>IF('dash board'!$H$5="Dixon Technologies (India) Ltd.",'DIXON7423-24&amp;24-25'!H220,IF('dash board'!$H$5="Bharat Forge Ltd.",'BHARATFOR 7424-25&amp;23-24'!B220,IF('dash board'!$H$5="Persistent Systems Ltd.",'PERSISTENT 23-24&amp;24-25'!H220,IF('dash board'!$H$5="Ipca Laboratories Ltd.",'IPCALAB 7-4-23&amp;24,24&amp;25'!D220,IF('dash board'!$H$5="MRF Ltd.",'-MRF-7423-24&amp;24-25'!H220,"")))))</f>
        <v>689.1</v>
      </c>
      <c r="C221">
        <f>IF('dash board'!$H$5="Dixon Technologies (India) Ltd.",'DIXON7423-24&amp;24-25'!D220,IF('dash board'!$H$5="Bharat Forge Ltd.",'BHARATFOR 7424-25&amp;23-24'!D220,IF('dash board'!$H$5="Persistent Systems Ltd.",'PERSISTENT 23-24&amp;24-25'!D220,IF('dash board'!$H$5="Ipca Laboratories Ltd.",'IPCALAB 7-4-23&amp;24,24&amp;25'!H220,IF('dash board'!$H$5="MRF Ltd.",'-MRF-7423-24&amp;24-25'!D220,"")))))</f>
        <v>690.95</v>
      </c>
      <c r="D221">
        <f>IF('dash board'!$H$5="Dixon Technologies (India) Ltd.",'DIXON7423-24&amp;24-25'!E220,IF('dash board'!$H$5="Bharat Forge Ltd.",'BHARATFOR 7424-25&amp;23-24'!E220,IF('dash board'!$H$5="Persistent Systems Ltd.",'PERSISTENT 23-24&amp;24-25'!E220,IF('dash board'!$H$5="Ipca Laboratories Ltd.",'IPCALAB 7-4-23&amp;24,24&amp;25'!I220,IF('dash board'!$H$5="MRF Ltd.",'-MRF-7423-24&amp;24-25'!E220,"")))))</f>
        <v>679.8</v>
      </c>
      <c r="E221">
        <f>IF('dash board'!$H$5="Dixon Technologies (India) Ltd.",'DIXON7423-24&amp;24-25'!C220,IF('dash board'!$H$5="Bharat Forge Ltd.",'BHARATFOR 7424-25&amp;23-24'!C220,IF('dash board'!$H$5="Persistent Systems Ltd.",'PERSISTENT 23-24&amp;24-25'!C220,IF('dash board'!$H$5="Ipca Laboratories Ltd.",'IPCALAB 7-4-23&amp;24,24&amp;25'!G220,IF('dash board'!$H$5="MRF Ltd.",'-MRF-7423-24&amp;24-25'!C220,"")))))</f>
        <v>683</v>
      </c>
      <c r="F221">
        <f>IF('dash board'!$H$5="Dixon Technologies (India) Ltd.",'DIXON7423-24&amp;24-25'!L220,IF('dash board'!$H$5="Bharat Forge Ltd.",'BHARATFOR 7424-25&amp;23-24'!L220,IF('dash board'!$H$5="Persistent Systems Ltd.",'PERSISTENT 23-24&amp;24-25'!L220,IF('dash board'!$H$5="Ipca Laboratories Ltd.",'IPCALAB 7-4-23&amp;24,24&amp;25'!F220,IF('dash board'!$H$5="MRF Ltd.",'-MRF-7423-24&amp;24-25'!L220,"")))))</f>
        <v>482981</v>
      </c>
    </row>
    <row r="222" spans="1:6" x14ac:dyDescent="0.3">
      <c r="A222" s="126">
        <v>45068</v>
      </c>
      <c r="B222">
        <f>IF('dash board'!$H$5="Dixon Technologies (India) Ltd.",'DIXON7423-24&amp;24-25'!H221,IF('dash board'!$H$5="Bharat Forge Ltd.",'BHARATFOR 7424-25&amp;23-24'!B221,IF('dash board'!$H$5="Persistent Systems Ltd.",'PERSISTENT 23-24&amp;24-25'!H221,IF('dash board'!$H$5="Ipca Laboratories Ltd.",'IPCALAB 7-4-23&amp;24,24&amp;25'!D221,IF('dash board'!$H$5="MRF Ltd.",'-MRF-7423-24&amp;24-25'!H221,"")))))</f>
        <v>682.15</v>
      </c>
      <c r="C222">
        <f>IF('dash board'!$H$5="Dixon Technologies (India) Ltd.",'DIXON7423-24&amp;24-25'!D221,IF('dash board'!$H$5="Bharat Forge Ltd.",'BHARATFOR 7424-25&amp;23-24'!D221,IF('dash board'!$H$5="Persistent Systems Ltd.",'PERSISTENT 23-24&amp;24-25'!D221,IF('dash board'!$H$5="Ipca Laboratories Ltd.",'IPCALAB 7-4-23&amp;24,24&amp;25'!H221,IF('dash board'!$H$5="MRF Ltd.",'-MRF-7423-24&amp;24-25'!D221,"")))))</f>
        <v>683.9</v>
      </c>
      <c r="D222">
        <f>IF('dash board'!$H$5="Dixon Technologies (India) Ltd.",'DIXON7423-24&amp;24-25'!E221,IF('dash board'!$H$5="Bharat Forge Ltd.",'BHARATFOR 7424-25&amp;23-24'!E221,IF('dash board'!$H$5="Persistent Systems Ltd.",'PERSISTENT 23-24&amp;24-25'!E221,IF('dash board'!$H$5="Ipca Laboratories Ltd.",'IPCALAB 7-4-23&amp;24,24&amp;25'!I221,IF('dash board'!$H$5="MRF Ltd.",'-MRF-7423-24&amp;24-25'!E221,"")))))</f>
        <v>669.8</v>
      </c>
      <c r="E222">
        <f>IF('dash board'!$H$5="Dixon Technologies (India) Ltd.",'DIXON7423-24&amp;24-25'!C221,IF('dash board'!$H$5="Bharat Forge Ltd.",'BHARATFOR 7424-25&amp;23-24'!C221,IF('dash board'!$H$5="Persistent Systems Ltd.",'PERSISTENT 23-24&amp;24-25'!C221,IF('dash board'!$H$5="Ipca Laboratories Ltd.",'IPCALAB 7-4-23&amp;24,24&amp;25'!G221,IF('dash board'!$H$5="MRF Ltd.",'-MRF-7423-24&amp;24-25'!C221,"")))))</f>
        <v>674.5</v>
      </c>
      <c r="F222">
        <f>IF('dash board'!$H$5="Dixon Technologies (India) Ltd.",'DIXON7423-24&amp;24-25'!L221,IF('dash board'!$H$5="Bharat Forge Ltd.",'BHARATFOR 7424-25&amp;23-24'!L221,IF('dash board'!$H$5="Persistent Systems Ltd.",'PERSISTENT 23-24&amp;24-25'!L221,IF('dash board'!$H$5="Ipca Laboratories Ltd.",'IPCALAB 7-4-23&amp;24,24&amp;25'!F221,IF('dash board'!$H$5="MRF Ltd.",'-MRF-7423-24&amp;24-25'!L221,"")))))</f>
        <v>434439</v>
      </c>
    </row>
    <row r="223" spans="1:6" x14ac:dyDescent="0.3">
      <c r="A223" s="126">
        <v>45065</v>
      </c>
      <c r="B223">
        <f>IF('dash board'!$H$5="Dixon Technologies (India) Ltd.",'DIXON7423-24&amp;24-25'!H222,IF('dash board'!$H$5="Bharat Forge Ltd.",'BHARATFOR 7424-25&amp;23-24'!B222,IF('dash board'!$H$5="Persistent Systems Ltd.",'PERSISTENT 23-24&amp;24-25'!H222,IF('dash board'!$H$5="Ipca Laboratories Ltd.",'IPCALAB 7-4-23&amp;24,24&amp;25'!D222,IF('dash board'!$H$5="MRF Ltd.",'-MRF-7423-24&amp;24-25'!H222,"")))))</f>
        <v>675</v>
      </c>
      <c r="C223">
        <f>IF('dash board'!$H$5="Dixon Technologies (India) Ltd.",'DIXON7423-24&amp;24-25'!D222,IF('dash board'!$H$5="Bharat Forge Ltd.",'BHARATFOR 7424-25&amp;23-24'!D222,IF('dash board'!$H$5="Persistent Systems Ltd.",'PERSISTENT 23-24&amp;24-25'!D222,IF('dash board'!$H$5="Ipca Laboratories Ltd.",'IPCALAB 7-4-23&amp;24,24&amp;25'!H222,IF('dash board'!$H$5="MRF Ltd.",'-MRF-7423-24&amp;24-25'!D222,"")))))</f>
        <v>680.15</v>
      </c>
      <c r="D223">
        <f>IF('dash board'!$H$5="Dixon Technologies (India) Ltd.",'DIXON7423-24&amp;24-25'!E222,IF('dash board'!$H$5="Bharat Forge Ltd.",'BHARATFOR 7424-25&amp;23-24'!E222,IF('dash board'!$H$5="Persistent Systems Ltd.",'PERSISTENT 23-24&amp;24-25'!E222,IF('dash board'!$H$5="Ipca Laboratories Ltd.",'IPCALAB 7-4-23&amp;24,24&amp;25'!I222,IF('dash board'!$H$5="MRF Ltd.",'-MRF-7423-24&amp;24-25'!E222,"")))))</f>
        <v>671.35</v>
      </c>
      <c r="E223">
        <f>IF('dash board'!$H$5="Dixon Technologies (India) Ltd.",'DIXON7423-24&amp;24-25'!C222,IF('dash board'!$H$5="Bharat Forge Ltd.",'BHARATFOR 7424-25&amp;23-24'!C222,IF('dash board'!$H$5="Persistent Systems Ltd.",'PERSISTENT 23-24&amp;24-25'!C222,IF('dash board'!$H$5="Ipca Laboratories Ltd.",'IPCALAB 7-4-23&amp;24,24&amp;25'!G222,IF('dash board'!$H$5="MRF Ltd.",'-MRF-7423-24&amp;24-25'!C222,"")))))</f>
        <v>680.1</v>
      </c>
      <c r="F223">
        <f>IF('dash board'!$H$5="Dixon Technologies (India) Ltd.",'DIXON7423-24&amp;24-25'!L222,IF('dash board'!$H$5="Bharat Forge Ltd.",'BHARATFOR 7424-25&amp;23-24'!L222,IF('dash board'!$H$5="Persistent Systems Ltd.",'PERSISTENT 23-24&amp;24-25'!L222,IF('dash board'!$H$5="Ipca Laboratories Ltd.",'IPCALAB 7-4-23&amp;24,24&amp;25'!F222,IF('dash board'!$H$5="MRF Ltd.",'-MRF-7423-24&amp;24-25'!L222,"")))))</f>
        <v>235886</v>
      </c>
    </row>
    <row r="224" spans="1:6" x14ac:dyDescent="0.3">
      <c r="A224" s="126">
        <v>45064</v>
      </c>
      <c r="B224">
        <f>IF('dash board'!$H$5="Dixon Technologies (India) Ltd.",'DIXON7423-24&amp;24-25'!H223,IF('dash board'!$H$5="Bharat Forge Ltd.",'BHARATFOR 7424-25&amp;23-24'!B223,IF('dash board'!$H$5="Persistent Systems Ltd.",'PERSISTENT 23-24&amp;24-25'!H223,IF('dash board'!$H$5="Ipca Laboratories Ltd.",'IPCALAB 7-4-23&amp;24,24&amp;25'!D223,IF('dash board'!$H$5="MRF Ltd.",'-MRF-7423-24&amp;24-25'!H223,"")))))</f>
        <v>675.15</v>
      </c>
      <c r="C224">
        <f>IF('dash board'!$H$5="Dixon Technologies (India) Ltd.",'DIXON7423-24&amp;24-25'!D223,IF('dash board'!$H$5="Bharat Forge Ltd.",'BHARATFOR 7424-25&amp;23-24'!D223,IF('dash board'!$H$5="Persistent Systems Ltd.",'PERSISTENT 23-24&amp;24-25'!D223,IF('dash board'!$H$5="Ipca Laboratories Ltd.",'IPCALAB 7-4-23&amp;24,24&amp;25'!H223,IF('dash board'!$H$5="MRF Ltd.",'-MRF-7423-24&amp;24-25'!D223,"")))))</f>
        <v>687.75</v>
      </c>
      <c r="D224">
        <f>IF('dash board'!$H$5="Dixon Technologies (India) Ltd.",'DIXON7423-24&amp;24-25'!E223,IF('dash board'!$H$5="Bharat Forge Ltd.",'BHARATFOR 7424-25&amp;23-24'!E223,IF('dash board'!$H$5="Persistent Systems Ltd.",'PERSISTENT 23-24&amp;24-25'!E223,IF('dash board'!$H$5="Ipca Laboratories Ltd.",'IPCALAB 7-4-23&amp;24,24&amp;25'!I223,IF('dash board'!$H$5="MRF Ltd.",'-MRF-7423-24&amp;24-25'!E223,"")))))</f>
        <v>670.6</v>
      </c>
      <c r="E224">
        <f>IF('dash board'!$H$5="Dixon Technologies (India) Ltd.",'DIXON7423-24&amp;24-25'!C223,IF('dash board'!$H$5="Bharat Forge Ltd.",'BHARATFOR 7424-25&amp;23-24'!C223,IF('dash board'!$H$5="Persistent Systems Ltd.",'PERSISTENT 23-24&amp;24-25'!C223,IF('dash board'!$H$5="Ipca Laboratories Ltd.",'IPCALAB 7-4-23&amp;24,24&amp;25'!G223,IF('dash board'!$H$5="MRF Ltd.",'-MRF-7423-24&amp;24-25'!C223,"")))))</f>
        <v>687.75</v>
      </c>
      <c r="F224">
        <f>IF('dash board'!$H$5="Dixon Technologies (India) Ltd.",'DIXON7423-24&amp;24-25'!L223,IF('dash board'!$H$5="Bharat Forge Ltd.",'BHARATFOR 7424-25&amp;23-24'!L223,IF('dash board'!$H$5="Persistent Systems Ltd.",'PERSISTENT 23-24&amp;24-25'!L223,IF('dash board'!$H$5="Ipca Laboratories Ltd.",'IPCALAB 7-4-23&amp;24,24&amp;25'!F223,IF('dash board'!$H$5="MRF Ltd.",'-MRF-7423-24&amp;24-25'!L223,"")))))</f>
        <v>547219</v>
      </c>
    </row>
    <row r="225" spans="1:6" x14ac:dyDescent="0.3">
      <c r="A225" s="126">
        <v>45063</v>
      </c>
      <c r="B225">
        <f>IF('dash board'!$H$5="Dixon Technologies (India) Ltd.",'DIXON7423-24&amp;24-25'!H224,IF('dash board'!$H$5="Bharat Forge Ltd.",'BHARATFOR 7424-25&amp;23-24'!B224,IF('dash board'!$H$5="Persistent Systems Ltd.",'PERSISTENT 23-24&amp;24-25'!H224,IF('dash board'!$H$5="Ipca Laboratories Ltd.",'IPCALAB 7-4-23&amp;24,24&amp;25'!D224,IF('dash board'!$H$5="MRF Ltd.",'-MRF-7423-24&amp;24-25'!H224,"")))))</f>
        <v>683.9</v>
      </c>
      <c r="C225">
        <f>IF('dash board'!$H$5="Dixon Technologies (India) Ltd.",'DIXON7423-24&amp;24-25'!D224,IF('dash board'!$H$5="Bharat Forge Ltd.",'BHARATFOR 7424-25&amp;23-24'!D224,IF('dash board'!$H$5="Persistent Systems Ltd.",'PERSISTENT 23-24&amp;24-25'!D224,IF('dash board'!$H$5="Ipca Laboratories Ltd.",'IPCALAB 7-4-23&amp;24,24&amp;25'!H224,IF('dash board'!$H$5="MRF Ltd.",'-MRF-7423-24&amp;24-25'!D224,"")))))</f>
        <v>691.85</v>
      </c>
      <c r="D225">
        <f>IF('dash board'!$H$5="Dixon Technologies (India) Ltd.",'DIXON7423-24&amp;24-25'!E224,IF('dash board'!$H$5="Bharat Forge Ltd.",'BHARATFOR 7424-25&amp;23-24'!E224,IF('dash board'!$H$5="Persistent Systems Ltd.",'PERSISTENT 23-24&amp;24-25'!E224,IF('dash board'!$H$5="Ipca Laboratories Ltd.",'IPCALAB 7-4-23&amp;24,24&amp;25'!I224,IF('dash board'!$H$5="MRF Ltd.",'-MRF-7423-24&amp;24-25'!E224,"")))))</f>
        <v>681</v>
      </c>
      <c r="E225">
        <f>IF('dash board'!$H$5="Dixon Technologies (India) Ltd.",'DIXON7423-24&amp;24-25'!C224,IF('dash board'!$H$5="Bharat Forge Ltd.",'BHARATFOR 7424-25&amp;23-24'!C224,IF('dash board'!$H$5="Persistent Systems Ltd.",'PERSISTENT 23-24&amp;24-25'!C224,IF('dash board'!$H$5="Ipca Laboratories Ltd.",'IPCALAB 7-4-23&amp;24,24&amp;25'!G224,IF('dash board'!$H$5="MRF Ltd.",'-MRF-7423-24&amp;24-25'!C224,"")))))</f>
        <v>690</v>
      </c>
      <c r="F225">
        <f>IF('dash board'!$H$5="Dixon Technologies (India) Ltd.",'DIXON7423-24&amp;24-25'!L224,IF('dash board'!$H$5="Bharat Forge Ltd.",'BHARATFOR 7424-25&amp;23-24'!L224,IF('dash board'!$H$5="Persistent Systems Ltd.",'PERSISTENT 23-24&amp;24-25'!L224,IF('dash board'!$H$5="Ipca Laboratories Ltd.",'IPCALAB 7-4-23&amp;24,24&amp;25'!F224,IF('dash board'!$H$5="MRF Ltd.",'-MRF-7423-24&amp;24-25'!L224,"")))))</f>
        <v>449524</v>
      </c>
    </row>
    <row r="226" spans="1:6" x14ac:dyDescent="0.3">
      <c r="A226" s="126">
        <v>45062</v>
      </c>
      <c r="B226">
        <f>IF('dash board'!$H$5="Dixon Technologies (India) Ltd.",'DIXON7423-24&amp;24-25'!H225,IF('dash board'!$H$5="Bharat Forge Ltd.",'BHARATFOR 7424-25&amp;23-24'!B225,IF('dash board'!$H$5="Persistent Systems Ltd.",'PERSISTENT 23-24&amp;24-25'!H225,IF('dash board'!$H$5="Ipca Laboratories Ltd.",'IPCALAB 7-4-23&amp;24,24&amp;25'!D225,IF('dash board'!$H$5="MRF Ltd.",'-MRF-7423-24&amp;24-25'!H225,"")))))</f>
        <v>690.65</v>
      </c>
      <c r="C226">
        <f>IF('dash board'!$H$5="Dixon Technologies (India) Ltd.",'DIXON7423-24&amp;24-25'!D225,IF('dash board'!$H$5="Bharat Forge Ltd.",'BHARATFOR 7424-25&amp;23-24'!D225,IF('dash board'!$H$5="Persistent Systems Ltd.",'PERSISTENT 23-24&amp;24-25'!D225,IF('dash board'!$H$5="Ipca Laboratories Ltd.",'IPCALAB 7-4-23&amp;24,24&amp;25'!H225,IF('dash board'!$H$5="MRF Ltd.",'-MRF-7423-24&amp;24-25'!D225,"")))))</f>
        <v>700.1</v>
      </c>
      <c r="D226">
        <f>IF('dash board'!$H$5="Dixon Technologies (India) Ltd.",'DIXON7423-24&amp;24-25'!E225,IF('dash board'!$H$5="Bharat Forge Ltd.",'BHARATFOR 7424-25&amp;23-24'!E225,IF('dash board'!$H$5="Persistent Systems Ltd.",'PERSISTENT 23-24&amp;24-25'!E225,IF('dash board'!$H$5="Ipca Laboratories Ltd.",'IPCALAB 7-4-23&amp;24,24&amp;25'!I225,IF('dash board'!$H$5="MRF Ltd.",'-MRF-7423-24&amp;24-25'!E225,"")))))</f>
        <v>690</v>
      </c>
      <c r="E226">
        <f>IF('dash board'!$H$5="Dixon Technologies (India) Ltd.",'DIXON7423-24&amp;24-25'!C225,IF('dash board'!$H$5="Bharat Forge Ltd.",'BHARATFOR 7424-25&amp;23-24'!C225,IF('dash board'!$H$5="Persistent Systems Ltd.",'PERSISTENT 23-24&amp;24-25'!C225,IF('dash board'!$H$5="Ipca Laboratories Ltd.",'IPCALAB 7-4-23&amp;24,24&amp;25'!G225,IF('dash board'!$H$5="MRF Ltd.",'-MRF-7423-24&amp;24-25'!C225,"")))))</f>
        <v>699.3</v>
      </c>
      <c r="F226">
        <f>IF('dash board'!$H$5="Dixon Technologies (India) Ltd.",'DIXON7423-24&amp;24-25'!L225,IF('dash board'!$H$5="Bharat Forge Ltd.",'BHARATFOR 7424-25&amp;23-24'!L225,IF('dash board'!$H$5="Persistent Systems Ltd.",'PERSISTENT 23-24&amp;24-25'!L225,IF('dash board'!$H$5="Ipca Laboratories Ltd.",'IPCALAB 7-4-23&amp;24,24&amp;25'!F225,IF('dash board'!$H$5="MRF Ltd.",'-MRF-7423-24&amp;24-25'!L225,"")))))</f>
        <v>319952</v>
      </c>
    </row>
    <row r="227" spans="1:6" x14ac:dyDescent="0.3">
      <c r="A227" s="126">
        <v>45061</v>
      </c>
      <c r="B227">
        <f>IF('dash board'!$H$5="Dixon Technologies (India) Ltd.",'DIXON7423-24&amp;24-25'!H226,IF('dash board'!$H$5="Bharat Forge Ltd.",'BHARATFOR 7424-25&amp;23-24'!B226,IF('dash board'!$H$5="Persistent Systems Ltd.",'PERSISTENT 23-24&amp;24-25'!H226,IF('dash board'!$H$5="Ipca Laboratories Ltd.",'IPCALAB 7-4-23&amp;24,24&amp;25'!D226,IF('dash board'!$H$5="MRF Ltd.",'-MRF-7423-24&amp;24-25'!H226,"")))))</f>
        <v>695.25</v>
      </c>
      <c r="C227">
        <f>IF('dash board'!$H$5="Dixon Technologies (India) Ltd.",'DIXON7423-24&amp;24-25'!D226,IF('dash board'!$H$5="Bharat Forge Ltd.",'BHARATFOR 7424-25&amp;23-24'!D226,IF('dash board'!$H$5="Persistent Systems Ltd.",'PERSISTENT 23-24&amp;24-25'!D226,IF('dash board'!$H$5="Ipca Laboratories Ltd.",'IPCALAB 7-4-23&amp;24,24&amp;25'!H226,IF('dash board'!$H$5="MRF Ltd.",'-MRF-7423-24&amp;24-25'!D226,"")))))</f>
        <v>700.95</v>
      </c>
      <c r="D227">
        <f>IF('dash board'!$H$5="Dixon Technologies (India) Ltd.",'DIXON7423-24&amp;24-25'!E226,IF('dash board'!$H$5="Bharat Forge Ltd.",'BHARATFOR 7424-25&amp;23-24'!E226,IF('dash board'!$H$5="Persistent Systems Ltd.",'PERSISTENT 23-24&amp;24-25'!E226,IF('dash board'!$H$5="Ipca Laboratories Ltd.",'IPCALAB 7-4-23&amp;24,24&amp;25'!I226,IF('dash board'!$H$5="MRF Ltd.",'-MRF-7423-24&amp;24-25'!E226,"")))))</f>
        <v>688.65</v>
      </c>
      <c r="E227">
        <f>IF('dash board'!$H$5="Dixon Technologies (India) Ltd.",'DIXON7423-24&amp;24-25'!C226,IF('dash board'!$H$5="Bharat Forge Ltd.",'BHARATFOR 7424-25&amp;23-24'!C226,IF('dash board'!$H$5="Persistent Systems Ltd.",'PERSISTENT 23-24&amp;24-25'!C226,IF('dash board'!$H$5="Ipca Laboratories Ltd.",'IPCALAB 7-4-23&amp;24,24&amp;25'!G226,IF('dash board'!$H$5="MRF Ltd.",'-MRF-7423-24&amp;24-25'!C226,"")))))</f>
        <v>696.05</v>
      </c>
      <c r="F227">
        <f>IF('dash board'!$H$5="Dixon Technologies (India) Ltd.",'DIXON7423-24&amp;24-25'!L226,IF('dash board'!$H$5="Bharat Forge Ltd.",'BHARATFOR 7424-25&amp;23-24'!L226,IF('dash board'!$H$5="Persistent Systems Ltd.",'PERSISTENT 23-24&amp;24-25'!L226,IF('dash board'!$H$5="Ipca Laboratories Ltd.",'IPCALAB 7-4-23&amp;24,24&amp;25'!F226,IF('dash board'!$H$5="MRF Ltd.",'-MRF-7423-24&amp;24-25'!L226,"")))))</f>
        <v>456133</v>
      </c>
    </row>
    <row r="228" spans="1:6" x14ac:dyDescent="0.3">
      <c r="A228" s="126">
        <v>45058</v>
      </c>
      <c r="B228">
        <f>IF('dash board'!$H$5="Dixon Technologies (India) Ltd.",'DIXON7423-24&amp;24-25'!H227,IF('dash board'!$H$5="Bharat Forge Ltd.",'BHARATFOR 7424-25&amp;23-24'!B227,IF('dash board'!$H$5="Persistent Systems Ltd.",'PERSISTENT 23-24&amp;24-25'!H227,IF('dash board'!$H$5="Ipca Laboratories Ltd.",'IPCALAB 7-4-23&amp;24,24&amp;25'!D227,IF('dash board'!$H$5="MRF Ltd.",'-MRF-7423-24&amp;24-25'!H227,"")))))</f>
        <v>695.4</v>
      </c>
      <c r="C228">
        <f>IF('dash board'!$H$5="Dixon Technologies (India) Ltd.",'DIXON7423-24&amp;24-25'!D227,IF('dash board'!$H$5="Bharat Forge Ltd.",'BHARATFOR 7424-25&amp;23-24'!D227,IF('dash board'!$H$5="Persistent Systems Ltd.",'PERSISTENT 23-24&amp;24-25'!D227,IF('dash board'!$H$5="Ipca Laboratories Ltd.",'IPCALAB 7-4-23&amp;24,24&amp;25'!H227,IF('dash board'!$H$5="MRF Ltd.",'-MRF-7423-24&amp;24-25'!D227,"")))))</f>
        <v>707.3</v>
      </c>
      <c r="D228">
        <f>IF('dash board'!$H$5="Dixon Technologies (India) Ltd.",'DIXON7423-24&amp;24-25'!E227,IF('dash board'!$H$5="Bharat Forge Ltd.",'BHARATFOR 7424-25&amp;23-24'!E227,IF('dash board'!$H$5="Persistent Systems Ltd.",'PERSISTENT 23-24&amp;24-25'!E227,IF('dash board'!$H$5="Ipca Laboratories Ltd.",'IPCALAB 7-4-23&amp;24,24&amp;25'!I227,IF('dash board'!$H$5="MRF Ltd.",'-MRF-7423-24&amp;24-25'!E227,"")))))</f>
        <v>693.25</v>
      </c>
      <c r="E228">
        <f>IF('dash board'!$H$5="Dixon Technologies (India) Ltd.",'DIXON7423-24&amp;24-25'!C227,IF('dash board'!$H$5="Bharat Forge Ltd.",'BHARATFOR 7424-25&amp;23-24'!C227,IF('dash board'!$H$5="Persistent Systems Ltd.",'PERSISTENT 23-24&amp;24-25'!C227,IF('dash board'!$H$5="Ipca Laboratories Ltd.",'IPCALAB 7-4-23&amp;24,24&amp;25'!G227,IF('dash board'!$H$5="MRF Ltd.",'-MRF-7423-24&amp;24-25'!C227,"")))))</f>
        <v>704</v>
      </c>
      <c r="F228">
        <f>IF('dash board'!$H$5="Dixon Technologies (India) Ltd.",'DIXON7423-24&amp;24-25'!L227,IF('dash board'!$H$5="Bharat Forge Ltd.",'BHARATFOR 7424-25&amp;23-24'!L227,IF('dash board'!$H$5="Persistent Systems Ltd.",'PERSISTENT 23-24&amp;24-25'!L227,IF('dash board'!$H$5="Ipca Laboratories Ltd.",'IPCALAB 7-4-23&amp;24,24&amp;25'!F227,IF('dash board'!$H$5="MRF Ltd.",'-MRF-7423-24&amp;24-25'!L227,"")))))</f>
        <v>301101</v>
      </c>
    </row>
    <row r="229" spans="1:6" x14ac:dyDescent="0.3">
      <c r="A229" s="126">
        <v>45057</v>
      </c>
      <c r="B229">
        <f>IF('dash board'!$H$5="Dixon Technologies (India) Ltd.",'DIXON7423-24&amp;24-25'!H228,IF('dash board'!$H$5="Bharat Forge Ltd.",'BHARATFOR 7424-25&amp;23-24'!B228,IF('dash board'!$H$5="Persistent Systems Ltd.",'PERSISTENT 23-24&amp;24-25'!H228,IF('dash board'!$H$5="Ipca Laboratories Ltd.",'IPCALAB 7-4-23&amp;24,24&amp;25'!D228,IF('dash board'!$H$5="MRF Ltd.",'-MRF-7423-24&amp;24-25'!H228,"")))))</f>
        <v>703.55</v>
      </c>
      <c r="C229">
        <f>IF('dash board'!$H$5="Dixon Technologies (India) Ltd.",'DIXON7423-24&amp;24-25'!D228,IF('dash board'!$H$5="Bharat Forge Ltd.",'BHARATFOR 7424-25&amp;23-24'!D228,IF('dash board'!$H$5="Persistent Systems Ltd.",'PERSISTENT 23-24&amp;24-25'!D228,IF('dash board'!$H$5="Ipca Laboratories Ltd.",'IPCALAB 7-4-23&amp;24,24&amp;25'!H228,IF('dash board'!$H$5="MRF Ltd.",'-MRF-7423-24&amp;24-25'!D228,"")))))</f>
        <v>706.45</v>
      </c>
      <c r="D229">
        <f>IF('dash board'!$H$5="Dixon Technologies (India) Ltd.",'DIXON7423-24&amp;24-25'!E228,IF('dash board'!$H$5="Bharat Forge Ltd.",'BHARATFOR 7424-25&amp;23-24'!E228,IF('dash board'!$H$5="Persistent Systems Ltd.",'PERSISTENT 23-24&amp;24-25'!E228,IF('dash board'!$H$5="Ipca Laboratories Ltd.",'IPCALAB 7-4-23&amp;24,24&amp;25'!I228,IF('dash board'!$H$5="MRF Ltd.",'-MRF-7423-24&amp;24-25'!E228,"")))))</f>
        <v>693.25</v>
      </c>
      <c r="E229">
        <f>IF('dash board'!$H$5="Dixon Technologies (India) Ltd.",'DIXON7423-24&amp;24-25'!C228,IF('dash board'!$H$5="Bharat Forge Ltd.",'BHARATFOR 7424-25&amp;23-24'!C228,IF('dash board'!$H$5="Persistent Systems Ltd.",'PERSISTENT 23-24&amp;24-25'!C228,IF('dash board'!$H$5="Ipca Laboratories Ltd.",'IPCALAB 7-4-23&amp;24,24&amp;25'!G228,IF('dash board'!$H$5="MRF Ltd.",'-MRF-7423-24&amp;24-25'!C228,"")))))</f>
        <v>698</v>
      </c>
      <c r="F229">
        <f>IF('dash board'!$H$5="Dixon Technologies (India) Ltd.",'DIXON7423-24&amp;24-25'!L228,IF('dash board'!$H$5="Bharat Forge Ltd.",'BHARATFOR 7424-25&amp;23-24'!L228,IF('dash board'!$H$5="Persistent Systems Ltd.",'PERSISTENT 23-24&amp;24-25'!L228,IF('dash board'!$H$5="Ipca Laboratories Ltd.",'IPCALAB 7-4-23&amp;24,24&amp;25'!F228,IF('dash board'!$H$5="MRF Ltd.",'-MRF-7423-24&amp;24-25'!L228,"")))))</f>
        <v>673887</v>
      </c>
    </row>
    <row r="230" spans="1:6" x14ac:dyDescent="0.3">
      <c r="A230" s="126">
        <v>45056</v>
      </c>
      <c r="B230">
        <f>IF('dash board'!$H$5="Dixon Technologies (India) Ltd.",'DIXON7423-24&amp;24-25'!H229,IF('dash board'!$H$5="Bharat Forge Ltd.",'BHARATFOR 7424-25&amp;23-24'!B229,IF('dash board'!$H$5="Persistent Systems Ltd.",'PERSISTENT 23-24&amp;24-25'!H229,IF('dash board'!$H$5="Ipca Laboratories Ltd.",'IPCALAB 7-4-23&amp;24,24&amp;25'!D229,IF('dash board'!$H$5="MRF Ltd.",'-MRF-7423-24&amp;24-25'!H229,"")))))</f>
        <v>694.15</v>
      </c>
      <c r="C230">
        <f>IF('dash board'!$H$5="Dixon Technologies (India) Ltd.",'DIXON7423-24&amp;24-25'!D229,IF('dash board'!$H$5="Bharat Forge Ltd.",'BHARATFOR 7424-25&amp;23-24'!D229,IF('dash board'!$H$5="Persistent Systems Ltd.",'PERSISTENT 23-24&amp;24-25'!D229,IF('dash board'!$H$5="Ipca Laboratories Ltd.",'IPCALAB 7-4-23&amp;24,24&amp;25'!H229,IF('dash board'!$H$5="MRF Ltd.",'-MRF-7423-24&amp;24-25'!D229,"")))))</f>
        <v>704.35</v>
      </c>
      <c r="D230">
        <f>IF('dash board'!$H$5="Dixon Technologies (India) Ltd.",'DIXON7423-24&amp;24-25'!E229,IF('dash board'!$H$5="Bharat Forge Ltd.",'BHARATFOR 7424-25&amp;23-24'!E229,IF('dash board'!$H$5="Persistent Systems Ltd.",'PERSISTENT 23-24&amp;24-25'!E229,IF('dash board'!$H$5="Ipca Laboratories Ltd.",'IPCALAB 7-4-23&amp;24,24&amp;25'!I229,IF('dash board'!$H$5="MRF Ltd.",'-MRF-7423-24&amp;24-25'!E229,"")))))</f>
        <v>692.5</v>
      </c>
      <c r="E230">
        <f>IF('dash board'!$H$5="Dixon Technologies (India) Ltd.",'DIXON7423-24&amp;24-25'!C229,IF('dash board'!$H$5="Bharat Forge Ltd.",'BHARATFOR 7424-25&amp;23-24'!C229,IF('dash board'!$H$5="Persistent Systems Ltd.",'PERSISTENT 23-24&amp;24-25'!C229,IF('dash board'!$H$5="Ipca Laboratories Ltd.",'IPCALAB 7-4-23&amp;24,24&amp;25'!G229,IF('dash board'!$H$5="MRF Ltd.",'-MRF-7423-24&amp;24-25'!C229,"")))))</f>
        <v>704.35</v>
      </c>
      <c r="F230">
        <f>IF('dash board'!$H$5="Dixon Technologies (India) Ltd.",'DIXON7423-24&amp;24-25'!L229,IF('dash board'!$H$5="Bharat Forge Ltd.",'BHARATFOR 7424-25&amp;23-24'!L229,IF('dash board'!$H$5="Persistent Systems Ltd.",'PERSISTENT 23-24&amp;24-25'!L229,IF('dash board'!$H$5="Ipca Laboratories Ltd.",'IPCALAB 7-4-23&amp;24,24&amp;25'!F229,IF('dash board'!$H$5="MRF Ltd.",'-MRF-7423-24&amp;24-25'!L229,"")))))</f>
        <v>550035</v>
      </c>
    </row>
    <row r="231" spans="1:6" x14ac:dyDescent="0.3">
      <c r="A231" s="126">
        <v>45055</v>
      </c>
      <c r="B231">
        <f>IF('dash board'!$H$5="Dixon Technologies (India) Ltd.",'DIXON7423-24&amp;24-25'!H230,IF('dash board'!$H$5="Bharat Forge Ltd.",'BHARATFOR 7424-25&amp;23-24'!B230,IF('dash board'!$H$5="Persistent Systems Ltd.",'PERSISTENT 23-24&amp;24-25'!H230,IF('dash board'!$H$5="Ipca Laboratories Ltd.",'IPCALAB 7-4-23&amp;24,24&amp;25'!D230,IF('dash board'!$H$5="MRF Ltd.",'-MRF-7423-24&amp;24-25'!H230,"")))))</f>
        <v>699.6</v>
      </c>
      <c r="C231">
        <f>IF('dash board'!$H$5="Dixon Technologies (India) Ltd.",'DIXON7423-24&amp;24-25'!D230,IF('dash board'!$H$5="Bharat Forge Ltd.",'BHARATFOR 7424-25&amp;23-24'!D230,IF('dash board'!$H$5="Persistent Systems Ltd.",'PERSISTENT 23-24&amp;24-25'!D230,IF('dash board'!$H$5="Ipca Laboratories Ltd.",'IPCALAB 7-4-23&amp;24,24&amp;25'!H230,IF('dash board'!$H$5="MRF Ltd.",'-MRF-7423-24&amp;24-25'!D230,"")))))</f>
        <v>711.65</v>
      </c>
      <c r="D231">
        <f>IF('dash board'!$H$5="Dixon Technologies (India) Ltd.",'DIXON7423-24&amp;24-25'!E230,IF('dash board'!$H$5="Bharat Forge Ltd.",'BHARATFOR 7424-25&amp;23-24'!E230,IF('dash board'!$H$5="Persistent Systems Ltd.",'PERSISTENT 23-24&amp;24-25'!E230,IF('dash board'!$H$5="Ipca Laboratories Ltd.",'IPCALAB 7-4-23&amp;24,24&amp;25'!I230,IF('dash board'!$H$5="MRF Ltd.",'-MRF-7423-24&amp;24-25'!E230,"")))))</f>
        <v>697</v>
      </c>
      <c r="E231">
        <f>IF('dash board'!$H$5="Dixon Technologies (India) Ltd.",'DIXON7423-24&amp;24-25'!C230,IF('dash board'!$H$5="Bharat Forge Ltd.",'BHARATFOR 7424-25&amp;23-24'!C230,IF('dash board'!$H$5="Persistent Systems Ltd.",'PERSISTENT 23-24&amp;24-25'!C230,IF('dash board'!$H$5="Ipca Laboratories Ltd.",'IPCALAB 7-4-23&amp;24,24&amp;25'!G230,IF('dash board'!$H$5="MRF Ltd.",'-MRF-7423-24&amp;24-25'!C230,"")))))</f>
        <v>707</v>
      </c>
      <c r="F231">
        <f>IF('dash board'!$H$5="Dixon Technologies (India) Ltd.",'DIXON7423-24&amp;24-25'!L230,IF('dash board'!$H$5="Bharat Forge Ltd.",'BHARATFOR 7424-25&amp;23-24'!L230,IF('dash board'!$H$5="Persistent Systems Ltd.",'PERSISTENT 23-24&amp;24-25'!L230,IF('dash board'!$H$5="Ipca Laboratories Ltd.",'IPCALAB 7-4-23&amp;24,24&amp;25'!F230,IF('dash board'!$H$5="MRF Ltd.",'-MRF-7423-24&amp;24-25'!L230,"")))))</f>
        <v>780807</v>
      </c>
    </row>
    <row r="232" spans="1:6" x14ac:dyDescent="0.3">
      <c r="A232" s="126">
        <v>45054</v>
      </c>
      <c r="B232">
        <f>IF('dash board'!$H$5="Dixon Technologies (India) Ltd.",'DIXON7423-24&amp;24-25'!H231,IF('dash board'!$H$5="Bharat Forge Ltd.",'BHARATFOR 7424-25&amp;23-24'!B231,IF('dash board'!$H$5="Persistent Systems Ltd.",'PERSISTENT 23-24&amp;24-25'!H231,IF('dash board'!$H$5="Ipca Laboratories Ltd.",'IPCALAB 7-4-23&amp;24,24&amp;25'!D231,IF('dash board'!$H$5="MRF Ltd.",'-MRF-7423-24&amp;24-25'!H231,"")))))</f>
        <v>703.35</v>
      </c>
      <c r="C232">
        <f>IF('dash board'!$H$5="Dixon Technologies (India) Ltd.",'DIXON7423-24&amp;24-25'!D231,IF('dash board'!$H$5="Bharat Forge Ltd.",'BHARATFOR 7424-25&amp;23-24'!D231,IF('dash board'!$H$5="Persistent Systems Ltd.",'PERSISTENT 23-24&amp;24-25'!D231,IF('dash board'!$H$5="Ipca Laboratories Ltd.",'IPCALAB 7-4-23&amp;24,24&amp;25'!H231,IF('dash board'!$H$5="MRF Ltd.",'-MRF-7423-24&amp;24-25'!D231,"")))))</f>
        <v>711.15</v>
      </c>
      <c r="D232">
        <f>IF('dash board'!$H$5="Dixon Technologies (India) Ltd.",'DIXON7423-24&amp;24-25'!E231,IF('dash board'!$H$5="Bharat Forge Ltd.",'BHARATFOR 7424-25&amp;23-24'!E231,IF('dash board'!$H$5="Persistent Systems Ltd.",'PERSISTENT 23-24&amp;24-25'!E231,IF('dash board'!$H$5="Ipca Laboratories Ltd.",'IPCALAB 7-4-23&amp;24,24&amp;25'!I231,IF('dash board'!$H$5="MRF Ltd.",'-MRF-7423-24&amp;24-25'!E231,"")))))</f>
        <v>701.8</v>
      </c>
      <c r="E232">
        <f>IF('dash board'!$H$5="Dixon Technologies (India) Ltd.",'DIXON7423-24&amp;24-25'!C231,IF('dash board'!$H$5="Bharat Forge Ltd.",'BHARATFOR 7424-25&amp;23-24'!C231,IF('dash board'!$H$5="Persistent Systems Ltd.",'PERSISTENT 23-24&amp;24-25'!C231,IF('dash board'!$H$5="Ipca Laboratories Ltd.",'IPCALAB 7-4-23&amp;24,24&amp;25'!G231,IF('dash board'!$H$5="MRF Ltd.",'-MRF-7423-24&amp;24-25'!C231,"")))))</f>
        <v>711.15</v>
      </c>
      <c r="F232">
        <f>IF('dash board'!$H$5="Dixon Technologies (India) Ltd.",'DIXON7423-24&amp;24-25'!L231,IF('dash board'!$H$5="Bharat Forge Ltd.",'BHARATFOR 7424-25&amp;23-24'!L231,IF('dash board'!$H$5="Persistent Systems Ltd.",'PERSISTENT 23-24&amp;24-25'!L231,IF('dash board'!$H$5="Ipca Laboratories Ltd.",'IPCALAB 7-4-23&amp;24,24&amp;25'!F231,IF('dash board'!$H$5="MRF Ltd.",'-MRF-7423-24&amp;24-25'!L231,"")))))</f>
        <v>739530</v>
      </c>
    </row>
    <row r="233" spans="1:6" x14ac:dyDescent="0.3">
      <c r="A233" s="126">
        <v>45051</v>
      </c>
      <c r="B233">
        <f>IF('dash board'!$H$5="Dixon Technologies (India) Ltd.",'DIXON7423-24&amp;24-25'!H232,IF('dash board'!$H$5="Bharat Forge Ltd.",'BHARATFOR 7424-25&amp;23-24'!B232,IF('dash board'!$H$5="Persistent Systems Ltd.",'PERSISTENT 23-24&amp;24-25'!H232,IF('dash board'!$H$5="Ipca Laboratories Ltd.",'IPCALAB 7-4-23&amp;24,24&amp;25'!D232,IF('dash board'!$H$5="MRF Ltd.",'-MRF-7423-24&amp;24-25'!H232,"")))))</f>
        <v>704.7</v>
      </c>
      <c r="C233">
        <f>IF('dash board'!$H$5="Dixon Technologies (India) Ltd.",'DIXON7423-24&amp;24-25'!D232,IF('dash board'!$H$5="Bharat Forge Ltd.",'BHARATFOR 7424-25&amp;23-24'!D232,IF('dash board'!$H$5="Persistent Systems Ltd.",'PERSISTENT 23-24&amp;24-25'!D232,IF('dash board'!$H$5="Ipca Laboratories Ltd.",'IPCALAB 7-4-23&amp;24,24&amp;25'!H232,IF('dash board'!$H$5="MRF Ltd.",'-MRF-7423-24&amp;24-25'!D232,"")))))</f>
        <v>715</v>
      </c>
      <c r="D233">
        <f>IF('dash board'!$H$5="Dixon Technologies (India) Ltd.",'DIXON7423-24&amp;24-25'!E232,IF('dash board'!$H$5="Bharat Forge Ltd.",'BHARATFOR 7424-25&amp;23-24'!E232,IF('dash board'!$H$5="Persistent Systems Ltd.",'PERSISTENT 23-24&amp;24-25'!E232,IF('dash board'!$H$5="Ipca Laboratories Ltd.",'IPCALAB 7-4-23&amp;24,24&amp;25'!I232,IF('dash board'!$H$5="MRF Ltd.",'-MRF-7423-24&amp;24-25'!E232,"")))))</f>
        <v>701.35</v>
      </c>
      <c r="E233">
        <f>IF('dash board'!$H$5="Dixon Technologies (India) Ltd.",'DIXON7423-24&amp;24-25'!C232,IF('dash board'!$H$5="Bharat Forge Ltd.",'BHARATFOR 7424-25&amp;23-24'!C232,IF('dash board'!$H$5="Persistent Systems Ltd.",'PERSISTENT 23-24&amp;24-25'!C232,IF('dash board'!$H$5="Ipca Laboratories Ltd.",'IPCALAB 7-4-23&amp;24,24&amp;25'!G232,IF('dash board'!$H$5="MRF Ltd.",'-MRF-7423-24&amp;24-25'!C232,"")))))</f>
        <v>715</v>
      </c>
      <c r="F233">
        <f>IF('dash board'!$H$5="Dixon Technologies (India) Ltd.",'DIXON7423-24&amp;24-25'!L232,IF('dash board'!$H$5="Bharat Forge Ltd.",'BHARATFOR 7424-25&amp;23-24'!L232,IF('dash board'!$H$5="Persistent Systems Ltd.",'PERSISTENT 23-24&amp;24-25'!L232,IF('dash board'!$H$5="Ipca Laboratories Ltd.",'IPCALAB 7-4-23&amp;24,24&amp;25'!F232,IF('dash board'!$H$5="MRF Ltd.",'-MRF-7423-24&amp;24-25'!L232,"")))))</f>
        <v>368131</v>
      </c>
    </row>
    <row r="234" spans="1:6" x14ac:dyDescent="0.3">
      <c r="A234" s="126">
        <v>45050</v>
      </c>
      <c r="B234">
        <f>IF('dash board'!$H$5="Dixon Technologies (India) Ltd.",'DIXON7423-24&amp;24-25'!H233,IF('dash board'!$H$5="Bharat Forge Ltd.",'BHARATFOR 7424-25&amp;23-24'!B233,IF('dash board'!$H$5="Persistent Systems Ltd.",'PERSISTENT 23-24&amp;24-25'!H233,IF('dash board'!$H$5="Ipca Laboratories Ltd.",'IPCALAB 7-4-23&amp;24,24&amp;25'!D233,IF('dash board'!$H$5="MRF Ltd.",'-MRF-7423-24&amp;24-25'!H233,"")))))</f>
        <v>712.35</v>
      </c>
      <c r="C234">
        <f>IF('dash board'!$H$5="Dixon Technologies (India) Ltd.",'DIXON7423-24&amp;24-25'!D233,IF('dash board'!$H$5="Bharat Forge Ltd.",'BHARATFOR 7424-25&amp;23-24'!D233,IF('dash board'!$H$5="Persistent Systems Ltd.",'PERSISTENT 23-24&amp;24-25'!D233,IF('dash board'!$H$5="Ipca Laboratories Ltd.",'IPCALAB 7-4-23&amp;24,24&amp;25'!H233,IF('dash board'!$H$5="MRF Ltd.",'-MRF-7423-24&amp;24-25'!D233,"")))))</f>
        <v>715.95</v>
      </c>
      <c r="D234">
        <f>IF('dash board'!$H$5="Dixon Technologies (India) Ltd.",'DIXON7423-24&amp;24-25'!E233,IF('dash board'!$H$5="Bharat Forge Ltd.",'BHARATFOR 7424-25&amp;23-24'!E233,IF('dash board'!$H$5="Persistent Systems Ltd.",'PERSISTENT 23-24&amp;24-25'!E233,IF('dash board'!$H$5="Ipca Laboratories Ltd.",'IPCALAB 7-4-23&amp;24,24&amp;25'!I233,IF('dash board'!$H$5="MRF Ltd.",'-MRF-7423-24&amp;24-25'!E233,"")))))</f>
        <v>706.3</v>
      </c>
      <c r="E234">
        <f>IF('dash board'!$H$5="Dixon Technologies (India) Ltd.",'DIXON7423-24&amp;24-25'!C233,IF('dash board'!$H$5="Bharat Forge Ltd.",'BHARATFOR 7424-25&amp;23-24'!C233,IF('dash board'!$H$5="Persistent Systems Ltd.",'PERSISTENT 23-24&amp;24-25'!C233,IF('dash board'!$H$5="Ipca Laboratories Ltd.",'IPCALAB 7-4-23&amp;24,24&amp;25'!G233,IF('dash board'!$H$5="MRF Ltd.",'-MRF-7423-24&amp;24-25'!C233,"")))))</f>
        <v>711.45</v>
      </c>
      <c r="F234">
        <f>IF('dash board'!$H$5="Dixon Technologies (India) Ltd.",'DIXON7423-24&amp;24-25'!L233,IF('dash board'!$H$5="Bharat Forge Ltd.",'BHARATFOR 7424-25&amp;23-24'!L233,IF('dash board'!$H$5="Persistent Systems Ltd.",'PERSISTENT 23-24&amp;24-25'!L233,IF('dash board'!$H$5="Ipca Laboratories Ltd.",'IPCALAB 7-4-23&amp;24,24&amp;25'!F233,IF('dash board'!$H$5="MRF Ltd.",'-MRF-7423-24&amp;24-25'!L233,"")))))</f>
        <v>313325</v>
      </c>
    </row>
    <row r="235" spans="1:6" x14ac:dyDescent="0.3">
      <c r="A235" s="126">
        <v>45049</v>
      </c>
      <c r="B235">
        <f>IF('dash board'!$H$5="Dixon Technologies (India) Ltd.",'DIXON7423-24&amp;24-25'!H234,IF('dash board'!$H$5="Bharat Forge Ltd.",'BHARATFOR 7424-25&amp;23-24'!B234,IF('dash board'!$H$5="Persistent Systems Ltd.",'PERSISTENT 23-24&amp;24-25'!H234,IF('dash board'!$H$5="Ipca Laboratories Ltd.",'IPCALAB 7-4-23&amp;24,24&amp;25'!D234,IF('dash board'!$H$5="MRF Ltd.",'-MRF-7423-24&amp;24-25'!H234,"")))))</f>
        <v>708</v>
      </c>
      <c r="C235">
        <f>IF('dash board'!$H$5="Dixon Technologies (India) Ltd.",'DIXON7423-24&amp;24-25'!D234,IF('dash board'!$H$5="Bharat Forge Ltd.",'BHARATFOR 7424-25&amp;23-24'!D234,IF('dash board'!$H$5="Persistent Systems Ltd.",'PERSISTENT 23-24&amp;24-25'!D234,IF('dash board'!$H$5="Ipca Laboratories Ltd.",'IPCALAB 7-4-23&amp;24,24&amp;25'!H234,IF('dash board'!$H$5="MRF Ltd.",'-MRF-7423-24&amp;24-25'!D234,"")))))</f>
        <v>712</v>
      </c>
      <c r="D235">
        <f>IF('dash board'!$H$5="Dixon Technologies (India) Ltd.",'DIXON7423-24&amp;24-25'!E234,IF('dash board'!$H$5="Bharat Forge Ltd.",'BHARATFOR 7424-25&amp;23-24'!E234,IF('dash board'!$H$5="Persistent Systems Ltd.",'PERSISTENT 23-24&amp;24-25'!E234,IF('dash board'!$H$5="Ipca Laboratories Ltd.",'IPCALAB 7-4-23&amp;24,24&amp;25'!I234,IF('dash board'!$H$5="MRF Ltd.",'-MRF-7423-24&amp;24-25'!E234,"")))))</f>
        <v>707.05</v>
      </c>
      <c r="E235">
        <f>IF('dash board'!$H$5="Dixon Technologies (India) Ltd.",'DIXON7423-24&amp;24-25'!C234,IF('dash board'!$H$5="Bharat Forge Ltd.",'BHARATFOR 7424-25&amp;23-24'!C234,IF('dash board'!$H$5="Persistent Systems Ltd.",'PERSISTENT 23-24&amp;24-25'!C234,IF('dash board'!$H$5="Ipca Laboratories Ltd.",'IPCALAB 7-4-23&amp;24,24&amp;25'!G234,IF('dash board'!$H$5="MRF Ltd.",'-MRF-7423-24&amp;24-25'!C234,"")))))</f>
        <v>712</v>
      </c>
      <c r="F235">
        <f>IF('dash board'!$H$5="Dixon Technologies (India) Ltd.",'DIXON7423-24&amp;24-25'!L234,IF('dash board'!$H$5="Bharat Forge Ltd.",'BHARATFOR 7424-25&amp;23-24'!L234,IF('dash board'!$H$5="Persistent Systems Ltd.",'PERSISTENT 23-24&amp;24-25'!L234,IF('dash board'!$H$5="Ipca Laboratories Ltd.",'IPCALAB 7-4-23&amp;24,24&amp;25'!F234,IF('dash board'!$H$5="MRF Ltd.",'-MRF-7423-24&amp;24-25'!L234,"")))))</f>
        <v>335910</v>
      </c>
    </row>
    <row r="236" spans="1:6" x14ac:dyDescent="0.3">
      <c r="A236" s="126">
        <v>45048</v>
      </c>
      <c r="B236">
        <f>IF('dash board'!$H$5="Dixon Technologies (India) Ltd.",'DIXON7423-24&amp;24-25'!H235,IF('dash board'!$H$5="Bharat Forge Ltd.",'BHARATFOR 7424-25&amp;23-24'!B235,IF('dash board'!$H$5="Persistent Systems Ltd.",'PERSISTENT 23-24&amp;24-25'!H235,IF('dash board'!$H$5="Ipca Laboratories Ltd.",'IPCALAB 7-4-23&amp;24,24&amp;25'!D235,IF('dash board'!$H$5="MRF Ltd.",'-MRF-7423-24&amp;24-25'!H235,"")))))</f>
        <v>708.35</v>
      </c>
      <c r="C236">
        <f>IF('dash board'!$H$5="Dixon Technologies (India) Ltd.",'DIXON7423-24&amp;24-25'!D235,IF('dash board'!$H$5="Bharat Forge Ltd.",'BHARATFOR 7424-25&amp;23-24'!D235,IF('dash board'!$H$5="Persistent Systems Ltd.",'PERSISTENT 23-24&amp;24-25'!D235,IF('dash board'!$H$5="Ipca Laboratories Ltd.",'IPCALAB 7-4-23&amp;24,24&amp;25'!H235,IF('dash board'!$H$5="MRF Ltd.",'-MRF-7423-24&amp;24-25'!D235,"")))))</f>
        <v>717.15</v>
      </c>
      <c r="D236">
        <f>IF('dash board'!$H$5="Dixon Technologies (India) Ltd.",'DIXON7423-24&amp;24-25'!E235,IF('dash board'!$H$5="Bharat Forge Ltd.",'BHARATFOR 7424-25&amp;23-24'!E235,IF('dash board'!$H$5="Persistent Systems Ltd.",'PERSISTENT 23-24&amp;24-25'!E235,IF('dash board'!$H$5="Ipca Laboratories Ltd.",'IPCALAB 7-4-23&amp;24,24&amp;25'!I235,IF('dash board'!$H$5="MRF Ltd.",'-MRF-7423-24&amp;24-25'!E235,"")))))</f>
        <v>707</v>
      </c>
      <c r="E236">
        <f>IF('dash board'!$H$5="Dixon Technologies (India) Ltd.",'DIXON7423-24&amp;24-25'!C235,IF('dash board'!$H$5="Bharat Forge Ltd.",'BHARATFOR 7424-25&amp;23-24'!C235,IF('dash board'!$H$5="Persistent Systems Ltd.",'PERSISTENT 23-24&amp;24-25'!C235,IF('dash board'!$H$5="Ipca Laboratories Ltd.",'IPCALAB 7-4-23&amp;24,24&amp;25'!G235,IF('dash board'!$H$5="MRF Ltd.",'-MRF-7423-24&amp;24-25'!C235,"")))))</f>
        <v>713.95</v>
      </c>
      <c r="F236">
        <f>IF('dash board'!$H$5="Dixon Technologies (India) Ltd.",'DIXON7423-24&amp;24-25'!L235,IF('dash board'!$H$5="Bharat Forge Ltd.",'BHARATFOR 7424-25&amp;23-24'!L235,IF('dash board'!$H$5="Persistent Systems Ltd.",'PERSISTENT 23-24&amp;24-25'!L235,IF('dash board'!$H$5="Ipca Laboratories Ltd.",'IPCALAB 7-4-23&amp;24,24&amp;25'!F235,IF('dash board'!$H$5="MRF Ltd.",'-MRF-7423-24&amp;24-25'!L235,"")))))</f>
        <v>516680</v>
      </c>
    </row>
    <row r="237" spans="1:6" x14ac:dyDescent="0.3">
      <c r="A237" s="126">
        <v>45044</v>
      </c>
      <c r="B237">
        <f>IF('dash board'!$H$5="Dixon Technologies (India) Ltd.",'DIXON7423-24&amp;24-25'!H236,IF('dash board'!$H$5="Bharat Forge Ltd.",'BHARATFOR 7424-25&amp;23-24'!B236,IF('dash board'!$H$5="Persistent Systems Ltd.",'PERSISTENT 23-24&amp;24-25'!H236,IF('dash board'!$H$5="Ipca Laboratories Ltd.",'IPCALAB 7-4-23&amp;24,24&amp;25'!D236,IF('dash board'!$H$5="MRF Ltd.",'-MRF-7423-24&amp;24-25'!H236,"")))))</f>
        <v>710.15</v>
      </c>
      <c r="C237">
        <f>IF('dash board'!$H$5="Dixon Technologies (India) Ltd.",'DIXON7423-24&amp;24-25'!D236,IF('dash board'!$H$5="Bharat Forge Ltd.",'BHARATFOR 7424-25&amp;23-24'!D236,IF('dash board'!$H$5="Persistent Systems Ltd.",'PERSISTENT 23-24&amp;24-25'!D236,IF('dash board'!$H$5="Ipca Laboratories Ltd.",'IPCALAB 7-4-23&amp;24,24&amp;25'!H236,IF('dash board'!$H$5="MRF Ltd.",'-MRF-7423-24&amp;24-25'!D236,"")))))</f>
        <v>713.35</v>
      </c>
      <c r="D237">
        <f>IF('dash board'!$H$5="Dixon Technologies (India) Ltd.",'DIXON7423-24&amp;24-25'!E236,IF('dash board'!$H$5="Bharat Forge Ltd.",'BHARATFOR 7424-25&amp;23-24'!E236,IF('dash board'!$H$5="Persistent Systems Ltd.",'PERSISTENT 23-24&amp;24-25'!E236,IF('dash board'!$H$5="Ipca Laboratories Ltd.",'IPCALAB 7-4-23&amp;24,24&amp;25'!I236,IF('dash board'!$H$5="MRF Ltd.",'-MRF-7423-24&amp;24-25'!E236,"")))))</f>
        <v>697</v>
      </c>
      <c r="E237">
        <f>IF('dash board'!$H$5="Dixon Technologies (India) Ltd.",'DIXON7423-24&amp;24-25'!C236,IF('dash board'!$H$5="Bharat Forge Ltd.",'BHARATFOR 7424-25&amp;23-24'!C236,IF('dash board'!$H$5="Persistent Systems Ltd.",'PERSISTENT 23-24&amp;24-25'!C236,IF('dash board'!$H$5="Ipca Laboratories Ltd.",'IPCALAB 7-4-23&amp;24,24&amp;25'!G236,IF('dash board'!$H$5="MRF Ltd.",'-MRF-7423-24&amp;24-25'!C236,"")))))</f>
        <v>701</v>
      </c>
      <c r="F237">
        <f>IF('dash board'!$H$5="Dixon Technologies (India) Ltd.",'DIXON7423-24&amp;24-25'!L236,IF('dash board'!$H$5="Bharat Forge Ltd.",'BHARATFOR 7424-25&amp;23-24'!L236,IF('dash board'!$H$5="Persistent Systems Ltd.",'PERSISTENT 23-24&amp;24-25'!L236,IF('dash board'!$H$5="Ipca Laboratories Ltd.",'IPCALAB 7-4-23&amp;24,24&amp;25'!F236,IF('dash board'!$H$5="MRF Ltd.",'-MRF-7423-24&amp;24-25'!L236,"")))))</f>
        <v>1263145</v>
      </c>
    </row>
    <row r="238" spans="1:6" x14ac:dyDescent="0.3">
      <c r="A238" s="126">
        <v>45043</v>
      </c>
      <c r="B238">
        <f>IF('dash board'!$H$5="Dixon Technologies (India) Ltd.",'DIXON7423-24&amp;24-25'!H237,IF('dash board'!$H$5="Bharat Forge Ltd.",'BHARATFOR 7424-25&amp;23-24'!B237,IF('dash board'!$H$5="Persistent Systems Ltd.",'PERSISTENT 23-24&amp;24-25'!H237,IF('dash board'!$H$5="Ipca Laboratories Ltd.",'IPCALAB 7-4-23&amp;24,24&amp;25'!D237,IF('dash board'!$H$5="MRF Ltd.",'-MRF-7423-24&amp;24-25'!H237,"")))))</f>
        <v>699.05</v>
      </c>
      <c r="C238">
        <f>IF('dash board'!$H$5="Dixon Technologies (India) Ltd.",'DIXON7423-24&amp;24-25'!D237,IF('dash board'!$H$5="Bharat Forge Ltd.",'BHARATFOR 7424-25&amp;23-24'!D237,IF('dash board'!$H$5="Persistent Systems Ltd.",'PERSISTENT 23-24&amp;24-25'!D237,IF('dash board'!$H$5="Ipca Laboratories Ltd.",'IPCALAB 7-4-23&amp;24,24&amp;25'!H237,IF('dash board'!$H$5="MRF Ltd.",'-MRF-7423-24&amp;24-25'!D237,"")))))</f>
        <v>706.25</v>
      </c>
      <c r="D238">
        <f>IF('dash board'!$H$5="Dixon Technologies (India) Ltd.",'DIXON7423-24&amp;24-25'!E237,IF('dash board'!$H$5="Bharat Forge Ltd.",'BHARATFOR 7424-25&amp;23-24'!E237,IF('dash board'!$H$5="Persistent Systems Ltd.",'PERSISTENT 23-24&amp;24-25'!E237,IF('dash board'!$H$5="Ipca Laboratories Ltd.",'IPCALAB 7-4-23&amp;24,24&amp;25'!I237,IF('dash board'!$H$5="MRF Ltd.",'-MRF-7423-24&amp;24-25'!E237,"")))))</f>
        <v>690.2</v>
      </c>
      <c r="E238">
        <f>IF('dash board'!$H$5="Dixon Technologies (India) Ltd.",'DIXON7423-24&amp;24-25'!C237,IF('dash board'!$H$5="Bharat Forge Ltd.",'BHARATFOR 7424-25&amp;23-24'!C237,IF('dash board'!$H$5="Persistent Systems Ltd.",'PERSISTENT 23-24&amp;24-25'!C237,IF('dash board'!$H$5="Ipca Laboratories Ltd.",'IPCALAB 7-4-23&amp;24,24&amp;25'!G237,IF('dash board'!$H$5="MRF Ltd.",'-MRF-7423-24&amp;24-25'!C237,"")))))</f>
        <v>701</v>
      </c>
      <c r="F238">
        <f>IF('dash board'!$H$5="Dixon Technologies (India) Ltd.",'DIXON7423-24&amp;24-25'!L237,IF('dash board'!$H$5="Bharat Forge Ltd.",'BHARATFOR 7424-25&amp;23-24'!L237,IF('dash board'!$H$5="Persistent Systems Ltd.",'PERSISTENT 23-24&amp;24-25'!L237,IF('dash board'!$H$5="Ipca Laboratories Ltd.",'IPCALAB 7-4-23&amp;24,24&amp;25'!F237,IF('dash board'!$H$5="MRF Ltd.",'-MRF-7423-24&amp;24-25'!L237,"")))))</f>
        <v>2037901</v>
      </c>
    </row>
    <row r="239" spans="1:6" x14ac:dyDescent="0.3">
      <c r="A239" s="126">
        <v>45042</v>
      </c>
      <c r="B239">
        <f>IF('dash board'!$H$5="Dixon Technologies (India) Ltd.",'DIXON7423-24&amp;24-25'!H238,IF('dash board'!$H$5="Bharat Forge Ltd.",'BHARATFOR 7424-25&amp;23-24'!B238,IF('dash board'!$H$5="Persistent Systems Ltd.",'PERSISTENT 23-24&amp;24-25'!H238,IF('dash board'!$H$5="Ipca Laboratories Ltd.",'IPCALAB 7-4-23&amp;24,24&amp;25'!D238,IF('dash board'!$H$5="MRF Ltd.",'-MRF-7423-24&amp;24-25'!H238,"")))))</f>
        <v>701.4</v>
      </c>
      <c r="C239">
        <f>IF('dash board'!$H$5="Dixon Technologies (India) Ltd.",'DIXON7423-24&amp;24-25'!D238,IF('dash board'!$H$5="Bharat Forge Ltd.",'BHARATFOR 7424-25&amp;23-24'!D238,IF('dash board'!$H$5="Persistent Systems Ltd.",'PERSISTENT 23-24&amp;24-25'!D238,IF('dash board'!$H$5="Ipca Laboratories Ltd.",'IPCALAB 7-4-23&amp;24,24&amp;25'!H238,IF('dash board'!$H$5="MRF Ltd.",'-MRF-7423-24&amp;24-25'!D238,"")))))</f>
        <v>740</v>
      </c>
      <c r="D239">
        <f>IF('dash board'!$H$5="Dixon Technologies (India) Ltd.",'DIXON7423-24&amp;24-25'!E238,IF('dash board'!$H$5="Bharat Forge Ltd.",'BHARATFOR 7424-25&amp;23-24'!E238,IF('dash board'!$H$5="Persistent Systems Ltd.",'PERSISTENT 23-24&amp;24-25'!E238,IF('dash board'!$H$5="Ipca Laboratories Ltd.",'IPCALAB 7-4-23&amp;24,24&amp;25'!I238,IF('dash board'!$H$5="MRF Ltd.",'-MRF-7423-24&amp;24-25'!E238,"")))))</f>
        <v>686.8</v>
      </c>
      <c r="E239">
        <f>IF('dash board'!$H$5="Dixon Technologies (India) Ltd.",'DIXON7423-24&amp;24-25'!C238,IF('dash board'!$H$5="Bharat Forge Ltd.",'BHARATFOR 7424-25&amp;23-24'!C238,IF('dash board'!$H$5="Persistent Systems Ltd.",'PERSISTENT 23-24&amp;24-25'!C238,IF('dash board'!$H$5="Ipca Laboratories Ltd.",'IPCALAB 7-4-23&amp;24,24&amp;25'!G238,IF('dash board'!$H$5="MRF Ltd.",'-MRF-7423-24&amp;24-25'!C238,"")))))</f>
        <v>740</v>
      </c>
      <c r="F239">
        <f>IF('dash board'!$H$5="Dixon Technologies (India) Ltd.",'DIXON7423-24&amp;24-25'!L238,IF('dash board'!$H$5="Bharat Forge Ltd.",'BHARATFOR 7424-25&amp;23-24'!L238,IF('dash board'!$H$5="Persistent Systems Ltd.",'PERSISTENT 23-24&amp;24-25'!L238,IF('dash board'!$H$5="Ipca Laboratories Ltd.",'IPCALAB 7-4-23&amp;24,24&amp;25'!F238,IF('dash board'!$H$5="MRF Ltd.",'-MRF-7423-24&amp;24-25'!L238,"")))))</f>
        <v>7381480</v>
      </c>
    </row>
    <row r="240" spans="1:6" x14ac:dyDescent="0.3">
      <c r="A240" s="126">
        <v>45041</v>
      </c>
      <c r="B240">
        <f>IF('dash board'!$H$5="Dixon Technologies (India) Ltd.",'DIXON7423-24&amp;24-25'!H239,IF('dash board'!$H$5="Bharat Forge Ltd.",'BHARATFOR 7424-25&amp;23-24'!B239,IF('dash board'!$H$5="Persistent Systems Ltd.",'PERSISTENT 23-24&amp;24-25'!H239,IF('dash board'!$H$5="Ipca Laboratories Ltd.",'IPCALAB 7-4-23&amp;24,24&amp;25'!D239,IF('dash board'!$H$5="MRF Ltd.",'-MRF-7423-24&amp;24-25'!H239,"")))))</f>
        <v>741.15</v>
      </c>
      <c r="C240">
        <f>IF('dash board'!$H$5="Dixon Technologies (India) Ltd.",'DIXON7423-24&amp;24-25'!D239,IF('dash board'!$H$5="Bharat Forge Ltd.",'BHARATFOR 7424-25&amp;23-24'!D239,IF('dash board'!$H$5="Persistent Systems Ltd.",'PERSISTENT 23-24&amp;24-25'!D239,IF('dash board'!$H$5="Ipca Laboratories Ltd.",'IPCALAB 7-4-23&amp;24,24&amp;25'!H239,IF('dash board'!$H$5="MRF Ltd.",'-MRF-7423-24&amp;24-25'!D239,"")))))</f>
        <v>795</v>
      </c>
      <c r="D240">
        <f>IF('dash board'!$H$5="Dixon Technologies (India) Ltd.",'DIXON7423-24&amp;24-25'!E239,IF('dash board'!$H$5="Bharat Forge Ltd.",'BHARATFOR 7424-25&amp;23-24'!E239,IF('dash board'!$H$5="Persistent Systems Ltd.",'PERSISTENT 23-24&amp;24-25'!E239,IF('dash board'!$H$5="Ipca Laboratories Ltd.",'IPCALAB 7-4-23&amp;24,24&amp;25'!I239,IF('dash board'!$H$5="MRF Ltd.",'-MRF-7423-24&amp;24-25'!E239,"")))))</f>
        <v>740</v>
      </c>
      <c r="E240">
        <f>IF('dash board'!$H$5="Dixon Technologies (India) Ltd.",'DIXON7423-24&amp;24-25'!C239,IF('dash board'!$H$5="Bharat Forge Ltd.",'BHARATFOR 7424-25&amp;23-24'!C239,IF('dash board'!$H$5="Persistent Systems Ltd.",'PERSISTENT 23-24&amp;24-25'!C239,IF('dash board'!$H$5="Ipca Laboratories Ltd.",'IPCALAB 7-4-23&amp;24,24&amp;25'!G239,IF('dash board'!$H$5="MRF Ltd.",'-MRF-7423-24&amp;24-25'!C239,"")))))</f>
        <v>795</v>
      </c>
      <c r="F240">
        <f>IF('dash board'!$H$5="Dixon Technologies (India) Ltd.",'DIXON7423-24&amp;24-25'!L239,IF('dash board'!$H$5="Bharat Forge Ltd.",'BHARATFOR 7424-25&amp;23-24'!L239,IF('dash board'!$H$5="Persistent Systems Ltd.",'PERSISTENT 23-24&amp;24-25'!L239,IF('dash board'!$H$5="Ipca Laboratories Ltd.",'IPCALAB 7-4-23&amp;24,24&amp;25'!F239,IF('dash board'!$H$5="MRF Ltd.",'-MRF-7423-24&amp;24-25'!L239,"")))))</f>
        <v>7916179</v>
      </c>
    </row>
    <row r="241" spans="1:6" x14ac:dyDescent="0.3">
      <c r="A241" s="126">
        <v>45040</v>
      </c>
      <c r="B241">
        <f>IF('dash board'!$H$5="Dixon Technologies (India) Ltd.",'DIXON7423-24&amp;24-25'!H240,IF('dash board'!$H$5="Bharat Forge Ltd.",'BHARATFOR 7424-25&amp;23-24'!B240,IF('dash board'!$H$5="Persistent Systems Ltd.",'PERSISTENT 23-24&amp;24-25'!H240,IF('dash board'!$H$5="Ipca Laboratories Ltd.",'IPCALAB 7-4-23&amp;24,24&amp;25'!D240,IF('dash board'!$H$5="MRF Ltd.",'-MRF-7423-24&amp;24-25'!H240,"")))))</f>
        <v>826.5</v>
      </c>
      <c r="C241">
        <f>IF('dash board'!$H$5="Dixon Technologies (India) Ltd.",'DIXON7423-24&amp;24-25'!D240,IF('dash board'!$H$5="Bharat Forge Ltd.",'BHARATFOR 7424-25&amp;23-24'!D240,IF('dash board'!$H$5="Persistent Systems Ltd.",'PERSISTENT 23-24&amp;24-25'!D240,IF('dash board'!$H$5="Ipca Laboratories Ltd.",'IPCALAB 7-4-23&amp;24,24&amp;25'!H240,IF('dash board'!$H$5="MRF Ltd.",'-MRF-7423-24&amp;24-25'!D240,"")))))</f>
        <v>854.55</v>
      </c>
      <c r="D241">
        <f>IF('dash board'!$H$5="Dixon Technologies (India) Ltd.",'DIXON7423-24&amp;24-25'!E240,IF('dash board'!$H$5="Bharat Forge Ltd.",'BHARATFOR 7424-25&amp;23-24'!E240,IF('dash board'!$H$5="Persistent Systems Ltd.",'PERSISTENT 23-24&amp;24-25'!E240,IF('dash board'!$H$5="Ipca Laboratories Ltd.",'IPCALAB 7-4-23&amp;24,24&amp;25'!I240,IF('dash board'!$H$5="MRF Ltd.",'-MRF-7423-24&amp;24-25'!E240,"")))))</f>
        <v>824</v>
      </c>
      <c r="E241">
        <f>IF('dash board'!$H$5="Dixon Technologies (India) Ltd.",'DIXON7423-24&amp;24-25'!C240,IF('dash board'!$H$5="Bharat Forge Ltd.",'BHARATFOR 7424-25&amp;23-24'!C240,IF('dash board'!$H$5="Persistent Systems Ltd.",'PERSISTENT 23-24&amp;24-25'!C240,IF('dash board'!$H$5="Ipca Laboratories Ltd.",'IPCALAB 7-4-23&amp;24,24&amp;25'!G240,IF('dash board'!$H$5="MRF Ltd.",'-MRF-7423-24&amp;24-25'!C240,"")))))</f>
        <v>841.45</v>
      </c>
      <c r="F241">
        <f>IF('dash board'!$H$5="Dixon Technologies (India) Ltd.",'DIXON7423-24&amp;24-25'!L240,IF('dash board'!$H$5="Bharat Forge Ltd.",'BHARATFOR 7424-25&amp;23-24'!L240,IF('dash board'!$H$5="Persistent Systems Ltd.",'PERSISTENT 23-24&amp;24-25'!L240,IF('dash board'!$H$5="Ipca Laboratories Ltd.",'IPCALAB 7-4-23&amp;24,24&amp;25'!F240,IF('dash board'!$H$5="MRF Ltd.",'-MRF-7423-24&amp;24-25'!L240,"")))))</f>
        <v>449803</v>
      </c>
    </row>
    <row r="242" spans="1:6" x14ac:dyDescent="0.3">
      <c r="A242" s="126">
        <v>45037</v>
      </c>
      <c r="B242">
        <f>IF('dash board'!$H$5="Dixon Technologies (India) Ltd.",'DIXON7423-24&amp;24-25'!H241,IF('dash board'!$H$5="Bharat Forge Ltd.",'BHARATFOR 7424-25&amp;23-24'!B241,IF('dash board'!$H$5="Persistent Systems Ltd.",'PERSISTENT 23-24&amp;24-25'!H241,IF('dash board'!$H$5="Ipca Laboratories Ltd.",'IPCALAB 7-4-23&amp;24,24&amp;25'!D241,IF('dash board'!$H$5="MRF Ltd.",'-MRF-7423-24&amp;24-25'!H241,"")))))</f>
        <v>840.65</v>
      </c>
      <c r="C242">
        <f>IF('dash board'!$H$5="Dixon Technologies (India) Ltd.",'DIXON7423-24&amp;24-25'!D241,IF('dash board'!$H$5="Bharat Forge Ltd.",'BHARATFOR 7424-25&amp;23-24'!D241,IF('dash board'!$H$5="Persistent Systems Ltd.",'PERSISTENT 23-24&amp;24-25'!D241,IF('dash board'!$H$5="Ipca Laboratories Ltd.",'IPCALAB 7-4-23&amp;24,24&amp;25'!H241,IF('dash board'!$H$5="MRF Ltd.",'-MRF-7423-24&amp;24-25'!D241,"")))))</f>
        <v>846.95</v>
      </c>
      <c r="D242">
        <f>IF('dash board'!$H$5="Dixon Technologies (India) Ltd.",'DIXON7423-24&amp;24-25'!E241,IF('dash board'!$H$5="Bharat Forge Ltd.",'BHARATFOR 7424-25&amp;23-24'!E241,IF('dash board'!$H$5="Persistent Systems Ltd.",'PERSISTENT 23-24&amp;24-25'!E241,IF('dash board'!$H$5="Ipca Laboratories Ltd.",'IPCALAB 7-4-23&amp;24,24&amp;25'!I241,IF('dash board'!$H$5="MRF Ltd.",'-MRF-7423-24&amp;24-25'!E241,"")))))</f>
        <v>833</v>
      </c>
      <c r="E242">
        <f>IF('dash board'!$H$5="Dixon Technologies (India) Ltd.",'DIXON7423-24&amp;24-25'!C241,IF('dash board'!$H$5="Bharat Forge Ltd.",'BHARATFOR 7424-25&amp;23-24'!C241,IF('dash board'!$H$5="Persistent Systems Ltd.",'PERSISTENT 23-24&amp;24-25'!C241,IF('dash board'!$H$5="Ipca Laboratories Ltd.",'IPCALAB 7-4-23&amp;24,24&amp;25'!G241,IF('dash board'!$H$5="MRF Ltd.",'-MRF-7423-24&amp;24-25'!C241,"")))))</f>
        <v>833</v>
      </c>
      <c r="F242">
        <f>IF('dash board'!$H$5="Dixon Technologies (India) Ltd.",'DIXON7423-24&amp;24-25'!L241,IF('dash board'!$H$5="Bharat Forge Ltd.",'BHARATFOR 7424-25&amp;23-24'!L241,IF('dash board'!$H$5="Persistent Systems Ltd.",'PERSISTENT 23-24&amp;24-25'!L241,IF('dash board'!$H$5="Ipca Laboratories Ltd.",'IPCALAB 7-4-23&amp;24,24&amp;25'!F241,IF('dash board'!$H$5="MRF Ltd.",'-MRF-7423-24&amp;24-25'!L241,"")))))</f>
        <v>704817</v>
      </c>
    </row>
    <row r="243" spans="1:6" x14ac:dyDescent="0.3">
      <c r="A243" s="126">
        <v>45036</v>
      </c>
      <c r="B243">
        <f>IF('dash board'!$H$5="Dixon Technologies (India) Ltd.",'DIXON7423-24&amp;24-25'!H242,IF('dash board'!$H$5="Bharat Forge Ltd.",'BHARATFOR 7424-25&amp;23-24'!B242,IF('dash board'!$H$5="Persistent Systems Ltd.",'PERSISTENT 23-24&amp;24-25'!H242,IF('dash board'!$H$5="Ipca Laboratories Ltd.",'IPCALAB 7-4-23&amp;24,24&amp;25'!D242,IF('dash board'!$H$5="MRF Ltd.",'-MRF-7423-24&amp;24-25'!H242,"")))))</f>
        <v>830.75</v>
      </c>
      <c r="C243">
        <f>IF('dash board'!$H$5="Dixon Technologies (India) Ltd.",'DIXON7423-24&amp;24-25'!D242,IF('dash board'!$H$5="Bharat Forge Ltd.",'BHARATFOR 7424-25&amp;23-24'!D242,IF('dash board'!$H$5="Persistent Systems Ltd.",'PERSISTENT 23-24&amp;24-25'!D242,IF('dash board'!$H$5="Ipca Laboratories Ltd.",'IPCALAB 7-4-23&amp;24,24&amp;25'!H242,IF('dash board'!$H$5="MRF Ltd.",'-MRF-7423-24&amp;24-25'!D242,"")))))</f>
        <v>839.95</v>
      </c>
      <c r="D243">
        <f>IF('dash board'!$H$5="Dixon Technologies (India) Ltd.",'DIXON7423-24&amp;24-25'!E242,IF('dash board'!$H$5="Bharat Forge Ltd.",'BHARATFOR 7424-25&amp;23-24'!E242,IF('dash board'!$H$5="Persistent Systems Ltd.",'PERSISTENT 23-24&amp;24-25'!E242,IF('dash board'!$H$5="Ipca Laboratories Ltd.",'IPCALAB 7-4-23&amp;24,24&amp;25'!I242,IF('dash board'!$H$5="MRF Ltd.",'-MRF-7423-24&amp;24-25'!E242,"")))))</f>
        <v>821.3</v>
      </c>
      <c r="E243">
        <f>IF('dash board'!$H$5="Dixon Technologies (India) Ltd.",'DIXON7423-24&amp;24-25'!C242,IF('dash board'!$H$5="Bharat Forge Ltd.",'BHARATFOR 7424-25&amp;23-24'!C242,IF('dash board'!$H$5="Persistent Systems Ltd.",'PERSISTENT 23-24&amp;24-25'!C242,IF('dash board'!$H$5="Ipca Laboratories Ltd.",'IPCALAB 7-4-23&amp;24,24&amp;25'!G242,IF('dash board'!$H$5="MRF Ltd.",'-MRF-7423-24&amp;24-25'!C242,"")))))</f>
        <v>831.75</v>
      </c>
      <c r="F243">
        <f>IF('dash board'!$H$5="Dixon Technologies (India) Ltd.",'DIXON7423-24&amp;24-25'!L242,IF('dash board'!$H$5="Bharat Forge Ltd.",'BHARATFOR 7424-25&amp;23-24'!L242,IF('dash board'!$H$5="Persistent Systems Ltd.",'PERSISTENT 23-24&amp;24-25'!L242,IF('dash board'!$H$5="Ipca Laboratories Ltd.",'IPCALAB 7-4-23&amp;24,24&amp;25'!F242,IF('dash board'!$H$5="MRF Ltd.",'-MRF-7423-24&amp;24-25'!L242,"")))))</f>
        <v>1111532</v>
      </c>
    </row>
    <row r="244" spans="1:6" x14ac:dyDescent="0.3">
      <c r="A244" s="126">
        <v>45035</v>
      </c>
      <c r="B244">
        <f>IF('dash board'!$H$5="Dixon Technologies (India) Ltd.",'DIXON7423-24&amp;24-25'!H243,IF('dash board'!$H$5="Bharat Forge Ltd.",'BHARATFOR 7424-25&amp;23-24'!B243,IF('dash board'!$H$5="Persistent Systems Ltd.",'PERSISTENT 23-24&amp;24-25'!H243,IF('dash board'!$H$5="Ipca Laboratories Ltd.",'IPCALAB 7-4-23&amp;24,24&amp;25'!D243,IF('dash board'!$H$5="MRF Ltd.",'-MRF-7423-24&amp;24-25'!H243,"")))))</f>
        <v>829.85</v>
      </c>
      <c r="C244">
        <f>IF('dash board'!$H$5="Dixon Technologies (India) Ltd.",'DIXON7423-24&amp;24-25'!D243,IF('dash board'!$H$5="Bharat Forge Ltd.",'BHARATFOR 7424-25&amp;23-24'!D243,IF('dash board'!$H$5="Persistent Systems Ltd.",'PERSISTENT 23-24&amp;24-25'!D243,IF('dash board'!$H$5="Ipca Laboratories Ltd.",'IPCALAB 7-4-23&amp;24,24&amp;25'!H243,IF('dash board'!$H$5="MRF Ltd.",'-MRF-7423-24&amp;24-25'!D243,"")))))</f>
        <v>837.05</v>
      </c>
      <c r="D244">
        <f>IF('dash board'!$H$5="Dixon Technologies (India) Ltd.",'DIXON7423-24&amp;24-25'!E243,IF('dash board'!$H$5="Bharat Forge Ltd.",'BHARATFOR 7424-25&amp;23-24'!E243,IF('dash board'!$H$5="Persistent Systems Ltd.",'PERSISTENT 23-24&amp;24-25'!E243,IF('dash board'!$H$5="Ipca Laboratories Ltd.",'IPCALAB 7-4-23&amp;24,24&amp;25'!I243,IF('dash board'!$H$5="MRF Ltd.",'-MRF-7423-24&amp;24-25'!E243,"")))))</f>
        <v>822.15</v>
      </c>
      <c r="E244">
        <f>IF('dash board'!$H$5="Dixon Technologies (India) Ltd.",'DIXON7423-24&amp;24-25'!C243,IF('dash board'!$H$5="Bharat Forge Ltd.",'BHARATFOR 7424-25&amp;23-24'!C243,IF('dash board'!$H$5="Persistent Systems Ltd.",'PERSISTENT 23-24&amp;24-25'!C243,IF('dash board'!$H$5="Ipca Laboratories Ltd.",'IPCALAB 7-4-23&amp;24,24&amp;25'!G243,IF('dash board'!$H$5="MRF Ltd.",'-MRF-7423-24&amp;24-25'!C243,"")))))</f>
        <v>835</v>
      </c>
      <c r="F244">
        <f>IF('dash board'!$H$5="Dixon Technologies (India) Ltd.",'DIXON7423-24&amp;24-25'!L243,IF('dash board'!$H$5="Bharat Forge Ltd.",'BHARATFOR 7424-25&amp;23-24'!L243,IF('dash board'!$H$5="Persistent Systems Ltd.",'PERSISTENT 23-24&amp;24-25'!L243,IF('dash board'!$H$5="Ipca Laboratories Ltd.",'IPCALAB 7-4-23&amp;24,24&amp;25'!F243,IF('dash board'!$H$5="MRF Ltd.",'-MRF-7423-24&amp;24-25'!L243,"")))))</f>
        <v>949086</v>
      </c>
    </row>
    <row r="245" spans="1:6" x14ac:dyDescent="0.3">
      <c r="A245" s="126">
        <v>45034</v>
      </c>
      <c r="B245">
        <f>IF('dash board'!$H$5="Dixon Technologies (India) Ltd.",'DIXON7423-24&amp;24-25'!H244,IF('dash board'!$H$5="Bharat Forge Ltd.",'BHARATFOR 7424-25&amp;23-24'!B244,IF('dash board'!$H$5="Persistent Systems Ltd.",'PERSISTENT 23-24&amp;24-25'!H244,IF('dash board'!$H$5="Ipca Laboratories Ltd.",'IPCALAB 7-4-23&amp;24,24&amp;25'!D244,IF('dash board'!$H$5="MRF Ltd.",'-MRF-7423-24&amp;24-25'!H244,"")))))</f>
        <v>829.65</v>
      </c>
      <c r="C245">
        <f>IF('dash board'!$H$5="Dixon Technologies (India) Ltd.",'DIXON7423-24&amp;24-25'!D244,IF('dash board'!$H$5="Bharat Forge Ltd.",'BHARATFOR 7424-25&amp;23-24'!D244,IF('dash board'!$H$5="Persistent Systems Ltd.",'PERSISTENT 23-24&amp;24-25'!D244,IF('dash board'!$H$5="Ipca Laboratories Ltd.",'IPCALAB 7-4-23&amp;24,24&amp;25'!H244,IF('dash board'!$H$5="MRF Ltd.",'-MRF-7423-24&amp;24-25'!D244,"")))))</f>
        <v>831.2</v>
      </c>
      <c r="D245">
        <f>IF('dash board'!$H$5="Dixon Technologies (India) Ltd.",'DIXON7423-24&amp;24-25'!E244,IF('dash board'!$H$5="Bharat Forge Ltd.",'BHARATFOR 7424-25&amp;23-24'!E244,IF('dash board'!$H$5="Persistent Systems Ltd.",'PERSISTENT 23-24&amp;24-25'!E244,IF('dash board'!$H$5="Ipca Laboratories Ltd.",'IPCALAB 7-4-23&amp;24,24&amp;25'!I244,IF('dash board'!$H$5="MRF Ltd.",'-MRF-7423-24&amp;24-25'!E244,"")))))</f>
        <v>809.85</v>
      </c>
      <c r="E245">
        <f>IF('dash board'!$H$5="Dixon Technologies (India) Ltd.",'DIXON7423-24&amp;24-25'!C244,IF('dash board'!$H$5="Bharat Forge Ltd.",'BHARATFOR 7424-25&amp;23-24'!C244,IF('dash board'!$H$5="Persistent Systems Ltd.",'PERSISTENT 23-24&amp;24-25'!C244,IF('dash board'!$H$5="Ipca Laboratories Ltd.",'IPCALAB 7-4-23&amp;24,24&amp;25'!G244,IF('dash board'!$H$5="MRF Ltd.",'-MRF-7423-24&amp;24-25'!C244,"")))))</f>
        <v>815</v>
      </c>
      <c r="F245">
        <f>IF('dash board'!$H$5="Dixon Technologies (India) Ltd.",'DIXON7423-24&amp;24-25'!L244,IF('dash board'!$H$5="Bharat Forge Ltd.",'BHARATFOR 7424-25&amp;23-24'!L244,IF('dash board'!$H$5="Persistent Systems Ltd.",'PERSISTENT 23-24&amp;24-25'!L244,IF('dash board'!$H$5="Ipca Laboratories Ltd.",'IPCALAB 7-4-23&amp;24,24&amp;25'!F244,IF('dash board'!$H$5="MRF Ltd.",'-MRF-7423-24&amp;24-25'!L244,"")))))</f>
        <v>212743</v>
      </c>
    </row>
    <row r="246" spans="1:6" x14ac:dyDescent="0.3">
      <c r="A246" s="126">
        <v>45033</v>
      </c>
      <c r="B246">
        <f>IF('dash board'!$H$5="Dixon Technologies (India) Ltd.",'DIXON7423-24&amp;24-25'!H245,IF('dash board'!$H$5="Bharat Forge Ltd.",'BHARATFOR 7424-25&amp;23-24'!B245,IF('dash board'!$H$5="Persistent Systems Ltd.",'PERSISTENT 23-24&amp;24-25'!H245,IF('dash board'!$H$5="Ipca Laboratories Ltd.",'IPCALAB 7-4-23&amp;24,24&amp;25'!D245,IF('dash board'!$H$5="MRF Ltd.",'-MRF-7423-24&amp;24-25'!H245,"")))))</f>
        <v>814.7</v>
      </c>
      <c r="C246">
        <f>IF('dash board'!$H$5="Dixon Technologies (India) Ltd.",'DIXON7423-24&amp;24-25'!D245,IF('dash board'!$H$5="Bharat Forge Ltd.",'BHARATFOR 7424-25&amp;23-24'!D245,IF('dash board'!$H$5="Persistent Systems Ltd.",'PERSISTENT 23-24&amp;24-25'!D245,IF('dash board'!$H$5="Ipca Laboratories Ltd.",'IPCALAB 7-4-23&amp;24,24&amp;25'!H245,IF('dash board'!$H$5="MRF Ltd.",'-MRF-7423-24&amp;24-25'!D245,"")))))</f>
        <v>820.95</v>
      </c>
      <c r="D246">
        <f>IF('dash board'!$H$5="Dixon Technologies (India) Ltd.",'DIXON7423-24&amp;24-25'!E245,IF('dash board'!$H$5="Bharat Forge Ltd.",'BHARATFOR 7424-25&amp;23-24'!E245,IF('dash board'!$H$5="Persistent Systems Ltd.",'PERSISTENT 23-24&amp;24-25'!E245,IF('dash board'!$H$5="Ipca Laboratories Ltd.",'IPCALAB 7-4-23&amp;24,24&amp;25'!I245,IF('dash board'!$H$5="MRF Ltd.",'-MRF-7423-24&amp;24-25'!E245,"")))))</f>
        <v>806.6</v>
      </c>
      <c r="E246">
        <f>IF('dash board'!$H$5="Dixon Technologies (India) Ltd.",'DIXON7423-24&amp;24-25'!C245,IF('dash board'!$H$5="Bharat Forge Ltd.",'BHARATFOR 7424-25&amp;23-24'!C245,IF('dash board'!$H$5="Persistent Systems Ltd.",'PERSISTENT 23-24&amp;24-25'!C245,IF('dash board'!$H$5="Ipca Laboratories Ltd.",'IPCALAB 7-4-23&amp;24,24&amp;25'!G245,IF('dash board'!$H$5="MRF Ltd.",'-MRF-7423-24&amp;24-25'!C245,"")))))</f>
        <v>819.5</v>
      </c>
      <c r="F246">
        <f>IF('dash board'!$H$5="Dixon Technologies (India) Ltd.",'DIXON7423-24&amp;24-25'!L245,IF('dash board'!$H$5="Bharat Forge Ltd.",'BHARATFOR 7424-25&amp;23-24'!L245,IF('dash board'!$H$5="Persistent Systems Ltd.",'PERSISTENT 23-24&amp;24-25'!L245,IF('dash board'!$H$5="Ipca Laboratories Ltd.",'IPCALAB 7-4-23&amp;24,24&amp;25'!F245,IF('dash board'!$H$5="MRF Ltd.",'-MRF-7423-24&amp;24-25'!L245,"")))))</f>
        <v>129716</v>
      </c>
    </row>
    <row r="247" spans="1:6" x14ac:dyDescent="0.3">
      <c r="A247" s="126">
        <v>45029</v>
      </c>
      <c r="B247">
        <f>IF('dash board'!$H$5="Dixon Technologies (India) Ltd.",'DIXON7423-24&amp;24-25'!H246,IF('dash board'!$H$5="Bharat Forge Ltd.",'BHARATFOR 7424-25&amp;23-24'!B246,IF('dash board'!$H$5="Persistent Systems Ltd.",'PERSISTENT 23-24&amp;24-25'!H246,IF('dash board'!$H$5="Ipca Laboratories Ltd.",'IPCALAB 7-4-23&amp;24,24&amp;25'!D246,IF('dash board'!$H$5="MRF Ltd.",'-MRF-7423-24&amp;24-25'!H246,"")))))</f>
        <v>819.9</v>
      </c>
      <c r="C247">
        <f>IF('dash board'!$H$5="Dixon Technologies (India) Ltd.",'DIXON7423-24&amp;24-25'!D246,IF('dash board'!$H$5="Bharat Forge Ltd.",'BHARATFOR 7424-25&amp;23-24'!D246,IF('dash board'!$H$5="Persistent Systems Ltd.",'PERSISTENT 23-24&amp;24-25'!D246,IF('dash board'!$H$5="Ipca Laboratories Ltd.",'IPCALAB 7-4-23&amp;24,24&amp;25'!H246,IF('dash board'!$H$5="MRF Ltd.",'-MRF-7423-24&amp;24-25'!D246,"")))))</f>
        <v>832.05</v>
      </c>
      <c r="D247">
        <f>IF('dash board'!$H$5="Dixon Technologies (India) Ltd.",'DIXON7423-24&amp;24-25'!E246,IF('dash board'!$H$5="Bharat Forge Ltd.",'BHARATFOR 7424-25&amp;23-24'!E246,IF('dash board'!$H$5="Persistent Systems Ltd.",'PERSISTENT 23-24&amp;24-25'!E246,IF('dash board'!$H$5="Ipca Laboratories Ltd.",'IPCALAB 7-4-23&amp;24,24&amp;25'!I246,IF('dash board'!$H$5="MRF Ltd.",'-MRF-7423-24&amp;24-25'!E246,"")))))</f>
        <v>815</v>
      </c>
      <c r="E247">
        <f>IF('dash board'!$H$5="Dixon Technologies (India) Ltd.",'DIXON7423-24&amp;24-25'!C246,IF('dash board'!$H$5="Bharat Forge Ltd.",'BHARATFOR 7424-25&amp;23-24'!C246,IF('dash board'!$H$5="Persistent Systems Ltd.",'PERSISTENT 23-24&amp;24-25'!C246,IF('dash board'!$H$5="Ipca Laboratories Ltd.",'IPCALAB 7-4-23&amp;24,24&amp;25'!G246,IF('dash board'!$H$5="MRF Ltd.",'-MRF-7423-24&amp;24-25'!C246,"")))))</f>
        <v>829.55</v>
      </c>
      <c r="F247">
        <f>IF('dash board'!$H$5="Dixon Technologies (India) Ltd.",'DIXON7423-24&amp;24-25'!L246,IF('dash board'!$H$5="Bharat Forge Ltd.",'BHARATFOR 7424-25&amp;23-24'!L246,IF('dash board'!$H$5="Persistent Systems Ltd.",'PERSISTENT 23-24&amp;24-25'!L246,IF('dash board'!$H$5="Ipca Laboratories Ltd.",'IPCALAB 7-4-23&amp;24,24&amp;25'!F246,IF('dash board'!$H$5="MRF Ltd.",'-MRF-7423-24&amp;24-25'!L246,"")))))</f>
        <v>162809</v>
      </c>
    </row>
    <row r="248" spans="1:6" x14ac:dyDescent="0.3">
      <c r="A248" s="126">
        <v>45028</v>
      </c>
      <c r="B248">
        <f>IF('dash board'!$H$5="Dixon Technologies (India) Ltd.",'DIXON7423-24&amp;24-25'!H247,IF('dash board'!$H$5="Bharat Forge Ltd.",'BHARATFOR 7424-25&amp;23-24'!B247,IF('dash board'!$H$5="Persistent Systems Ltd.",'PERSISTENT 23-24&amp;24-25'!H247,IF('dash board'!$H$5="Ipca Laboratories Ltd.",'IPCALAB 7-4-23&amp;24,24&amp;25'!D247,IF('dash board'!$H$5="MRF Ltd.",'-MRF-7423-24&amp;24-25'!H247,"")))))</f>
        <v>826.9</v>
      </c>
      <c r="C248">
        <f>IF('dash board'!$H$5="Dixon Technologies (India) Ltd.",'DIXON7423-24&amp;24-25'!D247,IF('dash board'!$H$5="Bharat Forge Ltd.",'BHARATFOR 7424-25&amp;23-24'!D247,IF('dash board'!$H$5="Persistent Systems Ltd.",'PERSISTENT 23-24&amp;24-25'!D247,IF('dash board'!$H$5="Ipca Laboratories Ltd.",'IPCALAB 7-4-23&amp;24,24&amp;25'!H247,IF('dash board'!$H$5="MRF Ltd.",'-MRF-7423-24&amp;24-25'!D247,"")))))</f>
        <v>838.15</v>
      </c>
      <c r="D248">
        <f>IF('dash board'!$H$5="Dixon Technologies (India) Ltd.",'DIXON7423-24&amp;24-25'!E247,IF('dash board'!$H$5="Bharat Forge Ltd.",'BHARATFOR 7424-25&amp;23-24'!E247,IF('dash board'!$H$5="Persistent Systems Ltd.",'PERSISTENT 23-24&amp;24-25'!E247,IF('dash board'!$H$5="Ipca Laboratories Ltd.",'IPCALAB 7-4-23&amp;24,24&amp;25'!I247,IF('dash board'!$H$5="MRF Ltd.",'-MRF-7423-24&amp;24-25'!E247,"")))))</f>
        <v>825.05</v>
      </c>
      <c r="E248">
        <f>IF('dash board'!$H$5="Dixon Technologies (India) Ltd.",'DIXON7423-24&amp;24-25'!C247,IF('dash board'!$H$5="Bharat Forge Ltd.",'BHARATFOR 7424-25&amp;23-24'!C247,IF('dash board'!$H$5="Persistent Systems Ltd.",'PERSISTENT 23-24&amp;24-25'!C247,IF('dash board'!$H$5="Ipca Laboratories Ltd.",'IPCALAB 7-4-23&amp;24,24&amp;25'!G247,IF('dash board'!$H$5="MRF Ltd.",'-MRF-7423-24&amp;24-25'!C247,"")))))</f>
        <v>830</v>
      </c>
      <c r="F248">
        <f>IF('dash board'!$H$5="Dixon Technologies (India) Ltd.",'DIXON7423-24&amp;24-25'!L247,IF('dash board'!$H$5="Bharat Forge Ltd.",'BHARATFOR 7424-25&amp;23-24'!L247,IF('dash board'!$H$5="Persistent Systems Ltd.",'PERSISTENT 23-24&amp;24-25'!L247,IF('dash board'!$H$5="Ipca Laboratories Ltd.",'IPCALAB 7-4-23&amp;24,24&amp;25'!F247,IF('dash board'!$H$5="MRF Ltd.",'-MRF-7423-24&amp;24-25'!L247,"")))))</f>
        <v>349291</v>
      </c>
    </row>
    <row r="249" spans="1:6" x14ac:dyDescent="0.3">
      <c r="A249" s="126">
        <v>45027</v>
      </c>
      <c r="B249">
        <f>IF('dash board'!$H$5="Dixon Technologies (India) Ltd.",'DIXON7423-24&amp;24-25'!H248,IF('dash board'!$H$5="Bharat Forge Ltd.",'BHARATFOR 7424-25&amp;23-24'!B248,IF('dash board'!$H$5="Persistent Systems Ltd.",'PERSISTENT 23-24&amp;24-25'!H248,IF('dash board'!$H$5="Ipca Laboratories Ltd.",'IPCALAB 7-4-23&amp;24,24&amp;25'!D248,IF('dash board'!$H$5="MRF Ltd.",'-MRF-7423-24&amp;24-25'!H248,"")))))</f>
        <v>829</v>
      </c>
      <c r="C249">
        <f>IF('dash board'!$H$5="Dixon Technologies (India) Ltd.",'DIXON7423-24&amp;24-25'!D248,IF('dash board'!$H$5="Bharat Forge Ltd.",'BHARATFOR 7424-25&amp;23-24'!D248,IF('dash board'!$H$5="Persistent Systems Ltd.",'PERSISTENT 23-24&amp;24-25'!D248,IF('dash board'!$H$5="Ipca Laboratories Ltd.",'IPCALAB 7-4-23&amp;24,24&amp;25'!H248,IF('dash board'!$H$5="MRF Ltd.",'-MRF-7423-24&amp;24-25'!D248,"")))))</f>
        <v>845.95</v>
      </c>
      <c r="D249">
        <f>IF('dash board'!$H$5="Dixon Technologies (India) Ltd.",'DIXON7423-24&amp;24-25'!E248,IF('dash board'!$H$5="Bharat Forge Ltd.",'BHARATFOR 7424-25&amp;23-24'!E248,IF('dash board'!$H$5="Persistent Systems Ltd.",'PERSISTENT 23-24&amp;24-25'!E248,IF('dash board'!$H$5="Ipca Laboratories Ltd.",'IPCALAB 7-4-23&amp;24,24&amp;25'!I248,IF('dash board'!$H$5="MRF Ltd.",'-MRF-7423-24&amp;24-25'!E248,"")))))</f>
        <v>826.8</v>
      </c>
      <c r="E249">
        <f>IF('dash board'!$H$5="Dixon Technologies (India) Ltd.",'DIXON7423-24&amp;24-25'!C248,IF('dash board'!$H$5="Bharat Forge Ltd.",'BHARATFOR 7424-25&amp;23-24'!C248,IF('dash board'!$H$5="Persistent Systems Ltd.",'PERSISTENT 23-24&amp;24-25'!C248,IF('dash board'!$H$5="Ipca Laboratories Ltd.",'IPCALAB 7-4-23&amp;24,24&amp;25'!G248,IF('dash board'!$H$5="MRF Ltd.",'-MRF-7423-24&amp;24-25'!C248,"")))))</f>
        <v>833.3</v>
      </c>
      <c r="F249">
        <f>IF('dash board'!$H$5="Dixon Technologies (India) Ltd.",'DIXON7423-24&amp;24-25'!L248,IF('dash board'!$H$5="Bharat Forge Ltd.",'BHARATFOR 7424-25&amp;23-24'!L248,IF('dash board'!$H$5="Persistent Systems Ltd.",'PERSISTENT 23-24&amp;24-25'!L248,IF('dash board'!$H$5="Ipca Laboratories Ltd.",'IPCALAB 7-4-23&amp;24,24&amp;25'!F248,IF('dash board'!$H$5="MRF Ltd.",'-MRF-7423-24&amp;24-25'!L248,"")))))</f>
        <v>661503</v>
      </c>
    </row>
    <row r="250" spans="1:6" x14ac:dyDescent="0.3">
      <c r="A250" s="126">
        <v>45026</v>
      </c>
      <c r="B250">
        <f>IF('dash board'!$H$5="Dixon Technologies (India) Ltd.",'DIXON7423-24&amp;24-25'!H249,IF('dash board'!$H$5="Bharat Forge Ltd.",'BHARATFOR 7424-25&amp;23-24'!B249,IF('dash board'!$H$5="Persistent Systems Ltd.",'PERSISTENT 23-24&amp;24-25'!H249,IF('dash board'!$H$5="Ipca Laboratories Ltd.",'IPCALAB 7-4-23&amp;24,24&amp;25'!D249,IF('dash board'!$H$5="MRF Ltd.",'-MRF-7423-24&amp;24-25'!H249,"")))))</f>
        <v>833.3</v>
      </c>
      <c r="C250">
        <f>IF('dash board'!$H$5="Dixon Technologies (India) Ltd.",'DIXON7423-24&amp;24-25'!D249,IF('dash board'!$H$5="Bharat Forge Ltd.",'BHARATFOR 7424-25&amp;23-24'!D249,IF('dash board'!$H$5="Persistent Systems Ltd.",'PERSISTENT 23-24&amp;24-25'!D249,IF('dash board'!$H$5="Ipca Laboratories Ltd.",'IPCALAB 7-4-23&amp;24,24&amp;25'!H249,IF('dash board'!$H$5="MRF Ltd.",'-MRF-7423-24&amp;24-25'!D249,"")))))</f>
        <v>843.7</v>
      </c>
      <c r="D250">
        <f>IF('dash board'!$H$5="Dixon Technologies (India) Ltd.",'DIXON7423-24&amp;24-25'!E249,IF('dash board'!$H$5="Bharat Forge Ltd.",'BHARATFOR 7424-25&amp;23-24'!E249,IF('dash board'!$H$5="Persistent Systems Ltd.",'PERSISTENT 23-24&amp;24-25'!E249,IF('dash board'!$H$5="Ipca Laboratories Ltd.",'IPCALAB 7-4-23&amp;24,24&amp;25'!I249,IF('dash board'!$H$5="MRF Ltd.",'-MRF-7423-24&amp;24-25'!E249,"")))))</f>
        <v>825.8</v>
      </c>
      <c r="E250">
        <f>IF('dash board'!$H$5="Dixon Technologies (India) Ltd.",'DIXON7423-24&amp;24-25'!C249,IF('dash board'!$H$5="Bharat Forge Ltd.",'BHARATFOR 7424-25&amp;23-24'!C249,IF('dash board'!$H$5="Persistent Systems Ltd.",'PERSISTENT 23-24&amp;24-25'!C249,IF('dash board'!$H$5="Ipca Laboratories Ltd.",'IPCALAB 7-4-23&amp;24,24&amp;25'!G249,IF('dash board'!$H$5="MRF Ltd.",'-MRF-7423-24&amp;24-25'!C249,"")))))</f>
        <v>830.3</v>
      </c>
      <c r="F250">
        <f>IF('dash board'!$H$5="Dixon Technologies (India) Ltd.",'DIXON7423-24&amp;24-25'!L249,IF('dash board'!$H$5="Bharat Forge Ltd.",'BHARATFOR 7424-25&amp;23-24'!L249,IF('dash board'!$H$5="Persistent Systems Ltd.",'PERSISTENT 23-24&amp;24-25'!L249,IF('dash board'!$H$5="Ipca Laboratories Ltd.",'IPCALAB 7-4-23&amp;24,24&amp;25'!F249,IF('dash board'!$H$5="MRF Ltd.",'-MRF-7423-24&amp;24-25'!L249,"")))))</f>
        <v>203531</v>
      </c>
    </row>
    <row r="251" spans="1:6" x14ac:dyDescent="0.3">
      <c r="A251" s="126">
        <v>45754</v>
      </c>
      <c r="B251">
        <f>IF('dash board'!$H$5="Dixon Technologies (India) Ltd.",'DIXON7423-24&amp;24-25'!H250,IF('dash board'!$H$5="Bharat Forge Ltd.",'BHARATFOR 7424-25&amp;23-24'!B250,IF('dash board'!$H$5="Persistent Systems Ltd.",'PERSISTENT 23-24&amp;24-25'!H250,IF('dash board'!$H$5="Ipca Laboratories Ltd.",'IPCALAB 7-4-23&amp;24,24&amp;25'!D250,IF('dash board'!$H$5="MRF Ltd.",'-MRF-7423-24&amp;24-25'!H250,"")))))</f>
        <v>0</v>
      </c>
      <c r="C251">
        <f>IF('dash board'!$H$5="Dixon Technologies (India) Ltd.",'DIXON7423-24&amp;24-25'!D250,IF('dash board'!$H$5="Bharat Forge Ltd.",'BHARATFOR 7424-25&amp;23-24'!D250,IF('dash board'!$H$5="Persistent Systems Ltd.",'PERSISTENT 23-24&amp;24-25'!D250,IF('dash board'!$H$5="Ipca Laboratories Ltd.",'IPCALAB 7-4-23&amp;24,24&amp;25'!H250,IF('dash board'!$H$5="MRF Ltd.",'-MRF-7423-24&amp;24-25'!D250,"")))))</f>
        <v>0</v>
      </c>
      <c r="D251">
        <f>IF('dash board'!$H$5="Dixon Technologies (India) Ltd.",'DIXON7423-24&amp;24-25'!E250,IF('dash board'!$H$5="Bharat Forge Ltd.",'BHARATFOR 7424-25&amp;23-24'!E250,IF('dash board'!$H$5="Persistent Systems Ltd.",'PERSISTENT 23-24&amp;24-25'!E250,IF('dash board'!$H$5="Ipca Laboratories Ltd.",'IPCALAB 7-4-23&amp;24,24&amp;25'!I250,IF('dash board'!$H$5="MRF Ltd.",'-MRF-7423-24&amp;24-25'!E250,"")))))</f>
        <v>0</v>
      </c>
      <c r="E251">
        <f>IF('dash board'!$H$5="Dixon Technologies (India) Ltd.",'DIXON7423-24&amp;24-25'!C250,IF('dash board'!$H$5="Bharat Forge Ltd.",'BHARATFOR 7424-25&amp;23-24'!C250,IF('dash board'!$H$5="Persistent Systems Ltd.",'PERSISTENT 23-24&amp;24-25'!C250,IF('dash board'!$H$5="Ipca Laboratories Ltd.",'IPCALAB 7-4-23&amp;24,24&amp;25'!G250,IF('dash board'!$H$5="MRF Ltd.",'-MRF-7423-24&amp;24-25'!C250,"")))))</f>
        <v>0</v>
      </c>
      <c r="F251">
        <f>IF('dash board'!$H$5="Dixon Technologies (India) Ltd.",'DIXON7423-24&amp;24-25'!L250,IF('dash board'!$H$5="Bharat Forge Ltd.",'BHARATFOR 7424-25&amp;23-24'!L250,IF('dash board'!$H$5="Persistent Systems Ltd.",'PERSISTENT 23-24&amp;24-25'!L250,IF('dash board'!$H$5="Ipca Laboratories Ltd.",'IPCALAB 7-4-23&amp;24,24&amp;25'!F250,IF('dash board'!$H$5="MRF Ltd.",'-MRF-7423-24&amp;24-25'!L250,"")))))</f>
        <v>0</v>
      </c>
    </row>
    <row r="252" spans="1:6" x14ac:dyDescent="0.3">
      <c r="A252" s="126">
        <v>45751</v>
      </c>
      <c r="B252" t="str">
        <f>IF('dash board'!$H$5="Dixon Technologies (India) Ltd.",'DIXON7423-24&amp;24-25'!H251,IF('dash board'!$H$5="Bharat Forge Ltd.",'BHARATFOR 7424-25&amp;23-24'!B251,IF('dash board'!$H$5="Persistent Systems Ltd.",'PERSISTENT 23-24&amp;24-25'!H251,IF('dash board'!$H$5="Ipca Laboratories Ltd.",'IPCALAB 7-4-23&amp;24,24&amp;25'!D251,IF('dash board'!$H$5="MRF Ltd.",'-MRF-7423-24&amp;24-25'!H251,"")))))</f>
        <v xml:space="preserve">close </v>
      </c>
      <c r="C252" t="str">
        <f>IF('dash board'!$H$5="Dixon Technologies (India) Ltd.",'DIXON7423-24&amp;24-25'!D251,IF('dash board'!$H$5="Bharat Forge Ltd.",'BHARATFOR 7424-25&amp;23-24'!D251,IF('dash board'!$H$5="Persistent Systems Ltd.",'PERSISTENT 23-24&amp;24-25'!D251,IF('dash board'!$H$5="Ipca Laboratories Ltd.",'IPCALAB 7-4-23&amp;24,24&amp;25'!H251,IF('dash board'!$H$5="MRF Ltd.",'-MRF-7423-24&amp;24-25'!D251,"")))))</f>
        <v xml:space="preserve">HIGH </v>
      </c>
      <c r="D252" t="str">
        <f>IF('dash board'!$H$5="Dixon Technologies (India) Ltd.",'DIXON7423-24&amp;24-25'!E251,IF('dash board'!$H$5="Bharat Forge Ltd.",'BHARATFOR 7424-25&amp;23-24'!E251,IF('dash board'!$H$5="Persistent Systems Ltd.",'PERSISTENT 23-24&amp;24-25'!E251,IF('dash board'!$H$5="Ipca Laboratories Ltd.",'IPCALAB 7-4-23&amp;24,24&amp;25'!I251,IF('dash board'!$H$5="MRF Ltd.",'-MRF-7423-24&amp;24-25'!E251,"")))))</f>
        <v xml:space="preserve">LOW </v>
      </c>
      <c r="E252" t="str">
        <f>IF('dash board'!$H$5="Dixon Technologies (India) Ltd.",'DIXON7423-24&amp;24-25'!C251,IF('dash board'!$H$5="Bharat Forge Ltd.",'BHARATFOR 7424-25&amp;23-24'!C251,IF('dash board'!$H$5="Persistent Systems Ltd.",'PERSISTENT 23-24&amp;24-25'!C251,IF('dash board'!$H$5="Ipca Laboratories Ltd.",'IPCALAB 7-4-23&amp;24,24&amp;25'!G251,IF('dash board'!$H$5="MRF Ltd.",'-MRF-7423-24&amp;24-25'!C251,"")))))</f>
        <v xml:space="preserve">OPEN </v>
      </c>
      <c r="F252" t="str">
        <f>IF('dash board'!$H$5="Dixon Technologies (India) Ltd.",'DIXON7423-24&amp;24-25'!L251,IF('dash board'!$H$5="Bharat Forge Ltd.",'BHARATFOR 7424-25&amp;23-24'!L251,IF('dash board'!$H$5="Persistent Systems Ltd.",'PERSISTENT 23-24&amp;24-25'!L251,IF('dash board'!$H$5="Ipca Laboratories Ltd.",'IPCALAB 7-4-23&amp;24,24&amp;25'!F251,IF('dash board'!$H$5="MRF Ltd.",'-MRF-7423-24&amp;24-25'!L251,"")))))</f>
        <v xml:space="preserve">VOLUME </v>
      </c>
    </row>
    <row r="253" spans="1:6" x14ac:dyDescent="0.3">
      <c r="A253" s="126">
        <v>45750</v>
      </c>
      <c r="B253">
        <f>IF('dash board'!$H$5="Dixon Technologies (India) Ltd.",'DIXON7423-24&amp;24-25'!H252,IF('dash board'!$H$5="Bharat Forge Ltd.",'BHARATFOR 7424-25&amp;23-24'!B252,IF('dash board'!$H$5="Persistent Systems Ltd.",'PERSISTENT 23-24&amp;24-25'!H252,IF('dash board'!$H$5="Ipca Laboratories Ltd.",'IPCALAB 7-4-23&amp;24,24&amp;25'!D252,IF('dash board'!$H$5="MRF Ltd.",'-MRF-7423-24&amp;24-25'!H252,"")))))</f>
        <v>1399.25</v>
      </c>
      <c r="C253">
        <f>IF('dash board'!$H$5="Dixon Technologies (India) Ltd.",'DIXON7423-24&amp;24-25'!D252,IF('dash board'!$H$5="Bharat Forge Ltd.",'BHARATFOR 7424-25&amp;23-24'!D252,IF('dash board'!$H$5="Persistent Systems Ltd.",'PERSISTENT 23-24&amp;24-25'!D252,IF('dash board'!$H$5="Ipca Laboratories Ltd.",'IPCALAB 7-4-23&amp;24,24&amp;25'!H252,IF('dash board'!$H$5="MRF Ltd.",'-MRF-7423-24&amp;24-25'!D252,"")))))</f>
        <v>1491.75</v>
      </c>
      <c r="D253">
        <f>IF('dash board'!$H$5="Dixon Technologies (India) Ltd.",'DIXON7423-24&amp;24-25'!E252,IF('dash board'!$H$5="Bharat Forge Ltd.",'BHARATFOR 7424-25&amp;23-24'!E252,IF('dash board'!$H$5="Persistent Systems Ltd.",'PERSISTENT 23-24&amp;24-25'!E252,IF('dash board'!$H$5="Ipca Laboratories Ltd.",'IPCALAB 7-4-23&amp;24,24&amp;25'!I252,IF('dash board'!$H$5="MRF Ltd.",'-MRF-7423-24&amp;24-25'!E252,"")))))</f>
        <v>1358.5</v>
      </c>
      <c r="E253">
        <f>IF('dash board'!$H$5="Dixon Technologies (India) Ltd.",'DIXON7423-24&amp;24-25'!C252,IF('dash board'!$H$5="Bharat Forge Ltd.",'BHARATFOR 7424-25&amp;23-24'!C252,IF('dash board'!$H$5="Persistent Systems Ltd.",'PERSISTENT 23-24&amp;24-25'!C252,IF('dash board'!$H$5="Ipca Laboratories Ltd.",'IPCALAB 7-4-23&amp;24,24&amp;25'!G252,IF('dash board'!$H$5="MRF Ltd.",'-MRF-7423-24&amp;24-25'!C252,"")))))</f>
        <v>1481</v>
      </c>
      <c r="F253">
        <f>IF('dash board'!$H$5="Dixon Technologies (India) Ltd.",'DIXON7423-24&amp;24-25'!L252,IF('dash board'!$H$5="Bharat Forge Ltd.",'BHARATFOR 7424-25&amp;23-24'!L252,IF('dash board'!$H$5="Persistent Systems Ltd.",'PERSISTENT 23-24&amp;24-25'!L252,IF('dash board'!$H$5="Ipca Laboratories Ltd.",'IPCALAB 7-4-23&amp;24,24&amp;25'!F252,IF('dash board'!$H$5="MRF Ltd.",'-MRF-7423-24&amp;24-25'!L252,"")))))</f>
        <v>945827</v>
      </c>
    </row>
    <row r="254" spans="1:6" x14ac:dyDescent="0.3">
      <c r="A254" s="126">
        <v>45749</v>
      </c>
      <c r="B254">
        <f>IF('dash board'!$H$5="Dixon Technologies (India) Ltd.",'DIXON7423-24&amp;24-25'!H253,IF('dash board'!$H$5="Bharat Forge Ltd.",'BHARATFOR 7424-25&amp;23-24'!B253,IF('dash board'!$H$5="Persistent Systems Ltd.",'PERSISTENT 23-24&amp;24-25'!H253,IF('dash board'!$H$5="Ipca Laboratories Ltd.",'IPCALAB 7-4-23&amp;24,24&amp;25'!D253,IF('dash board'!$H$5="MRF Ltd.",'-MRF-7423-24&amp;24-25'!H253,"")))))</f>
        <v>1497.6</v>
      </c>
      <c r="C254">
        <f>IF('dash board'!$H$5="Dixon Technologies (India) Ltd.",'DIXON7423-24&amp;24-25'!D253,IF('dash board'!$H$5="Bharat Forge Ltd.",'BHARATFOR 7424-25&amp;23-24'!D253,IF('dash board'!$H$5="Persistent Systems Ltd.",'PERSISTENT 23-24&amp;24-25'!D253,IF('dash board'!$H$5="Ipca Laboratories Ltd.",'IPCALAB 7-4-23&amp;24,24&amp;25'!H253,IF('dash board'!$H$5="MRF Ltd.",'-MRF-7423-24&amp;24-25'!D253,"")))))</f>
        <v>1515.15</v>
      </c>
      <c r="D254">
        <f>IF('dash board'!$H$5="Dixon Technologies (India) Ltd.",'DIXON7423-24&amp;24-25'!E253,IF('dash board'!$H$5="Bharat Forge Ltd.",'BHARATFOR 7424-25&amp;23-24'!E253,IF('dash board'!$H$5="Persistent Systems Ltd.",'PERSISTENT 23-24&amp;24-25'!E253,IF('dash board'!$H$5="Ipca Laboratories Ltd.",'IPCALAB 7-4-23&amp;24,24&amp;25'!I253,IF('dash board'!$H$5="MRF Ltd.",'-MRF-7423-24&amp;24-25'!E253,"")))))</f>
        <v>1430.95</v>
      </c>
      <c r="E254">
        <f>IF('dash board'!$H$5="Dixon Technologies (India) Ltd.",'DIXON7423-24&amp;24-25'!C253,IF('dash board'!$H$5="Bharat Forge Ltd.",'BHARATFOR 7424-25&amp;23-24'!C253,IF('dash board'!$H$5="Persistent Systems Ltd.",'PERSISTENT 23-24&amp;24-25'!C253,IF('dash board'!$H$5="Ipca Laboratories Ltd.",'IPCALAB 7-4-23&amp;24,24&amp;25'!G253,IF('dash board'!$H$5="MRF Ltd.",'-MRF-7423-24&amp;24-25'!C253,"")))))</f>
        <v>1430.95</v>
      </c>
      <c r="F254">
        <f>IF('dash board'!$H$5="Dixon Technologies (India) Ltd.",'DIXON7423-24&amp;24-25'!L253,IF('dash board'!$H$5="Bharat Forge Ltd.",'BHARATFOR 7424-25&amp;23-24'!L253,IF('dash board'!$H$5="Persistent Systems Ltd.",'PERSISTENT 23-24&amp;24-25'!L253,IF('dash board'!$H$5="Ipca Laboratories Ltd.",'IPCALAB 7-4-23&amp;24,24&amp;25'!F253,IF('dash board'!$H$5="MRF Ltd.",'-MRF-7423-24&amp;24-25'!L253,"")))))</f>
        <v>547719</v>
      </c>
    </row>
    <row r="255" spans="1:6" x14ac:dyDescent="0.3">
      <c r="A255" s="126">
        <v>45748</v>
      </c>
      <c r="B255">
        <f>IF('dash board'!$H$5="Dixon Technologies (India) Ltd.",'DIXON7423-24&amp;24-25'!H254,IF('dash board'!$H$5="Bharat Forge Ltd.",'BHARATFOR 7424-25&amp;23-24'!B254,IF('dash board'!$H$5="Persistent Systems Ltd.",'PERSISTENT 23-24&amp;24-25'!H254,IF('dash board'!$H$5="Ipca Laboratories Ltd.",'IPCALAB 7-4-23&amp;24,24&amp;25'!D254,IF('dash board'!$H$5="MRF Ltd.",'-MRF-7423-24&amp;24-25'!H254,"")))))</f>
        <v>1415.95</v>
      </c>
      <c r="C255">
        <f>IF('dash board'!$H$5="Dixon Technologies (India) Ltd.",'DIXON7423-24&amp;24-25'!D254,IF('dash board'!$H$5="Bharat Forge Ltd.",'BHARATFOR 7424-25&amp;23-24'!D254,IF('dash board'!$H$5="Persistent Systems Ltd.",'PERSISTENT 23-24&amp;24-25'!D254,IF('dash board'!$H$5="Ipca Laboratories Ltd.",'IPCALAB 7-4-23&amp;24,24&amp;25'!H254,IF('dash board'!$H$5="MRF Ltd.",'-MRF-7423-24&amp;24-25'!D254,"")))))</f>
        <v>1435.55</v>
      </c>
      <c r="D255">
        <f>IF('dash board'!$H$5="Dixon Technologies (India) Ltd.",'DIXON7423-24&amp;24-25'!E254,IF('dash board'!$H$5="Bharat Forge Ltd.",'BHARATFOR 7424-25&amp;23-24'!E254,IF('dash board'!$H$5="Persistent Systems Ltd.",'PERSISTENT 23-24&amp;24-25'!E254,IF('dash board'!$H$5="Ipca Laboratories Ltd.",'IPCALAB 7-4-23&amp;24,24&amp;25'!I254,IF('dash board'!$H$5="MRF Ltd.",'-MRF-7423-24&amp;24-25'!E254,"")))))</f>
        <v>1386.9</v>
      </c>
      <c r="E255">
        <f>IF('dash board'!$H$5="Dixon Technologies (India) Ltd.",'DIXON7423-24&amp;24-25'!C254,IF('dash board'!$H$5="Bharat Forge Ltd.",'BHARATFOR 7424-25&amp;23-24'!C254,IF('dash board'!$H$5="Persistent Systems Ltd.",'PERSISTENT 23-24&amp;24-25'!C254,IF('dash board'!$H$5="Ipca Laboratories Ltd.",'IPCALAB 7-4-23&amp;24,24&amp;25'!G254,IF('dash board'!$H$5="MRF Ltd.",'-MRF-7423-24&amp;24-25'!C254,"")))))</f>
        <v>1405.95</v>
      </c>
      <c r="F255">
        <f>IF('dash board'!$H$5="Dixon Technologies (India) Ltd.",'DIXON7423-24&amp;24-25'!L254,IF('dash board'!$H$5="Bharat Forge Ltd.",'BHARATFOR 7424-25&amp;23-24'!L254,IF('dash board'!$H$5="Persistent Systems Ltd.",'PERSISTENT 23-24&amp;24-25'!L254,IF('dash board'!$H$5="Ipca Laboratories Ltd.",'IPCALAB 7-4-23&amp;24,24&amp;25'!F254,IF('dash board'!$H$5="MRF Ltd.",'-MRF-7423-24&amp;24-25'!L254,"")))))</f>
        <v>162222</v>
      </c>
    </row>
    <row r="256" spans="1:6" x14ac:dyDescent="0.3">
      <c r="A256" s="126">
        <v>45744</v>
      </c>
      <c r="B256">
        <f>IF('dash board'!$H$5="Dixon Technologies (India) Ltd.",'DIXON7423-24&amp;24-25'!H255,IF('dash board'!$H$5="Bharat Forge Ltd.",'BHARATFOR 7424-25&amp;23-24'!B255,IF('dash board'!$H$5="Persistent Systems Ltd.",'PERSISTENT 23-24&amp;24-25'!H255,IF('dash board'!$H$5="Ipca Laboratories Ltd.",'IPCALAB 7-4-23&amp;24,24&amp;25'!D255,IF('dash board'!$H$5="MRF Ltd.",'-MRF-7423-24&amp;24-25'!H255,"")))))</f>
        <v>1390.85</v>
      </c>
      <c r="C256">
        <f>IF('dash board'!$H$5="Dixon Technologies (India) Ltd.",'DIXON7423-24&amp;24-25'!D255,IF('dash board'!$H$5="Bharat Forge Ltd.",'BHARATFOR 7424-25&amp;23-24'!D255,IF('dash board'!$H$5="Persistent Systems Ltd.",'PERSISTENT 23-24&amp;24-25'!D255,IF('dash board'!$H$5="Ipca Laboratories Ltd.",'IPCALAB 7-4-23&amp;24,24&amp;25'!H255,IF('dash board'!$H$5="MRF Ltd.",'-MRF-7423-24&amp;24-25'!D255,"")))))</f>
        <v>1493.95</v>
      </c>
      <c r="D256">
        <f>IF('dash board'!$H$5="Dixon Technologies (India) Ltd.",'DIXON7423-24&amp;24-25'!E255,IF('dash board'!$H$5="Bharat Forge Ltd.",'BHARATFOR 7424-25&amp;23-24'!E255,IF('dash board'!$H$5="Persistent Systems Ltd.",'PERSISTENT 23-24&amp;24-25'!E255,IF('dash board'!$H$5="Ipca Laboratories Ltd.",'IPCALAB 7-4-23&amp;24,24&amp;25'!I255,IF('dash board'!$H$5="MRF Ltd.",'-MRF-7423-24&amp;24-25'!E255,"")))))</f>
        <v>1383.5</v>
      </c>
      <c r="E256">
        <f>IF('dash board'!$H$5="Dixon Technologies (India) Ltd.",'DIXON7423-24&amp;24-25'!C255,IF('dash board'!$H$5="Bharat Forge Ltd.",'BHARATFOR 7424-25&amp;23-24'!C255,IF('dash board'!$H$5="Persistent Systems Ltd.",'PERSISTENT 23-24&amp;24-25'!C255,IF('dash board'!$H$5="Ipca Laboratories Ltd.",'IPCALAB 7-4-23&amp;24,24&amp;25'!G255,IF('dash board'!$H$5="MRF Ltd.",'-MRF-7423-24&amp;24-25'!C255,"")))))</f>
        <v>1493.65</v>
      </c>
      <c r="F256">
        <f>IF('dash board'!$H$5="Dixon Technologies (India) Ltd.",'DIXON7423-24&amp;24-25'!L255,IF('dash board'!$H$5="Bharat Forge Ltd.",'BHARATFOR 7424-25&amp;23-24'!L255,IF('dash board'!$H$5="Persistent Systems Ltd.",'PERSISTENT 23-24&amp;24-25'!L255,IF('dash board'!$H$5="Ipca Laboratories Ltd.",'IPCALAB 7-4-23&amp;24,24&amp;25'!F255,IF('dash board'!$H$5="MRF Ltd.",'-MRF-7423-24&amp;24-25'!L255,"")))))</f>
        <v>424983</v>
      </c>
    </row>
    <row r="257" spans="1:6" x14ac:dyDescent="0.3">
      <c r="A257" s="126">
        <v>45743</v>
      </c>
      <c r="B257">
        <f>IF('dash board'!$H$5="Dixon Technologies (India) Ltd.",'DIXON7423-24&amp;24-25'!H256,IF('dash board'!$H$5="Bharat Forge Ltd.",'BHARATFOR 7424-25&amp;23-24'!B256,IF('dash board'!$H$5="Persistent Systems Ltd.",'PERSISTENT 23-24&amp;24-25'!H256,IF('dash board'!$H$5="Ipca Laboratories Ltd.",'IPCALAB 7-4-23&amp;24,24&amp;25'!D256,IF('dash board'!$H$5="MRF Ltd.",'-MRF-7423-24&amp;24-25'!H256,"")))))</f>
        <v>1501.9</v>
      </c>
      <c r="C257">
        <f>IF('dash board'!$H$5="Dixon Technologies (India) Ltd.",'DIXON7423-24&amp;24-25'!D256,IF('dash board'!$H$5="Bharat Forge Ltd.",'BHARATFOR 7424-25&amp;23-24'!D256,IF('dash board'!$H$5="Persistent Systems Ltd.",'PERSISTENT 23-24&amp;24-25'!D256,IF('dash board'!$H$5="Ipca Laboratories Ltd.",'IPCALAB 7-4-23&amp;24,24&amp;25'!H256,IF('dash board'!$H$5="MRF Ltd.",'-MRF-7423-24&amp;24-25'!D256,"")))))</f>
        <v>1510.7</v>
      </c>
      <c r="D257">
        <f>IF('dash board'!$H$5="Dixon Technologies (India) Ltd.",'DIXON7423-24&amp;24-25'!E256,IF('dash board'!$H$5="Bharat Forge Ltd.",'BHARATFOR 7424-25&amp;23-24'!E256,IF('dash board'!$H$5="Persistent Systems Ltd.",'PERSISTENT 23-24&amp;24-25'!E256,IF('dash board'!$H$5="Ipca Laboratories Ltd.",'IPCALAB 7-4-23&amp;24,24&amp;25'!I256,IF('dash board'!$H$5="MRF Ltd.",'-MRF-7423-24&amp;24-25'!E256,"")))))</f>
        <v>1420.5</v>
      </c>
      <c r="E257">
        <f>IF('dash board'!$H$5="Dixon Technologies (India) Ltd.",'DIXON7423-24&amp;24-25'!C256,IF('dash board'!$H$5="Bharat Forge Ltd.",'BHARATFOR 7424-25&amp;23-24'!C256,IF('dash board'!$H$5="Persistent Systems Ltd.",'PERSISTENT 23-24&amp;24-25'!C256,IF('dash board'!$H$5="Ipca Laboratories Ltd.",'IPCALAB 7-4-23&amp;24,24&amp;25'!G256,IF('dash board'!$H$5="MRF Ltd.",'-MRF-7423-24&amp;24-25'!C256,"")))))</f>
        <v>1461.25</v>
      </c>
      <c r="F257">
        <f>IF('dash board'!$H$5="Dixon Technologies (India) Ltd.",'DIXON7423-24&amp;24-25'!L256,IF('dash board'!$H$5="Bharat Forge Ltd.",'BHARATFOR 7424-25&amp;23-24'!L256,IF('dash board'!$H$5="Persistent Systems Ltd.",'PERSISTENT 23-24&amp;24-25'!L256,IF('dash board'!$H$5="Ipca Laboratories Ltd.",'IPCALAB 7-4-23&amp;24,24&amp;25'!F256,IF('dash board'!$H$5="MRF Ltd.",'-MRF-7423-24&amp;24-25'!L256,"")))))</f>
        <v>325369</v>
      </c>
    </row>
    <row r="258" spans="1:6" x14ac:dyDescent="0.3">
      <c r="A258" s="126">
        <v>45742</v>
      </c>
      <c r="B258">
        <f>IF('dash board'!$H$5="Dixon Technologies (India) Ltd.",'DIXON7423-24&amp;24-25'!H257,IF('dash board'!$H$5="Bharat Forge Ltd.",'BHARATFOR 7424-25&amp;23-24'!B257,IF('dash board'!$H$5="Persistent Systems Ltd.",'PERSISTENT 23-24&amp;24-25'!H257,IF('dash board'!$H$5="Ipca Laboratories Ltd.",'IPCALAB 7-4-23&amp;24,24&amp;25'!D257,IF('dash board'!$H$5="MRF Ltd.",'-MRF-7423-24&amp;24-25'!H257,"")))))</f>
        <v>1470.05</v>
      </c>
      <c r="C258">
        <f>IF('dash board'!$H$5="Dixon Technologies (India) Ltd.",'DIXON7423-24&amp;24-25'!D257,IF('dash board'!$H$5="Bharat Forge Ltd.",'BHARATFOR 7424-25&amp;23-24'!D257,IF('dash board'!$H$5="Persistent Systems Ltd.",'PERSISTENT 23-24&amp;24-25'!D257,IF('dash board'!$H$5="Ipca Laboratories Ltd.",'IPCALAB 7-4-23&amp;24,24&amp;25'!H257,IF('dash board'!$H$5="MRF Ltd.",'-MRF-7423-24&amp;24-25'!D257,"")))))</f>
        <v>1493.95</v>
      </c>
      <c r="D258">
        <f>IF('dash board'!$H$5="Dixon Technologies (India) Ltd.",'DIXON7423-24&amp;24-25'!E257,IF('dash board'!$H$5="Bharat Forge Ltd.",'BHARATFOR 7424-25&amp;23-24'!E257,IF('dash board'!$H$5="Persistent Systems Ltd.",'PERSISTENT 23-24&amp;24-25'!E257,IF('dash board'!$H$5="Ipca Laboratories Ltd.",'IPCALAB 7-4-23&amp;24,24&amp;25'!I257,IF('dash board'!$H$5="MRF Ltd.",'-MRF-7423-24&amp;24-25'!E257,"")))))</f>
        <v>1399.3</v>
      </c>
      <c r="E258">
        <f>IF('dash board'!$H$5="Dixon Technologies (India) Ltd.",'DIXON7423-24&amp;24-25'!C257,IF('dash board'!$H$5="Bharat Forge Ltd.",'BHARATFOR 7424-25&amp;23-24'!C257,IF('dash board'!$H$5="Persistent Systems Ltd.",'PERSISTENT 23-24&amp;24-25'!C257,IF('dash board'!$H$5="Ipca Laboratories Ltd.",'IPCALAB 7-4-23&amp;24,24&amp;25'!G257,IF('dash board'!$H$5="MRF Ltd.",'-MRF-7423-24&amp;24-25'!C257,"")))))</f>
        <v>1404.25</v>
      </c>
      <c r="F258">
        <f>IF('dash board'!$H$5="Dixon Technologies (India) Ltd.",'DIXON7423-24&amp;24-25'!L257,IF('dash board'!$H$5="Bharat Forge Ltd.",'BHARATFOR 7424-25&amp;23-24'!L257,IF('dash board'!$H$5="Persistent Systems Ltd.",'PERSISTENT 23-24&amp;24-25'!L257,IF('dash board'!$H$5="Ipca Laboratories Ltd.",'IPCALAB 7-4-23&amp;24,24&amp;25'!F257,IF('dash board'!$H$5="MRF Ltd.",'-MRF-7423-24&amp;24-25'!L257,"")))))</f>
        <v>169854</v>
      </c>
    </row>
    <row r="259" spans="1:6" x14ac:dyDescent="0.3">
      <c r="A259" s="126">
        <v>45741</v>
      </c>
      <c r="B259">
        <f>IF('dash board'!$H$5="Dixon Technologies (India) Ltd.",'DIXON7423-24&amp;24-25'!H258,IF('dash board'!$H$5="Bharat Forge Ltd.",'BHARATFOR 7424-25&amp;23-24'!B258,IF('dash board'!$H$5="Persistent Systems Ltd.",'PERSISTENT 23-24&amp;24-25'!H258,IF('dash board'!$H$5="Ipca Laboratories Ltd.",'IPCALAB 7-4-23&amp;24,24&amp;25'!D258,IF('dash board'!$H$5="MRF Ltd.",'-MRF-7423-24&amp;24-25'!H258,"")))))</f>
        <v>1433.25</v>
      </c>
      <c r="C259">
        <f>IF('dash board'!$H$5="Dixon Technologies (India) Ltd.",'DIXON7423-24&amp;24-25'!D258,IF('dash board'!$H$5="Bharat Forge Ltd.",'BHARATFOR 7424-25&amp;23-24'!D258,IF('dash board'!$H$5="Persistent Systems Ltd.",'PERSISTENT 23-24&amp;24-25'!D258,IF('dash board'!$H$5="Ipca Laboratories Ltd.",'IPCALAB 7-4-23&amp;24,24&amp;25'!H258,IF('dash board'!$H$5="MRF Ltd.",'-MRF-7423-24&amp;24-25'!D258,"")))))</f>
        <v>1464.7</v>
      </c>
      <c r="D259">
        <f>IF('dash board'!$H$5="Dixon Technologies (India) Ltd.",'DIXON7423-24&amp;24-25'!E258,IF('dash board'!$H$5="Bharat Forge Ltd.",'BHARATFOR 7424-25&amp;23-24'!E258,IF('dash board'!$H$5="Persistent Systems Ltd.",'PERSISTENT 23-24&amp;24-25'!E258,IF('dash board'!$H$5="Ipca Laboratories Ltd.",'IPCALAB 7-4-23&amp;24,24&amp;25'!I258,IF('dash board'!$H$5="MRF Ltd.",'-MRF-7423-24&amp;24-25'!E258,"")))))</f>
        <v>1415</v>
      </c>
      <c r="E259">
        <f>IF('dash board'!$H$5="Dixon Technologies (India) Ltd.",'DIXON7423-24&amp;24-25'!C258,IF('dash board'!$H$5="Bharat Forge Ltd.",'BHARATFOR 7424-25&amp;23-24'!C258,IF('dash board'!$H$5="Persistent Systems Ltd.",'PERSISTENT 23-24&amp;24-25'!C258,IF('dash board'!$H$5="Ipca Laboratories Ltd.",'IPCALAB 7-4-23&amp;24,24&amp;25'!G258,IF('dash board'!$H$5="MRF Ltd.",'-MRF-7423-24&amp;24-25'!C258,"")))))</f>
        <v>1460</v>
      </c>
      <c r="F259">
        <f>IF('dash board'!$H$5="Dixon Technologies (India) Ltd.",'DIXON7423-24&amp;24-25'!L258,IF('dash board'!$H$5="Bharat Forge Ltd.",'BHARATFOR 7424-25&amp;23-24'!L258,IF('dash board'!$H$5="Persistent Systems Ltd.",'PERSISTENT 23-24&amp;24-25'!L258,IF('dash board'!$H$5="Ipca Laboratories Ltd.",'IPCALAB 7-4-23&amp;24,24&amp;25'!F258,IF('dash board'!$H$5="MRF Ltd.",'-MRF-7423-24&amp;24-25'!L258,"")))))</f>
        <v>153103</v>
      </c>
    </row>
    <row r="260" spans="1:6" x14ac:dyDescent="0.3">
      <c r="A260" s="126">
        <v>45740</v>
      </c>
      <c r="B260">
        <f>IF('dash board'!$H$5="Dixon Technologies (India) Ltd.",'DIXON7423-24&amp;24-25'!H259,IF('dash board'!$H$5="Bharat Forge Ltd.",'BHARATFOR 7424-25&amp;23-24'!B259,IF('dash board'!$H$5="Persistent Systems Ltd.",'PERSISTENT 23-24&amp;24-25'!H259,IF('dash board'!$H$5="Ipca Laboratories Ltd.",'IPCALAB 7-4-23&amp;24,24&amp;25'!D259,IF('dash board'!$H$5="MRF Ltd.",'-MRF-7423-24&amp;24-25'!H259,"")))))</f>
        <v>1446.75</v>
      </c>
      <c r="C260">
        <f>IF('dash board'!$H$5="Dixon Technologies (India) Ltd.",'DIXON7423-24&amp;24-25'!D259,IF('dash board'!$H$5="Bharat Forge Ltd.",'BHARATFOR 7424-25&amp;23-24'!D259,IF('dash board'!$H$5="Persistent Systems Ltd.",'PERSISTENT 23-24&amp;24-25'!D259,IF('dash board'!$H$5="Ipca Laboratories Ltd.",'IPCALAB 7-4-23&amp;24,24&amp;25'!H259,IF('dash board'!$H$5="MRF Ltd.",'-MRF-7423-24&amp;24-25'!D259,"")))))</f>
        <v>1464</v>
      </c>
      <c r="D260">
        <f>IF('dash board'!$H$5="Dixon Technologies (India) Ltd.",'DIXON7423-24&amp;24-25'!E259,IF('dash board'!$H$5="Bharat Forge Ltd.",'BHARATFOR 7424-25&amp;23-24'!E259,IF('dash board'!$H$5="Persistent Systems Ltd.",'PERSISTENT 23-24&amp;24-25'!E259,IF('dash board'!$H$5="Ipca Laboratories Ltd.",'IPCALAB 7-4-23&amp;24,24&amp;25'!I259,IF('dash board'!$H$5="MRF Ltd.",'-MRF-7423-24&amp;24-25'!E259,"")))))</f>
        <v>1397.2</v>
      </c>
      <c r="E260">
        <f>IF('dash board'!$H$5="Dixon Technologies (India) Ltd.",'DIXON7423-24&amp;24-25'!C259,IF('dash board'!$H$5="Bharat Forge Ltd.",'BHARATFOR 7424-25&amp;23-24'!C259,IF('dash board'!$H$5="Persistent Systems Ltd.",'PERSISTENT 23-24&amp;24-25'!C259,IF('dash board'!$H$5="Ipca Laboratories Ltd.",'IPCALAB 7-4-23&amp;24,24&amp;25'!G259,IF('dash board'!$H$5="MRF Ltd.",'-MRF-7423-24&amp;24-25'!C259,"")))))</f>
        <v>1464</v>
      </c>
      <c r="F260">
        <f>IF('dash board'!$H$5="Dixon Technologies (India) Ltd.",'DIXON7423-24&amp;24-25'!L259,IF('dash board'!$H$5="Bharat Forge Ltd.",'BHARATFOR 7424-25&amp;23-24'!L259,IF('dash board'!$H$5="Persistent Systems Ltd.",'PERSISTENT 23-24&amp;24-25'!L259,IF('dash board'!$H$5="Ipca Laboratories Ltd.",'IPCALAB 7-4-23&amp;24,24&amp;25'!F259,IF('dash board'!$H$5="MRF Ltd.",'-MRF-7423-24&amp;24-25'!L259,"")))))</f>
        <v>227617</v>
      </c>
    </row>
    <row r="261" spans="1:6" x14ac:dyDescent="0.3">
      <c r="A261" s="126">
        <v>45737</v>
      </c>
      <c r="B261">
        <f>IF('dash board'!$H$5="Dixon Technologies (India) Ltd.",'DIXON7423-24&amp;24-25'!H260,IF('dash board'!$H$5="Bharat Forge Ltd.",'BHARATFOR 7424-25&amp;23-24'!B260,IF('dash board'!$H$5="Persistent Systems Ltd.",'PERSISTENT 23-24&amp;24-25'!H260,IF('dash board'!$H$5="Ipca Laboratories Ltd.",'IPCALAB 7-4-23&amp;24,24&amp;25'!D260,IF('dash board'!$H$5="MRF Ltd.",'-MRF-7423-24&amp;24-25'!H260,"")))))</f>
        <v>1453</v>
      </c>
      <c r="C261">
        <f>IF('dash board'!$H$5="Dixon Technologies (India) Ltd.",'DIXON7423-24&amp;24-25'!D260,IF('dash board'!$H$5="Bharat Forge Ltd.",'BHARATFOR 7424-25&amp;23-24'!D260,IF('dash board'!$H$5="Persistent Systems Ltd.",'PERSISTENT 23-24&amp;24-25'!D260,IF('dash board'!$H$5="Ipca Laboratories Ltd.",'IPCALAB 7-4-23&amp;24,24&amp;25'!H260,IF('dash board'!$H$5="MRF Ltd.",'-MRF-7423-24&amp;24-25'!D260,"")))))</f>
        <v>1478.9</v>
      </c>
      <c r="D261">
        <f>IF('dash board'!$H$5="Dixon Technologies (India) Ltd.",'DIXON7423-24&amp;24-25'!E260,IF('dash board'!$H$5="Bharat Forge Ltd.",'BHARATFOR 7424-25&amp;23-24'!E260,IF('dash board'!$H$5="Persistent Systems Ltd.",'PERSISTENT 23-24&amp;24-25'!E260,IF('dash board'!$H$5="Ipca Laboratories Ltd.",'IPCALAB 7-4-23&amp;24,24&amp;25'!I260,IF('dash board'!$H$5="MRF Ltd.",'-MRF-7423-24&amp;24-25'!E260,"")))))</f>
        <v>1411</v>
      </c>
      <c r="E261">
        <f>IF('dash board'!$H$5="Dixon Technologies (India) Ltd.",'DIXON7423-24&amp;24-25'!C260,IF('dash board'!$H$5="Bharat Forge Ltd.",'BHARATFOR 7424-25&amp;23-24'!C260,IF('dash board'!$H$5="Persistent Systems Ltd.",'PERSISTENT 23-24&amp;24-25'!C260,IF('dash board'!$H$5="Ipca Laboratories Ltd.",'IPCALAB 7-4-23&amp;24,24&amp;25'!G260,IF('dash board'!$H$5="MRF Ltd.",'-MRF-7423-24&amp;24-25'!C260,"")))))</f>
        <v>1420.55</v>
      </c>
      <c r="F261">
        <f>IF('dash board'!$H$5="Dixon Technologies (India) Ltd.",'DIXON7423-24&amp;24-25'!L260,IF('dash board'!$H$5="Bharat Forge Ltd.",'BHARATFOR 7424-25&amp;23-24'!L260,IF('dash board'!$H$5="Persistent Systems Ltd.",'PERSISTENT 23-24&amp;24-25'!L260,IF('dash board'!$H$5="Ipca Laboratories Ltd.",'IPCALAB 7-4-23&amp;24,24&amp;25'!F260,IF('dash board'!$H$5="MRF Ltd.",'-MRF-7423-24&amp;24-25'!L260,"")))))</f>
        <v>164425</v>
      </c>
    </row>
    <row r="262" spans="1:6" x14ac:dyDescent="0.3">
      <c r="A262" s="126">
        <v>45736</v>
      </c>
      <c r="B262">
        <f>IF('dash board'!$H$5="Dixon Technologies (India) Ltd.",'DIXON7423-24&amp;24-25'!H261,IF('dash board'!$H$5="Bharat Forge Ltd.",'BHARATFOR 7424-25&amp;23-24'!B261,IF('dash board'!$H$5="Persistent Systems Ltd.",'PERSISTENT 23-24&amp;24-25'!H261,IF('dash board'!$H$5="Ipca Laboratories Ltd.",'IPCALAB 7-4-23&amp;24,24&amp;25'!D261,IF('dash board'!$H$5="MRF Ltd.",'-MRF-7423-24&amp;24-25'!H261,"")))))</f>
        <v>1407.05</v>
      </c>
      <c r="C262">
        <f>IF('dash board'!$H$5="Dixon Technologies (India) Ltd.",'DIXON7423-24&amp;24-25'!D261,IF('dash board'!$H$5="Bharat Forge Ltd.",'BHARATFOR 7424-25&amp;23-24'!D261,IF('dash board'!$H$5="Persistent Systems Ltd.",'PERSISTENT 23-24&amp;24-25'!D261,IF('dash board'!$H$5="Ipca Laboratories Ltd.",'IPCALAB 7-4-23&amp;24,24&amp;25'!H261,IF('dash board'!$H$5="MRF Ltd.",'-MRF-7423-24&amp;24-25'!D261,"")))))</f>
        <v>1434.3</v>
      </c>
      <c r="D262">
        <f>IF('dash board'!$H$5="Dixon Technologies (India) Ltd.",'DIXON7423-24&amp;24-25'!E261,IF('dash board'!$H$5="Bharat Forge Ltd.",'BHARATFOR 7424-25&amp;23-24'!E261,IF('dash board'!$H$5="Persistent Systems Ltd.",'PERSISTENT 23-24&amp;24-25'!E261,IF('dash board'!$H$5="Ipca Laboratories Ltd.",'IPCALAB 7-4-23&amp;24,24&amp;25'!I261,IF('dash board'!$H$5="MRF Ltd.",'-MRF-7423-24&amp;24-25'!E261,"")))))</f>
        <v>1390.55</v>
      </c>
      <c r="E262">
        <f>IF('dash board'!$H$5="Dixon Technologies (India) Ltd.",'DIXON7423-24&amp;24-25'!C261,IF('dash board'!$H$5="Bharat Forge Ltd.",'BHARATFOR 7424-25&amp;23-24'!C261,IF('dash board'!$H$5="Persistent Systems Ltd.",'PERSISTENT 23-24&amp;24-25'!C261,IF('dash board'!$H$5="Ipca Laboratories Ltd.",'IPCALAB 7-4-23&amp;24,24&amp;25'!G261,IF('dash board'!$H$5="MRF Ltd.",'-MRF-7423-24&amp;24-25'!C261,"")))))</f>
        <v>1414</v>
      </c>
      <c r="F262">
        <f>IF('dash board'!$H$5="Dixon Technologies (India) Ltd.",'DIXON7423-24&amp;24-25'!L261,IF('dash board'!$H$5="Bharat Forge Ltd.",'BHARATFOR 7424-25&amp;23-24'!L261,IF('dash board'!$H$5="Persistent Systems Ltd.",'PERSISTENT 23-24&amp;24-25'!L261,IF('dash board'!$H$5="Ipca Laboratories Ltd.",'IPCALAB 7-4-23&amp;24,24&amp;25'!F261,IF('dash board'!$H$5="MRF Ltd.",'-MRF-7423-24&amp;24-25'!L261,"")))))</f>
        <v>314521</v>
      </c>
    </row>
    <row r="263" spans="1:6" x14ac:dyDescent="0.3">
      <c r="A263" s="126">
        <v>45735</v>
      </c>
      <c r="B263">
        <f>IF('dash board'!$H$5="Dixon Technologies (India) Ltd.",'DIXON7423-24&amp;24-25'!H262,IF('dash board'!$H$5="Bharat Forge Ltd.",'BHARATFOR 7424-25&amp;23-24'!B262,IF('dash board'!$H$5="Persistent Systems Ltd.",'PERSISTENT 23-24&amp;24-25'!H262,IF('dash board'!$H$5="Ipca Laboratories Ltd.",'IPCALAB 7-4-23&amp;24,24&amp;25'!D262,IF('dash board'!$H$5="MRF Ltd.",'-MRF-7423-24&amp;24-25'!H262,"")))))</f>
        <v>1402.2</v>
      </c>
      <c r="C263">
        <f>IF('dash board'!$H$5="Dixon Technologies (India) Ltd.",'DIXON7423-24&amp;24-25'!D262,IF('dash board'!$H$5="Bharat Forge Ltd.",'BHARATFOR 7424-25&amp;23-24'!D262,IF('dash board'!$H$5="Persistent Systems Ltd.",'PERSISTENT 23-24&amp;24-25'!D262,IF('dash board'!$H$5="Ipca Laboratories Ltd.",'IPCALAB 7-4-23&amp;24,24&amp;25'!H262,IF('dash board'!$H$5="MRF Ltd.",'-MRF-7423-24&amp;24-25'!D262,"")))))</f>
        <v>1414.85</v>
      </c>
      <c r="D263">
        <f>IF('dash board'!$H$5="Dixon Technologies (India) Ltd.",'DIXON7423-24&amp;24-25'!E262,IF('dash board'!$H$5="Bharat Forge Ltd.",'BHARATFOR 7424-25&amp;23-24'!E262,IF('dash board'!$H$5="Persistent Systems Ltd.",'PERSISTENT 23-24&amp;24-25'!E262,IF('dash board'!$H$5="Ipca Laboratories Ltd.",'IPCALAB 7-4-23&amp;24,24&amp;25'!I262,IF('dash board'!$H$5="MRF Ltd.",'-MRF-7423-24&amp;24-25'!E262,"")))))</f>
        <v>1357.15</v>
      </c>
      <c r="E263">
        <f>IF('dash board'!$H$5="Dixon Technologies (India) Ltd.",'DIXON7423-24&amp;24-25'!C262,IF('dash board'!$H$5="Bharat Forge Ltd.",'BHARATFOR 7424-25&amp;23-24'!C262,IF('dash board'!$H$5="Persistent Systems Ltd.",'PERSISTENT 23-24&amp;24-25'!C262,IF('dash board'!$H$5="Ipca Laboratories Ltd.",'IPCALAB 7-4-23&amp;24,24&amp;25'!G262,IF('dash board'!$H$5="MRF Ltd.",'-MRF-7423-24&amp;24-25'!C262,"")))))</f>
        <v>1367.05</v>
      </c>
      <c r="F263">
        <f>IF('dash board'!$H$5="Dixon Technologies (India) Ltd.",'DIXON7423-24&amp;24-25'!L262,IF('dash board'!$H$5="Bharat Forge Ltd.",'BHARATFOR 7424-25&amp;23-24'!L262,IF('dash board'!$H$5="Persistent Systems Ltd.",'PERSISTENT 23-24&amp;24-25'!L262,IF('dash board'!$H$5="Ipca Laboratories Ltd.",'IPCALAB 7-4-23&amp;24,24&amp;25'!F262,IF('dash board'!$H$5="MRF Ltd.",'-MRF-7423-24&amp;24-25'!L262,"")))))</f>
        <v>217469</v>
      </c>
    </row>
    <row r="264" spans="1:6" x14ac:dyDescent="0.3">
      <c r="A264" s="126">
        <v>45734</v>
      </c>
      <c r="B264">
        <f>IF('dash board'!$H$5="Dixon Technologies (India) Ltd.",'DIXON7423-24&amp;24-25'!H263,IF('dash board'!$H$5="Bharat Forge Ltd.",'BHARATFOR 7424-25&amp;23-24'!B263,IF('dash board'!$H$5="Persistent Systems Ltd.",'PERSISTENT 23-24&amp;24-25'!H263,IF('dash board'!$H$5="Ipca Laboratories Ltd.",'IPCALAB 7-4-23&amp;24,24&amp;25'!D263,IF('dash board'!$H$5="MRF Ltd.",'-MRF-7423-24&amp;24-25'!H263,"")))))</f>
        <v>1359.3</v>
      </c>
      <c r="C264">
        <f>IF('dash board'!$H$5="Dixon Technologies (India) Ltd.",'DIXON7423-24&amp;24-25'!D263,IF('dash board'!$H$5="Bharat Forge Ltd.",'BHARATFOR 7424-25&amp;23-24'!D263,IF('dash board'!$H$5="Persistent Systems Ltd.",'PERSISTENT 23-24&amp;24-25'!D263,IF('dash board'!$H$5="Ipca Laboratories Ltd.",'IPCALAB 7-4-23&amp;24,24&amp;25'!H263,IF('dash board'!$H$5="MRF Ltd.",'-MRF-7423-24&amp;24-25'!D263,"")))))</f>
        <v>1369</v>
      </c>
      <c r="D264">
        <f>IF('dash board'!$H$5="Dixon Technologies (India) Ltd.",'DIXON7423-24&amp;24-25'!E263,IF('dash board'!$H$5="Bharat Forge Ltd.",'BHARATFOR 7424-25&amp;23-24'!E263,IF('dash board'!$H$5="Persistent Systems Ltd.",'PERSISTENT 23-24&amp;24-25'!E263,IF('dash board'!$H$5="Ipca Laboratories Ltd.",'IPCALAB 7-4-23&amp;24,24&amp;25'!I263,IF('dash board'!$H$5="MRF Ltd.",'-MRF-7423-24&amp;24-25'!E263,"")))))</f>
        <v>1341.95</v>
      </c>
      <c r="E264">
        <f>IF('dash board'!$H$5="Dixon Technologies (India) Ltd.",'DIXON7423-24&amp;24-25'!C263,IF('dash board'!$H$5="Bharat Forge Ltd.",'BHARATFOR 7424-25&amp;23-24'!C263,IF('dash board'!$H$5="Persistent Systems Ltd.",'PERSISTENT 23-24&amp;24-25'!C263,IF('dash board'!$H$5="Ipca Laboratories Ltd.",'IPCALAB 7-4-23&amp;24,24&amp;25'!G263,IF('dash board'!$H$5="MRF Ltd.",'-MRF-7423-24&amp;24-25'!C263,"")))))</f>
        <v>1347.05</v>
      </c>
      <c r="F264">
        <f>IF('dash board'!$H$5="Dixon Technologies (India) Ltd.",'DIXON7423-24&amp;24-25'!L263,IF('dash board'!$H$5="Bharat Forge Ltd.",'BHARATFOR 7424-25&amp;23-24'!L263,IF('dash board'!$H$5="Persistent Systems Ltd.",'PERSISTENT 23-24&amp;24-25'!L263,IF('dash board'!$H$5="Ipca Laboratories Ltd.",'IPCALAB 7-4-23&amp;24,24&amp;25'!F263,IF('dash board'!$H$5="MRF Ltd.",'-MRF-7423-24&amp;24-25'!L263,"")))))</f>
        <v>215189</v>
      </c>
    </row>
    <row r="265" spans="1:6" x14ac:dyDescent="0.3">
      <c r="A265" s="126">
        <v>45733</v>
      </c>
      <c r="B265">
        <f>IF('dash board'!$H$5="Dixon Technologies (India) Ltd.",'DIXON7423-24&amp;24-25'!H264,IF('dash board'!$H$5="Bharat Forge Ltd.",'BHARATFOR 7424-25&amp;23-24'!B264,IF('dash board'!$H$5="Persistent Systems Ltd.",'PERSISTENT 23-24&amp;24-25'!H264,IF('dash board'!$H$5="Ipca Laboratories Ltd.",'IPCALAB 7-4-23&amp;24,24&amp;25'!D264,IF('dash board'!$H$5="MRF Ltd.",'-MRF-7423-24&amp;24-25'!H264,"")))))</f>
        <v>1347.05</v>
      </c>
      <c r="C265">
        <f>IF('dash board'!$H$5="Dixon Technologies (India) Ltd.",'DIXON7423-24&amp;24-25'!D264,IF('dash board'!$H$5="Bharat Forge Ltd.",'BHARATFOR 7424-25&amp;23-24'!D264,IF('dash board'!$H$5="Persistent Systems Ltd.",'PERSISTENT 23-24&amp;24-25'!D264,IF('dash board'!$H$5="Ipca Laboratories Ltd.",'IPCALAB 7-4-23&amp;24,24&amp;25'!H264,IF('dash board'!$H$5="MRF Ltd.",'-MRF-7423-24&amp;24-25'!D264,"")))))</f>
        <v>1354.85</v>
      </c>
      <c r="D265">
        <f>IF('dash board'!$H$5="Dixon Technologies (India) Ltd.",'DIXON7423-24&amp;24-25'!E264,IF('dash board'!$H$5="Bharat Forge Ltd.",'BHARATFOR 7424-25&amp;23-24'!E264,IF('dash board'!$H$5="Persistent Systems Ltd.",'PERSISTENT 23-24&amp;24-25'!E264,IF('dash board'!$H$5="Ipca Laboratories Ltd.",'IPCALAB 7-4-23&amp;24,24&amp;25'!I264,IF('dash board'!$H$5="MRF Ltd.",'-MRF-7423-24&amp;24-25'!E264,"")))))</f>
        <v>1311.45</v>
      </c>
      <c r="E265">
        <f>IF('dash board'!$H$5="Dixon Technologies (India) Ltd.",'DIXON7423-24&amp;24-25'!C264,IF('dash board'!$H$5="Bharat Forge Ltd.",'BHARATFOR 7424-25&amp;23-24'!C264,IF('dash board'!$H$5="Persistent Systems Ltd.",'PERSISTENT 23-24&amp;24-25'!C264,IF('dash board'!$H$5="Ipca Laboratories Ltd.",'IPCALAB 7-4-23&amp;24,24&amp;25'!G264,IF('dash board'!$H$5="MRF Ltd.",'-MRF-7423-24&amp;24-25'!C264,"")))))</f>
        <v>1324.2</v>
      </c>
      <c r="F265">
        <f>IF('dash board'!$H$5="Dixon Technologies (India) Ltd.",'DIXON7423-24&amp;24-25'!L264,IF('dash board'!$H$5="Bharat Forge Ltd.",'BHARATFOR 7424-25&amp;23-24'!L264,IF('dash board'!$H$5="Persistent Systems Ltd.",'PERSISTENT 23-24&amp;24-25'!L264,IF('dash board'!$H$5="Ipca Laboratories Ltd.",'IPCALAB 7-4-23&amp;24,24&amp;25'!F264,IF('dash board'!$H$5="MRF Ltd.",'-MRF-7423-24&amp;24-25'!L264,"")))))</f>
        <v>163052</v>
      </c>
    </row>
    <row r="266" spans="1:6" x14ac:dyDescent="0.3">
      <c r="A266" s="126">
        <v>45729</v>
      </c>
      <c r="B266">
        <f>IF('dash board'!$H$5="Dixon Technologies (India) Ltd.",'DIXON7423-24&amp;24-25'!H265,IF('dash board'!$H$5="Bharat Forge Ltd.",'BHARATFOR 7424-25&amp;23-24'!B265,IF('dash board'!$H$5="Persistent Systems Ltd.",'PERSISTENT 23-24&amp;24-25'!H265,IF('dash board'!$H$5="Ipca Laboratories Ltd.",'IPCALAB 7-4-23&amp;24,24&amp;25'!D265,IF('dash board'!$H$5="MRF Ltd.",'-MRF-7423-24&amp;24-25'!H265,"")))))</f>
        <v>1317.7</v>
      </c>
      <c r="C266">
        <f>IF('dash board'!$H$5="Dixon Technologies (India) Ltd.",'DIXON7423-24&amp;24-25'!D265,IF('dash board'!$H$5="Bharat Forge Ltd.",'BHARATFOR 7424-25&amp;23-24'!D265,IF('dash board'!$H$5="Persistent Systems Ltd.",'PERSISTENT 23-24&amp;24-25'!D265,IF('dash board'!$H$5="Ipca Laboratories Ltd.",'IPCALAB 7-4-23&amp;24,24&amp;25'!H265,IF('dash board'!$H$5="MRF Ltd.",'-MRF-7423-24&amp;24-25'!D265,"")))))</f>
        <v>1330</v>
      </c>
      <c r="D266">
        <f>IF('dash board'!$H$5="Dixon Technologies (India) Ltd.",'DIXON7423-24&amp;24-25'!E265,IF('dash board'!$H$5="Bharat Forge Ltd.",'BHARATFOR 7424-25&amp;23-24'!E265,IF('dash board'!$H$5="Persistent Systems Ltd.",'PERSISTENT 23-24&amp;24-25'!E265,IF('dash board'!$H$5="Ipca Laboratories Ltd.",'IPCALAB 7-4-23&amp;24,24&amp;25'!I265,IF('dash board'!$H$5="MRF Ltd.",'-MRF-7423-24&amp;24-25'!E265,"")))))</f>
        <v>1296.55</v>
      </c>
      <c r="E266">
        <f>IF('dash board'!$H$5="Dixon Technologies (India) Ltd.",'DIXON7423-24&amp;24-25'!C265,IF('dash board'!$H$5="Bharat Forge Ltd.",'BHARATFOR 7424-25&amp;23-24'!C265,IF('dash board'!$H$5="Persistent Systems Ltd.",'PERSISTENT 23-24&amp;24-25'!C265,IF('dash board'!$H$5="Ipca Laboratories Ltd.",'IPCALAB 7-4-23&amp;24,24&amp;25'!G265,IF('dash board'!$H$5="MRF Ltd.",'-MRF-7423-24&amp;24-25'!C265,"")))))</f>
        <v>1303.3499999999999</v>
      </c>
      <c r="F266">
        <f>IF('dash board'!$H$5="Dixon Technologies (India) Ltd.",'DIXON7423-24&amp;24-25'!L265,IF('dash board'!$H$5="Bharat Forge Ltd.",'BHARATFOR 7424-25&amp;23-24'!L265,IF('dash board'!$H$5="Persistent Systems Ltd.",'PERSISTENT 23-24&amp;24-25'!L265,IF('dash board'!$H$5="Ipca Laboratories Ltd.",'IPCALAB 7-4-23&amp;24,24&amp;25'!F265,IF('dash board'!$H$5="MRF Ltd.",'-MRF-7423-24&amp;24-25'!L265,"")))))</f>
        <v>219037</v>
      </c>
    </row>
    <row r="267" spans="1:6" x14ac:dyDescent="0.3">
      <c r="A267" s="126">
        <v>45728</v>
      </c>
      <c r="B267">
        <f>IF('dash board'!$H$5="Dixon Technologies (India) Ltd.",'DIXON7423-24&amp;24-25'!H266,IF('dash board'!$H$5="Bharat Forge Ltd.",'BHARATFOR 7424-25&amp;23-24'!B266,IF('dash board'!$H$5="Persistent Systems Ltd.",'PERSISTENT 23-24&amp;24-25'!H266,IF('dash board'!$H$5="Ipca Laboratories Ltd.",'IPCALAB 7-4-23&amp;24,24&amp;25'!D266,IF('dash board'!$H$5="MRF Ltd.",'-MRF-7423-24&amp;24-25'!H266,"")))))</f>
        <v>1299.3</v>
      </c>
      <c r="C267">
        <f>IF('dash board'!$H$5="Dixon Technologies (India) Ltd.",'DIXON7423-24&amp;24-25'!D266,IF('dash board'!$H$5="Bharat Forge Ltd.",'BHARATFOR 7424-25&amp;23-24'!D266,IF('dash board'!$H$5="Persistent Systems Ltd.",'PERSISTENT 23-24&amp;24-25'!D266,IF('dash board'!$H$5="Ipca Laboratories Ltd.",'IPCALAB 7-4-23&amp;24,24&amp;25'!H266,IF('dash board'!$H$5="MRF Ltd.",'-MRF-7423-24&amp;24-25'!D266,"")))))</f>
        <v>1339.45</v>
      </c>
      <c r="D267">
        <f>IF('dash board'!$H$5="Dixon Technologies (India) Ltd.",'DIXON7423-24&amp;24-25'!E266,IF('dash board'!$H$5="Bharat Forge Ltd.",'BHARATFOR 7424-25&amp;23-24'!E266,IF('dash board'!$H$5="Persistent Systems Ltd.",'PERSISTENT 23-24&amp;24-25'!E266,IF('dash board'!$H$5="Ipca Laboratories Ltd.",'IPCALAB 7-4-23&amp;24,24&amp;25'!I266,IF('dash board'!$H$5="MRF Ltd.",'-MRF-7423-24&amp;24-25'!E266,"")))))</f>
        <v>1293.3</v>
      </c>
      <c r="E267">
        <f>IF('dash board'!$H$5="Dixon Technologies (India) Ltd.",'DIXON7423-24&amp;24-25'!C266,IF('dash board'!$H$5="Bharat Forge Ltd.",'BHARATFOR 7424-25&amp;23-24'!C266,IF('dash board'!$H$5="Persistent Systems Ltd.",'PERSISTENT 23-24&amp;24-25'!C266,IF('dash board'!$H$5="Ipca Laboratories Ltd.",'IPCALAB 7-4-23&amp;24,24&amp;25'!G266,IF('dash board'!$H$5="MRF Ltd.",'-MRF-7423-24&amp;24-25'!C266,"")))))</f>
        <v>1326</v>
      </c>
      <c r="F267">
        <f>IF('dash board'!$H$5="Dixon Technologies (India) Ltd.",'DIXON7423-24&amp;24-25'!L266,IF('dash board'!$H$5="Bharat Forge Ltd.",'BHARATFOR 7424-25&amp;23-24'!L266,IF('dash board'!$H$5="Persistent Systems Ltd.",'PERSISTENT 23-24&amp;24-25'!L266,IF('dash board'!$H$5="Ipca Laboratories Ltd.",'IPCALAB 7-4-23&amp;24,24&amp;25'!F266,IF('dash board'!$H$5="MRF Ltd.",'-MRF-7423-24&amp;24-25'!L266,"")))))</f>
        <v>120840</v>
      </c>
    </row>
    <row r="268" spans="1:6" x14ac:dyDescent="0.3">
      <c r="A268" s="126">
        <v>45727</v>
      </c>
      <c r="B268">
        <f>IF('dash board'!$H$5="Dixon Technologies (India) Ltd.",'DIXON7423-24&amp;24-25'!H267,IF('dash board'!$H$5="Bharat Forge Ltd.",'BHARATFOR 7424-25&amp;23-24'!B267,IF('dash board'!$H$5="Persistent Systems Ltd.",'PERSISTENT 23-24&amp;24-25'!H267,IF('dash board'!$H$5="Ipca Laboratories Ltd.",'IPCALAB 7-4-23&amp;24,24&amp;25'!D267,IF('dash board'!$H$5="MRF Ltd.",'-MRF-7423-24&amp;24-25'!H267,"")))))</f>
        <v>1315.95</v>
      </c>
      <c r="C268">
        <f>IF('dash board'!$H$5="Dixon Technologies (India) Ltd.",'DIXON7423-24&amp;24-25'!D267,IF('dash board'!$H$5="Bharat Forge Ltd.",'BHARATFOR 7424-25&amp;23-24'!D267,IF('dash board'!$H$5="Persistent Systems Ltd.",'PERSISTENT 23-24&amp;24-25'!D267,IF('dash board'!$H$5="Ipca Laboratories Ltd.",'IPCALAB 7-4-23&amp;24,24&amp;25'!H267,IF('dash board'!$H$5="MRF Ltd.",'-MRF-7423-24&amp;24-25'!D267,"")))))</f>
        <v>1323.5</v>
      </c>
      <c r="D268">
        <f>IF('dash board'!$H$5="Dixon Technologies (India) Ltd.",'DIXON7423-24&amp;24-25'!E267,IF('dash board'!$H$5="Bharat Forge Ltd.",'BHARATFOR 7424-25&amp;23-24'!E267,IF('dash board'!$H$5="Persistent Systems Ltd.",'PERSISTENT 23-24&amp;24-25'!E267,IF('dash board'!$H$5="Ipca Laboratories Ltd.",'IPCALAB 7-4-23&amp;24,24&amp;25'!I267,IF('dash board'!$H$5="MRF Ltd.",'-MRF-7423-24&amp;24-25'!E267,"")))))</f>
        <v>1278</v>
      </c>
      <c r="E268">
        <f>IF('dash board'!$H$5="Dixon Technologies (India) Ltd.",'DIXON7423-24&amp;24-25'!C267,IF('dash board'!$H$5="Bharat Forge Ltd.",'BHARATFOR 7424-25&amp;23-24'!C267,IF('dash board'!$H$5="Persistent Systems Ltd.",'PERSISTENT 23-24&amp;24-25'!C267,IF('dash board'!$H$5="Ipca Laboratories Ltd.",'IPCALAB 7-4-23&amp;24,24&amp;25'!G267,IF('dash board'!$H$5="MRF Ltd.",'-MRF-7423-24&amp;24-25'!C267,"")))))</f>
        <v>1294</v>
      </c>
      <c r="F268">
        <f>IF('dash board'!$H$5="Dixon Technologies (India) Ltd.",'DIXON7423-24&amp;24-25'!L267,IF('dash board'!$H$5="Bharat Forge Ltd.",'BHARATFOR 7424-25&amp;23-24'!L267,IF('dash board'!$H$5="Persistent Systems Ltd.",'PERSISTENT 23-24&amp;24-25'!L267,IF('dash board'!$H$5="Ipca Laboratories Ltd.",'IPCALAB 7-4-23&amp;24,24&amp;25'!F267,IF('dash board'!$H$5="MRF Ltd.",'-MRF-7423-24&amp;24-25'!L267,"")))))</f>
        <v>304976</v>
      </c>
    </row>
    <row r="269" spans="1:6" x14ac:dyDescent="0.3">
      <c r="A269" s="126">
        <v>45726</v>
      </c>
      <c r="B269">
        <f>IF('dash board'!$H$5="Dixon Technologies (India) Ltd.",'DIXON7423-24&amp;24-25'!H268,IF('dash board'!$H$5="Bharat Forge Ltd.",'BHARATFOR 7424-25&amp;23-24'!B268,IF('dash board'!$H$5="Persistent Systems Ltd.",'PERSISTENT 23-24&amp;24-25'!H268,IF('dash board'!$H$5="Ipca Laboratories Ltd.",'IPCALAB 7-4-23&amp;24,24&amp;25'!D268,IF('dash board'!$H$5="MRF Ltd.",'-MRF-7423-24&amp;24-25'!H268,"")))))</f>
        <v>1294</v>
      </c>
      <c r="C269">
        <f>IF('dash board'!$H$5="Dixon Technologies (India) Ltd.",'DIXON7423-24&amp;24-25'!D268,IF('dash board'!$H$5="Bharat Forge Ltd.",'BHARATFOR 7424-25&amp;23-24'!D268,IF('dash board'!$H$5="Persistent Systems Ltd.",'PERSISTENT 23-24&amp;24-25'!D268,IF('dash board'!$H$5="Ipca Laboratories Ltd.",'IPCALAB 7-4-23&amp;24,24&amp;25'!H268,IF('dash board'!$H$5="MRF Ltd.",'-MRF-7423-24&amp;24-25'!D268,"")))))</f>
        <v>1327</v>
      </c>
      <c r="D269">
        <f>IF('dash board'!$H$5="Dixon Technologies (India) Ltd.",'DIXON7423-24&amp;24-25'!E268,IF('dash board'!$H$5="Bharat Forge Ltd.",'BHARATFOR 7424-25&amp;23-24'!E268,IF('dash board'!$H$5="Persistent Systems Ltd.",'PERSISTENT 23-24&amp;24-25'!E268,IF('dash board'!$H$5="Ipca Laboratories Ltd.",'IPCALAB 7-4-23&amp;24,24&amp;25'!I268,IF('dash board'!$H$5="MRF Ltd.",'-MRF-7423-24&amp;24-25'!E268,"")))))</f>
        <v>1283.1500000000001</v>
      </c>
      <c r="E269">
        <f>IF('dash board'!$H$5="Dixon Technologies (India) Ltd.",'DIXON7423-24&amp;24-25'!C268,IF('dash board'!$H$5="Bharat Forge Ltd.",'BHARATFOR 7424-25&amp;23-24'!C268,IF('dash board'!$H$5="Persistent Systems Ltd.",'PERSISTENT 23-24&amp;24-25'!C268,IF('dash board'!$H$5="Ipca Laboratories Ltd.",'IPCALAB 7-4-23&amp;24,24&amp;25'!G268,IF('dash board'!$H$5="MRF Ltd.",'-MRF-7423-24&amp;24-25'!C268,"")))))</f>
        <v>1300.0999999999999</v>
      </c>
      <c r="F269">
        <f>IF('dash board'!$H$5="Dixon Technologies (India) Ltd.",'DIXON7423-24&amp;24-25'!L268,IF('dash board'!$H$5="Bharat Forge Ltd.",'BHARATFOR 7424-25&amp;23-24'!L268,IF('dash board'!$H$5="Persistent Systems Ltd.",'PERSISTENT 23-24&amp;24-25'!L268,IF('dash board'!$H$5="Ipca Laboratories Ltd.",'IPCALAB 7-4-23&amp;24,24&amp;25'!F268,IF('dash board'!$H$5="MRF Ltd.",'-MRF-7423-24&amp;24-25'!L268,"")))))</f>
        <v>280154</v>
      </c>
    </row>
    <row r="270" spans="1:6" x14ac:dyDescent="0.3">
      <c r="A270" s="126">
        <v>45723</v>
      </c>
      <c r="B270">
        <f>IF('dash board'!$H$5="Dixon Technologies (India) Ltd.",'DIXON7423-24&amp;24-25'!H269,IF('dash board'!$H$5="Bharat Forge Ltd.",'BHARATFOR 7424-25&amp;23-24'!B269,IF('dash board'!$H$5="Persistent Systems Ltd.",'PERSISTENT 23-24&amp;24-25'!H269,IF('dash board'!$H$5="Ipca Laboratories Ltd.",'IPCALAB 7-4-23&amp;24,24&amp;25'!D269,IF('dash board'!$H$5="MRF Ltd.",'-MRF-7423-24&amp;24-25'!H269,"")))))</f>
        <v>1327</v>
      </c>
      <c r="C270">
        <f>IF('dash board'!$H$5="Dixon Technologies (India) Ltd.",'DIXON7423-24&amp;24-25'!D269,IF('dash board'!$H$5="Bharat Forge Ltd.",'BHARATFOR 7424-25&amp;23-24'!D269,IF('dash board'!$H$5="Persistent Systems Ltd.",'PERSISTENT 23-24&amp;24-25'!D269,IF('dash board'!$H$5="Ipca Laboratories Ltd.",'IPCALAB 7-4-23&amp;24,24&amp;25'!H269,IF('dash board'!$H$5="MRF Ltd.",'-MRF-7423-24&amp;24-25'!D269,"")))))</f>
        <v>1357.45</v>
      </c>
      <c r="D270">
        <f>IF('dash board'!$H$5="Dixon Technologies (India) Ltd.",'DIXON7423-24&amp;24-25'!E269,IF('dash board'!$H$5="Bharat Forge Ltd.",'BHARATFOR 7424-25&amp;23-24'!E269,IF('dash board'!$H$5="Persistent Systems Ltd.",'PERSISTENT 23-24&amp;24-25'!E269,IF('dash board'!$H$5="Ipca Laboratories Ltd.",'IPCALAB 7-4-23&amp;24,24&amp;25'!I269,IF('dash board'!$H$5="MRF Ltd.",'-MRF-7423-24&amp;24-25'!E269,"")))))</f>
        <v>1311</v>
      </c>
      <c r="E270">
        <f>IF('dash board'!$H$5="Dixon Technologies (India) Ltd.",'DIXON7423-24&amp;24-25'!C269,IF('dash board'!$H$5="Bharat Forge Ltd.",'BHARATFOR 7424-25&amp;23-24'!C269,IF('dash board'!$H$5="Persistent Systems Ltd.",'PERSISTENT 23-24&amp;24-25'!C269,IF('dash board'!$H$5="Ipca Laboratories Ltd.",'IPCALAB 7-4-23&amp;24,24&amp;25'!G269,IF('dash board'!$H$5="MRF Ltd.",'-MRF-7423-24&amp;24-25'!C269,"")))))</f>
        <v>1325</v>
      </c>
      <c r="F270">
        <f>IF('dash board'!$H$5="Dixon Technologies (India) Ltd.",'DIXON7423-24&amp;24-25'!L269,IF('dash board'!$H$5="Bharat Forge Ltd.",'BHARATFOR 7424-25&amp;23-24'!L269,IF('dash board'!$H$5="Persistent Systems Ltd.",'PERSISTENT 23-24&amp;24-25'!L269,IF('dash board'!$H$5="Ipca Laboratories Ltd.",'IPCALAB 7-4-23&amp;24,24&amp;25'!F269,IF('dash board'!$H$5="MRF Ltd.",'-MRF-7423-24&amp;24-25'!L269,"")))))</f>
        <v>140769</v>
      </c>
    </row>
    <row r="271" spans="1:6" x14ac:dyDescent="0.3">
      <c r="A271" s="126">
        <v>45722</v>
      </c>
      <c r="B271">
        <f>IF('dash board'!$H$5="Dixon Technologies (India) Ltd.",'DIXON7423-24&amp;24-25'!H270,IF('dash board'!$H$5="Bharat Forge Ltd.",'BHARATFOR 7424-25&amp;23-24'!B270,IF('dash board'!$H$5="Persistent Systems Ltd.",'PERSISTENT 23-24&amp;24-25'!H270,IF('dash board'!$H$5="Ipca Laboratories Ltd.",'IPCALAB 7-4-23&amp;24,24&amp;25'!D270,IF('dash board'!$H$5="MRF Ltd.",'-MRF-7423-24&amp;24-25'!H270,"")))))</f>
        <v>1333.1</v>
      </c>
      <c r="C271">
        <f>IF('dash board'!$H$5="Dixon Technologies (India) Ltd.",'DIXON7423-24&amp;24-25'!D270,IF('dash board'!$H$5="Bharat Forge Ltd.",'BHARATFOR 7424-25&amp;23-24'!D270,IF('dash board'!$H$5="Persistent Systems Ltd.",'PERSISTENT 23-24&amp;24-25'!D270,IF('dash board'!$H$5="Ipca Laboratories Ltd.",'IPCALAB 7-4-23&amp;24,24&amp;25'!H270,IF('dash board'!$H$5="MRF Ltd.",'-MRF-7423-24&amp;24-25'!D270,"")))))</f>
        <v>1366</v>
      </c>
      <c r="D271">
        <f>IF('dash board'!$H$5="Dixon Technologies (India) Ltd.",'DIXON7423-24&amp;24-25'!E270,IF('dash board'!$H$5="Bharat Forge Ltd.",'BHARATFOR 7424-25&amp;23-24'!E270,IF('dash board'!$H$5="Persistent Systems Ltd.",'PERSISTENT 23-24&amp;24-25'!E270,IF('dash board'!$H$5="Ipca Laboratories Ltd.",'IPCALAB 7-4-23&amp;24,24&amp;25'!I270,IF('dash board'!$H$5="MRF Ltd.",'-MRF-7423-24&amp;24-25'!E270,"")))))</f>
        <v>1323.35</v>
      </c>
      <c r="E271">
        <f>IF('dash board'!$H$5="Dixon Technologies (India) Ltd.",'DIXON7423-24&amp;24-25'!C270,IF('dash board'!$H$5="Bharat Forge Ltd.",'BHARATFOR 7424-25&amp;23-24'!C270,IF('dash board'!$H$5="Persistent Systems Ltd.",'PERSISTENT 23-24&amp;24-25'!C270,IF('dash board'!$H$5="Ipca Laboratories Ltd.",'IPCALAB 7-4-23&amp;24,24&amp;25'!G270,IF('dash board'!$H$5="MRF Ltd.",'-MRF-7423-24&amp;24-25'!C270,"")))))</f>
        <v>1362.15</v>
      </c>
      <c r="F271">
        <f>IF('dash board'!$H$5="Dixon Technologies (India) Ltd.",'DIXON7423-24&amp;24-25'!L270,IF('dash board'!$H$5="Bharat Forge Ltd.",'BHARATFOR 7424-25&amp;23-24'!L270,IF('dash board'!$H$5="Persistent Systems Ltd.",'PERSISTENT 23-24&amp;24-25'!L270,IF('dash board'!$H$5="Ipca Laboratories Ltd.",'IPCALAB 7-4-23&amp;24,24&amp;25'!F270,IF('dash board'!$H$5="MRF Ltd.",'-MRF-7423-24&amp;24-25'!L270,"")))))</f>
        <v>133695</v>
      </c>
    </row>
    <row r="272" spans="1:6" x14ac:dyDescent="0.3">
      <c r="A272" s="126">
        <v>45721</v>
      </c>
      <c r="B272">
        <f>IF('dash board'!$H$5="Dixon Technologies (India) Ltd.",'DIXON7423-24&amp;24-25'!H271,IF('dash board'!$H$5="Bharat Forge Ltd.",'BHARATFOR 7424-25&amp;23-24'!B271,IF('dash board'!$H$5="Persistent Systems Ltd.",'PERSISTENT 23-24&amp;24-25'!H271,IF('dash board'!$H$5="Ipca Laboratories Ltd.",'IPCALAB 7-4-23&amp;24,24&amp;25'!D271,IF('dash board'!$H$5="MRF Ltd.",'-MRF-7423-24&amp;24-25'!H271,"")))))</f>
        <v>1362.15</v>
      </c>
      <c r="C272">
        <f>IF('dash board'!$H$5="Dixon Technologies (India) Ltd.",'DIXON7423-24&amp;24-25'!D271,IF('dash board'!$H$5="Bharat Forge Ltd.",'BHARATFOR 7424-25&amp;23-24'!D271,IF('dash board'!$H$5="Persistent Systems Ltd.",'PERSISTENT 23-24&amp;24-25'!D271,IF('dash board'!$H$5="Ipca Laboratories Ltd.",'IPCALAB 7-4-23&amp;24,24&amp;25'!H271,IF('dash board'!$H$5="MRF Ltd.",'-MRF-7423-24&amp;24-25'!D271,"")))))</f>
        <v>1396.6</v>
      </c>
      <c r="D272">
        <f>IF('dash board'!$H$5="Dixon Technologies (India) Ltd.",'DIXON7423-24&amp;24-25'!E271,IF('dash board'!$H$5="Bharat Forge Ltd.",'BHARATFOR 7424-25&amp;23-24'!E271,IF('dash board'!$H$5="Persistent Systems Ltd.",'PERSISTENT 23-24&amp;24-25'!E271,IF('dash board'!$H$5="Ipca Laboratories Ltd.",'IPCALAB 7-4-23&amp;24,24&amp;25'!I271,IF('dash board'!$H$5="MRF Ltd.",'-MRF-7423-24&amp;24-25'!E271,"")))))</f>
        <v>1345.1</v>
      </c>
      <c r="E272">
        <f>IF('dash board'!$H$5="Dixon Technologies (India) Ltd.",'DIXON7423-24&amp;24-25'!C271,IF('dash board'!$H$5="Bharat Forge Ltd.",'BHARATFOR 7424-25&amp;23-24'!C271,IF('dash board'!$H$5="Persistent Systems Ltd.",'PERSISTENT 23-24&amp;24-25'!C271,IF('dash board'!$H$5="Ipca Laboratories Ltd.",'IPCALAB 7-4-23&amp;24,24&amp;25'!G271,IF('dash board'!$H$5="MRF Ltd.",'-MRF-7423-24&amp;24-25'!C271,"")))))</f>
        <v>1370</v>
      </c>
      <c r="F272">
        <f>IF('dash board'!$H$5="Dixon Technologies (India) Ltd.",'DIXON7423-24&amp;24-25'!L271,IF('dash board'!$H$5="Bharat Forge Ltd.",'BHARATFOR 7424-25&amp;23-24'!L271,IF('dash board'!$H$5="Persistent Systems Ltd.",'PERSISTENT 23-24&amp;24-25'!L271,IF('dash board'!$H$5="Ipca Laboratories Ltd.",'IPCALAB 7-4-23&amp;24,24&amp;25'!F271,IF('dash board'!$H$5="MRF Ltd.",'-MRF-7423-24&amp;24-25'!L271,"")))))</f>
        <v>194079</v>
      </c>
    </row>
    <row r="273" spans="1:6" x14ac:dyDescent="0.3">
      <c r="A273" s="126">
        <v>45720</v>
      </c>
      <c r="B273">
        <f>IF('dash board'!$H$5="Dixon Technologies (India) Ltd.",'DIXON7423-24&amp;24-25'!H272,IF('dash board'!$H$5="Bharat Forge Ltd.",'BHARATFOR 7424-25&amp;23-24'!B272,IF('dash board'!$H$5="Persistent Systems Ltd.",'PERSISTENT 23-24&amp;24-25'!H272,IF('dash board'!$H$5="Ipca Laboratories Ltd.",'IPCALAB 7-4-23&amp;24,24&amp;25'!D272,IF('dash board'!$H$5="MRF Ltd.",'-MRF-7423-24&amp;24-25'!H272,"")))))</f>
        <v>1364.8</v>
      </c>
      <c r="C273">
        <f>IF('dash board'!$H$5="Dixon Technologies (India) Ltd.",'DIXON7423-24&amp;24-25'!D272,IF('dash board'!$H$5="Bharat Forge Ltd.",'BHARATFOR 7424-25&amp;23-24'!D272,IF('dash board'!$H$5="Persistent Systems Ltd.",'PERSISTENT 23-24&amp;24-25'!D272,IF('dash board'!$H$5="Ipca Laboratories Ltd.",'IPCALAB 7-4-23&amp;24,24&amp;25'!H272,IF('dash board'!$H$5="MRF Ltd.",'-MRF-7423-24&amp;24-25'!D272,"")))))</f>
        <v>1370.65</v>
      </c>
      <c r="D273">
        <f>IF('dash board'!$H$5="Dixon Technologies (India) Ltd.",'DIXON7423-24&amp;24-25'!E272,IF('dash board'!$H$5="Bharat Forge Ltd.",'BHARATFOR 7424-25&amp;23-24'!E272,IF('dash board'!$H$5="Persistent Systems Ltd.",'PERSISTENT 23-24&amp;24-25'!E272,IF('dash board'!$H$5="Ipca Laboratories Ltd.",'IPCALAB 7-4-23&amp;24,24&amp;25'!I272,IF('dash board'!$H$5="MRF Ltd.",'-MRF-7423-24&amp;24-25'!E272,"")))))</f>
        <v>1335.55</v>
      </c>
      <c r="E273">
        <f>IF('dash board'!$H$5="Dixon Technologies (India) Ltd.",'DIXON7423-24&amp;24-25'!C272,IF('dash board'!$H$5="Bharat Forge Ltd.",'BHARATFOR 7424-25&amp;23-24'!C272,IF('dash board'!$H$5="Persistent Systems Ltd.",'PERSISTENT 23-24&amp;24-25'!C272,IF('dash board'!$H$5="Ipca Laboratories Ltd.",'IPCALAB 7-4-23&amp;24,24&amp;25'!G272,IF('dash board'!$H$5="MRF Ltd.",'-MRF-7423-24&amp;24-25'!C272,"")))))</f>
        <v>1342.55</v>
      </c>
      <c r="F273">
        <f>IF('dash board'!$H$5="Dixon Technologies (India) Ltd.",'DIXON7423-24&amp;24-25'!L272,IF('dash board'!$H$5="Bharat Forge Ltd.",'BHARATFOR 7424-25&amp;23-24'!L272,IF('dash board'!$H$5="Persistent Systems Ltd.",'PERSISTENT 23-24&amp;24-25'!L272,IF('dash board'!$H$5="Ipca Laboratories Ltd.",'IPCALAB 7-4-23&amp;24,24&amp;25'!F272,IF('dash board'!$H$5="MRF Ltd.",'-MRF-7423-24&amp;24-25'!L272,"")))))</f>
        <v>150870</v>
      </c>
    </row>
    <row r="274" spans="1:6" x14ac:dyDescent="0.3">
      <c r="A274" s="126">
        <v>45719</v>
      </c>
      <c r="B274">
        <f>IF('dash board'!$H$5="Dixon Technologies (India) Ltd.",'DIXON7423-24&amp;24-25'!H273,IF('dash board'!$H$5="Bharat Forge Ltd.",'BHARATFOR 7424-25&amp;23-24'!B273,IF('dash board'!$H$5="Persistent Systems Ltd.",'PERSISTENT 23-24&amp;24-25'!H273,IF('dash board'!$H$5="Ipca Laboratories Ltd.",'IPCALAB 7-4-23&amp;24,24&amp;25'!D273,IF('dash board'!$H$5="MRF Ltd.",'-MRF-7423-24&amp;24-25'!H273,"")))))</f>
        <v>1342.55</v>
      </c>
      <c r="C274">
        <f>IF('dash board'!$H$5="Dixon Technologies (India) Ltd.",'DIXON7423-24&amp;24-25'!D273,IF('dash board'!$H$5="Bharat Forge Ltd.",'BHARATFOR 7424-25&amp;23-24'!D273,IF('dash board'!$H$5="Persistent Systems Ltd.",'PERSISTENT 23-24&amp;24-25'!D273,IF('dash board'!$H$5="Ipca Laboratories Ltd.",'IPCALAB 7-4-23&amp;24,24&amp;25'!H273,IF('dash board'!$H$5="MRF Ltd.",'-MRF-7423-24&amp;24-25'!D273,"")))))</f>
        <v>1350.95</v>
      </c>
      <c r="D274">
        <f>IF('dash board'!$H$5="Dixon Technologies (India) Ltd.",'DIXON7423-24&amp;24-25'!E273,IF('dash board'!$H$5="Bharat Forge Ltd.",'BHARATFOR 7424-25&amp;23-24'!E273,IF('dash board'!$H$5="Persistent Systems Ltd.",'PERSISTENT 23-24&amp;24-25'!E273,IF('dash board'!$H$5="Ipca Laboratories Ltd.",'IPCALAB 7-4-23&amp;24,24&amp;25'!I273,IF('dash board'!$H$5="MRF Ltd.",'-MRF-7423-24&amp;24-25'!E273,"")))))</f>
        <v>1322.55</v>
      </c>
      <c r="E274">
        <f>IF('dash board'!$H$5="Dixon Technologies (India) Ltd.",'DIXON7423-24&amp;24-25'!C273,IF('dash board'!$H$5="Bharat Forge Ltd.",'BHARATFOR 7424-25&amp;23-24'!C273,IF('dash board'!$H$5="Persistent Systems Ltd.",'PERSISTENT 23-24&amp;24-25'!C273,IF('dash board'!$H$5="Ipca Laboratories Ltd.",'IPCALAB 7-4-23&amp;24,24&amp;25'!G273,IF('dash board'!$H$5="MRF Ltd.",'-MRF-7423-24&amp;24-25'!C273,"")))))</f>
        <v>1350.95</v>
      </c>
      <c r="F274">
        <f>IF('dash board'!$H$5="Dixon Technologies (India) Ltd.",'DIXON7423-24&amp;24-25'!L273,IF('dash board'!$H$5="Bharat Forge Ltd.",'BHARATFOR 7424-25&amp;23-24'!L273,IF('dash board'!$H$5="Persistent Systems Ltd.",'PERSISTENT 23-24&amp;24-25'!L273,IF('dash board'!$H$5="Ipca Laboratories Ltd.",'IPCALAB 7-4-23&amp;24,24&amp;25'!F273,IF('dash board'!$H$5="MRF Ltd.",'-MRF-7423-24&amp;24-25'!L273,"")))))</f>
        <v>109593</v>
      </c>
    </row>
    <row r="275" spans="1:6" x14ac:dyDescent="0.3">
      <c r="A275" s="126">
        <v>45716</v>
      </c>
      <c r="B275">
        <f>IF('dash board'!$H$5="Dixon Technologies (India) Ltd.",'DIXON7423-24&amp;24-25'!H274,IF('dash board'!$H$5="Bharat Forge Ltd.",'BHARATFOR 7424-25&amp;23-24'!B274,IF('dash board'!$H$5="Persistent Systems Ltd.",'PERSISTENT 23-24&amp;24-25'!H274,IF('dash board'!$H$5="Ipca Laboratories Ltd.",'IPCALAB 7-4-23&amp;24,24&amp;25'!D274,IF('dash board'!$H$5="MRF Ltd.",'-MRF-7423-24&amp;24-25'!H274,"")))))</f>
        <v>1355.1</v>
      </c>
      <c r="C275">
        <f>IF('dash board'!$H$5="Dixon Technologies (India) Ltd.",'DIXON7423-24&amp;24-25'!D274,IF('dash board'!$H$5="Bharat Forge Ltd.",'BHARATFOR 7424-25&amp;23-24'!D274,IF('dash board'!$H$5="Persistent Systems Ltd.",'PERSISTENT 23-24&amp;24-25'!D274,IF('dash board'!$H$5="Ipca Laboratories Ltd.",'IPCALAB 7-4-23&amp;24,24&amp;25'!H274,IF('dash board'!$H$5="MRF Ltd.",'-MRF-7423-24&amp;24-25'!D274,"")))))</f>
        <v>1369.55</v>
      </c>
      <c r="D275">
        <f>IF('dash board'!$H$5="Dixon Technologies (India) Ltd.",'DIXON7423-24&amp;24-25'!E274,IF('dash board'!$H$5="Bharat Forge Ltd.",'BHARATFOR 7424-25&amp;23-24'!E274,IF('dash board'!$H$5="Persistent Systems Ltd.",'PERSISTENT 23-24&amp;24-25'!E274,IF('dash board'!$H$5="Ipca Laboratories Ltd.",'IPCALAB 7-4-23&amp;24,24&amp;25'!I274,IF('dash board'!$H$5="MRF Ltd.",'-MRF-7423-24&amp;24-25'!E274,"")))))</f>
        <v>1317.55</v>
      </c>
      <c r="E275">
        <f>IF('dash board'!$H$5="Dixon Technologies (India) Ltd.",'DIXON7423-24&amp;24-25'!C274,IF('dash board'!$H$5="Bharat Forge Ltd.",'BHARATFOR 7424-25&amp;23-24'!C274,IF('dash board'!$H$5="Persistent Systems Ltd.",'PERSISTENT 23-24&amp;24-25'!C274,IF('dash board'!$H$5="Ipca Laboratories Ltd.",'IPCALAB 7-4-23&amp;24,24&amp;25'!G274,IF('dash board'!$H$5="MRF Ltd.",'-MRF-7423-24&amp;24-25'!C274,"")))))</f>
        <v>1350</v>
      </c>
      <c r="F275">
        <f>IF('dash board'!$H$5="Dixon Technologies (India) Ltd.",'DIXON7423-24&amp;24-25'!L274,IF('dash board'!$H$5="Bharat Forge Ltd.",'BHARATFOR 7424-25&amp;23-24'!L274,IF('dash board'!$H$5="Persistent Systems Ltd.",'PERSISTENT 23-24&amp;24-25'!L274,IF('dash board'!$H$5="Ipca Laboratories Ltd.",'IPCALAB 7-4-23&amp;24,24&amp;25'!F274,IF('dash board'!$H$5="MRF Ltd.",'-MRF-7423-24&amp;24-25'!L274,"")))))</f>
        <v>188261</v>
      </c>
    </row>
    <row r="276" spans="1:6" x14ac:dyDescent="0.3">
      <c r="A276" s="126">
        <v>45715</v>
      </c>
      <c r="B276">
        <f>IF('dash board'!$H$5="Dixon Technologies (India) Ltd.",'DIXON7423-24&amp;24-25'!H275,IF('dash board'!$H$5="Bharat Forge Ltd.",'BHARATFOR 7424-25&amp;23-24'!B275,IF('dash board'!$H$5="Persistent Systems Ltd.",'PERSISTENT 23-24&amp;24-25'!H275,IF('dash board'!$H$5="Ipca Laboratories Ltd.",'IPCALAB 7-4-23&amp;24,24&amp;25'!D275,IF('dash board'!$H$5="MRF Ltd.",'-MRF-7423-24&amp;24-25'!H275,"")))))</f>
        <v>1355.35</v>
      </c>
      <c r="C276">
        <f>IF('dash board'!$H$5="Dixon Technologies (India) Ltd.",'DIXON7423-24&amp;24-25'!D275,IF('dash board'!$H$5="Bharat Forge Ltd.",'BHARATFOR 7424-25&amp;23-24'!D275,IF('dash board'!$H$5="Persistent Systems Ltd.",'PERSISTENT 23-24&amp;24-25'!D275,IF('dash board'!$H$5="Ipca Laboratories Ltd.",'IPCALAB 7-4-23&amp;24,24&amp;25'!H275,IF('dash board'!$H$5="MRF Ltd.",'-MRF-7423-24&amp;24-25'!D275,"")))))</f>
        <v>1375.05</v>
      </c>
      <c r="D276">
        <f>IF('dash board'!$H$5="Dixon Technologies (India) Ltd.",'DIXON7423-24&amp;24-25'!E275,IF('dash board'!$H$5="Bharat Forge Ltd.",'BHARATFOR 7424-25&amp;23-24'!E275,IF('dash board'!$H$5="Persistent Systems Ltd.",'PERSISTENT 23-24&amp;24-25'!E275,IF('dash board'!$H$5="Ipca Laboratories Ltd.",'IPCALAB 7-4-23&amp;24,24&amp;25'!I275,IF('dash board'!$H$5="MRF Ltd.",'-MRF-7423-24&amp;24-25'!E275,"")))))</f>
        <v>1337</v>
      </c>
      <c r="E276">
        <f>IF('dash board'!$H$5="Dixon Technologies (India) Ltd.",'DIXON7423-24&amp;24-25'!C275,IF('dash board'!$H$5="Bharat Forge Ltd.",'BHARATFOR 7424-25&amp;23-24'!C275,IF('dash board'!$H$5="Persistent Systems Ltd.",'PERSISTENT 23-24&amp;24-25'!C275,IF('dash board'!$H$5="Ipca Laboratories Ltd.",'IPCALAB 7-4-23&amp;24,24&amp;25'!G275,IF('dash board'!$H$5="MRF Ltd.",'-MRF-7423-24&amp;24-25'!C275,"")))))</f>
        <v>1363.25</v>
      </c>
      <c r="F276">
        <f>IF('dash board'!$H$5="Dixon Technologies (India) Ltd.",'DIXON7423-24&amp;24-25'!L275,IF('dash board'!$H$5="Bharat Forge Ltd.",'BHARATFOR 7424-25&amp;23-24'!L275,IF('dash board'!$H$5="Persistent Systems Ltd.",'PERSISTENT 23-24&amp;24-25'!L275,IF('dash board'!$H$5="Ipca Laboratories Ltd.",'IPCALAB 7-4-23&amp;24,24&amp;25'!F275,IF('dash board'!$H$5="MRF Ltd.",'-MRF-7423-24&amp;24-25'!L275,"")))))</f>
        <v>283716</v>
      </c>
    </row>
    <row r="277" spans="1:6" x14ac:dyDescent="0.3">
      <c r="A277" s="126">
        <v>45713</v>
      </c>
      <c r="B277">
        <f>IF('dash board'!$H$5="Dixon Technologies (India) Ltd.",'DIXON7423-24&amp;24-25'!H276,IF('dash board'!$H$5="Bharat Forge Ltd.",'BHARATFOR 7424-25&amp;23-24'!B276,IF('dash board'!$H$5="Persistent Systems Ltd.",'PERSISTENT 23-24&amp;24-25'!H276,IF('dash board'!$H$5="Ipca Laboratories Ltd.",'IPCALAB 7-4-23&amp;24,24&amp;25'!D276,IF('dash board'!$H$5="MRF Ltd.",'-MRF-7423-24&amp;24-25'!H276,"")))))</f>
        <v>1368.75</v>
      </c>
      <c r="C277">
        <f>IF('dash board'!$H$5="Dixon Technologies (India) Ltd.",'DIXON7423-24&amp;24-25'!D276,IF('dash board'!$H$5="Bharat Forge Ltd.",'BHARATFOR 7424-25&amp;23-24'!D276,IF('dash board'!$H$5="Persistent Systems Ltd.",'PERSISTENT 23-24&amp;24-25'!D276,IF('dash board'!$H$5="Ipca Laboratories Ltd.",'IPCALAB 7-4-23&amp;24,24&amp;25'!H276,IF('dash board'!$H$5="MRF Ltd.",'-MRF-7423-24&amp;24-25'!D276,"")))))</f>
        <v>1434.65</v>
      </c>
      <c r="D277">
        <f>IF('dash board'!$H$5="Dixon Technologies (India) Ltd.",'DIXON7423-24&amp;24-25'!E276,IF('dash board'!$H$5="Bharat Forge Ltd.",'BHARATFOR 7424-25&amp;23-24'!E276,IF('dash board'!$H$5="Persistent Systems Ltd.",'PERSISTENT 23-24&amp;24-25'!E276,IF('dash board'!$H$5="Ipca Laboratories Ltd.",'IPCALAB 7-4-23&amp;24,24&amp;25'!I276,IF('dash board'!$H$5="MRF Ltd.",'-MRF-7423-24&amp;24-25'!E276,"")))))</f>
        <v>1346.9</v>
      </c>
      <c r="E277">
        <f>IF('dash board'!$H$5="Dixon Technologies (India) Ltd.",'DIXON7423-24&amp;24-25'!C276,IF('dash board'!$H$5="Bharat Forge Ltd.",'BHARATFOR 7424-25&amp;23-24'!C276,IF('dash board'!$H$5="Persistent Systems Ltd.",'PERSISTENT 23-24&amp;24-25'!C276,IF('dash board'!$H$5="Ipca Laboratories Ltd.",'IPCALAB 7-4-23&amp;24,24&amp;25'!G276,IF('dash board'!$H$5="MRF Ltd.",'-MRF-7423-24&amp;24-25'!C276,"")))))</f>
        <v>1417.9</v>
      </c>
      <c r="F277">
        <f>IF('dash board'!$H$5="Dixon Technologies (India) Ltd.",'DIXON7423-24&amp;24-25'!L276,IF('dash board'!$H$5="Bharat Forge Ltd.",'BHARATFOR 7424-25&amp;23-24'!L276,IF('dash board'!$H$5="Persistent Systems Ltd.",'PERSISTENT 23-24&amp;24-25'!L276,IF('dash board'!$H$5="Ipca Laboratories Ltd.",'IPCALAB 7-4-23&amp;24,24&amp;25'!F276,IF('dash board'!$H$5="MRF Ltd.",'-MRF-7423-24&amp;24-25'!L276,"")))))</f>
        <v>759594</v>
      </c>
    </row>
    <row r="278" spans="1:6" x14ac:dyDescent="0.3">
      <c r="A278" s="126">
        <v>45712</v>
      </c>
      <c r="B278">
        <f>IF('dash board'!$H$5="Dixon Technologies (India) Ltd.",'DIXON7423-24&amp;24-25'!H277,IF('dash board'!$H$5="Bharat Forge Ltd.",'BHARATFOR 7424-25&amp;23-24'!B277,IF('dash board'!$H$5="Persistent Systems Ltd.",'PERSISTENT 23-24&amp;24-25'!H277,IF('dash board'!$H$5="Ipca Laboratories Ltd.",'IPCALAB 7-4-23&amp;24,24&amp;25'!D277,IF('dash board'!$H$5="MRF Ltd.",'-MRF-7423-24&amp;24-25'!H277,"")))))</f>
        <v>1417.4</v>
      </c>
      <c r="C278">
        <f>IF('dash board'!$H$5="Dixon Technologies (India) Ltd.",'DIXON7423-24&amp;24-25'!D277,IF('dash board'!$H$5="Bharat Forge Ltd.",'BHARATFOR 7424-25&amp;23-24'!D277,IF('dash board'!$H$5="Persistent Systems Ltd.",'PERSISTENT 23-24&amp;24-25'!D277,IF('dash board'!$H$5="Ipca Laboratories Ltd.",'IPCALAB 7-4-23&amp;24,24&amp;25'!H277,IF('dash board'!$H$5="MRF Ltd.",'-MRF-7423-24&amp;24-25'!D277,"")))))</f>
        <v>1462.7</v>
      </c>
      <c r="D278">
        <f>IF('dash board'!$H$5="Dixon Technologies (India) Ltd.",'DIXON7423-24&amp;24-25'!E277,IF('dash board'!$H$5="Bharat Forge Ltd.",'BHARATFOR 7424-25&amp;23-24'!E277,IF('dash board'!$H$5="Persistent Systems Ltd.",'PERSISTENT 23-24&amp;24-25'!E277,IF('dash board'!$H$5="Ipca Laboratories Ltd.",'IPCALAB 7-4-23&amp;24,24&amp;25'!I277,IF('dash board'!$H$5="MRF Ltd.",'-MRF-7423-24&amp;24-25'!E277,"")))))</f>
        <v>1389</v>
      </c>
      <c r="E278">
        <f>IF('dash board'!$H$5="Dixon Technologies (India) Ltd.",'DIXON7423-24&amp;24-25'!C277,IF('dash board'!$H$5="Bharat Forge Ltd.",'BHARATFOR 7424-25&amp;23-24'!C277,IF('dash board'!$H$5="Persistent Systems Ltd.",'PERSISTENT 23-24&amp;24-25'!C277,IF('dash board'!$H$5="Ipca Laboratories Ltd.",'IPCALAB 7-4-23&amp;24,24&amp;25'!G277,IF('dash board'!$H$5="MRF Ltd.",'-MRF-7423-24&amp;24-25'!C277,"")))))</f>
        <v>1438.7</v>
      </c>
      <c r="F278">
        <f>IF('dash board'!$H$5="Dixon Technologies (India) Ltd.",'DIXON7423-24&amp;24-25'!L277,IF('dash board'!$H$5="Bharat Forge Ltd.",'BHARATFOR 7424-25&amp;23-24'!L277,IF('dash board'!$H$5="Persistent Systems Ltd.",'PERSISTENT 23-24&amp;24-25'!L277,IF('dash board'!$H$5="Ipca Laboratories Ltd.",'IPCALAB 7-4-23&amp;24,24&amp;25'!F277,IF('dash board'!$H$5="MRF Ltd.",'-MRF-7423-24&amp;24-25'!L277,"")))))</f>
        <v>417539</v>
      </c>
    </row>
    <row r="279" spans="1:6" x14ac:dyDescent="0.3">
      <c r="A279" s="126">
        <v>45709</v>
      </c>
      <c r="B279">
        <f>IF('dash board'!$H$5="Dixon Technologies (India) Ltd.",'DIXON7423-24&amp;24-25'!H278,IF('dash board'!$H$5="Bharat Forge Ltd.",'BHARATFOR 7424-25&amp;23-24'!B278,IF('dash board'!$H$5="Persistent Systems Ltd.",'PERSISTENT 23-24&amp;24-25'!H278,IF('dash board'!$H$5="Ipca Laboratories Ltd.",'IPCALAB 7-4-23&amp;24,24&amp;25'!D278,IF('dash board'!$H$5="MRF Ltd.",'-MRF-7423-24&amp;24-25'!H278,"")))))</f>
        <v>1438.7</v>
      </c>
      <c r="C279">
        <f>IF('dash board'!$H$5="Dixon Technologies (India) Ltd.",'DIXON7423-24&amp;24-25'!D278,IF('dash board'!$H$5="Bharat Forge Ltd.",'BHARATFOR 7424-25&amp;23-24'!D278,IF('dash board'!$H$5="Persistent Systems Ltd.",'PERSISTENT 23-24&amp;24-25'!D278,IF('dash board'!$H$5="Ipca Laboratories Ltd.",'IPCALAB 7-4-23&amp;24,24&amp;25'!H278,IF('dash board'!$H$5="MRF Ltd.",'-MRF-7423-24&amp;24-25'!D278,"")))))</f>
        <v>1463.05</v>
      </c>
      <c r="D279">
        <f>IF('dash board'!$H$5="Dixon Technologies (India) Ltd.",'DIXON7423-24&amp;24-25'!E278,IF('dash board'!$H$5="Bharat Forge Ltd.",'BHARATFOR 7424-25&amp;23-24'!E278,IF('dash board'!$H$5="Persistent Systems Ltd.",'PERSISTENT 23-24&amp;24-25'!E278,IF('dash board'!$H$5="Ipca Laboratories Ltd.",'IPCALAB 7-4-23&amp;24,24&amp;25'!I278,IF('dash board'!$H$5="MRF Ltd.",'-MRF-7423-24&amp;24-25'!E278,"")))))</f>
        <v>1424.55</v>
      </c>
      <c r="E279">
        <f>IF('dash board'!$H$5="Dixon Technologies (India) Ltd.",'DIXON7423-24&amp;24-25'!C278,IF('dash board'!$H$5="Bharat Forge Ltd.",'BHARATFOR 7424-25&amp;23-24'!C278,IF('dash board'!$H$5="Persistent Systems Ltd.",'PERSISTENT 23-24&amp;24-25'!C278,IF('dash board'!$H$5="Ipca Laboratories Ltd.",'IPCALAB 7-4-23&amp;24,24&amp;25'!G278,IF('dash board'!$H$5="MRF Ltd.",'-MRF-7423-24&amp;24-25'!C278,"")))))</f>
        <v>1444.95</v>
      </c>
      <c r="F279">
        <f>IF('dash board'!$H$5="Dixon Technologies (India) Ltd.",'DIXON7423-24&amp;24-25'!L278,IF('dash board'!$H$5="Bharat Forge Ltd.",'BHARATFOR 7424-25&amp;23-24'!L278,IF('dash board'!$H$5="Persistent Systems Ltd.",'PERSISTENT 23-24&amp;24-25'!L278,IF('dash board'!$H$5="Ipca Laboratories Ltd.",'IPCALAB 7-4-23&amp;24,24&amp;25'!F278,IF('dash board'!$H$5="MRF Ltd.",'-MRF-7423-24&amp;24-25'!L278,"")))))</f>
        <v>372729</v>
      </c>
    </row>
    <row r="280" spans="1:6" x14ac:dyDescent="0.3">
      <c r="A280" s="126">
        <v>45708</v>
      </c>
      <c r="B280">
        <f>IF('dash board'!$H$5="Dixon Technologies (India) Ltd.",'DIXON7423-24&amp;24-25'!H279,IF('dash board'!$H$5="Bharat Forge Ltd.",'BHARATFOR 7424-25&amp;23-24'!B279,IF('dash board'!$H$5="Persistent Systems Ltd.",'PERSISTENT 23-24&amp;24-25'!H279,IF('dash board'!$H$5="Ipca Laboratories Ltd.",'IPCALAB 7-4-23&amp;24,24&amp;25'!D279,IF('dash board'!$H$5="MRF Ltd.",'-MRF-7423-24&amp;24-25'!H279,"")))))</f>
        <v>1444.95</v>
      </c>
      <c r="C280">
        <f>IF('dash board'!$H$5="Dixon Technologies (India) Ltd.",'DIXON7423-24&amp;24-25'!D279,IF('dash board'!$H$5="Bharat Forge Ltd.",'BHARATFOR 7424-25&amp;23-24'!D279,IF('dash board'!$H$5="Persistent Systems Ltd.",'PERSISTENT 23-24&amp;24-25'!D279,IF('dash board'!$H$5="Ipca Laboratories Ltd.",'IPCALAB 7-4-23&amp;24,24&amp;25'!H279,IF('dash board'!$H$5="MRF Ltd.",'-MRF-7423-24&amp;24-25'!D279,"")))))</f>
        <v>1508</v>
      </c>
      <c r="D280">
        <f>IF('dash board'!$H$5="Dixon Technologies (India) Ltd.",'DIXON7423-24&amp;24-25'!E279,IF('dash board'!$H$5="Bharat Forge Ltd.",'BHARATFOR 7424-25&amp;23-24'!E279,IF('dash board'!$H$5="Persistent Systems Ltd.",'PERSISTENT 23-24&amp;24-25'!E279,IF('dash board'!$H$5="Ipca Laboratories Ltd.",'IPCALAB 7-4-23&amp;24,24&amp;25'!I279,IF('dash board'!$H$5="MRF Ltd.",'-MRF-7423-24&amp;24-25'!E279,"")))))</f>
        <v>1417.1</v>
      </c>
      <c r="E280">
        <f>IF('dash board'!$H$5="Dixon Technologies (India) Ltd.",'DIXON7423-24&amp;24-25'!C279,IF('dash board'!$H$5="Bharat Forge Ltd.",'BHARATFOR 7424-25&amp;23-24'!C279,IF('dash board'!$H$5="Persistent Systems Ltd.",'PERSISTENT 23-24&amp;24-25'!C279,IF('dash board'!$H$5="Ipca Laboratories Ltd.",'IPCALAB 7-4-23&amp;24,24&amp;25'!G279,IF('dash board'!$H$5="MRF Ltd.",'-MRF-7423-24&amp;24-25'!C279,"")))))</f>
        <v>1498.2</v>
      </c>
      <c r="F280">
        <f>IF('dash board'!$H$5="Dixon Technologies (India) Ltd.",'DIXON7423-24&amp;24-25'!L279,IF('dash board'!$H$5="Bharat Forge Ltd.",'BHARATFOR 7424-25&amp;23-24'!L279,IF('dash board'!$H$5="Persistent Systems Ltd.",'PERSISTENT 23-24&amp;24-25'!L279,IF('dash board'!$H$5="Ipca Laboratories Ltd.",'IPCALAB 7-4-23&amp;24,24&amp;25'!F279,IF('dash board'!$H$5="MRF Ltd.",'-MRF-7423-24&amp;24-25'!L279,"")))))</f>
        <v>487901</v>
      </c>
    </row>
    <row r="281" spans="1:6" x14ac:dyDescent="0.3">
      <c r="A281" s="126">
        <v>45707</v>
      </c>
      <c r="B281">
        <f>IF('dash board'!$H$5="Dixon Technologies (India) Ltd.",'DIXON7423-24&amp;24-25'!H280,IF('dash board'!$H$5="Bharat Forge Ltd.",'BHARATFOR 7424-25&amp;23-24'!B280,IF('dash board'!$H$5="Persistent Systems Ltd.",'PERSISTENT 23-24&amp;24-25'!H280,IF('dash board'!$H$5="Ipca Laboratories Ltd.",'IPCALAB 7-4-23&amp;24,24&amp;25'!D280,IF('dash board'!$H$5="MRF Ltd.",'-MRF-7423-24&amp;24-25'!H280,"")))))</f>
        <v>1496.7</v>
      </c>
      <c r="C281">
        <f>IF('dash board'!$H$5="Dixon Technologies (India) Ltd.",'DIXON7423-24&amp;24-25'!D280,IF('dash board'!$H$5="Bharat Forge Ltd.",'BHARATFOR 7424-25&amp;23-24'!D280,IF('dash board'!$H$5="Persistent Systems Ltd.",'PERSISTENT 23-24&amp;24-25'!D280,IF('dash board'!$H$5="Ipca Laboratories Ltd.",'IPCALAB 7-4-23&amp;24,24&amp;25'!H280,IF('dash board'!$H$5="MRF Ltd.",'-MRF-7423-24&amp;24-25'!D280,"")))))</f>
        <v>1503.9</v>
      </c>
      <c r="D281">
        <f>IF('dash board'!$H$5="Dixon Technologies (India) Ltd.",'DIXON7423-24&amp;24-25'!E280,IF('dash board'!$H$5="Bharat Forge Ltd.",'BHARATFOR 7424-25&amp;23-24'!E280,IF('dash board'!$H$5="Persistent Systems Ltd.",'PERSISTENT 23-24&amp;24-25'!E280,IF('dash board'!$H$5="Ipca Laboratories Ltd.",'IPCALAB 7-4-23&amp;24,24&amp;25'!I280,IF('dash board'!$H$5="MRF Ltd.",'-MRF-7423-24&amp;24-25'!E280,"")))))</f>
        <v>1454.45</v>
      </c>
      <c r="E281">
        <f>IF('dash board'!$H$5="Dixon Technologies (India) Ltd.",'DIXON7423-24&amp;24-25'!C280,IF('dash board'!$H$5="Bharat Forge Ltd.",'BHARATFOR 7424-25&amp;23-24'!C280,IF('dash board'!$H$5="Persistent Systems Ltd.",'PERSISTENT 23-24&amp;24-25'!C280,IF('dash board'!$H$5="Ipca Laboratories Ltd.",'IPCALAB 7-4-23&amp;24,24&amp;25'!G280,IF('dash board'!$H$5="MRF Ltd.",'-MRF-7423-24&amp;24-25'!C280,"")))))</f>
        <v>1461.1</v>
      </c>
      <c r="F281">
        <f>IF('dash board'!$H$5="Dixon Technologies (India) Ltd.",'DIXON7423-24&amp;24-25'!L280,IF('dash board'!$H$5="Bharat Forge Ltd.",'BHARATFOR 7424-25&amp;23-24'!L280,IF('dash board'!$H$5="Persistent Systems Ltd.",'PERSISTENT 23-24&amp;24-25'!L280,IF('dash board'!$H$5="Ipca Laboratories Ltd.",'IPCALAB 7-4-23&amp;24,24&amp;25'!F280,IF('dash board'!$H$5="MRF Ltd.",'-MRF-7423-24&amp;24-25'!L280,"")))))</f>
        <v>251702</v>
      </c>
    </row>
    <row r="282" spans="1:6" x14ac:dyDescent="0.3">
      <c r="A282" s="126">
        <v>45706</v>
      </c>
      <c r="B282">
        <f>IF('dash board'!$H$5="Dixon Technologies (India) Ltd.",'DIXON7423-24&amp;24-25'!H281,IF('dash board'!$H$5="Bharat Forge Ltd.",'BHARATFOR 7424-25&amp;23-24'!B281,IF('dash board'!$H$5="Persistent Systems Ltd.",'PERSISTENT 23-24&amp;24-25'!H281,IF('dash board'!$H$5="Ipca Laboratories Ltd.",'IPCALAB 7-4-23&amp;24,24&amp;25'!D281,IF('dash board'!$H$5="MRF Ltd.",'-MRF-7423-24&amp;24-25'!H281,"")))))</f>
        <v>1467.85</v>
      </c>
      <c r="C282">
        <f>IF('dash board'!$H$5="Dixon Technologies (India) Ltd.",'DIXON7423-24&amp;24-25'!D281,IF('dash board'!$H$5="Bharat Forge Ltd.",'BHARATFOR 7424-25&amp;23-24'!D281,IF('dash board'!$H$5="Persistent Systems Ltd.",'PERSISTENT 23-24&amp;24-25'!D281,IF('dash board'!$H$5="Ipca Laboratories Ltd.",'IPCALAB 7-4-23&amp;24,24&amp;25'!H281,IF('dash board'!$H$5="MRF Ltd.",'-MRF-7423-24&amp;24-25'!D281,"")))))</f>
        <v>1473.05</v>
      </c>
      <c r="D282">
        <f>IF('dash board'!$H$5="Dixon Technologies (India) Ltd.",'DIXON7423-24&amp;24-25'!E281,IF('dash board'!$H$5="Bharat Forge Ltd.",'BHARATFOR 7424-25&amp;23-24'!E281,IF('dash board'!$H$5="Persistent Systems Ltd.",'PERSISTENT 23-24&amp;24-25'!E281,IF('dash board'!$H$5="Ipca Laboratories Ltd.",'IPCALAB 7-4-23&amp;24,24&amp;25'!I281,IF('dash board'!$H$5="MRF Ltd.",'-MRF-7423-24&amp;24-25'!E281,"")))))</f>
        <v>1430.2</v>
      </c>
      <c r="E282">
        <f>IF('dash board'!$H$5="Dixon Technologies (India) Ltd.",'DIXON7423-24&amp;24-25'!C281,IF('dash board'!$H$5="Bharat Forge Ltd.",'BHARATFOR 7424-25&amp;23-24'!C281,IF('dash board'!$H$5="Persistent Systems Ltd.",'PERSISTENT 23-24&amp;24-25'!C281,IF('dash board'!$H$5="Ipca Laboratories Ltd.",'IPCALAB 7-4-23&amp;24,24&amp;25'!G281,IF('dash board'!$H$5="MRF Ltd.",'-MRF-7423-24&amp;24-25'!C281,"")))))</f>
        <v>1473.05</v>
      </c>
      <c r="F282">
        <f>IF('dash board'!$H$5="Dixon Technologies (India) Ltd.",'DIXON7423-24&amp;24-25'!L281,IF('dash board'!$H$5="Bharat Forge Ltd.",'BHARATFOR 7424-25&amp;23-24'!L281,IF('dash board'!$H$5="Persistent Systems Ltd.",'PERSISTENT 23-24&amp;24-25'!L281,IF('dash board'!$H$5="Ipca Laboratories Ltd.",'IPCALAB 7-4-23&amp;24,24&amp;25'!F281,IF('dash board'!$H$5="MRF Ltd.",'-MRF-7423-24&amp;24-25'!L281,"")))))</f>
        <v>245262</v>
      </c>
    </row>
    <row r="283" spans="1:6" x14ac:dyDescent="0.3">
      <c r="A283" s="126">
        <v>45705</v>
      </c>
      <c r="B283">
        <f>IF('dash board'!$H$5="Dixon Technologies (India) Ltd.",'DIXON7423-24&amp;24-25'!H282,IF('dash board'!$H$5="Bharat Forge Ltd.",'BHARATFOR 7424-25&amp;23-24'!B282,IF('dash board'!$H$5="Persistent Systems Ltd.",'PERSISTENT 23-24&amp;24-25'!H282,IF('dash board'!$H$5="Ipca Laboratories Ltd.",'IPCALAB 7-4-23&amp;24,24&amp;25'!D282,IF('dash board'!$H$5="MRF Ltd.",'-MRF-7423-24&amp;24-25'!H282,"")))))</f>
        <v>1473.05</v>
      </c>
      <c r="C283">
        <f>IF('dash board'!$H$5="Dixon Technologies (India) Ltd.",'DIXON7423-24&amp;24-25'!D282,IF('dash board'!$H$5="Bharat Forge Ltd.",'BHARATFOR 7424-25&amp;23-24'!D282,IF('dash board'!$H$5="Persistent Systems Ltd.",'PERSISTENT 23-24&amp;24-25'!D282,IF('dash board'!$H$5="Ipca Laboratories Ltd.",'IPCALAB 7-4-23&amp;24,24&amp;25'!H282,IF('dash board'!$H$5="MRF Ltd.",'-MRF-7423-24&amp;24-25'!D282,"")))))</f>
        <v>1481.25</v>
      </c>
      <c r="D283">
        <f>IF('dash board'!$H$5="Dixon Technologies (India) Ltd.",'DIXON7423-24&amp;24-25'!E282,IF('dash board'!$H$5="Bharat Forge Ltd.",'BHARATFOR 7424-25&amp;23-24'!E282,IF('dash board'!$H$5="Persistent Systems Ltd.",'PERSISTENT 23-24&amp;24-25'!E282,IF('dash board'!$H$5="Ipca Laboratories Ltd.",'IPCALAB 7-4-23&amp;24,24&amp;25'!I282,IF('dash board'!$H$5="MRF Ltd.",'-MRF-7423-24&amp;24-25'!E282,"")))))</f>
        <v>1451.6</v>
      </c>
      <c r="E283">
        <f>IF('dash board'!$H$5="Dixon Technologies (India) Ltd.",'DIXON7423-24&amp;24-25'!C282,IF('dash board'!$H$5="Bharat Forge Ltd.",'BHARATFOR 7424-25&amp;23-24'!C282,IF('dash board'!$H$5="Persistent Systems Ltd.",'PERSISTENT 23-24&amp;24-25'!C282,IF('dash board'!$H$5="Ipca Laboratories Ltd.",'IPCALAB 7-4-23&amp;24,24&amp;25'!G282,IF('dash board'!$H$5="MRF Ltd.",'-MRF-7423-24&amp;24-25'!C282,"")))))</f>
        <v>1476.75</v>
      </c>
      <c r="F283">
        <f>IF('dash board'!$H$5="Dixon Technologies (India) Ltd.",'DIXON7423-24&amp;24-25'!L282,IF('dash board'!$H$5="Bharat Forge Ltd.",'BHARATFOR 7424-25&amp;23-24'!L282,IF('dash board'!$H$5="Persistent Systems Ltd.",'PERSISTENT 23-24&amp;24-25'!L282,IF('dash board'!$H$5="Ipca Laboratories Ltd.",'IPCALAB 7-4-23&amp;24,24&amp;25'!F282,IF('dash board'!$H$5="MRF Ltd.",'-MRF-7423-24&amp;24-25'!L282,"")))))</f>
        <v>234360</v>
      </c>
    </row>
    <row r="284" spans="1:6" x14ac:dyDescent="0.3">
      <c r="A284" s="126">
        <v>45702</v>
      </c>
      <c r="B284">
        <f>IF('dash board'!$H$5="Dixon Technologies (India) Ltd.",'DIXON7423-24&amp;24-25'!H283,IF('dash board'!$H$5="Bharat Forge Ltd.",'BHARATFOR 7424-25&amp;23-24'!B283,IF('dash board'!$H$5="Persistent Systems Ltd.",'PERSISTENT 23-24&amp;24-25'!H283,IF('dash board'!$H$5="Ipca Laboratories Ltd.",'IPCALAB 7-4-23&amp;24,24&amp;25'!D283,IF('dash board'!$H$5="MRF Ltd.",'-MRF-7423-24&amp;24-25'!H283,"")))))</f>
        <v>1476.75</v>
      </c>
      <c r="C284">
        <f>IF('dash board'!$H$5="Dixon Technologies (India) Ltd.",'DIXON7423-24&amp;24-25'!D283,IF('dash board'!$H$5="Bharat Forge Ltd.",'BHARATFOR 7424-25&amp;23-24'!D283,IF('dash board'!$H$5="Persistent Systems Ltd.",'PERSISTENT 23-24&amp;24-25'!D283,IF('dash board'!$H$5="Ipca Laboratories Ltd.",'IPCALAB 7-4-23&amp;24,24&amp;25'!H283,IF('dash board'!$H$5="MRF Ltd.",'-MRF-7423-24&amp;24-25'!D283,"")))))</f>
        <v>1493.45</v>
      </c>
      <c r="D284">
        <f>IF('dash board'!$H$5="Dixon Technologies (India) Ltd.",'DIXON7423-24&amp;24-25'!E283,IF('dash board'!$H$5="Bharat Forge Ltd.",'BHARATFOR 7424-25&amp;23-24'!E283,IF('dash board'!$H$5="Persistent Systems Ltd.",'PERSISTENT 23-24&amp;24-25'!E283,IF('dash board'!$H$5="Ipca Laboratories Ltd.",'IPCALAB 7-4-23&amp;24,24&amp;25'!I283,IF('dash board'!$H$5="MRF Ltd.",'-MRF-7423-24&amp;24-25'!E283,"")))))</f>
        <v>1436.55</v>
      </c>
      <c r="E284">
        <f>IF('dash board'!$H$5="Dixon Technologies (India) Ltd.",'DIXON7423-24&amp;24-25'!C283,IF('dash board'!$H$5="Bharat Forge Ltd.",'BHARATFOR 7424-25&amp;23-24'!C283,IF('dash board'!$H$5="Persistent Systems Ltd.",'PERSISTENT 23-24&amp;24-25'!C283,IF('dash board'!$H$5="Ipca Laboratories Ltd.",'IPCALAB 7-4-23&amp;24,24&amp;25'!G283,IF('dash board'!$H$5="MRF Ltd.",'-MRF-7423-24&amp;24-25'!C283,"")))))</f>
        <v>1443.2</v>
      </c>
      <c r="F284">
        <f>IF('dash board'!$H$5="Dixon Technologies (India) Ltd.",'DIXON7423-24&amp;24-25'!L283,IF('dash board'!$H$5="Bharat Forge Ltd.",'BHARATFOR 7424-25&amp;23-24'!L283,IF('dash board'!$H$5="Persistent Systems Ltd.",'PERSISTENT 23-24&amp;24-25'!L283,IF('dash board'!$H$5="Ipca Laboratories Ltd.",'IPCALAB 7-4-23&amp;24,24&amp;25'!F283,IF('dash board'!$H$5="MRF Ltd.",'-MRF-7423-24&amp;24-25'!L283,"")))))</f>
        <v>507336</v>
      </c>
    </row>
    <row r="285" spans="1:6" x14ac:dyDescent="0.3">
      <c r="A285" s="126">
        <v>45701</v>
      </c>
      <c r="B285">
        <f>IF('dash board'!$H$5="Dixon Technologies (India) Ltd.",'DIXON7423-24&amp;24-25'!H284,IF('dash board'!$H$5="Bharat Forge Ltd.",'BHARATFOR 7424-25&amp;23-24'!B284,IF('dash board'!$H$5="Persistent Systems Ltd.",'PERSISTENT 23-24&amp;24-25'!H284,IF('dash board'!$H$5="Ipca Laboratories Ltd.",'IPCALAB 7-4-23&amp;24,24&amp;25'!D284,IF('dash board'!$H$5="MRF Ltd.",'-MRF-7423-24&amp;24-25'!H284,"")))))</f>
        <v>1463.9</v>
      </c>
      <c r="C285">
        <f>IF('dash board'!$H$5="Dixon Technologies (India) Ltd.",'DIXON7423-24&amp;24-25'!D284,IF('dash board'!$H$5="Bharat Forge Ltd.",'BHARATFOR 7424-25&amp;23-24'!D284,IF('dash board'!$H$5="Persistent Systems Ltd.",'PERSISTENT 23-24&amp;24-25'!D284,IF('dash board'!$H$5="Ipca Laboratories Ltd.",'IPCALAB 7-4-23&amp;24,24&amp;25'!H284,IF('dash board'!$H$5="MRF Ltd.",'-MRF-7423-24&amp;24-25'!D284,"")))))</f>
        <v>1517.9</v>
      </c>
      <c r="D285">
        <f>IF('dash board'!$H$5="Dixon Technologies (India) Ltd.",'DIXON7423-24&amp;24-25'!E284,IF('dash board'!$H$5="Bharat Forge Ltd.",'BHARATFOR 7424-25&amp;23-24'!E284,IF('dash board'!$H$5="Persistent Systems Ltd.",'PERSISTENT 23-24&amp;24-25'!E284,IF('dash board'!$H$5="Ipca Laboratories Ltd.",'IPCALAB 7-4-23&amp;24,24&amp;25'!I284,IF('dash board'!$H$5="MRF Ltd.",'-MRF-7423-24&amp;24-25'!E284,"")))))</f>
        <v>1443.05</v>
      </c>
      <c r="E285">
        <f>IF('dash board'!$H$5="Dixon Technologies (India) Ltd.",'DIXON7423-24&amp;24-25'!C284,IF('dash board'!$H$5="Bharat Forge Ltd.",'BHARATFOR 7424-25&amp;23-24'!C284,IF('dash board'!$H$5="Persistent Systems Ltd.",'PERSISTENT 23-24&amp;24-25'!C284,IF('dash board'!$H$5="Ipca Laboratories Ltd.",'IPCALAB 7-4-23&amp;24,24&amp;25'!G284,IF('dash board'!$H$5="MRF Ltd.",'-MRF-7423-24&amp;24-25'!C284,"")))))</f>
        <v>1497</v>
      </c>
      <c r="F285">
        <f>IF('dash board'!$H$5="Dixon Technologies (India) Ltd.",'DIXON7423-24&amp;24-25'!L284,IF('dash board'!$H$5="Bharat Forge Ltd.",'BHARATFOR 7424-25&amp;23-24'!L284,IF('dash board'!$H$5="Persistent Systems Ltd.",'PERSISTENT 23-24&amp;24-25'!L284,IF('dash board'!$H$5="Ipca Laboratories Ltd.",'IPCALAB 7-4-23&amp;24,24&amp;25'!F284,IF('dash board'!$H$5="MRF Ltd.",'-MRF-7423-24&amp;24-25'!L284,"")))))</f>
        <v>1260734</v>
      </c>
    </row>
    <row r="286" spans="1:6" x14ac:dyDescent="0.3">
      <c r="A286" s="126">
        <v>45700</v>
      </c>
      <c r="B286">
        <f>IF('dash board'!$H$5="Dixon Technologies (India) Ltd.",'DIXON7423-24&amp;24-25'!H285,IF('dash board'!$H$5="Bharat Forge Ltd.",'BHARATFOR 7424-25&amp;23-24'!B285,IF('dash board'!$H$5="Persistent Systems Ltd.",'PERSISTENT 23-24&amp;24-25'!H285,IF('dash board'!$H$5="Ipca Laboratories Ltd.",'IPCALAB 7-4-23&amp;24,24&amp;25'!D285,IF('dash board'!$H$5="MRF Ltd.",'-MRF-7423-24&amp;24-25'!H285,"")))))</f>
        <v>1490.9</v>
      </c>
      <c r="C286">
        <f>IF('dash board'!$H$5="Dixon Technologies (India) Ltd.",'DIXON7423-24&amp;24-25'!D285,IF('dash board'!$H$5="Bharat Forge Ltd.",'BHARATFOR 7424-25&amp;23-24'!D285,IF('dash board'!$H$5="Persistent Systems Ltd.",'PERSISTENT 23-24&amp;24-25'!D285,IF('dash board'!$H$5="Ipca Laboratories Ltd.",'IPCALAB 7-4-23&amp;24,24&amp;25'!H285,IF('dash board'!$H$5="MRF Ltd.",'-MRF-7423-24&amp;24-25'!D285,"")))))</f>
        <v>1524.85</v>
      </c>
      <c r="D286">
        <f>IF('dash board'!$H$5="Dixon Technologies (India) Ltd.",'DIXON7423-24&amp;24-25'!E285,IF('dash board'!$H$5="Bharat Forge Ltd.",'BHARATFOR 7424-25&amp;23-24'!E285,IF('dash board'!$H$5="Persistent Systems Ltd.",'PERSISTENT 23-24&amp;24-25'!E285,IF('dash board'!$H$5="Ipca Laboratories Ltd.",'IPCALAB 7-4-23&amp;24,24&amp;25'!I285,IF('dash board'!$H$5="MRF Ltd.",'-MRF-7423-24&amp;24-25'!E285,"")))))</f>
        <v>1412.15</v>
      </c>
      <c r="E286">
        <f>IF('dash board'!$H$5="Dixon Technologies (India) Ltd.",'DIXON7423-24&amp;24-25'!C285,IF('dash board'!$H$5="Bharat Forge Ltd.",'BHARATFOR 7424-25&amp;23-24'!C285,IF('dash board'!$H$5="Persistent Systems Ltd.",'PERSISTENT 23-24&amp;24-25'!C285,IF('dash board'!$H$5="Ipca Laboratories Ltd.",'IPCALAB 7-4-23&amp;24,24&amp;25'!G285,IF('dash board'!$H$5="MRF Ltd.",'-MRF-7423-24&amp;24-25'!C285,"")))))</f>
        <v>1417.4</v>
      </c>
      <c r="F286">
        <f>IF('dash board'!$H$5="Dixon Technologies (India) Ltd.",'DIXON7423-24&amp;24-25'!L285,IF('dash board'!$H$5="Bharat Forge Ltd.",'BHARATFOR 7424-25&amp;23-24'!L285,IF('dash board'!$H$5="Persistent Systems Ltd.",'PERSISTENT 23-24&amp;24-25'!L285,IF('dash board'!$H$5="Ipca Laboratories Ltd.",'IPCALAB 7-4-23&amp;24,24&amp;25'!F285,IF('dash board'!$H$5="MRF Ltd.",'-MRF-7423-24&amp;24-25'!L285,"")))))</f>
        <v>2202647</v>
      </c>
    </row>
    <row r="287" spans="1:6" x14ac:dyDescent="0.3">
      <c r="A287" s="126">
        <v>45699</v>
      </c>
      <c r="B287">
        <f>IF('dash board'!$H$5="Dixon Technologies (India) Ltd.",'DIXON7423-24&amp;24-25'!H286,IF('dash board'!$H$5="Bharat Forge Ltd.",'BHARATFOR 7424-25&amp;23-24'!B286,IF('dash board'!$H$5="Persistent Systems Ltd.",'PERSISTENT 23-24&amp;24-25'!H286,IF('dash board'!$H$5="Ipca Laboratories Ltd.",'IPCALAB 7-4-23&amp;24,24&amp;25'!D286,IF('dash board'!$H$5="MRF Ltd.",'-MRF-7423-24&amp;24-25'!H286,"")))))</f>
        <v>1419.8</v>
      </c>
      <c r="C287">
        <f>IF('dash board'!$H$5="Dixon Technologies (India) Ltd.",'DIXON7423-24&amp;24-25'!D286,IF('dash board'!$H$5="Bharat Forge Ltd.",'BHARATFOR 7424-25&amp;23-24'!D286,IF('dash board'!$H$5="Persistent Systems Ltd.",'PERSISTENT 23-24&amp;24-25'!D286,IF('dash board'!$H$5="Ipca Laboratories Ltd.",'IPCALAB 7-4-23&amp;24,24&amp;25'!H286,IF('dash board'!$H$5="MRF Ltd.",'-MRF-7423-24&amp;24-25'!D286,"")))))</f>
        <v>1430.8</v>
      </c>
      <c r="D287">
        <f>IF('dash board'!$H$5="Dixon Technologies (India) Ltd.",'DIXON7423-24&amp;24-25'!E286,IF('dash board'!$H$5="Bharat Forge Ltd.",'BHARATFOR 7424-25&amp;23-24'!E286,IF('dash board'!$H$5="Persistent Systems Ltd.",'PERSISTENT 23-24&amp;24-25'!E286,IF('dash board'!$H$5="Ipca Laboratories Ltd.",'IPCALAB 7-4-23&amp;24,24&amp;25'!I286,IF('dash board'!$H$5="MRF Ltd.",'-MRF-7423-24&amp;24-25'!E286,"")))))</f>
        <v>1389.45</v>
      </c>
      <c r="E287">
        <f>IF('dash board'!$H$5="Dixon Technologies (India) Ltd.",'DIXON7423-24&amp;24-25'!C286,IF('dash board'!$H$5="Bharat Forge Ltd.",'BHARATFOR 7424-25&amp;23-24'!C286,IF('dash board'!$H$5="Persistent Systems Ltd.",'PERSISTENT 23-24&amp;24-25'!C286,IF('dash board'!$H$5="Ipca Laboratories Ltd.",'IPCALAB 7-4-23&amp;24,24&amp;25'!G286,IF('dash board'!$H$5="MRF Ltd.",'-MRF-7423-24&amp;24-25'!C286,"")))))</f>
        <v>1428.8</v>
      </c>
      <c r="F287">
        <f>IF('dash board'!$H$5="Dixon Technologies (India) Ltd.",'DIXON7423-24&amp;24-25'!L286,IF('dash board'!$H$5="Bharat Forge Ltd.",'BHARATFOR 7424-25&amp;23-24'!L286,IF('dash board'!$H$5="Persistent Systems Ltd.",'PERSISTENT 23-24&amp;24-25'!L286,IF('dash board'!$H$5="Ipca Laboratories Ltd.",'IPCALAB 7-4-23&amp;24,24&amp;25'!F286,IF('dash board'!$H$5="MRF Ltd.",'-MRF-7423-24&amp;24-25'!L286,"")))))</f>
        <v>204290</v>
      </c>
    </row>
    <row r="288" spans="1:6" x14ac:dyDescent="0.3">
      <c r="A288" s="126">
        <v>45698</v>
      </c>
      <c r="B288">
        <f>IF('dash board'!$H$5="Dixon Technologies (India) Ltd.",'DIXON7423-24&amp;24-25'!H287,IF('dash board'!$H$5="Bharat Forge Ltd.",'BHARATFOR 7424-25&amp;23-24'!B287,IF('dash board'!$H$5="Persistent Systems Ltd.",'PERSISTENT 23-24&amp;24-25'!H287,IF('dash board'!$H$5="Ipca Laboratories Ltd.",'IPCALAB 7-4-23&amp;24,24&amp;25'!D287,IF('dash board'!$H$5="MRF Ltd.",'-MRF-7423-24&amp;24-25'!H287,"")))))</f>
        <v>1419.9</v>
      </c>
      <c r="C288">
        <f>IF('dash board'!$H$5="Dixon Technologies (India) Ltd.",'DIXON7423-24&amp;24-25'!D287,IF('dash board'!$H$5="Bharat Forge Ltd.",'BHARATFOR 7424-25&amp;23-24'!D287,IF('dash board'!$H$5="Persistent Systems Ltd.",'PERSISTENT 23-24&amp;24-25'!D287,IF('dash board'!$H$5="Ipca Laboratories Ltd.",'IPCALAB 7-4-23&amp;24,24&amp;25'!H287,IF('dash board'!$H$5="MRF Ltd.",'-MRF-7423-24&amp;24-25'!D287,"")))))</f>
        <v>1447.55</v>
      </c>
      <c r="D288">
        <f>IF('dash board'!$H$5="Dixon Technologies (India) Ltd.",'DIXON7423-24&amp;24-25'!E287,IF('dash board'!$H$5="Bharat Forge Ltd.",'BHARATFOR 7424-25&amp;23-24'!E287,IF('dash board'!$H$5="Persistent Systems Ltd.",'PERSISTENT 23-24&amp;24-25'!E287,IF('dash board'!$H$5="Ipca Laboratories Ltd.",'IPCALAB 7-4-23&amp;24,24&amp;25'!I287,IF('dash board'!$H$5="MRF Ltd.",'-MRF-7423-24&amp;24-25'!E287,"")))))</f>
        <v>1407.45</v>
      </c>
      <c r="E288">
        <f>IF('dash board'!$H$5="Dixon Technologies (India) Ltd.",'DIXON7423-24&amp;24-25'!C287,IF('dash board'!$H$5="Bharat Forge Ltd.",'BHARATFOR 7424-25&amp;23-24'!C287,IF('dash board'!$H$5="Persistent Systems Ltd.",'PERSISTENT 23-24&amp;24-25'!C287,IF('dash board'!$H$5="Ipca Laboratories Ltd.",'IPCALAB 7-4-23&amp;24,24&amp;25'!G287,IF('dash board'!$H$5="MRF Ltd.",'-MRF-7423-24&amp;24-25'!C287,"")))))</f>
        <v>1447</v>
      </c>
      <c r="F288">
        <f>IF('dash board'!$H$5="Dixon Technologies (India) Ltd.",'DIXON7423-24&amp;24-25'!L287,IF('dash board'!$H$5="Bharat Forge Ltd.",'BHARATFOR 7424-25&amp;23-24'!L287,IF('dash board'!$H$5="Persistent Systems Ltd.",'PERSISTENT 23-24&amp;24-25'!L287,IF('dash board'!$H$5="Ipca Laboratories Ltd.",'IPCALAB 7-4-23&amp;24,24&amp;25'!F287,IF('dash board'!$H$5="MRF Ltd.",'-MRF-7423-24&amp;24-25'!L287,"")))))</f>
        <v>208407</v>
      </c>
    </row>
    <row r="289" spans="1:6" x14ac:dyDescent="0.3">
      <c r="A289" s="126">
        <v>45695</v>
      </c>
      <c r="B289">
        <f>IF('dash board'!$H$5="Dixon Technologies (India) Ltd.",'DIXON7423-24&amp;24-25'!H288,IF('dash board'!$H$5="Bharat Forge Ltd.",'BHARATFOR 7424-25&amp;23-24'!B288,IF('dash board'!$H$5="Persistent Systems Ltd.",'PERSISTENT 23-24&amp;24-25'!H288,IF('dash board'!$H$5="Ipca Laboratories Ltd.",'IPCALAB 7-4-23&amp;24,24&amp;25'!D288,IF('dash board'!$H$5="MRF Ltd.",'-MRF-7423-24&amp;24-25'!H288,"")))))</f>
        <v>1447.95</v>
      </c>
      <c r="C289">
        <f>IF('dash board'!$H$5="Dixon Technologies (India) Ltd.",'DIXON7423-24&amp;24-25'!D288,IF('dash board'!$H$5="Bharat Forge Ltd.",'BHARATFOR 7424-25&amp;23-24'!D288,IF('dash board'!$H$5="Persistent Systems Ltd.",'PERSISTENT 23-24&amp;24-25'!D288,IF('dash board'!$H$5="Ipca Laboratories Ltd.",'IPCALAB 7-4-23&amp;24,24&amp;25'!H288,IF('dash board'!$H$5="MRF Ltd.",'-MRF-7423-24&amp;24-25'!D288,"")))))</f>
        <v>1500.95</v>
      </c>
      <c r="D289">
        <f>IF('dash board'!$H$5="Dixon Technologies (India) Ltd.",'DIXON7423-24&amp;24-25'!E288,IF('dash board'!$H$5="Bharat Forge Ltd.",'BHARATFOR 7424-25&amp;23-24'!E288,IF('dash board'!$H$5="Persistent Systems Ltd.",'PERSISTENT 23-24&amp;24-25'!E288,IF('dash board'!$H$5="Ipca Laboratories Ltd.",'IPCALAB 7-4-23&amp;24,24&amp;25'!I288,IF('dash board'!$H$5="MRF Ltd.",'-MRF-7423-24&amp;24-25'!E288,"")))))</f>
        <v>1436.35</v>
      </c>
      <c r="E289">
        <f>IF('dash board'!$H$5="Dixon Technologies (India) Ltd.",'DIXON7423-24&amp;24-25'!C288,IF('dash board'!$H$5="Bharat Forge Ltd.",'BHARATFOR 7424-25&amp;23-24'!C288,IF('dash board'!$H$5="Persistent Systems Ltd.",'PERSISTENT 23-24&amp;24-25'!C288,IF('dash board'!$H$5="Ipca Laboratories Ltd.",'IPCALAB 7-4-23&amp;24,24&amp;25'!G288,IF('dash board'!$H$5="MRF Ltd.",'-MRF-7423-24&amp;24-25'!C288,"")))))</f>
        <v>1500</v>
      </c>
      <c r="F289">
        <f>IF('dash board'!$H$5="Dixon Technologies (India) Ltd.",'DIXON7423-24&amp;24-25'!L288,IF('dash board'!$H$5="Bharat Forge Ltd.",'BHARATFOR 7424-25&amp;23-24'!L288,IF('dash board'!$H$5="Persistent Systems Ltd.",'PERSISTENT 23-24&amp;24-25'!L288,IF('dash board'!$H$5="Ipca Laboratories Ltd.",'IPCALAB 7-4-23&amp;24,24&amp;25'!F288,IF('dash board'!$H$5="MRF Ltd.",'-MRF-7423-24&amp;24-25'!L288,"")))))</f>
        <v>162035</v>
      </c>
    </row>
    <row r="290" spans="1:6" x14ac:dyDescent="0.3">
      <c r="A290" s="126">
        <v>45694</v>
      </c>
      <c r="B290">
        <f>IF('dash board'!$H$5="Dixon Technologies (India) Ltd.",'DIXON7423-24&amp;24-25'!H289,IF('dash board'!$H$5="Bharat Forge Ltd.",'BHARATFOR 7424-25&amp;23-24'!B289,IF('dash board'!$H$5="Persistent Systems Ltd.",'PERSISTENT 23-24&amp;24-25'!H289,IF('dash board'!$H$5="Ipca Laboratories Ltd.",'IPCALAB 7-4-23&amp;24,24&amp;25'!D289,IF('dash board'!$H$5="MRF Ltd.",'-MRF-7423-24&amp;24-25'!H289,"")))))</f>
        <v>1507.25</v>
      </c>
      <c r="C290">
        <f>IF('dash board'!$H$5="Dixon Technologies (India) Ltd.",'DIXON7423-24&amp;24-25'!D289,IF('dash board'!$H$5="Bharat Forge Ltd.",'BHARATFOR 7424-25&amp;23-24'!D289,IF('dash board'!$H$5="Persistent Systems Ltd.",'PERSISTENT 23-24&amp;24-25'!D289,IF('dash board'!$H$5="Ipca Laboratories Ltd.",'IPCALAB 7-4-23&amp;24,24&amp;25'!H289,IF('dash board'!$H$5="MRF Ltd.",'-MRF-7423-24&amp;24-25'!D289,"")))))</f>
        <v>1532.45</v>
      </c>
      <c r="D290">
        <f>IF('dash board'!$H$5="Dixon Technologies (India) Ltd.",'DIXON7423-24&amp;24-25'!E289,IF('dash board'!$H$5="Bharat Forge Ltd.",'BHARATFOR 7424-25&amp;23-24'!E289,IF('dash board'!$H$5="Persistent Systems Ltd.",'PERSISTENT 23-24&amp;24-25'!E289,IF('dash board'!$H$5="Ipca Laboratories Ltd.",'IPCALAB 7-4-23&amp;24,24&amp;25'!I289,IF('dash board'!$H$5="MRF Ltd.",'-MRF-7423-24&amp;24-25'!E289,"")))))</f>
        <v>1484.25</v>
      </c>
      <c r="E290">
        <f>IF('dash board'!$H$5="Dixon Technologies (India) Ltd.",'DIXON7423-24&amp;24-25'!C289,IF('dash board'!$H$5="Bharat Forge Ltd.",'BHARATFOR 7424-25&amp;23-24'!C289,IF('dash board'!$H$5="Persistent Systems Ltd.",'PERSISTENT 23-24&amp;24-25'!C289,IF('dash board'!$H$5="Ipca Laboratories Ltd.",'IPCALAB 7-4-23&amp;24,24&amp;25'!G289,IF('dash board'!$H$5="MRF Ltd.",'-MRF-7423-24&amp;24-25'!C289,"")))))</f>
        <v>1514.9</v>
      </c>
      <c r="F290">
        <f>IF('dash board'!$H$5="Dixon Technologies (India) Ltd.",'DIXON7423-24&amp;24-25'!L289,IF('dash board'!$H$5="Bharat Forge Ltd.",'BHARATFOR 7424-25&amp;23-24'!L289,IF('dash board'!$H$5="Persistent Systems Ltd.",'PERSISTENT 23-24&amp;24-25'!L289,IF('dash board'!$H$5="Ipca Laboratories Ltd.",'IPCALAB 7-4-23&amp;24,24&amp;25'!F289,IF('dash board'!$H$5="MRF Ltd.",'-MRF-7423-24&amp;24-25'!L289,"")))))</f>
        <v>217861</v>
      </c>
    </row>
    <row r="291" spans="1:6" x14ac:dyDescent="0.3">
      <c r="A291" s="126">
        <v>45693</v>
      </c>
      <c r="B291">
        <f>IF('dash board'!$H$5="Dixon Technologies (India) Ltd.",'DIXON7423-24&amp;24-25'!H290,IF('dash board'!$H$5="Bharat Forge Ltd.",'BHARATFOR 7424-25&amp;23-24'!B290,IF('dash board'!$H$5="Persistent Systems Ltd.",'PERSISTENT 23-24&amp;24-25'!H290,IF('dash board'!$H$5="Ipca Laboratories Ltd.",'IPCALAB 7-4-23&amp;24,24&amp;25'!D290,IF('dash board'!$H$5="MRF Ltd.",'-MRF-7423-24&amp;24-25'!H290,"")))))</f>
        <v>1514.9</v>
      </c>
      <c r="C291">
        <f>IF('dash board'!$H$5="Dixon Technologies (India) Ltd.",'DIXON7423-24&amp;24-25'!D290,IF('dash board'!$H$5="Bharat Forge Ltd.",'BHARATFOR 7424-25&amp;23-24'!D290,IF('dash board'!$H$5="Persistent Systems Ltd.",'PERSISTENT 23-24&amp;24-25'!D290,IF('dash board'!$H$5="Ipca Laboratories Ltd.",'IPCALAB 7-4-23&amp;24,24&amp;25'!H290,IF('dash board'!$H$5="MRF Ltd.",'-MRF-7423-24&amp;24-25'!D290,"")))))</f>
        <v>1524.45</v>
      </c>
      <c r="D291">
        <f>IF('dash board'!$H$5="Dixon Technologies (India) Ltd.",'DIXON7423-24&amp;24-25'!E290,IF('dash board'!$H$5="Bharat Forge Ltd.",'BHARATFOR 7424-25&amp;23-24'!E290,IF('dash board'!$H$5="Persistent Systems Ltd.",'PERSISTENT 23-24&amp;24-25'!E290,IF('dash board'!$H$5="Ipca Laboratories Ltd.",'IPCALAB 7-4-23&amp;24,24&amp;25'!I290,IF('dash board'!$H$5="MRF Ltd.",'-MRF-7423-24&amp;24-25'!E290,"")))))</f>
        <v>1460</v>
      </c>
      <c r="E291">
        <f>IF('dash board'!$H$5="Dixon Technologies (India) Ltd.",'DIXON7423-24&amp;24-25'!C290,IF('dash board'!$H$5="Bharat Forge Ltd.",'BHARATFOR 7424-25&amp;23-24'!C290,IF('dash board'!$H$5="Persistent Systems Ltd.",'PERSISTENT 23-24&amp;24-25'!C290,IF('dash board'!$H$5="Ipca Laboratories Ltd.",'IPCALAB 7-4-23&amp;24,24&amp;25'!G290,IF('dash board'!$H$5="MRF Ltd.",'-MRF-7423-24&amp;24-25'!C290,"")))))</f>
        <v>1499.1</v>
      </c>
      <c r="F291">
        <f>IF('dash board'!$H$5="Dixon Technologies (India) Ltd.",'DIXON7423-24&amp;24-25'!L290,IF('dash board'!$H$5="Bharat Forge Ltd.",'BHARATFOR 7424-25&amp;23-24'!L290,IF('dash board'!$H$5="Persistent Systems Ltd.",'PERSISTENT 23-24&amp;24-25'!L290,IF('dash board'!$H$5="Ipca Laboratories Ltd.",'IPCALAB 7-4-23&amp;24,24&amp;25'!F290,IF('dash board'!$H$5="MRF Ltd.",'-MRF-7423-24&amp;24-25'!L290,"")))))</f>
        <v>622678</v>
      </c>
    </row>
    <row r="292" spans="1:6" x14ac:dyDescent="0.3">
      <c r="A292" s="126">
        <v>45692</v>
      </c>
      <c r="B292">
        <f>IF('dash board'!$H$5="Dixon Technologies (India) Ltd.",'DIXON7423-24&amp;24-25'!H291,IF('dash board'!$H$5="Bharat Forge Ltd.",'BHARATFOR 7424-25&amp;23-24'!B291,IF('dash board'!$H$5="Persistent Systems Ltd.",'PERSISTENT 23-24&amp;24-25'!H291,IF('dash board'!$H$5="Ipca Laboratories Ltd.",'IPCALAB 7-4-23&amp;24,24&amp;25'!D291,IF('dash board'!$H$5="MRF Ltd.",'-MRF-7423-24&amp;24-25'!H291,"")))))</f>
        <v>1491.45</v>
      </c>
      <c r="C292">
        <f>IF('dash board'!$H$5="Dixon Technologies (India) Ltd.",'DIXON7423-24&amp;24-25'!D291,IF('dash board'!$H$5="Bharat Forge Ltd.",'BHARATFOR 7424-25&amp;23-24'!D291,IF('dash board'!$H$5="Persistent Systems Ltd.",'PERSISTENT 23-24&amp;24-25'!D291,IF('dash board'!$H$5="Ipca Laboratories Ltd.",'IPCALAB 7-4-23&amp;24,24&amp;25'!H291,IF('dash board'!$H$5="MRF Ltd.",'-MRF-7423-24&amp;24-25'!D291,"")))))</f>
        <v>1501.3</v>
      </c>
      <c r="D292">
        <f>IF('dash board'!$H$5="Dixon Technologies (India) Ltd.",'DIXON7423-24&amp;24-25'!E291,IF('dash board'!$H$5="Bharat Forge Ltd.",'BHARATFOR 7424-25&amp;23-24'!E291,IF('dash board'!$H$5="Persistent Systems Ltd.",'PERSISTENT 23-24&amp;24-25'!E291,IF('dash board'!$H$5="Ipca Laboratories Ltd.",'IPCALAB 7-4-23&amp;24,24&amp;25'!I291,IF('dash board'!$H$5="MRF Ltd.",'-MRF-7423-24&amp;24-25'!E291,"")))))</f>
        <v>1452.45</v>
      </c>
      <c r="E292">
        <f>IF('dash board'!$H$5="Dixon Technologies (India) Ltd.",'DIXON7423-24&amp;24-25'!C291,IF('dash board'!$H$5="Bharat Forge Ltd.",'BHARATFOR 7424-25&amp;23-24'!C291,IF('dash board'!$H$5="Persistent Systems Ltd.",'PERSISTENT 23-24&amp;24-25'!C291,IF('dash board'!$H$5="Ipca Laboratories Ltd.",'IPCALAB 7-4-23&amp;24,24&amp;25'!G291,IF('dash board'!$H$5="MRF Ltd.",'-MRF-7423-24&amp;24-25'!C291,"")))))</f>
        <v>1468.05</v>
      </c>
      <c r="F292">
        <f>IF('dash board'!$H$5="Dixon Technologies (India) Ltd.",'DIXON7423-24&amp;24-25'!L291,IF('dash board'!$H$5="Bharat Forge Ltd.",'BHARATFOR 7424-25&amp;23-24'!L291,IF('dash board'!$H$5="Persistent Systems Ltd.",'PERSISTENT 23-24&amp;24-25'!L291,IF('dash board'!$H$5="Ipca Laboratories Ltd.",'IPCALAB 7-4-23&amp;24,24&amp;25'!F291,IF('dash board'!$H$5="MRF Ltd.",'-MRF-7423-24&amp;24-25'!L291,"")))))</f>
        <v>520151</v>
      </c>
    </row>
    <row r="293" spans="1:6" x14ac:dyDescent="0.3">
      <c r="A293" s="126">
        <v>45691</v>
      </c>
      <c r="B293">
        <f>IF('dash board'!$H$5="Dixon Technologies (India) Ltd.",'DIXON7423-24&amp;24-25'!H292,IF('dash board'!$H$5="Bharat Forge Ltd.",'BHARATFOR 7424-25&amp;23-24'!B292,IF('dash board'!$H$5="Persistent Systems Ltd.",'PERSISTENT 23-24&amp;24-25'!H292,IF('dash board'!$H$5="Ipca Laboratories Ltd.",'IPCALAB 7-4-23&amp;24,24&amp;25'!D292,IF('dash board'!$H$5="MRF Ltd.",'-MRF-7423-24&amp;24-25'!H292,"")))))</f>
        <v>1468.05</v>
      </c>
      <c r="C293">
        <f>IF('dash board'!$H$5="Dixon Technologies (India) Ltd.",'DIXON7423-24&amp;24-25'!D292,IF('dash board'!$H$5="Bharat Forge Ltd.",'BHARATFOR 7424-25&amp;23-24'!D292,IF('dash board'!$H$5="Persistent Systems Ltd.",'PERSISTENT 23-24&amp;24-25'!D292,IF('dash board'!$H$5="Ipca Laboratories Ltd.",'IPCALAB 7-4-23&amp;24,24&amp;25'!H292,IF('dash board'!$H$5="MRF Ltd.",'-MRF-7423-24&amp;24-25'!D292,"")))))</f>
        <v>1472.45</v>
      </c>
      <c r="D293">
        <f>IF('dash board'!$H$5="Dixon Technologies (India) Ltd.",'DIXON7423-24&amp;24-25'!E292,IF('dash board'!$H$5="Bharat Forge Ltd.",'BHARATFOR 7424-25&amp;23-24'!E292,IF('dash board'!$H$5="Persistent Systems Ltd.",'PERSISTENT 23-24&amp;24-25'!E292,IF('dash board'!$H$5="Ipca Laboratories Ltd.",'IPCALAB 7-4-23&amp;24,24&amp;25'!I292,IF('dash board'!$H$5="MRF Ltd.",'-MRF-7423-24&amp;24-25'!E292,"")))))</f>
        <v>1425</v>
      </c>
      <c r="E293">
        <f>IF('dash board'!$H$5="Dixon Technologies (India) Ltd.",'DIXON7423-24&amp;24-25'!C292,IF('dash board'!$H$5="Bharat Forge Ltd.",'BHARATFOR 7424-25&amp;23-24'!C292,IF('dash board'!$H$5="Persistent Systems Ltd.",'PERSISTENT 23-24&amp;24-25'!C292,IF('dash board'!$H$5="Ipca Laboratories Ltd.",'IPCALAB 7-4-23&amp;24,24&amp;25'!G292,IF('dash board'!$H$5="MRF Ltd.",'-MRF-7423-24&amp;24-25'!C292,"")))))</f>
        <v>1425</v>
      </c>
      <c r="F293">
        <f>IF('dash board'!$H$5="Dixon Technologies (India) Ltd.",'DIXON7423-24&amp;24-25'!L292,IF('dash board'!$H$5="Bharat Forge Ltd.",'BHARATFOR 7424-25&amp;23-24'!L292,IF('dash board'!$H$5="Persistent Systems Ltd.",'PERSISTENT 23-24&amp;24-25'!L292,IF('dash board'!$H$5="Ipca Laboratories Ltd.",'IPCALAB 7-4-23&amp;24,24&amp;25'!F292,IF('dash board'!$H$5="MRF Ltd.",'-MRF-7423-24&amp;24-25'!L292,"")))))</f>
        <v>393939</v>
      </c>
    </row>
    <row r="294" spans="1:6" x14ac:dyDescent="0.3">
      <c r="A294" s="126">
        <v>45689</v>
      </c>
      <c r="B294">
        <f>IF('dash board'!$H$5="Dixon Technologies (India) Ltd.",'DIXON7423-24&amp;24-25'!H293,IF('dash board'!$H$5="Bharat Forge Ltd.",'BHARATFOR 7424-25&amp;23-24'!B293,IF('dash board'!$H$5="Persistent Systems Ltd.",'PERSISTENT 23-24&amp;24-25'!H293,IF('dash board'!$H$5="Ipca Laboratories Ltd.",'IPCALAB 7-4-23&amp;24,24&amp;25'!D293,IF('dash board'!$H$5="MRF Ltd.",'-MRF-7423-24&amp;24-25'!H293,"")))))</f>
        <v>1428.6</v>
      </c>
      <c r="C294">
        <f>IF('dash board'!$H$5="Dixon Technologies (India) Ltd.",'DIXON7423-24&amp;24-25'!D293,IF('dash board'!$H$5="Bharat Forge Ltd.",'BHARATFOR 7424-25&amp;23-24'!D293,IF('dash board'!$H$5="Persistent Systems Ltd.",'PERSISTENT 23-24&amp;24-25'!D293,IF('dash board'!$H$5="Ipca Laboratories Ltd.",'IPCALAB 7-4-23&amp;24,24&amp;25'!H293,IF('dash board'!$H$5="MRF Ltd.",'-MRF-7423-24&amp;24-25'!D293,"")))))</f>
        <v>1435</v>
      </c>
      <c r="D294">
        <f>IF('dash board'!$H$5="Dixon Technologies (India) Ltd.",'DIXON7423-24&amp;24-25'!E293,IF('dash board'!$H$5="Bharat Forge Ltd.",'BHARATFOR 7424-25&amp;23-24'!E293,IF('dash board'!$H$5="Persistent Systems Ltd.",'PERSISTENT 23-24&amp;24-25'!E293,IF('dash board'!$H$5="Ipca Laboratories Ltd.",'IPCALAB 7-4-23&amp;24,24&amp;25'!I293,IF('dash board'!$H$5="MRF Ltd.",'-MRF-7423-24&amp;24-25'!E293,"")))))</f>
        <v>1391.05</v>
      </c>
      <c r="E294">
        <f>IF('dash board'!$H$5="Dixon Technologies (India) Ltd.",'DIXON7423-24&amp;24-25'!C293,IF('dash board'!$H$5="Bharat Forge Ltd.",'BHARATFOR 7424-25&amp;23-24'!C293,IF('dash board'!$H$5="Persistent Systems Ltd.",'PERSISTENT 23-24&amp;24-25'!C293,IF('dash board'!$H$5="Ipca Laboratories Ltd.",'IPCALAB 7-4-23&amp;24,24&amp;25'!G293,IF('dash board'!$H$5="MRF Ltd.",'-MRF-7423-24&amp;24-25'!C293,"")))))</f>
        <v>1404</v>
      </c>
      <c r="F294">
        <f>IF('dash board'!$H$5="Dixon Technologies (India) Ltd.",'DIXON7423-24&amp;24-25'!L293,IF('dash board'!$H$5="Bharat Forge Ltd.",'BHARATFOR 7424-25&amp;23-24'!L293,IF('dash board'!$H$5="Persistent Systems Ltd.",'PERSISTENT 23-24&amp;24-25'!L293,IF('dash board'!$H$5="Ipca Laboratories Ltd.",'IPCALAB 7-4-23&amp;24,24&amp;25'!F293,IF('dash board'!$H$5="MRF Ltd.",'-MRF-7423-24&amp;24-25'!L293,"")))))</f>
        <v>189537</v>
      </c>
    </row>
    <row r="295" spans="1:6" x14ac:dyDescent="0.3">
      <c r="A295" s="126">
        <v>45688</v>
      </c>
      <c r="B295">
        <f>IF('dash board'!$H$5="Dixon Technologies (India) Ltd.",'DIXON7423-24&amp;24-25'!H294,IF('dash board'!$H$5="Bharat Forge Ltd.",'BHARATFOR 7424-25&amp;23-24'!B294,IF('dash board'!$H$5="Persistent Systems Ltd.",'PERSISTENT 23-24&amp;24-25'!H294,IF('dash board'!$H$5="Ipca Laboratories Ltd.",'IPCALAB 7-4-23&amp;24,24&amp;25'!D294,IF('dash board'!$H$5="MRF Ltd.",'-MRF-7423-24&amp;24-25'!H294,"")))))</f>
        <v>1417.35</v>
      </c>
      <c r="C295">
        <f>IF('dash board'!$H$5="Dixon Technologies (India) Ltd.",'DIXON7423-24&amp;24-25'!D294,IF('dash board'!$H$5="Bharat Forge Ltd.",'BHARATFOR 7424-25&amp;23-24'!D294,IF('dash board'!$H$5="Persistent Systems Ltd.",'PERSISTENT 23-24&amp;24-25'!D294,IF('dash board'!$H$5="Ipca Laboratories Ltd.",'IPCALAB 7-4-23&amp;24,24&amp;25'!H294,IF('dash board'!$H$5="MRF Ltd.",'-MRF-7423-24&amp;24-25'!D294,"")))))</f>
        <v>1469.95</v>
      </c>
      <c r="D295">
        <f>IF('dash board'!$H$5="Dixon Technologies (India) Ltd.",'DIXON7423-24&amp;24-25'!E294,IF('dash board'!$H$5="Bharat Forge Ltd.",'BHARATFOR 7424-25&amp;23-24'!E294,IF('dash board'!$H$5="Persistent Systems Ltd.",'PERSISTENT 23-24&amp;24-25'!E294,IF('dash board'!$H$5="Ipca Laboratories Ltd.",'IPCALAB 7-4-23&amp;24,24&amp;25'!I294,IF('dash board'!$H$5="MRF Ltd.",'-MRF-7423-24&amp;24-25'!E294,"")))))</f>
        <v>1409.95</v>
      </c>
      <c r="E295">
        <f>IF('dash board'!$H$5="Dixon Technologies (India) Ltd.",'DIXON7423-24&amp;24-25'!C294,IF('dash board'!$H$5="Bharat Forge Ltd.",'BHARATFOR 7424-25&amp;23-24'!C294,IF('dash board'!$H$5="Persistent Systems Ltd.",'PERSISTENT 23-24&amp;24-25'!C294,IF('dash board'!$H$5="Ipca Laboratories Ltd.",'IPCALAB 7-4-23&amp;24,24&amp;25'!G294,IF('dash board'!$H$5="MRF Ltd.",'-MRF-7423-24&amp;24-25'!C294,"")))))</f>
        <v>1451.95</v>
      </c>
      <c r="F295">
        <f>IF('dash board'!$H$5="Dixon Technologies (India) Ltd.",'DIXON7423-24&amp;24-25'!L294,IF('dash board'!$H$5="Bharat Forge Ltd.",'BHARATFOR 7424-25&amp;23-24'!L294,IF('dash board'!$H$5="Persistent Systems Ltd.",'PERSISTENT 23-24&amp;24-25'!L294,IF('dash board'!$H$5="Ipca Laboratories Ltd.",'IPCALAB 7-4-23&amp;24,24&amp;25'!F294,IF('dash board'!$H$5="MRF Ltd.",'-MRF-7423-24&amp;24-25'!L294,"")))))</f>
        <v>111487</v>
      </c>
    </row>
    <row r="296" spans="1:6" x14ac:dyDescent="0.3">
      <c r="A296" s="126">
        <v>45687</v>
      </c>
      <c r="B296">
        <f>IF('dash board'!$H$5="Dixon Technologies (India) Ltd.",'DIXON7423-24&amp;24-25'!H295,IF('dash board'!$H$5="Bharat Forge Ltd.",'BHARATFOR 7424-25&amp;23-24'!B295,IF('dash board'!$H$5="Persistent Systems Ltd.",'PERSISTENT 23-24&amp;24-25'!H295,IF('dash board'!$H$5="Ipca Laboratories Ltd.",'IPCALAB 7-4-23&amp;24,24&amp;25'!D295,IF('dash board'!$H$5="MRF Ltd.",'-MRF-7423-24&amp;24-25'!H295,"")))))</f>
        <v>1443.3</v>
      </c>
      <c r="C296">
        <f>IF('dash board'!$H$5="Dixon Technologies (India) Ltd.",'DIXON7423-24&amp;24-25'!D295,IF('dash board'!$H$5="Bharat Forge Ltd.",'BHARATFOR 7424-25&amp;23-24'!D295,IF('dash board'!$H$5="Persistent Systems Ltd.",'PERSISTENT 23-24&amp;24-25'!D295,IF('dash board'!$H$5="Ipca Laboratories Ltd.",'IPCALAB 7-4-23&amp;24,24&amp;25'!H295,IF('dash board'!$H$5="MRF Ltd.",'-MRF-7423-24&amp;24-25'!D295,"")))))</f>
        <v>1473.6</v>
      </c>
      <c r="D296">
        <f>IF('dash board'!$H$5="Dixon Technologies (India) Ltd.",'DIXON7423-24&amp;24-25'!E295,IF('dash board'!$H$5="Bharat Forge Ltd.",'BHARATFOR 7424-25&amp;23-24'!E295,IF('dash board'!$H$5="Persistent Systems Ltd.",'PERSISTENT 23-24&amp;24-25'!E295,IF('dash board'!$H$5="Ipca Laboratories Ltd.",'IPCALAB 7-4-23&amp;24,24&amp;25'!I295,IF('dash board'!$H$5="MRF Ltd.",'-MRF-7423-24&amp;24-25'!E295,"")))))</f>
        <v>1428.95</v>
      </c>
      <c r="E296">
        <f>IF('dash board'!$H$5="Dixon Technologies (India) Ltd.",'DIXON7423-24&amp;24-25'!C295,IF('dash board'!$H$5="Bharat Forge Ltd.",'BHARATFOR 7424-25&amp;23-24'!C295,IF('dash board'!$H$5="Persistent Systems Ltd.",'PERSISTENT 23-24&amp;24-25'!C295,IF('dash board'!$H$5="Ipca Laboratories Ltd.",'IPCALAB 7-4-23&amp;24,24&amp;25'!G295,IF('dash board'!$H$5="MRF Ltd.",'-MRF-7423-24&amp;24-25'!C295,"")))))</f>
        <v>1455.5</v>
      </c>
      <c r="F296">
        <f>IF('dash board'!$H$5="Dixon Technologies (India) Ltd.",'DIXON7423-24&amp;24-25'!L295,IF('dash board'!$H$5="Bharat Forge Ltd.",'BHARATFOR 7424-25&amp;23-24'!L295,IF('dash board'!$H$5="Persistent Systems Ltd.",'PERSISTENT 23-24&amp;24-25'!L295,IF('dash board'!$H$5="Ipca Laboratories Ltd.",'IPCALAB 7-4-23&amp;24,24&amp;25'!F295,IF('dash board'!$H$5="MRF Ltd.",'-MRF-7423-24&amp;24-25'!L295,"")))))</f>
        <v>295083</v>
      </c>
    </row>
    <row r="297" spans="1:6" x14ac:dyDescent="0.3">
      <c r="A297" s="126">
        <v>45686</v>
      </c>
      <c r="B297">
        <f>IF('dash board'!$H$5="Dixon Technologies (India) Ltd.",'DIXON7423-24&amp;24-25'!H296,IF('dash board'!$H$5="Bharat Forge Ltd.",'BHARATFOR 7424-25&amp;23-24'!B296,IF('dash board'!$H$5="Persistent Systems Ltd.",'PERSISTENT 23-24&amp;24-25'!H296,IF('dash board'!$H$5="Ipca Laboratories Ltd.",'IPCALAB 7-4-23&amp;24,24&amp;25'!D296,IF('dash board'!$H$5="MRF Ltd.",'-MRF-7423-24&amp;24-25'!H296,"")))))</f>
        <v>1454.75</v>
      </c>
      <c r="C297">
        <f>IF('dash board'!$H$5="Dixon Technologies (India) Ltd.",'DIXON7423-24&amp;24-25'!D296,IF('dash board'!$H$5="Bharat Forge Ltd.",'BHARATFOR 7424-25&amp;23-24'!D296,IF('dash board'!$H$5="Persistent Systems Ltd.",'PERSISTENT 23-24&amp;24-25'!D296,IF('dash board'!$H$5="Ipca Laboratories Ltd.",'IPCALAB 7-4-23&amp;24,24&amp;25'!H296,IF('dash board'!$H$5="MRF Ltd.",'-MRF-7423-24&amp;24-25'!D296,"")))))</f>
        <v>1479.3</v>
      </c>
      <c r="D297">
        <f>IF('dash board'!$H$5="Dixon Technologies (India) Ltd.",'DIXON7423-24&amp;24-25'!E296,IF('dash board'!$H$5="Bharat Forge Ltd.",'BHARATFOR 7424-25&amp;23-24'!E296,IF('dash board'!$H$5="Persistent Systems Ltd.",'PERSISTENT 23-24&amp;24-25'!E296,IF('dash board'!$H$5="Ipca Laboratories Ltd.",'IPCALAB 7-4-23&amp;24,24&amp;25'!I296,IF('dash board'!$H$5="MRF Ltd.",'-MRF-7423-24&amp;24-25'!E296,"")))))</f>
        <v>1435.7</v>
      </c>
      <c r="E297">
        <f>IF('dash board'!$H$5="Dixon Technologies (India) Ltd.",'DIXON7423-24&amp;24-25'!C296,IF('dash board'!$H$5="Bharat Forge Ltd.",'BHARATFOR 7424-25&amp;23-24'!C296,IF('dash board'!$H$5="Persistent Systems Ltd.",'PERSISTENT 23-24&amp;24-25'!C296,IF('dash board'!$H$5="Ipca Laboratories Ltd.",'IPCALAB 7-4-23&amp;24,24&amp;25'!G296,IF('dash board'!$H$5="MRF Ltd.",'-MRF-7423-24&amp;24-25'!C296,"")))))</f>
        <v>1454</v>
      </c>
      <c r="F297">
        <f>IF('dash board'!$H$5="Dixon Technologies (India) Ltd.",'DIXON7423-24&amp;24-25'!L296,IF('dash board'!$H$5="Bharat Forge Ltd.",'BHARATFOR 7424-25&amp;23-24'!L296,IF('dash board'!$H$5="Persistent Systems Ltd.",'PERSISTENT 23-24&amp;24-25'!L296,IF('dash board'!$H$5="Ipca Laboratories Ltd.",'IPCALAB 7-4-23&amp;24,24&amp;25'!F296,IF('dash board'!$H$5="MRF Ltd.",'-MRF-7423-24&amp;24-25'!L296,"")))))</f>
        <v>344361</v>
      </c>
    </row>
    <row r="298" spans="1:6" x14ac:dyDescent="0.3">
      <c r="A298" s="126">
        <v>45685</v>
      </c>
      <c r="B298">
        <f>IF('dash board'!$H$5="Dixon Technologies (India) Ltd.",'DIXON7423-24&amp;24-25'!H297,IF('dash board'!$H$5="Bharat Forge Ltd.",'BHARATFOR 7424-25&amp;23-24'!B297,IF('dash board'!$H$5="Persistent Systems Ltd.",'PERSISTENT 23-24&amp;24-25'!H297,IF('dash board'!$H$5="Ipca Laboratories Ltd.",'IPCALAB 7-4-23&amp;24,24&amp;25'!D297,IF('dash board'!$H$5="MRF Ltd.",'-MRF-7423-24&amp;24-25'!H297,"")))))</f>
        <v>1443.3</v>
      </c>
      <c r="C298">
        <f>IF('dash board'!$H$5="Dixon Technologies (India) Ltd.",'DIXON7423-24&amp;24-25'!D297,IF('dash board'!$H$5="Bharat Forge Ltd.",'BHARATFOR 7424-25&amp;23-24'!D297,IF('dash board'!$H$5="Persistent Systems Ltd.",'PERSISTENT 23-24&amp;24-25'!D297,IF('dash board'!$H$5="Ipca Laboratories Ltd.",'IPCALAB 7-4-23&amp;24,24&amp;25'!H297,IF('dash board'!$H$5="MRF Ltd.",'-MRF-7423-24&amp;24-25'!D297,"")))))</f>
        <v>1454.45</v>
      </c>
      <c r="D298">
        <f>IF('dash board'!$H$5="Dixon Technologies (India) Ltd.",'DIXON7423-24&amp;24-25'!E297,IF('dash board'!$H$5="Bharat Forge Ltd.",'BHARATFOR 7424-25&amp;23-24'!E297,IF('dash board'!$H$5="Persistent Systems Ltd.",'PERSISTENT 23-24&amp;24-25'!E297,IF('dash board'!$H$5="Ipca Laboratories Ltd.",'IPCALAB 7-4-23&amp;24,24&amp;25'!I297,IF('dash board'!$H$5="MRF Ltd.",'-MRF-7423-24&amp;24-25'!E297,"")))))</f>
        <v>1376.45</v>
      </c>
      <c r="E298">
        <f>IF('dash board'!$H$5="Dixon Technologies (India) Ltd.",'DIXON7423-24&amp;24-25'!C297,IF('dash board'!$H$5="Bharat Forge Ltd.",'BHARATFOR 7424-25&amp;23-24'!C297,IF('dash board'!$H$5="Persistent Systems Ltd.",'PERSISTENT 23-24&amp;24-25'!C297,IF('dash board'!$H$5="Ipca Laboratories Ltd.",'IPCALAB 7-4-23&amp;24,24&amp;25'!G297,IF('dash board'!$H$5="MRF Ltd.",'-MRF-7423-24&amp;24-25'!C297,"")))))</f>
        <v>1385.5</v>
      </c>
      <c r="F298">
        <f>IF('dash board'!$H$5="Dixon Technologies (India) Ltd.",'DIXON7423-24&amp;24-25'!L297,IF('dash board'!$H$5="Bharat Forge Ltd.",'BHARATFOR 7424-25&amp;23-24'!L297,IF('dash board'!$H$5="Persistent Systems Ltd.",'PERSISTENT 23-24&amp;24-25'!L297,IF('dash board'!$H$5="Ipca Laboratories Ltd.",'IPCALAB 7-4-23&amp;24,24&amp;25'!F297,IF('dash board'!$H$5="MRF Ltd.",'-MRF-7423-24&amp;24-25'!L297,"")))))</f>
        <v>791584</v>
      </c>
    </row>
    <row r="299" spans="1:6" x14ac:dyDescent="0.3">
      <c r="A299" s="126">
        <v>45684</v>
      </c>
      <c r="B299">
        <f>IF('dash board'!$H$5="Dixon Technologies (India) Ltd.",'DIXON7423-24&amp;24-25'!H298,IF('dash board'!$H$5="Bharat Forge Ltd.",'BHARATFOR 7424-25&amp;23-24'!B298,IF('dash board'!$H$5="Persistent Systems Ltd.",'PERSISTENT 23-24&amp;24-25'!H298,IF('dash board'!$H$5="Ipca Laboratories Ltd.",'IPCALAB 7-4-23&amp;24,24&amp;25'!D298,IF('dash board'!$H$5="MRF Ltd.",'-MRF-7423-24&amp;24-25'!H298,"")))))</f>
        <v>1382.75</v>
      </c>
      <c r="C299">
        <f>IF('dash board'!$H$5="Dixon Technologies (India) Ltd.",'DIXON7423-24&amp;24-25'!D298,IF('dash board'!$H$5="Bharat Forge Ltd.",'BHARATFOR 7424-25&amp;23-24'!D298,IF('dash board'!$H$5="Persistent Systems Ltd.",'PERSISTENT 23-24&amp;24-25'!D298,IF('dash board'!$H$5="Ipca Laboratories Ltd.",'IPCALAB 7-4-23&amp;24,24&amp;25'!H298,IF('dash board'!$H$5="MRF Ltd.",'-MRF-7423-24&amp;24-25'!D298,"")))))</f>
        <v>1443.9</v>
      </c>
      <c r="D299">
        <f>IF('dash board'!$H$5="Dixon Technologies (India) Ltd.",'DIXON7423-24&amp;24-25'!E298,IF('dash board'!$H$5="Bharat Forge Ltd.",'BHARATFOR 7424-25&amp;23-24'!E298,IF('dash board'!$H$5="Persistent Systems Ltd.",'PERSISTENT 23-24&amp;24-25'!E298,IF('dash board'!$H$5="Ipca Laboratories Ltd.",'IPCALAB 7-4-23&amp;24,24&amp;25'!I298,IF('dash board'!$H$5="MRF Ltd.",'-MRF-7423-24&amp;24-25'!E298,"")))))</f>
        <v>1374.3</v>
      </c>
      <c r="E299">
        <f>IF('dash board'!$H$5="Dixon Technologies (India) Ltd.",'DIXON7423-24&amp;24-25'!C298,IF('dash board'!$H$5="Bharat Forge Ltd.",'BHARATFOR 7424-25&amp;23-24'!C298,IF('dash board'!$H$5="Persistent Systems Ltd.",'PERSISTENT 23-24&amp;24-25'!C298,IF('dash board'!$H$5="Ipca Laboratories Ltd.",'IPCALAB 7-4-23&amp;24,24&amp;25'!G298,IF('dash board'!$H$5="MRF Ltd.",'-MRF-7423-24&amp;24-25'!C298,"")))))</f>
        <v>1442.7</v>
      </c>
      <c r="F299">
        <f>IF('dash board'!$H$5="Dixon Technologies (India) Ltd.",'DIXON7423-24&amp;24-25'!L298,IF('dash board'!$H$5="Bharat Forge Ltd.",'BHARATFOR 7424-25&amp;23-24'!L298,IF('dash board'!$H$5="Persistent Systems Ltd.",'PERSISTENT 23-24&amp;24-25'!L298,IF('dash board'!$H$5="Ipca Laboratories Ltd.",'IPCALAB 7-4-23&amp;24,24&amp;25'!F298,IF('dash board'!$H$5="MRF Ltd.",'-MRF-7423-24&amp;24-25'!L298,"")))))</f>
        <v>355223</v>
      </c>
    </row>
    <row r="300" spans="1:6" x14ac:dyDescent="0.3">
      <c r="A300" s="126">
        <v>45681</v>
      </c>
      <c r="B300">
        <f>IF('dash board'!$H$5="Dixon Technologies (India) Ltd.",'DIXON7423-24&amp;24-25'!H299,IF('dash board'!$H$5="Bharat Forge Ltd.",'BHARATFOR 7424-25&amp;23-24'!B299,IF('dash board'!$H$5="Persistent Systems Ltd.",'PERSISTENT 23-24&amp;24-25'!H299,IF('dash board'!$H$5="Ipca Laboratories Ltd.",'IPCALAB 7-4-23&amp;24,24&amp;25'!D299,IF('dash board'!$H$5="MRF Ltd.",'-MRF-7423-24&amp;24-25'!H299,"")))))</f>
        <v>1442.55</v>
      </c>
      <c r="C300">
        <f>IF('dash board'!$H$5="Dixon Technologies (India) Ltd.",'DIXON7423-24&amp;24-25'!D299,IF('dash board'!$H$5="Bharat Forge Ltd.",'BHARATFOR 7424-25&amp;23-24'!D299,IF('dash board'!$H$5="Persistent Systems Ltd.",'PERSISTENT 23-24&amp;24-25'!D299,IF('dash board'!$H$5="Ipca Laboratories Ltd.",'IPCALAB 7-4-23&amp;24,24&amp;25'!H299,IF('dash board'!$H$5="MRF Ltd.",'-MRF-7423-24&amp;24-25'!D299,"")))))</f>
        <v>1513.1</v>
      </c>
      <c r="D300">
        <f>IF('dash board'!$H$5="Dixon Technologies (India) Ltd.",'DIXON7423-24&amp;24-25'!E299,IF('dash board'!$H$5="Bharat Forge Ltd.",'BHARATFOR 7424-25&amp;23-24'!E299,IF('dash board'!$H$5="Persistent Systems Ltd.",'PERSISTENT 23-24&amp;24-25'!E299,IF('dash board'!$H$5="Ipca Laboratories Ltd.",'IPCALAB 7-4-23&amp;24,24&amp;25'!I299,IF('dash board'!$H$5="MRF Ltd.",'-MRF-7423-24&amp;24-25'!E299,"")))))</f>
        <v>1430.1</v>
      </c>
      <c r="E300">
        <f>IF('dash board'!$H$5="Dixon Technologies (India) Ltd.",'DIXON7423-24&amp;24-25'!C299,IF('dash board'!$H$5="Bharat Forge Ltd.",'BHARATFOR 7424-25&amp;23-24'!C299,IF('dash board'!$H$5="Persistent Systems Ltd.",'PERSISTENT 23-24&amp;24-25'!C299,IF('dash board'!$H$5="Ipca Laboratories Ltd.",'IPCALAB 7-4-23&amp;24,24&amp;25'!G299,IF('dash board'!$H$5="MRF Ltd.",'-MRF-7423-24&amp;24-25'!C299,"")))))</f>
        <v>1502.1</v>
      </c>
      <c r="F300">
        <f>IF('dash board'!$H$5="Dixon Technologies (India) Ltd.",'DIXON7423-24&amp;24-25'!L299,IF('dash board'!$H$5="Bharat Forge Ltd.",'BHARATFOR 7424-25&amp;23-24'!L299,IF('dash board'!$H$5="Persistent Systems Ltd.",'PERSISTENT 23-24&amp;24-25'!L299,IF('dash board'!$H$5="Ipca Laboratories Ltd.",'IPCALAB 7-4-23&amp;24,24&amp;25'!F299,IF('dash board'!$H$5="MRF Ltd.",'-MRF-7423-24&amp;24-25'!L299,"")))))</f>
        <v>541410</v>
      </c>
    </row>
    <row r="301" spans="1:6" x14ac:dyDescent="0.3">
      <c r="A301" s="126">
        <v>45680</v>
      </c>
      <c r="B301">
        <f>IF('dash board'!$H$5="Dixon Technologies (India) Ltd.",'DIXON7423-24&amp;24-25'!H300,IF('dash board'!$H$5="Bharat Forge Ltd.",'BHARATFOR 7424-25&amp;23-24'!B300,IF('dash board'!$H$5="Persistent Systems Ltd.",'PERSISTENT 23-24&amp;24-25'!H300,IF('dash board'!$H$5="Ipca Laboratories Ltd.",'IPCALAB 7-4-23&amp;24,24&amp;25'!D300,IF('dash board'!$H$5="MRF Ltd.",'-MRF-7423-24&amp;24-25'!H300,"")))))</f>
        <v>1515.85</v>
      </c>
      <c r="C301">
        <f>IF('dash board'!$H$5="Dixon Technologies (India) Ltd.",'DIXON7423-24&amp;24-25'!D300,IF('dash board'!$H$5="Bharat Forge Ltd.",'BHARATFOR 7424-25&amp;23-24'!D300,IF('dash board'!$H$5="Persistent Systems Ltd.",'PERSISTENT 23-24&amp;24-25'!D300,IF('dash board'!$H$5="Ipca Laboratories Ltd.",'IPCALAB 7-4-23&amp;24,24&amp;25'!H300,IF('dash board'!$H$5="MRF Ltd.",'-MRF-7423-24&amp;24-25'!D300,"")))))</f>
        <v>1587</v>
      </c>
      <c r="D301">
        <f>IF('dash board'!$H$5="Dixon Technologies (India) Ltd.",'DIXON7423-24&amp;24-25'!E300,IF('dash board'!$H$5="Bharat Forge Ltd.",'BHARATFOR 7424-25&amp;23-24'!E300,IF('dash board'!$H$5="Persistent Systems Ltd.",'PERSISTENT 23-24&amp;24-25'!E300,IF('dash board'!$H$5="Ipca Laboratories Ltd.",'IPCALAB 7-4-23&amp;24,24&amp;25'!I300,IF('dash board'!$H$5="MRF Ltd.",'-MRF-7423-24&amp;24-25'!E300,"")))))</f>
        <v>1510</v>
      </c>
      <c r="E301">
        <f>IF('dash board'!$H$5="Dixon Technologies (India) Ltd.",'DIXON7423-24&amp;24-25'!C300,IF('dash board'!$H$5="Bharat Forge Ltd.",'BHARATFOR 7424-25&amp;23-24'!C300,IF('dash board'!$H$5="Persistent Systems Ltd.",'PERSISTENT 23-24&amp;24-25'!C300,IF('dash board'!$H$5="Ipca Laboratories Ltd.",'IPCALAB 7-4-23&amp;24,24&amp;25'!G300,IF('dash board'!$H$5="MRF Ltd.",'-MRF-7423-24&amp;24-25'!C300,"")))))</f>
        <v>1585</v>
      </c>
      <c r="F301">
        <f>IF('dash board'!$H$5="Dixon Technologies (India) Ltd.",'DIXON7423-24&amp;24-25'!L300,IF('dash board'!$H$5="Bharat Forge Ltd.",'BHARATFOR 7424-25&amp;23-24'!L300,IF('dash board'!$H$5="Persistent Systems Ltd.",'PERSISTENT 23-24&amp;24-25'!L300,IF('dash board'!$H$5="Ipca Laboratories Ltd.",'IPCALAB 7-4-23&amp;24,24&amp;25'!F300,IF('dash board'!$H$5="MRF Ltd.",'-MRF-7423-24&amp;24-25'!L300,"")))))</f>
        <v>699633</v>
      </c>
    </row>
    <row r="302" spans="1:6" x14ac:dyDescent="0.3">
      <c r="A302" s="126">
        <v>45679</v>
      </c>
      <c r="B302">
        <f>IF('dash board'!$H$5="Dixon Technologies (India) Ltd.",'DIXON7423-24&amp;24-25'!H301,IF('dash board'!$H$5="Bharat Forge Ltd.",'BHARATFOR 7424-25&amp;23-24'!B301,IF('dash board'!$H$5="Persistent Systems Ltd.",'PERSISTENT 23-24&amp;24-25'!H301,IF('dash board'!$H$5="Ipca Laboratories Ltd.",'IPCALAB 7-4-23&amp;24,24&amp;25'!D301,IF('dash board'!$H$5="MRF Ltd.",'-MRF-7423-24&amp;24-25'!H301,"")))))</f>
        <v>1583.55</v>
      </c>
      <c r="C302">
        <f>IF('dash board'!$H$5="Dixon Technologies (India) Ltd.",'DIXON7423-24&amp;24-25'!D301,IF('dash board'!$H$5="Bharat Forge Ltd.",'BHARATFOR 7424-25&amp;23-24'!D301,IF('dash board'!$H$5="Persistent Systems Ltd.",'PERSISTENT 23-24&amp;24-25'!D301,IF('dash board'!$H$5="Ipca Laboratories Ltd.",'IPCALAB 7-4-23&amp;24,24&amp;25'!H301,IF('dash board'!$H$5="MRF Ltd.",'-MRF-7423-24&amp;24-25'!D301,"")))))</f>
        <v>1593.85</v>
      </c>
      <c r="D302">
        <f>IF('dash board'!$H$5="Dixon Technologies (India) Ltd.",'DIXON7423-24&amp;24-25'!E301,IF('dash board'!$H$5="Bharat Forge Ltd.",'BHARATFOR 7424-25&amp;23-24'!E301,IF('dash board'!$H$5="Persistent Systems Ltd.",'PERSISTENT 23-24&amp;24-25'!E301,IF('dash board'!$H$5="Ipca Laboratories Ltd.",'IPCALAB 7-4-23&amp;24,24&amp;25'!I301,IF('dash board'!$H$5="MRF Ltd.",'-MRF-7423-24&amp;24-25'!E301,"")))))</f>
        <v>1553</v>
      </c>
      <c r="E302">
        <f>IF('dash board'!$H$5="Dixon Technologies (India) Ltd.",'DIXON7423-24&amp;24-25'!C301,IF('dash board'!$H$5="Bharat Forge Ltd.",'BHARATFOR 7424-25&amp;23-24'!C301,IF('dash board'!$H$5="Persistent Systems Ltd.",'PERSISTENT 23-24&amp;24-25'!C301,IF('dash board'!$H$5="Ipca Laboratories Ltd.",'IPCALAB 7-4-23&amp;24,24&amp;25'!G301,IF('dash board'!$H$5="MRF Ltd.",'-MRF-7423-24&amp;24-25'!C301,"")))))</f>
        <v>1562.9</v>
      </c>
      <c r="F302">
        <f>IF('dash board'!$H$5="Dixon Technologies (India) Ltd.",'DIXON7423-24&amp;24-25'!L301,IF('dash board'!$H$5="Bharat Forge Ltd.",'BHARATFOR 7424-25&amp;23-24'!L301,IF('dash board'!$H$5="Persistent Systems Ltd.",'PERSISTENT 23-24&amp;24-25'!L301,IF('dash board'!$H$5="Ipca Laboratories Ltd.",'IPCALAB 7-4-23&amp;24,24&amp;25'!F301,IF('dash board'!$H$5="MRF Ltd.",'-MRF-7423-24&amp;24-25'!L301,"")))))</f>
        <v>206974</v>
      </c>
    </row>
    <row r="303" spans="1:6" x14ac:dyDescent="0.3">
      <c r="A303" s="126">
        <v>45678</v>
      </c>
      <c r="B303">
        <f>IF('dash board'!$H$5="Dixon Technologies (India) Ltd.",'DIXON7423-24&amp;24-25'!H302,IF('dash board'!$H$5="Bharat Forge Ltd.",'BHARATFOR 7424-25&amp;23-24'!B302,IF('dash board'!$H$5="Persistent Systems Ltd.",'PERSISTENT 23-24&amp;24-25'!H302,IF('dash board'!$H$5="Ipca Laboratories Ltd.",'IPCALAB 7-4-23&amp;24,24&amp;25'!D302,IF('dash board'!$H$5="MRF Ltd.",'-MRF-7423-24&amp;24-25'!H302,"")))))</f>
        <v>1559.25</v>
      </c>
      <c r="C303">
        <f>IF('dash board'!$H$5="Dixon Technologies (India) Ltd.",'DIXON7423-24&amp;24-25'!D302,IF('dash board'!$H$5="Bharat Forge Ltd.",'BHARATFOR 7424-25&amp;23-24'!D302,IF('dash board'!$H$5="Persistent Systems Ltd.",'PERSISTENT 23-24&amp;24-25'!D302,IF('dash board'!$H$5="Ipca Laboratories Ltd.",'IPCALAB 7-4-23&amp;24,24&amp;25'!H302,IF('dash board'!$H$5="MRF Ltd.",'-MRF-7423-24&amp;24-25'!D302,"")))))</f>
        <v>1562.5</v>
      </c>
      <c r="D303">
        <f>IF('dash board'!$H$5="Dixon Technologies (India) Ltd.",'DIXON7423-24&amp;24-25'!E302,IF('dash board'!$H$5="Bharat Forge Ltd.",'BHARATFOR 7424-25&amp;23-24'!E302,IF('dash board'!$H$5="Persistent Systems Ltd.",'PERSISTENT 23-24&amp;24-25'!E302,IF('dash board'!$H$5="Ipca Laboratories Ltd.",'IPCALAB 7-4-23&amp;24,24&amp;25'!I302,IF('dash board'!$H$5="MRF Ltd.",'-MRF-7423-24&amp;24-25'!E302,"")))))</f>
        <v>1521.05</v>
      </c>
      <c r="E303">
        <f>IF('dash board'!$H$5="Dixon Technologies (India) Ltd.",'DIXON7423-24&amp;24-25'!C302,IF('dash board'!$H$5="Bharat Forge Ltd.",'BHARATFOR 7424-25&amp;23-24'!C302,IF('dash board'!$H$5="Persistent Systems Ltd.",'PERSISTENT 23-24&amp;24-25'!C302,IF('dash board'!$H$5="Ipca Laboratories Ltd.",'IPCALAB 7-4-23&amp;24,24&amp;25'!G302,IF('dash board'!$H$5="MRF Ltd.",'-MRF-7423-24&amp;24-25'!C302,"")))))</f>
        <v>1546.9</v>
      </c>
      <c r="F303">
        <f>IF('dash board'!$H$5="Dixon Technologies (India) Ltd.",'DIXON7423-24&amp;24-25'!L302,IF('dash board'!$H$5="Bharat Forge Ltd.",'BHARATFOR 7424-25&amp;23-24'!L302,IF('dash board'!$H$5="Persistent Systems Ltd.",'PERSISTENT 23-24&amp;24-25'!L302,IF('dash board'!$H$5="Ipca Laboratories Ltd.",'IPCALAB 7-4-23&amp;24,24&amp;25'!F302,IF('dash board'!$H$5="MRF Ltd.",'-MRF-7423-24&amp;24-25'!L302,"")))))</f>
        <v>225920</v>
      </c>
    </row>
    <row r="304" spans="1:6" x14ac:dyDescent="0.3">
      <c r="A304" s="126">
        <v>45677</v>
      </c>
      <c r="B304">
        <f>IF('dash board'!$H$5="Dixon Technologies (India) Ltd.",'DIXON7423-24&amp;24-25'!H303,IF('dash board'!$H$5="Bharat Forge Ltd.",'BHARATFOR 7424-25&amp;23-24'!B303,IF('dash board'!$H$5="Persistent Systems Ltd.",'PERSISTENT 23-24&amp;24-25'!H303,IF('dash board'!$H$5="Ipca Laboratories Ltd.",'IPCALAB 7-4-23&amp;24,24&amp;25'!D303,IF('dash board'!$H$5="MRF Ltd.",'-MRF-7423-24&amp;24-25'!H303,"")))))</f>
        <v>1545.8</v>
      </c>
      <c r="C304">
        <f>IF('dash board'!$H$5="Dixon Technologies (India) Ltd.",'DIXON7423-24&amp;24-25'!D303,IF('dash board'!$H$5="Bharat Forge Ltd.",'BHARATFOR 7424-25&amp;23-24'!D303,IF('dash board'!$H$5="Persistent Systems Ltd.",'PERSISTENT 23-24&amp;24-25'!D303,IF('dash board'!$H$5="Ipca Laboratories Ltd.",'IPCALAB 7-4-23&amp;24,24&amp;25'!H303,IF('dash board'!$H$5="MRF Ltd.",'-MRF-7423-24&amp;24-25'!D303,"")))))</f>
        <v>1581.95</v>
      </c>
      <c r="D304">
        <f>IF('dash board'!$H$5="Dixon Technologies (India) Ltd.",'DIXON7423-24&amp;24-25'!E303,IF('dash board'!$H$5="Bharat Forge Ltd.",'BHARATFOR 7424-25&amp;23-24'!E303,IF('dash board'!$H$5="Persistent Systems Ltd.",'PERSISTENT 23-24&amp;24-25'!E303,IF('dash board'!$H$5="Ipca Laboratories Ltd.",'IPCALAB 7-4-23&amp;24,24&amp;25'!I303,IF('dash board'!$H$5="MRF Ltd.",'-MRF-7423-24&amp;24-25'!E303,"")))))</f>
        <v>1537.75</v>
      </c>
      <c r="E304">
        <f>IF('dash board'!$H$5="Dixon Technologies (India) Ltd.",'DIXON7423-24&amp;24-25'!C303,IF('dash board'!$H$5="Bharat Forge Ltd.",'BHARATFOR 7424-25&amp;23-24'!C303,IF('dash board'!$H$5="Persistent Systems Ltd.",'PERSISTENT 23-24&amp;24-25'!C303,IF('dash board'!$H$5="Ipca Laboratories Ltd.",'IPCALAB 7-4-23&amp;24,24&amp;25'!G303,IF('dash board'!$H$5="MRF Ltd.",'-MRF-7423-24&amp;24-25'!C303,"")))))</f>
        <v>1554.8</v>
      </c>
      <c r="F304">
        <f>IF('dash board'!$H$5="Dixon Technologies (India) Ltd.",'DIXON7423-24&amp;24-25'!L303,IF('dash board'!$H$5="Bharat Forge Ltd.",'BHARATFOR 7424-25&amp;23-24'!L303,IF('dash board'!$H$5="Persistent Systems Ltd.",'PERSISTENT 23-24&amp;24-25'!L303,IF('dash board'!$H$5="Ipca Laboratories Ltd.",'IPCALAB 7-4-23&amp;24,24&amp;25'!F303,IF('dash board'!$H$5="MRF Ltd.",'-MRF-7423-24&amp;24-25'!L303,"")))))</f>
        <v>265316</v>
      </c>
    </row>
    <row r="305" spans="1:6" x14ac:dyDescent="0.3">
      <c r="A305" s="126">
        <v>45674</v>
      </c>
      <c r="B305">
        <f>IF('dash board'!$H$5="Dixon Technologies (India) Ltd.",'DIXON7423-24&amp;24-25'!H304,IF('dash board'!$H$5="Bharat Forge Ltd.",'BHARATFOR 7424-25&amp;23-24'!B304,IF('dash board'!$H$5="Persistent Systems Ltd.",'PERSISTENT 23-24&amp;24-25'!H304,IF('dash board'!$H$5="Ipca Laboratories Ltd.",'IPCALAB 7-4-23&amp;24,24&amp;25'!D304,IF('dash board'!$H$5="MRF Ltd.",'-MRF-7423-24&amp;24-25'!H304,"")))))</f>
        <v>1547.1</v>
      </c>
      <c r="C305">
        <f>IF('dash board'!$H$5="Dixon Technologies (India) Ltd.",'DIXON7423-24&amp;24-25'!D304,IF('dash board'!$H$5="Bharat Forge Ltd.",'BHARATFOR 7424-25&amp;23-24'!D304,IF('dash board'!$H$5="Persistent Systems Ltd.",'PERSISTENT 23-24&amp;24-25'!D304,IF('dash board'!$H$5="Ipca Laboratories Ltd.",'IPCALAB 7-4-23&amp;24,24&amp;25'!H304,IF('dash board'!$H$5="MRF Ltd.",'-MRF-7423-24&amp;24-25'!D304,"")))))</f>
        <v>1555.5</v>
      </c>
      <c r="D305">
        <f>IF('dash board'!$H$5="Dixon Technologies (India) Ltd.",'DIXON7423-24&amp;24-25'!E304,IF('dash board'!$H$5="Bharat Forge Ltd.",'BHARATFOR 7424-25&amp;23-24'!E304,IF('dash board'!$H$5="Persistent Systems Ltd.",'PERSISTENT 23-24&amp;24-25'!E304,IF('dash board'!$H$5="Ipca Laboratories Ltd.",'IPCALAB 7-4-23&amp;24,24&amp;25'!I304,IF('dash board'!$H$5="MRF Ltd.",'-MRF-7423-24&amp;24-25'!E304,"")))))</f>
        <v>1501</v>
      </c>
      <c r="E305">
        <f>IF('dash board'!$H$5="Dixon Technologies (India) Ltd.",'DIXON7423-24&amp;24-25'!C304,IF('dash board'!$H$5="Bharat Forge Ltd.",'BHARATFOR 7424-25&amp;23-24'!C304,IF('dash board'!$H$5="Persistent Systems Ltd.",'PERSISTENT 23-24&amp;24-25'!C304,IF('dash board'!$H$5="Ipca Laboratories Ltd.",'IPCALAB 7-4-23&amp;24,24&amp;25'!G304,IF('dash board'!$H$5="MRF Ltd.",'-MRF-7423-24&amp;24-25'!C304,"")))))</f>
        <v>1531</v>
      </c>
      <c r="F305">
        <f>IF('dash board'!$H$5="Dixon Technologies (India) Ltd.",'DIXON7423-24&amp;24-25'!L304,IF('dash board'!$H$5="Bharat Forge Ltd.",'BHARATFOR 7424-25&amp;23-24'!L304,IF('dash board'!$H$5="Persistent Systems Ltd.",'PERSISTENT 23-24&amp;24-25'!L304,IF('dash board'!$H$5="Ipca Laboratories Ltd.",'IPCALAB 7-4-23&amp;24,24&amp;25'!F304,IF('dash board'!$H$5="MRF Ltd.",'-MRF-7423-24&amp;24-25'!L304,"")))))</f>
        <v>416211</v>
      </c>
    </row>
    <row r="306" spans="1:6" x14ac:dyDescent="0.3">
      <c r="A306" s="126">
        <v>45673</v>
      </c>
      <c r="B306">
        <f>IF('dash board'!$H$5="Dixon Technologies (India) Ltd.",'DIXON7423-24&amp;24-25'!H305,IF('dash board'!$H$5="Bharat Forge Ltd.",'BHARATFOR 7424-25&amp;23-24'!B305,IF('dash board'!$H$5="Persistent Systems Ltd.",'PERSISTENT 23-24&amp;24-25'!H305,IF('dash board'!$H$5="Ipca Laboratories Ltd.",'IPCALAB 7-4-23&amp;24,24&amp;25'!D305,IF('dash board'!$H$5="MRF Ltd.",'-MRF-7423-24&amp;24-25'!H305,"")))))</f>
        <v>1543.25</v>
      </c>
      <c r="C306">
        <f>IF('dash board'!$H$5="Dixon Technologies (India) Ltd.",'DIXON7423-24&amp;24-25'!D305,IF('dash board'!$H$5="Bharat Forge Ltd.",'BHARATFOR 7424-25&amp;23-24'!D305,IF('dash board'!$H$5="Persistent Systems Ltd.",'PERSISTENT 23-24&amp;24-25'!D305,IF('dash board'!$H$5="Ipca Laboratories Ltd.",'IPCALAB 7-4-23&amp;24,24&amp;25'!H305,IF('dash board'!$H$5="MRF Ltd.",'-MRF-7423-24&amp;24-25'!D305,"")))))</f>
        <v>1549</v>
      </c>
      <c r="D306">
        <f>IF('dash board'!$H$5="Dixon Technologies (India) Ltd.",'DIXON7423-24&amp;24-25'!E305,IF('dash board'!$H$5="Bharat Forge Ltd.",'BHARATFOR 7424-25&amp;23-24'!E305,IF('dash board'!$H$5="Persistent Systems Ltd.",'PERSISTENT 23-24&amp;24-25'!E305,IF('dash board'!$H$5="Ipca Laboratories Ltd.",'IPCALAB 7-4-23&amp;24,24&amp;25'!I305,IF('dash board'!$H$5="MRF Ltd.",'-MRF-7423-24&amp;24-25'!E305,"")))))</f>
        <v>1528</v>
      </c>
      <c r="E306">
        <f>IF('dash board'!$H$5="Dixon Technologies (India) Ltd.",'DIXON7423-24&amp;24-25'!C305,IF('dash board'!$H$5="Bharat Forge Ltd.",'BHARATFOR 7424-25&amp;23-24'!C305,IF('dash board'!$H$5="Persistent Systems Ltd.",'PERSISTENT 23-24&amp;24-25'!C305,IF('dash board'!$H$5="Ipca Laboratories Ltd.",'IPCALAB 7-4-23&amp;24,24&amp;25'!G305,IF('dash board'!$H$5="MRF Ltd.",'-MRF-7423-24&amp;24-25'!C305,"")))))</f>
        <v>1542.5</v>
      </c>
      <c r="F306">
        <f>IF('dash board'!$H$5="Dixon Technologies (India) Ltd.",'DIXON7423-24&amp;24-25'!L305,IF('dash board'!$H$5="Bharat Forge Ltd.",'BHARATFOR 7424-25&amp;23-24'!L305,IF('dash board'!$H$5="Persistent Systems Ltd.",'PERSISTENT 23-24&amp;24-25'!L305,IF('dash board'!$H$5="Ipca Laboratories Ltd.",'IPCALAB 7-4-23&amp;24,24&amp;25'!F305,IF('dash board'!$H$5="MRF Ltd.",'-MRF-7423-24&amp;24-25'!L305,"")))))</f>
        <v>175258</v>
      </c>
    </row>
    <row r="307" spans="1:6" x14ac:dyDescent="0.3">
      <c r="A307" s="126">
        <v>45672</v>
      </c>
      <c r="B307">
        <f>IF('dash board'!$H$5="Dixon Technologies (India) Ltd.",'DIXON7423-24&amp;24-25'!H306,IF('dash board'!$H$5="Bharat Forge Ltd.",'BHARATFOR 7424-25&amp;23-24'!B306,IF('dash board'!$H$5="Persistent Systems Ltd.",'PERSISTENT 23-24&amp;24-25'!H306,IF('dash board'!$H$5="Ipca Laboratories Ltd.",'IPCALAB 7-4-23&amp;24,24&amp;25'!D306,IF('dash board'!$H$5="MRF Ltd.",'-MRF-7423-24&amp;24-25'!H306,"")))))</f>
        <v>1550.3</v>
      </c>
      <c r="C307">
        <f>IF('dash board'!$H$5="Dixon Technologies (India) Ltd.",'DIXON7423-24&amp;24-25'!D306,IF('dash board'!$H$5="Bharat Forge Ltd.",'BHARATFOR 7424-25&amp;23-24'!D306,IF('dash board'!$H$5="Persistent Systems Ltd.",'PERSISTENT 23-24&amp;24-25'!D306,IF('dash board'!$H$5="Ipca Laboratories Ltd.",'IPCALAB 7-4-23&amp;24,24&amp;25'!H306,IF('dash board'!$H$5="MRF Ltd.",'-MRF-7423-24&amp;24-25'!D306,"")))))</f>
        <v>1578.95</v>
      </c>
      <c r="D307">
        <f>IF('dash board'!$H$5="Dixon Technologies (India) Ltd.",'DIXON7423-24&amp;24-25'!E306,IF('dash board'!$H$5="Bharat Forge Ltd.",'BHARATFOR 7424-25&amp;23-24'!E306,IF('dash board'!$H$5="Persistent Systems Ltd.",'PERSISTENT 23-24&amp;24-25'!E306,IF('dash board'!$H$5="Ipca Laboratories Ltd.",'IPCALAB 7-4-23&amp;24,24&amp;25'!I306,IF('dash board'!$H$5="MRF Ltd.",'-MRF-7423-24&amp;24-25'!E306,"")))))</f>
        <v>1541.3</v>
      </c>
      <c r="E307">
        <f>IF('dash board'!$H$5="Dixon Technologies (India) Ltd.",'DIXON7423-24&amp;24-25'!C306,IF('dash board'!$H$5="Bharat Forge Ltd.",'BHARATFOR 7424-25&amp;23-24'!C306,IF('dash board'!$H$5="Persistent Systems Ltd.",'PERSISTENT 23-24&amp;24-25'!C306,IF('dash board'!$H$5="Ipca Laboratories Ltd.",'IPCALAB 7-4-23&amp;24,24&amp;25'!G306,IF('dash board'!$H$5="MRF Ltd.",'-MRF-7423-24&amp;24-25'!C306,"")))))</f>
        <v>1573.75</v>
      </c>
      <c r="F307">
        <f>IF('dash board'!$H$5="Dixon Technologies (India) Ltd.",'DIXON7423-24&amp;24-25'!L306,IF('dash board'!$H$5="Bharat Forge Ltd.",'BHARATFOR 7424-25&amp;23-24'!L306,IF('dash board'!$H$5="Persistent Systems Ltd.",'PERSISTENT 23-24&amp;24-25'!L306,IF('dash board'!$H$5="Ipca Laboratories Ltd.",'IPCALAB 7-4-23&amp;24,24&amp;25'!F306,IF('dash board'!$H$5="MRF Ltd.",'-MRF-7423-24&amp;24-25'!L306,"")))))</f>
        <v>155260</v>
      </c>
    </row>
    <row r="308" spans="1:6" x14ac:dyDescent="0.3">
      <c r="A308" s="126">
        <v>45671</v>
      </c>
      <c r="B308">
        <f>IF('dash board'!$H$5="Dixon Technologies (India) Ltd.",'DIXON7423-24&amp;24-25'!H307,IF('dash board'!$H$5="Bharat Forge Ltd.",'BHARATFOR 7424-25&amp;23-24'!B307,IF('dash board'!$H$5="Persistent Systems Ltd.",'PERSISTENT 23-24&amp;24-25'!H307,IF('dash board'!$H$5="Ipca Laboratories Ltd.",'IPCALAB 7-4-23&amp;24,24&amp;25'!D307,IF('dash board'!$H$5="MRF Ltd.",'-MRF-7423-24&amp;24-25'!H307,"")))))</f>
        <v>1565.55</v>
      </c>
      <c r="C308">
        <f>IF('dash board'!$H$5="Dixon Technologies (India) Ltd.",'DIXON7423-24&amp;24-25'!D307,IF('dash board'!$H$5="Bharat Forge Ltd.",'BHARATFOR 7424-25&amp;23-24'!D307,IF('dash board'!$H$5="Persistent Systems Ltd.",'PERSISTENT 23-24&amp;24-25'!D307,IF('dash board'!$H$5="Ipca Laboratories Ltd.",'IPCALAB 7-4-23&amp;24,24&amp;25'!H307,IF('dash board'!$H$5="MRF Ltd.",'-MRF-7423-24&amp;24-25'!D307,"")))))</f>
        <v>1588.45</v>
      </c>
      <c r="D308">
        <f>IF('dash board'!$H$5="Dixon Technologies (India) Ltd.",'DIXON7423-24&amp;24-25'!E307,IF('dash board'!$H$5="Bharat Forge Ltd.",'BHARATFOR 7424-25&amp;23-24'!E307,IF('dash board'!$H$5="Persistent Systems Ltd.",'PERSISTENT 23-24&amp;24-25'!E307,IF('dash board'!$H$5="Ipca Laboratories Ltd.",'IPCALAB 7-4-23&amp;24,24&amp;25'!I307,IF('dash board'!$H$5="MRF Ltd.",'-MRF-7423-24&amp;24-25'!E307,"")))))</f>
        <v>1544.95</v>
      </c>
      <c r="E308">
        <f>IF('dash board'!$H$5="Dixon Technologies (India) Ltd.",'DIXON7423-24&amp;24-25'!C307,IF('dash board'!$H$5="Bharat Forge Ltd.",'BHARATFOR 7424-25&amp;23-24'!C307,IF('dash board'!$H$5="Persistent Systems Ltd.",'PERSISTENT 23-24&amp;24-25'!C307,IF('dash board'!$H$5="Ipca Laboratories Ltd.",'IPCALAB 7-4-23&amp;24,24&amp;25'!G307,IF('dash board'!$H$5="MRF Ltd.",'-MRF-7423-24&amp;24-25'!C307,"")))))</f>
        <v>1588.2</v>
      </c>
      <c r="F308">
        <f>IF('dash board'!$H$5="Dixon Technologies (India) Ltd.",'DIXON7423-24&amp;24-25'!L307,IF('dash board'!$H$5="Bharat Forge Ltd.",'BHARATFOR 7424-25&amp;23-24'!L307,IF('dash board'!$H$5="Persistent Systems Ltd.",'PERSISTENT 23-24&amp;24-25'!L307,IF('dash board'!$H$5="Ipca Laboratories Ltd.",'IPCALAB 7-4-23&amp;24,24&amp;25'!F307,IF('dash board'!$H$5="MRF Ltd.",'-MRF-7423-24&amp;24-25'!L307,"")))))</f>
        <v>270570</v>
      </c>
    </row>
    <row r="309" spans="1:6" x14ac:dyDescent="0.3">
      <c r="A309" s="126">
        <v>45670</v>
      </c>
      <c r="B309">
        <f>IF('dash board'!$H$5="Dixon Technologies (India) Ltd.",'DIXON7423-24&amp;24-25'!H308,IF('dash board'!$H$5="Bharat Forge Ltd.",'BHARATFOR 7424-25&amp;23-24'!B308,IF('dash board'!$H$5="Persistent Systems Ltd.",'PERSISTENT 23-24&amp;24-25'!H308,IF('dash board'!$H$5="Ipca Laboratories Ltd.",'IPCALAB 7-4-23&amp;24,24&amp;25'!D308,IF('dash board'!$H$5="MRF Ltd.",'-MRF-7423-24&amp;24-25'!H308,"")))))</f>
        <v>1588.15</v>
      </c>
      <c r="C309">
        <f>IF('dash board'!$H$5="Dixon Technologies (India) Ltd.",'DIXON7423-24&amp;24-25'!D308,IF('dash board'!$H$5="Bharat Forge Ltd.",'BHARATFOR 7424-25&amp;23-24'!D308,IF('dash board'!$H$5="Persistent Systems Ltd.",'PERSISTENT 23-24&amp;24-25'!D308,IF('dash board'!$H$5="Ipca Laboratories Ltd.",'IPCALAB 7-4-23&amp;24,24&amp;25'!H308,IF('dash board'!$H$5="MRF Ltd.",'-MRF-7423-24&amp;24-25'!D308,"")))))</f>
        <v>1600.35</v>
      </c>
      <c r="D309">
        <f>IF('dash board'!$H$5="Dixon Technologies (India) Ltd.",'DIXON7423-24&amp;24-25'!E308,IF('dash board'!$H$5="Bharat Forge Ltd.",'BHARATFOR 7424-25&amp;23-24'!E308,IF('dash board'!$H$5="Persistent Systems Ltd.",'PERSISTENT 23-24&amp;24-25'!E308,IF('dash board'!$H$5="Ipca Laboratories Ltd.",'IPCALAB 7-4-23&amp;24,24&amp;25'!I308,IF('dash board'!$H$5="MRF Ltd.",'-MRF-7423-24&amp;24-25'!E308,"")))))</f>
        <v>1574.55</v>
      </c>
      <c r="E309">
        <f>IF('dash board'!$H$5="Dixon Technologies (India) Ltd.",'DIXON7423-24&amp;24-25'!C308,IF('dash board'!$H$5="Bharat Forge Ltd.",'BHARATFOR 7424-25&amp;23-24'!C308,IF('dash board'!$H$5="Persistent Systems Ltd.",'PERSISTENT 23-24&amp;24-25'!C308,IF('dash board'!$H$5="Ipca Laboratories Ltd.",'IPCALAB 7-4-23&amp;24,24&amp;25'!G308,IF('dash board'!$H$5="MRF Ltd.",'-MRF-7423-24&amp;24-25'!C308,"")))))</f>
        <v>1597.85</v>
      </c>
      <c r="F309">
        <f>IF('dash board'!$H$5="Dixon Technologies (India) Ltd.",'DIXON7423-24&amp;24-25'!L308,IF('dash board'!$H$5="Bharat Forge Ltd.",'BHARATFOR 7424-25&amp;23-24'!L308,IF('dash board'!$H$5="Persistent Systems Ltd.",'PERSISTENT 23-24&amp;24-25'!L308,IF('dash board'!$H$5="Ipca Laboratories Ltd.",'IPCALAB 7-4-23&amp;24,24&amp;25'!F308,IF('dash board'!$H$5="MRF Ltd.",'-MRF-7423-24&amp;24-25'!L308,"")))))</f>
        <v>201246</v>
      </c>
    </row>
    <row r="310" spans="1:6" x14ac:dyDescent="0.3">
      <c r="A310" s="126">
        <v>45667</v>
      </c>
      <c r="B310">
        <f>IF('dash board'!$H$5="Dixon Technologies (India) Ltd.",'DIXON7423-24&amp;24-25'!H309,IF('dash board'!$H$5="Bharat Forge Ltd.",'BHARATFOR 7424-25&amp;23-24'!B309,IF('dash board'!$H$5="Persistent Systems Ltd.",'PERSISTENT 23-24&amp;24-25'!H309,IF('dash board'!$H$5="Ipca Laboratories Ltd.",'IPCALAB 7-4-23&amp;24,24&amp;25'!D309,IF('dash board'!$H$5="MRF Ltd.",'-MRF-7423-24&amp;24-25'!H309,"")))))</f>
        <v>1579.65</v>
      </c>
      <c r="C310">
        <f>IF('dash board'!$H$5="Dixon Technologies (India) Ltd.",'DIXON7423-24&amp;24-25'!D309,IF('dash board'!$H$5="Bharat Forge Ltd.",'BHARATFOR 7424-25&amp;23-24'!D309,IF('dash board'!$H$5="Persistent Systems Ltd.",'PERSISTENT 23-24&amp;24-25'!D309,IF('dash board'!$H$5="Ipca Laboratories Ltd.",'IPCALAB 7-4-23&amp;24,24&amp;25'!H309,IF('dash board'!$H$5="MRF Ltd.",'-MRF-7423-24&amp;24-25'!D309,"")))))</f>
        <v>1634.75</v>
      </c>
      <c r="D310">
        <f>IF('dash board'!$H$5="Dixon Technologies (India) Ltd.",'DIXON7423-24&amp;24-25'!E309,IF('dash board'!$H$5="Bharat Forge Ltd.",'BHARATFOR 7424-25&amp;23-24'!E309,IF('dash board'!$H$5="Persistent Systems Ltd.",'PERSISTENT 23-24&amp;24-25'!E309,IF('dash board'!$H$5="Ipca Laboratories Ltd.",'IPCALAB 7-4-23&amp;24,24&amp;25'!I309,IF('dash board'!$H$5="MRF Ltd.",'-MRF-7423-24&amp;24-25'!E309,"")))))</f>
        <v>1572.8</v>
      </c>
      <c r="E310">
        <f>IF('dash board'!$H$5="Dixon Technologies (India) Ltd.",'DIXON7423-24&amp;24-25'!C309,IF('dash board'!$H$5="Bharat Forge Ltd.",'BHARATFOR 7424-25&amp;23-24'!C309,IF('dash board'!$H$5="Persistent Systems Ltd.",'PERSISTENT 23-24&amp;24-25'!C309,IF('dash board'!$H$5="Ipca Laboratories Ltd.",'IPCALAB 7-4-23&amp;24,24&amp;25'!G309,IF('dash board'!$H$5="MRF Ltd.",'-MRF-7423-24&amp;24-25'!C309,"")))))</f>
        <v>1618.4</v>
      </c>
      <c r="F310">
        <f>IF('dash board'!$H$5="Dixon Technologies (India) Ltd.",'DIXON7423-24&amp;24-25'!L309,IF('dash board'!$H$5="Bharat Forge Ltd.",'BHARATFOR 7424-25&amp;23-24'!L309,IF('dash board'!$H$5="Persistent Systems Ltd.",'PERSISTENT 23-24&amp;24-25'!L309,IF('dash board'!$H$5="Ipca Laboratories Ltd.",'IPCALAB 7-4-23&amp;24,24&amp;25'!F309,IF('dash board'!$H$5="MRF Ltd.",'-MRF-7423-24&amp;24-25'!L309,"")))))</f>
        <v>210145</v>
      </c>
    </row>
    <row r="311" spans="1:6" x14ac:dyDescent="0.3">
      <c r="A311" s="126">
        <v>45666</v>
      </c>
      <c r="B311">
        <f>IF('dash board'!$H$5="Dixon Technologies (India) Ltd.",'DIXON7423-24&amp;24-25'!H310,IF('dash board'!$H$5="Bharat Forge Ltd.",'BHARATFOR 7424-25&amp;23-24'!B310,IF('dash board'!$H$5="Persistent Systems Ltd.",'PERSISTENT 23-24&amp;24-25'!H310,IF('dash board'!$H$5="Ipca Laboratories Ltd.",'IPCALAB 7-4-23&amp;24,24&amp;25'!D310,IF('dash board'!$H$5="MRF Ltd.",'-MRF-7423-24&amp;24-25'!H310,"")))))</f>
        <v>1632.35</v>
      </c>
      <c r="C311">
        <f>IF('dash board'!$H$5="Dixon Technologies (India) Ltd.",'DIXON7423-24&amp;24-25'!D310,IF('dash board'!$H$5="Bharat Forge Ltd.",'BHARATFOR 7424-25&amp;23-24'!D310,IF('dash board'!$H$5="Persistent Systems Ltd.",'PERSISTENT 23-24&amp;24-25'!D310,IF('dash board'!$H$5="Ipca Laboratories Ltd.",'IPCALAB 7-4-23&amp;24,24&amp;25'!H310,IF('dash board'!$H$5="MRF Ltd.",'-MRF-7423-24&amp;24-25'!D310,"")))))</f>
        <v>1672.4</v>
      </c>
      <c r="D311">
        <f>IF('dash board'!$H$5="Dixon Technologies (India) Ltd.",'DIXON7423-24&amp;24-25'!E310,IF('dash board'!$H$5="Bharat Forge Ltd.",'BHARATFOR 7424-25&amp;23-24'!E310,IF('dash board'!$H$5="Persistent Systems Ltd.",'PERSISTENT 23-24&amp;24-25'!E310,IF('dash board'!$H$5="Ipca Laboratories Ltd.",'IPCALAB 7-4-23&amp;24,24&amp;25'!I310,IF('dash board'!$H$5="MRF Ltd.",'-MRF-7423-24&amp;24-25'!E310,"")))))</f>
        <v>1621.5</v>
      </c>
      <c r="E311">
        <f>IF('dash board'!$H$5="Dixon Technologies (India) Ltd.",'DIXON7423-24&amp;24-25'!C310,IF('dash board'!$H$5="Bharat Forge Ltd.",'BHARATFOR 7424-25&amp;23-24'!C310,IF('dash board'!$H$5="Persistent Systems Ltd.",'PERSISTENT 23-24&amp;24-25'!C310,IF('dash board'!$H$5="Ipca Laboratories Ltd.",'IPCALAB 7-4-23&amp;24,24&amp;25'!G310,IF('dash board'!$H$5="MRF Ltd.",'-MRF-7423-24&amp;24-25'!C310,"")))))</f>
        <v>1654</v>
      </c>
      <c r="F311">
        <f>IF('dash board'!$H$5="Dixon Technologies (India) Ltd.",'DIXON7423-24&amp;24-25'!L310,IF('dash board'!$H$5="Bharat Forge Ltd.",'BHARATFOR 7424-25&amp;23-24'!L310,IF('dash board'!$H$5="Persistent Systems Ltd.",'PERSISTENT 23-24&amp;24-25'!L310,IF('dash board'!$H$5="Ipca Laboratories Ltd.",'IPCALAB 7-4-23&amp;24,24&amp;25'!F310,IF('dash board'!$H$5="MRF Ltd.",'-MRF-7423-24&amp;24-25'!L310,"")))))</f>
        <v>359313</v>
      </c>
    </row>
    <row r="312" spans="1:6" x14ac:dyDescent="0.3">
      <c r="A312" s="126">
        <v>45665</v>
      </c>
      <c r="B312">
        <f>IF('dash board'!$H$5="Dixon Technologies (India) Ltd.",'DIXON7423-24&amp;24-25'!H311,IF('dash board'!$H$5="Bharat Forge Ltd.",'BHARATFOR 7424-25&amp;23-24'!B311,IF('dash board'!$H$5="Persistent Systems Ltd.",'PERSISTENT 23-24&amp;24-25'!H311,IF('dash board'!$H$5="Ipca Laboratories Ltd.",'IPCALAB 7-4-23&amp;24,24&amp;25'!D311,IF('dash board'!$H$5="MRF Ltd.",'-MRF-7423-24&amp;24-25'!H311,"")))))</f>
        <v>1661.95</v>
      </c>
      <c r="C312">
        <f>IF('dash board'!$H$5="Dixon Technologies (India) Ltd.",'DIXON7423-24&amp;24-25'!D311,IF('dash board'!$H$5="Bharat Forge Ltd.",'BHARATFOR 7424-25&amp;23-24'!D311,IF('dash board'!$H$5="Persistent Systems Ltd.",'PERSISTENT 23-24&amp;24-25'!D311,IF('dash board'!$H$5="Ipca Laboratories Ltd.",'IPCALAB 7-4-23&amp;24,24&amp;25'!H311,IF('dash board'!$H$5="MRF Ltd.",'-MRF-7423-24&amp;24-25'!D311,"")))))</f>
        <v>1709.55</v>
      </c>
      <c r="D312">
        <f>IF('dash board'!$H$5="Dixon Technologies (India) Ltd.",'DIXON7423-24&amp;24-25'!E311,IF('dash board'!$H$5="Bharat Forge Ltd.",'BHARATFOR 7424-25&amp;23-24'!E311,IF('dash board'!$H$5="Persistent Systems Ltd.",'PERSISTENT 23-24&amp;24-25'!E311,IF('dash board'!$H$5="Ipca Laboratories Ltd.",'IPCALAB 7-4-23&amp;24,24&amp;25'!I311,IF('dash board'!$H$5="MRF Ltd.",'-MRF-7423-24&amp;24-25'!E311,"")))))</f>
        <v>1657</v>
      </c>
      <c r="E312">
        <f>IF('dash board'!$H$5="Dixon Technologies (India) Ltd.",'DIXON7423-24&amp;24-25'!C311,IF('dash board'!$H$5="Bharat Forge Ltd.",'BHARATFOR 7424-25&amp;23-24'!C311,IF('dash board'!$H$5="Persistent Systems Ltd.",'PERSISTENT 23-24&amp;24-25'!C311,IF('dash board'!$H$5="Ipca Laboratories Ltd.",'IPCALAB 7-4-23&amp;24,24&amp;25'!G311,IF('dash board'!$H$5="MRF Ltd.",'-MRF-7423-24&amp;24-25'!C311,"")))))</f>
        <v>1678.5</v>
      </c>
      <c r="F312">
        <f>IF('dash board'!$H$5="Dixon Technologies (India) Ltd.",'DIXON7423-24&amp;24-25'!L311,IF('dash board'!$H$5="Bharat Forge Ltd.",'BHARATFOR 7424-25&amp;23-24'!L311,IF('dash board'!$H$5="Persistent Systems Ltd.",'PERSISTENT 23-24&amp;24-25'!L311,IF('dash board'!$H$5="Ipca Laboratories Ltd.",'IPCALAB 7-4-23&amp;24,24&amp;25'!F311,IF('dash board'!$H$5="MRF Ltd.",'-MRF-7423-24&amp;24-25'!L311,"")))))</f>
        <v>219126</v>
      </c>
    </row>
    <row r="313" spans="1:6" x14ac:dyDescent="0.3">
      <c r="A313" s="126">
        <v>45664</v>
      </c>
      <c r="B313">
        <f>IF('dash board'!$H$5="Dixon Technologies (India) Ltd.",'DIXON7423-24&amp;24-25'!H312,IF('dash board'!$H$5="Bharat Forge Ltd.",'BHARATFOR 7424-25&amp;23-24'!B312,IF('dash board'!$H$5="Persistent Systems Ltd.",'PERSISTENT 23-24&amp;24-25'!H312,IF('dash board'!$H$5="Ipca Laboratories Ltd.",'IPCALAB 7-4-23&amp;24,24&amp;25'!D312,IF('dash board'!$H$5="MRF Ltd.",'-MRF-7423-24&amp;24-25'!H312,"")))))</f>
        <v>1693.85</v>
      </c>
      <c r="C313">
        <f>IF('dash board'!$H$5="Dixon Technologies (India) Ltd.",'DIXON7423-24&amp;24-25'!D312,IF('dash board'!$H$5="Bharat Forge Ltd.",'BHARATFOR 7424-25&amp;23-24'!D312,IF('dash board'!$H$5="Persistent Systems Ltd.",'PERSISTENT 23-24&amp;24-25'!D312,IF('dash board'!$H$5="Ipca Laboratories Ltd.",'IPCALAB 7-4-23&amp;24,24&amp;25'!H312,IF('dash board'!$H$5="MRF Ltd.",'-MRF-7423-24&amp;24-25'!D312,"")))))</f>
        <v>1749.3</v>
      </c>
      <c r="D313">
        <f>IF('dash board'!$H$5="Dixon Technologies (India) Ltd.",'DIXON7423-24&amp;24-25'!E312,IF('dash board'!$H$5="Bharat Forge Ltd.",'BHARATFOR 7424-25&amp;23-24'!E312,IF('dash board'!$H$5="Persistent Systems Ltd.",'PERSISTENT 23-24&amp;24-25'!E312,IF('dash board'!$H$5="Ipca Laboratories Ltd.",'IPCALAB 7-4-23&amp;24,24&amp;25'!I312,IF('dash board'!$H$5="MRF Ltd.",'-MRF-7423-24&amp;24-25'!E312,"")))))</f>
        <v>1676</v>
      </c>
      <c r="E313">
        <f>IF('dash board'!$H$5="Dixon Technologies (India) Ltd.",'DIXON7423-24&amp;24-25'!C312,IF('dash board'!$H$5="Bharat Forge Ltd.",'BHARATFOR 7424-25&amp;23-24'!C312,IF('dash board'!$H$5="Persistent Systems Ltd.",'PERSISTENT 23-24&amp;24-25'!C312,IF('dash board'!$H$5="Ipca Laboratories Ltd.",'IPCALAB 7-4-23&amp;24,24&amp;25'!G312,IF('dash board'!$H$5="MRF Ltd.",'-MRF-7423-24&amp;24-25'!C312,"")))))</f>
        <v>1732.05</v>
      </c>
      <c r="F313">
        <f>IF('dash board'!$H$5="Dixon Technologies (India) Ltd.",'DIXON7423-24&amp;24-25'!L312,IF('dash board'!$H$5="Bharat Forge Ltd.",'BHARATFOR 7424-25&amp;23-24'!L312,IF('dash board'!$H$5="Persistent Systems Ltd.",'PERSISTENT 23-24&amp;24-25'!L312,IF('dash board'!$H$5="Ipca Laboratories Ltd.",'IPCALAB 7-4-23&amp;24,24&amp;25'!F312,IF('dash board'!$H$5="MRF Ltd.",'-MRF-7423-24&amp;24-25'!L312,"")))))</f>
        <v>578696</v>
      </c>
    </row>
    <row r="314" spans="1:6" x14ac:dyDescent="0.3">
      <c r="A314" s="126">
        <v>45663</v>
      </c>
      <c r="B314">
        <f>IF('dash board'!$H$5="Dixon Technologies (India) Ltd.",'DIXON7423-24&amp;24-25'!H313,IF('dash board'!$H$5="Bharat Forge Ltd.",'BHARATFOR 7424-25&amp;23-24'!B313,IF('dash board'!$H$5="Persistent Systems Ltd.",'PERSISTENT 23-24&amp;24-25'!H313,IF('dash board'!$H$5="Ipca Laboratories Ltd.",'IPCALAB 7-4-23&amp;24,24&amp;25'!D313,IF('dash board'!$H$5="MRF Ltd.",'-MRF-7423-24&amp;24-25'!H313,"")))))</f>
        <v>1736.05</v>
      </c>
      <c r="C314">
        <f>IF('dash board'!$H$5="Dixon Technologies (India) Ltd.",'DIXON7423-24&amp;24-25'!D313,IF('dash board'!$H$5="Bharat Forge Ltd.",'BHARATFOR 7424-25&amp;23-24'!D313,IF('dash board'!$H$5="Persistent Systems Ltd.",'PERSISTENT 23-24&amp;24-25'!D313,IF('dash board'!$H$5="Ipca Laboratories Ltd.",'IPCALAB 7-4-23&amp;24,24&amp;25'!H313,IF('dash board'!$H$5="MRF Ltd.",'-MRF-7423-24&amp;24-25'!D313,"")))))</f>
        <v>1755.9</v>
      </c>
      <c r="D314">
        <f>IF('dash board'!$H$5="Dixon Technologies (India) Ltd.",'DIXON7423-24&amp;24-25'!E313,IF('dash board'!$H$5="Bharat Forge Ltd.",'BHARATFOR 7424-25&amp;23-24'!E313,IF('dash board'!$H$5="Persistent Systems Ltd.",'PERSISTENT 23-24&amp;24-25'!E313,IF('dash board'!$H$5="Ipca Laboratories Ltd.",'IPCALAB 7-4-23&amp;24,24&amp;25'!I313,IF('dash board'!$H$5="MRF Ltd.",'-MRF-7423-24&amp;24-25'!E313,"")))))</f>
        <v>1712.05</v>
      </c>
      <c r="E314">
        <f>IF('dash board'!$H$5="Dixon Technologies (India) Ltd.",'DIXON7423-24&amp;24-25'!C313,IF('dash board'!$H$5="Bharat Forge Ltd.",'BHARATFOR 7424-25&amp;23-24'!C313,IF('dash board'!$H$5="Persistent Systems Ltd.",'PERSISTENT 23-24&amp;24-25'!C313,IF('dash board'!$H$5="Ipca Laboratories Ltd.",'IPCALAB 7-4-23&amp;24,24&amp;25'!G313,IF('dash board'!$H$5="MRF Ltd.",'-MRF-7423-24&amp;24-25'!C313,"")))))</f>
        <v>1713.1</v>
      </c>
      <c r="F314">
        <f>IF('dash board'!$H$5="Dixon Technologies (India) Ltd.",'DIXON7423-24&amp;24-25'!L313,IF('dash board'!$H$5="Bharat Forge Ltd.",'BHARATFOR 7424-25&amp;23-24'!L313,IF('dash board'!$H$5="Persistent Systems Ltd.",'PERSISTENT 23-24&amp;24-25'!L313,IF('dash board'!$H$5="Ipca Laboratories Ltd.",'IPCALAB 7-4-23&amp;24,24&amp;25'!F313,IF('dash board'!$H$5="MRF Ltd.",'-MRF-7423-24&amp;24-25'!L313,"")))))</f>
        <v>434214</v>
      </c>
    </row>
    <row r="315" spans="1:6" x14ac:dyDescent="0.3">
      <c r="A315" s="126">
        <v>45660</v>
      </c>
      <c r="B315">
        <f>IF('dash board'!$H$5="Dixon Technologies (India) Ltd.",'DIXON7423-24&amp;24-25'!H314,IF('dash board'!$H$5="Bharat Forge Ltd.",'BHARATFOR 7424-25&amp;23-24'!B314,IF('dash board'!$H$5="Persistent Systems Ltd.",'PERSISTENT 23-24&amp;24-25'!H314,IF('dash board'!$H$5="Ipca Laboratories Ltd.",'IPCALAB 7-4-23&amp;24,24&amp;25'!D314,IF('dash board'!$H$5="MRF Ltd.",'-MRF-7423-24&amp;24-25'!H314,"")))))</f>
        <v>1719</v>
      </c>
      <c r="C315">
        <f>IF('dash board'!$H$5="Dixon Technologies (India) Ltd.",'DIXON7423-24&amp;24-25'!D314,IF('dash board'!$H$5="Bharat Forge Ltd.",'BHARATFOR 7424-25&amp;23-24'!D314,IF('dash board'!$H$5="Persistent Systems Ltd.",'PERSISTENT 23-24&amp;24-25'!D314,IF('dash board'!$H$5="Ipca Laboratories Ltd.",'IPCALAB 7-4-23&amp;24,24&amp;25'!H314,IF('dash board'!$H$5="MRF Ltd.",'-MRF-7423-24&amp;24-25'!D314,"")))))</f>
        <v>1736</v>
      </c>
      <c r="D315">
        <f>IF('dash board'!$H$5="Dixon Technologies (India) Ltd.",'DIXON7423-24&amp;24-25'!E314,IF('dash board'!$H$5="Bharat Forge Ltd.",'BHARATFOR 7424-25&amp;23-24'!E314,IF('dash board'!$H$5="Persistent Systems Ltd.",'PERSISTENT 23-24&amp;24-25'!E314,IF('dash board'!$H$5="Ipca Laboratories Ltd.",'IPCALAB 7-4-23&amp;24,24&amp;25'!I314,IF('dash board'!$H$5="MRF Ltd.",'-MRF-7423-24&amp;24-25'!E314,"")))))</f>
        <v>1703.1</v>
      </c>
      <c r="E315">
        <f>IF('dash board'!$H$5="Dixon Technologies (India) Ltd.",'DIXON7423-24&amp;24-25'!C314,IF('dash board'!$H$5="Bharat Forge Ltd.",'BHARATFOR 7424-25&amp;23-24'!C314,IF('dash board'!$H$5="Persistent Systems Ltd.",'PERSISTENT 23-24&amp;24-25'!C314,IF('dash board'!$H$5="Ipca Laboratories Ltd.",'IPCALAB 7-4-23&amp;24,24&amp;25'!G314,IF('dash board'!$H$5="MRF Ltd.",'-MRF-7423-24&amp;24-25'!C314,"")))))</f>
        <v>1725.85</v>
      </c>
      <c r="F315">
        <f>IF('dash board'!$H$5="Dixon Technologies (India) Ltd.",'DIXON7423-24&amp;24-25'!L314,IF('dash board'!$H$5="Bharat Forge Ltd.",'BHARATFOR 7424-25&amp;23-24'!L314,IF('dash board'!$H$5="Persistent Systems Ltd.",'PERSISTENT 23-24&amp;24-25'!L314,IF('dash board'!$H$5="Ipca Laboratories Ltd.",'IPCALAB 7-4-23&amp;24,24&amp;25'!F314,IF('dash board'!$H$5="MRF Ltd.",'-MRF-7423-24&amp;24-25'!L314,"")))))</f>
        <v>342710</v>
      </c>
    </row>
    <row r="316" spans="1:6" x14ac:dyDescent="0.3">
      <c r="A316" s="126">
        <v>45659</v>
      </c>
      <c r="B316">
        <f>IF('dash board'!$H$5="Dixon Technologies (India) Ltd.",'DIXON7423-24&amp;24-25'!H315,IF('dash board'!$H$5="Bharat Forge Ltd.",'BHARATFOR 7424-25&amp;23-24'!B315,IF('dash board'!$H$5="Persistent Systems Ltd.",'PERSISTENT 23-24&amp;24-25'!H315,IF('dash board'!$H$5="Ipca Laboratories Ltd.",'IPCALAB 7-4-23&amp;24,24&amp;25'!D315,IF('dash board'!$H$5="MRF Ltd.",'-MRF-7423-24&amp;24-25'!H315,"")))))</f>
        <v>1735</v>
      </c>
      <c r="C316">
        <f>IF('dash board'!$H$5="Dixon Technologies (India) Ltd.",'DIXON7423-24&amp;24-25'!D315,IF('dash board'!$H$5="Bharat Forge Ltd.",'BHARATFOR 7424-25&amp;23-24'!D315,IF('dash board'!$H$5="Persistent Systems Ltd.",'PERSISTENT 23-24&amp;24-25'!D315,IF('dash board'!$H$5="Ipca Laboratories Ltd.",'IPCALAB 7-4-23&amp;24,24&amp;25'!H315,IF('dash board'!$H$5="MRF Ltd.",'-MRF-7423-24&amp;24-25'!D315,"")))))</f>
        <v>1750</v>
      </c>
      <c r="D316">
        <f>IF('dash board'!$H$5="Dixon Technologies (India) Ltd.",'DIXON7423-24&amp;24-25'!E315,IF('dash board'!$H$5="Bharat Forge Ltd.",'BHARATFOR 7424-25&amp;23-24'!E315,IF('dash board'!$H$5="Persistent Systems Ltd.",'PERSISTENT 23-24&amp;24-25'!E315,IF('dash board'!$H$5="Ipca Laboratories Ltd.",'IPCALAB 7-4-23&amp;24,24&amp;25'!I315,IF('dash board'!$H$5="MRF Ltd.",'-MRF-7423-24&amp;24-25'!E315,"")))))</f>
        <v>1715.8</v>
      </c>
      <c r="E316">
        <f>IF('dash board'!$H$5="Dixon Technologies (India) Ltd.",'DIXON7423-24&amp;24-25'!C315,IF('dash board'!$H$5="Bharat Forge Ltd.",'BHARATFOR 7424-25&amp;23-24'!C315,IF('dash board'!$H$5="Persistent Systems Ltd.",'PERSISTENT 23-24&amp;24-25'!C315,IF('dash board'!$H$5="Ipca Laboratories Ltd.",'IPCALAB 7-4-23&amp;24,24&amp;25'!G315,IF('dash board'!$H$5="MRF Ltd.",'-MRF-7423-24&amp;24-25'!C315,"")))))</f>
        <v>1744.05</v>
      </c>
      <c r="F316">
        <f>IF('dash board'!$H$5="Dixon Technologies (India) Ltd.",'DIXON7423-24&amp;24-25'!L315,IF('dash board'!$H$5="Bharat Forge Ltd.",'BHARATFOR 7424-25&amp;23-24'!L315,IF('dash board'!$H$5="Persistent Systems Ltd.",'PERSISTENT 23-24&amp;24-25'!L315,IF('dash board'!$H$5="Ipca Laboratories Ltd.",'IPCALAB 7-4-23&amp;24,24&amp;25'!F315,IF('dash board'!$H$5="MRF Ltd.",'-MRF-7423-24&amp;24-25'!L315,"")))))</f>
        <v>499010</v>
      </c>
    </row>
    <row r="317" spans="1:6" x14ac:dyDescent="0.3">
      <c r="A317" s="126">
        <v>45658</v>
      </c>
      <c r="B317">
        <f>IF('dash board'!$H$5="Dixon Technologies (India) Ltd.",'DIXON7423-24&amp;24-25'!H316,IF('dash board'!$H$5="Bharat Forge Ltd.",'BHARATFOR 7424-25&amp;23-24'!B316,IF('dash board'!$H$5="Persistent Systems Ltd.",'PERSISTENT 23-24&amp;24-25'!H316,IF('dash board'!$H$5="Ipca Laboratories Ltd.",'IPCALAB 7-4-23&amp;24,24&amp;25'!D316,IF('dash board'!$H$5="MRF Ltd.",'-MRF-7423-24&amp;24-25'!H316,"")))))</f>
        <v>1744.05</v>
      </c>
      <c r="C317">
        <f>IF('dash board'!$H$5="Dixon Technologies (India) Ltd.",'DIXON7423-24&amp;24-25'!D316,IF('dash board'!$H$5="Bharat Forge Ltd.",'BHARATFOR 7424-25&amp;23-24'!D316,IF('dash board'!$H$5="Persistent Systems Ltd.",'PERSISTENT 23-24&amp;24-25'!D316,IF('dash board'!$H$5="Ipca Laboratories Ltd.",'IPCALAB 7-4-23&amp;24,24&amp;25'!H316,IF('dash board'!$H$5="MRF Ltd.",'-MRF-7423-24&amp;24-25'!D316,"")))))</f>
        <v>1746.6</v>
      </c>
      <c r="D317">
        <f>IF('dash board'!$H$5="Dixon Technologies (India) Ltd.",'DIXON7423-24&amp;24-25'!E316,IF('dash board'!$H$5="Bharat Forge Ltd.",'BHARATFOR 7424-25&amp;23-24'!E316,IF('dash board'!$H$5="Persistent Systems Ltd.",'PERSISTENT 23-24&amp;24-25'!E316,IF('dash board'!$H$5="Ipca Laboratories Ltd.",'IPCALAB 7-4-23&amp;24,24&amp;25'!I316,IF('dash board'!$H$5="MRF Ltd.",'-MRF-7423-24&amp;24-25'!E316,"")))))</f>
        <v>1686.45</v>
      </c>
      <c r="E317">
        <f>IF('dash board'!$H$5="Dixon Technologies (India) Ltd.",'DIXON7423-24&amp;24-25'!C316,IF('dash board'!$H$5="Bharat Forge Ltd.",'BHARATFOR 7424-25&amp;23-24'!C316,IF('dash board'!$H$5="Persistent Systems Ltd.",'PERSISTENT 23-24&amp;24-25'!C316,IF('dash board'!$H$5="Ipca Laboratories Ltd.",'IPCALAB 7-4-23&amp;24,24&amp;25'!G316,IF('dash board'!$H$5="MRF Ltd.",'-MRF-7423-24&amp;24-25'!C316,"")))))</f>
        <v>1690</v>
      </c>
      <c r="F317">
        <f>IF('dash board'!$H$5="Dixon Technologies (India) Ltd.",'DIXON7423-24&amp;24-25'!L316,IF('dash board'!$H$5="Bharat Forge Ltd.",'BHARATFOR 7424-25&amp;23-24'!L316,IF('dash board'!$H$5="Persistent Systems Ltd.",'PERSISTENT 23-24&amp;24-25'!L316,IF('dash board'!$H$5="Ipca Laboratories Ltd.",'IPCALAB 7-4-23&amp;24,24&amp;25'!F316,IF('dash board'!$H$5="MRF Ltd.",'-MRF-7423-24&amp;24-25'!L316,"")))))</f>
        <v>1046987</v>
      </c>
    </row>
    <row r="318" spans="1:6" x14ac:dyDescent="0.3">
      <c r="A318" s="126">
        <v>45657</v>
      </c>
      <c r="B318">
        <f>IF('dash board'!$H$5="Dixon Technologies (India) Ltd.",'DIXON7423-24&amp;24-25'!H317,IF('dash board'!$H$5="Bharat Forge Ltd.",'BHARATFOR 7424-25&amp;23-24'!B317,IF('dash board'!$H$5="Persistent Systems Ltd.",'PERSISTENT 23-24&amp;24-25'!H317,IF('dash board'!$H$5="Ipca Laboratories Ltd.",'IPCALAB 7-4-23&amp;24,24&amp;25'!D317,IF('dash board'!$H$5="MRF Ltd.",'-MRF-7423-24&amp;24-25'!H317,"")))))</f>
        <v>1692.95</v>
      </c>
      <c r="C318">
        <f>IF('dash board'!$H$5="Dixon Technologies (India) Ltd.",'DIXON7423-24&amp;24-25'!D317,IF('dash board'!$H$5="Bharat Forge Ltd.",'BHARATFOR 7424-25&amp;23-24'!D317,IF('dash board'!$H$5="Persistent Systems Ltd.",'PERSISTENT 23-24&amp;24-25'!D317,IF('dash board'!$H$5="Ipca Laboratories Ltd.",'IPCALAB 7-4-23&amp;24,24&amp;25'!H317,IF('dash board'!$H$5="MRF Ltd.",'-MRF-7423-24&amp;24-25'!D317,"")))))</f>
        <v>1718</v>
      </c>
      <c r="D318">
        <f>IF('dash board'!$H$5="Dixon Technologies (India) Ltd.",'DIXON7423-24&amp;24-25'!E317,IF('dash board'!$H$5="Bharat Forge Ltd.",'BHARATFOR 7424-25&amp;23-24'!E317,IF('dash board'!$H$5="Persistent Systems Ltd.",'PERSISTENT 23-24&amp;24-25'!E317,IF('dash board'!$H$5="Ipca Laboratories Ltd.",'IPCALAB 7-4-23&amp;24,24&amp;25'!I317,IF('dash board'!$H$5="MRF Ltd.",'-MRF-7423-24&amp;24-25'!E317,"")))))</f>
        <v>1675</v>
      </c>
      <c r="E318">
        <f>IF('dash board'!$H$5="Dixon Technologies (India) Ltd.",'DIXON7423-24&amp;24-25'!C317,IF('dash board'!$H$5="Bharat Forge Ltd.",'BHARATFOR 7424-25&amp;23-24'!C317,IF('dash board'!$H$5="Persistent Systems Ltd.",'PERSISTENT 23-24&amp;24-25'!C317,IF('dash board'!$H$5="Ipca Laboratories Ltd.",'IPCALAB 7-4-23&amp;24,24&amp;25'!G317,IF('dash board'!$H$5="MRF Ltd.",'-MRF-7423-24&amp;24-25'!C317,"")))))</f>
        <v>1704</v>
      </c>
      <c r="F318">
        <f>IF('dash board'!$H$5="Dixon Technologies (India) Ltd.",'DIXON7423-24&amp;24-25'!L317,IF('dash board'!$H$5="Bharat Forge Ltd.",'BHARATFOR 7424-25&amp;23-24'!L317,IF('dash board'!$H$5="Persistent Systems Ltd.",'PERSISTENT 23-24&amp;24-25'!L317,IF('dash board'!$H$5="Ipca Laboratories Ltd.",'IPCALAB 7-4-23&amp;24,24&amp;25'!F317,IF('dash board'!$H$5="MRF Ltd.",'-MRF-7423-24&amp;24-25'!L317,"")))))</f>
        <v>814926</v>
      </c>
    </row>
    <row r="319" spans="1:6" x14ac:dyDescent="0.3">
      <c r="A319" s="126">
        <v>45656</v>
      </c>
      <c r="B319">
        <f>IF('dash board'!$H$5="Dixon Technologies (India) Ltd.",'DIXON7423-24&amp;24-25'!H318,IF('dash board'!$H$5="Bharat Forge Ltd.",'BHARATFOR 7424-25&amp;23-24'!B318,IF('dash board'!$H$5="Persistent Systems Ltd.",'PERSISTENT 23-24&amp;24-25'!H318,IF('dash board'!$H$5="Ipca Laboratories Ltd.",'IPCALAB 7-4-23&amp;24,24&amp;25'!D318,IF('dash board'!$H$5="MRF Ltd.",'-MRF-7423-24&amp;24-25'!H318,"")))))</f>
        <v>1695.2</v>
      </c>
      <c r="C319">
        <f>IF('dash board'!$H$5="Dixon Technologies (India) Ltd.",'DIXON7423-24&amp;24-25'!D318,IF('dash board'!$H$5="Bharat Forge Ltd.",'BHARATFOR 7424-25&amp;23-24'!D318,IF('dash board'!$H$5="Persistent Systems Ltd.",'PERSISTENT 23-24&amp;24-25'!D318,IF('dash board'!$H$5="Ipca Laboratories Ltd.",'IPCALAB 7-4-23&amp;24,24&amp;25'!H318,IF('dash board'!$H$5="MRF Ltd.",'-MRF-7423-24&amp;24-25'!D318,"")))))</f>
        <v>1699.15</v>
      </c>
      <c r="D319">
        <f>IF('dash board'!$H$5="Dixon Technologies (India) Ltd.",'DIXON7423-24&amp;24-25'!E318,IF('dash board'!$H$5="Bharat Forge Ltd.",'BHARATFOR 7424-25&amp;23-24'!E318,IF('dash board'!$H$5="Persistent Systems Ltd.",'PERSISTENT 23-24&amp;24-25'!E318,IF('dash board'!$H$5="Ipca Laboratories Ltd.",'IPCALAB 7-4-23&amp;24,24&amp;25'!I318,IF('dash board'!$H$5="MRF Ltd.",'-MRF-7423-24&amp;24-25'!E318,"")))))</f>
        <v>1648.5</v>
      </c>
      <c r="E319">
        <f>IF('dash board'!$H$5="Dixon Technologies (India) Ltd.",'DIXON7423-24&amp;24-25'!C318,IF('dash board'!$H$5="Bharat Forge Ltd.",'BHARATFOR 7424-25&amp;23-24'!C318,IF('dash board'!$H$5="Persistent Systems Ltd.",'PERSISTENT 23-24&amp;24-25'!C318,IF('dash board'!$H$5="Ipca Laboratories Ltd.",'IPCALAB 7-4-23&amp;24,24&amp;25'!G318,IF('dash board'!$H$5="MRF Ltd.",'-MRF-7423-24&amp;24-25'!C318,"")))))</f>
        <v>1661</v>
      </c>
      <c r="F319">
        <f>IF('dash board'!$H$5="Dixon Technologies (India) Ltd.",'DIXON7423-24&amp;24-25'!L318,IF('dash board'!$H$5="Bharat Forge Ltd.",'BHARATFOR 7424-25&amp;23-24'!L318,IF('dash board'!$H$5="Persistent Systems Ltd.",'PERSISTENT 23-24&amp;24-25'!L318,IF('dash board'!$H$5="Ipca Laboratories Ltd.",'IPCALAB 7-4-23&amp;24,24&amp;25'!F318,IF('dash board'!$H$5="MRF Ltd.",'-MRF-7423-24&amp;24-25'!L318,"")))))</f>
        <v>686957</v>
      </c>
    </row>
    <row r="320" spans="1:6" x14ac:dyDescent="0.3">
      <c r="A320" s="126">
        <v>45653</v>
      </c>
      <c r="B320">
        <f>IF('dash board'!$H$5="Dixon Technologies (India) Ltd.",'DIXON7423-24&amp;24-25'!H319,IF('dash board'!$H$5="Bharat Forge Ltd.",'BHARATFOR 7424-25&amp;23-24'!B319,IF('dash board'!$H$5="Persistent Systems Ltd.",'PERSISTENT 23-24&amp;24-25'!H319,IF('dash board'!$H$5="Ipca Laboratories Ltd.",'IPCALAB 7-4-23&amp;24,24&amp;25'!D319,IF('dash board'!$H$5="MRF Ltd.",'-MRF-7423-24&amp;24-25'!H319,"")))))</f>
        <v>1662.95</v>
      </c>
      <c r="C320">
        <f>IF('dash board'!$H$5="Dixon Technologies (India) Ltd.",'DIXON7423-24&amp;24-25'!D319,IF('dash board'!$H$5="Bharat Forge Ltd.",'BHARATFOR 7424-25&amp;23-24'!D319,IF('dash board'!$H$5="Persistent Systems Ltd.",'PERSISTENT 23-24&amp;24-25'!D319,IF('dash board'!$H$5="Ipca Laboratories Ltd.",'IPCALAB 7-4-23&amp;24,24&amp;25'!H319,IF('dash board'!$H$5="MRF Ltd.",'-MRF-7423-24&amp;24-25'!D319,"")))))</f>
        <v>1681.75</v>
      </c>
      <c r="D320">
        <f>IF('dash board'!$H$5="Dixon Technologies (India) Ltd.",'DIXON7423-24&amp;24-25'!E319,IF('dash board'!$H$5="Bharat Forge Ltd.",'BHARATFOR 7424-25&amp;23-24'!E319,IF('dash board'!$H$5="Persistent Systems Ltd.",'PERSISTENT 23-24&amp;24-25'!E319,IF('dash board'!$H$5="Ipca Laboratories Ltd.",'IPCALAB 7-4-23&amp;24,24&amp;25'!I319,IF('dash board'!$H$5="MRF Ltd.",'-MRF-7423-24&amp;24-25'!E319,"")))))</f>
        <v>1635.85</v>
      </c>
      <c r="E320">
        <f>IF('dash board'!$H$5="Dixon Technologies (India) Ltd.",'DIXON7423-24&amp;24-25'!C319,IF('dash board'!$H$5="Bharat Forge Ltd.",'BHARATFOR 7424-25&amp;23-24'!C319,IF('dash board'!$H$5="Persistent Systems Ltd.",'PERSISTENT 23-24&amp;24-25'!C319,IF('dash board'!$H$5="Ipca Laboratories Ltd.",'IPCALAB 7-4-23&amp;24,24&amp;25'!G319,IF('dash board'!$H$5="MRF Ltd.",'-MRF-7423-24&amp;24-25'!C319,"")))))</f>
        <v>1647.7</v>
      </c>
      <c r="F320">
        <f>IF('dash board'!$H$5="Dixon Technologies (India) Ltd.",'DIXON7423-24&amp;24-25'!L319,IF('dash board'!$H$5="Bharat Forge Ltd.",'BHARATFOR 7424-25&amp;23-24'!L319,IF('dash board'!$H$5="Persistent Systems Ltd.",'PERSISTENT 23-24&amp;24-25'!L319,IF('dash board'!$H$5="Ipca Laboratories Ltd.",'IPCALAB 7-4-23&amp;24,24&amp;25'!F319,IF('dash board'!$H$5="MRF Ltd.",'-MRF-7423-24&amp;24-25'!L319,"")))))</f>
        <v>974673</v>
      </c>
    </row>
    <row r="321" spans="1:6" x14ac:dyDescent="0.3">
      <c r="A321" s="126">
        <v>45652</v>
      </c>
      <c r="B321">
        <f>IF('dash board'!$H$5="Dixon Technologies (India) Ltd.",'DIXON7423-24&amp;24-25'!H320,IF('dash board'!$H$5="Bharat Forge Ltd.",'BHARATFOR 7424-25&amp;23-24'!B320,IF('dash board'!$H$5="Persistent Systems Ltd.",'PERSISTENT 23-24&amp;24-25'!H320,IF('dash board'!$H$5="Ipca Laboratories Ltd.",'IPCALAB 7-4-23&amp;24,24&amp;25'!D320,IF('dash board'!$H$5="MRF Ltd.",'-MRF-7423-24&amp;24-25'!H320,"")))))</f>
        <v>1632.65</v>
      </c>
      <c r="C321">
        <f>IF('dash board'!$H$5="Dixon Technologies (India) Ltd.",'DIXON7423-24&amp;24-25'!D320,IF('dash board'!$H$5="Bharat Forge Ltd.",'BHARATFOR 7424-25&amp;23-24'!D320,IF('dash board'!$H$5="Persistent Systems Ltd.",'PERSISTENT 23-24&amp;24-25'!D320,IF('dash board'!$H$5="Ipca Laboratories Ltd.",'IPCALAB 7-4-23&amp;24,24&amp;25'!H320,IF('dash board'!$H$5="MRF Ltd.",'-MRF-7423-24&amp;24-25'!D320,"")))))</f>
        <v>1640</v>
      </c>
      <c r="D321">
        <f>IF('dash board'!$H$5="Dixon Technologies (India) Ltd.",'DIXON7423-24&amp;24-25'!E320,IF('dash board'!$H$5="Bharat Forge Ltd.",'BHARATFOR 7424-25&amp;23-24'!E320,IF('dash board'!$H$5="Persistent Systems Ltd.",'PERSISTENT 23-24&amp;24-25'!E320,IF('dash board'!$H$5="Ipca Laboratories Ltd.",'IPCALAB 7-4-23&amp;24,24&amp;25'!I320,IF('dash board'!$H$5="MRF Ltd.",'-MRF-7423-24&amp;24-25'!E320,"")))))</f>
        <v>1587.8</v>
      </c>
      <c r="E321">
        <f>IF('dash board'!$H$5="Dixon Technologies (India) Ltd.",'DIXON7423-24&amp;24-25'!C320,IF('dash board'!$H$5="Bharat Forge Ltd.",'BHARATFOR 7424-25&amp;23-24'!C320,IF('dash board'!$H$5="Persistent Systems Ltd.",'PERSISTENT 23-24&amp;24-25'!C320,IF('dash board'!$H$5="Ipca Laboratories Ltd.",'IPCALAB 7-4-23&amp;24,24&amp;25'!G320,IF('dash board'!$H$5="MRF Ltd.",'-MRF-7423-24&amp;24-25'!C320,"")))))</f>
        <v>1594.4</v>
      </c>
      <c r="F321">
        <f>IF('dash board'!$H$5="Dixon Technologies (India) Ltd.",'DIXON7423-24&amp;24-25'!L320,IF('dash board'!$H$5="Bharat Forge Ltd.",'BHARATFOR 7424-25&amp;23-24'!L320,IF('dash board'!$H$5="Persistent Systems Ltd.",'PERSISTENT 23-24&amp;24-25'!L320,IF('dash board'!$H$5="Ipca Laboratories Ltd.",'IPCALAB 7-4-23&amp;24,24&amp;25'!F320,IF('dash board'!$H$5="MRF Ltd.",'-MRF-7423-24&amp;24-25'!L320,"")))))</f>
        <v>473894</v>
      </c>
    </row>
    <row r="322" spans="1:6" x14ac:dyDescent="0.3">
      <c r="A322" s="126">
        <v>45650</v>
      </c>
      <c r="B322">
        <f>IF('dash board'!$H$5="Dixon Technologies (India) Ltd.",'DIXON7423-24&amp;24-25'!H321,IF('dash board'!$H$5="Bharat Forge Ltd.",'BHARATFOR 7424-25&amp;23-24'!B321,IF('dash board'!$H$5="Persistent Systems Ltd.",'PERSISTENT 23-24&amp;24-25'!H321,IF('dash board'!$H$5="Ipca Laboratories Ltd.",'IPCALAB 7-4-23&amp;24,24&amp;25'!D321,IF('dash board'!$H$5="MRF Ltd.",'-MRF-7423-24&amp;24-25'!H321,"")))))</f>
        <v>1594.4</v>
      </c>
      <c r="C322">
        <f>IF('dash board'!$H$5="Dixon Technologies (India) Ltd.",'DIXON7423-24&amp;24-25'!D321,IF('dash board'!$H$5="Bharat Forge Ltd.",'BHARATFOR 7424-25&amp;23-24'!D321,IF('dash board'!$H$5="Persistent Systems Ltd.",'PERSISTENT 23-24&amp;24-25'!D321,IF('dash board'!$H$5="Ipca Laboratories Ltd.",'IPCALAB 7-4-23&amp;24,24&amp;25'!H321,IF('dash board'!$H$5="MRF Ltd.",'-MRF-7423-24&amp;24-25'!D321,"")))))</f>
        <v>1600</v>
      </c>
      <c r="D322">
        <f>IF('dash board'!$H$5="Dixon Technologies (India) Ltd.",'DIXON7423-24&amp;24-25'!E321,IF('dash board'!$H$5="Bharat Forge Ltd.",'BHARATFOR 7424-25&amp;23-24'!E321,IF('dash board'!$H$5="Persistent Systems Ltd.",'PERSISTENT 23-24&amp;24-25'!E321,IF('dash board'!$H$5="Ipca Laboratories Ltd.",'IPCALAB 7-4-23&amp;24,24&amp;25'!I321,IF('dash board'!$H$5="MRF Ltd.",'-MRF-7423-24&amp;24-25'!E321,"")))))</f>
        <v>1568.35</v>
      </c>
      <c r="E322">
        <f>IF('dash board'!$H$5="Dixon Technologies (India) Ltd.",'DIXON7423-24&amp;24-25'!C321,IF('dash board'!$H$5="Bharat Forge Ltd.",'BHARATFOR 7424-25&amp;23-24'!C321,IF('dash board'!$H$5="Persistent Systems Ltd.",'PERSISTENT 23-24&amp;24-25'!C321,IF('dash board'!$H$5="Ipca Laboratories Ltd.",'IPCALAB 7-4-23&amp;24,24&amp;25'!G321,IF('dash board'!$H$5="MRF Ltd.",'-MRF-7423-24&amp;24-25'!C321,"")))))</f>
        <v>1582</v>
      </c>
      <c r="F322">
        <f>IF('dash board'!$H$5="Dixon Technologies (India) Ltd.",'DIXON7423-24&amp;24-25'!L321,IF('dash board'!$H$5="Bharat Forge Ltd.",'BHARATFOR 7424-25&amp;23-24'!L321,IF('dash board'!$H$5="Persistent Systems Ltd.",'PERSISTENT 23-24&amp;24-25'!L321,IF('dash board'!$H$5="Ipca Laboratories Ltd.",'IPCALAB 7-4-23&amp;24,24&amp;25'!F321,IF('dash board'!$H$5="MRF Ltd.",'-MRF-7423-24&amp;24-25'!L321,"")))))</f>
        <v>343179</v>
      </c>
    </row>
    <row r="323" spans="1:6" x14ac:dyDescent="0.3">
      <c r="A323" s="126">
        <v>45649</v>
      </c>
      <c r="B323">
        <f>IF('dash board'!$H$5="Dixon Technologies (India) Ltd.",'DIXON7423-24&amp;24-25'!H322,IF('dash board'!$H$5="Bharat Forge Ltd.",'BHARATFOR 7424-25&amp;23-24'!B322,IF('dash board'!$H$5="Persistent Systems Ltd.",'PERSISTENT 23-24&amp;24-25'!H322,IF('dash board'!$H$5="Ipca Laboratories Ltd.",'IPCALAB 7-4-23&amp;24,24&amp;25'!D322,IF('dash board'!$H$5="MRF Ltd.",'-MRF-7423-24&amp;24-25'!H322,"")))))</f>
        <v>1581.7</v>
      </c>
      <c r="C323">
        <f>IF('dash board'!$H$5="Dixon Technologies (India) Ltd.",'DIXON7423-24&amp;24-25'!D322,IF('dash board'!$H$5="Bharat Forge Ltd.",'BHARATFOR 7424-25&amp;23-24'!D322,IF('dash board'!$H$5="Persistent Systems Ltd.",'PERSISTENT 23-24&amp;24-25'!D322,IF('dash board'!$H$5="Ipca Laboratories Ltd.",'IPCALAB 7-4-23&amp;24,24&amp;25'!H322,IF('dash board'!$H$5="MRF Ltd.",'-MRF-7423-24&amp;24-25'!D322,"")))))</f>
        <v>1625.05</v>
      </c>
      <c r="D323">
        <f>IF('dash board'!$H$5="Dixon Technologies (India) Ltd.",'DIXON7423-24&amp;24-25'!E322,IF('dash board'!$H$5="Bharat Forge Ltd.",'BHARATFOR 7424-25&amp;23-24'!E322,IF('dash board'!$H$5="Persistent Systems Ltd.",'PERSISTENT 23-24&amp;24-25'!E322,IF('dash board'!$H$5="Ipca Laboratories Ltd.",'IPCALAB 7-4-23&amp;24,24&amp;25'!I322,IF('dash board'!$H$5="MRF Ltd.",'-MRF-7423-24&amp;24-25'!E322,"")))))</f>
        <v>1570.1</v>
      </c>
      <c r="E323">
        <f>IF('dash board'!$H$5="Dixon Technologies (India) Ltd.",'DIXON7423-24&amp;24-25'!C322,IF('dash board'!$H$5="Bharat Forge Ltd.",'BHARATFOR 7424-25&amp;23-24'!C322,IF('dash board'!$H$5="Persistent Systems Ltd.",'PERSISTENT 23-24&amp;24-25'!C322,IF('dash board'!$H$5="Ipca Laboratories Ltd.",'IPCALAB 7-4-23&amp;24,24&amp;25'!G322,IF('dash board'!$H$5="MRF Ltd.",'-MRF-7423-24&amp;24-25'!C322,"")))))</f>
        <v>1585.8</v>
      </c>
      <c r="F323">
        <f>IF('dash board'!$H$5="Dixon Technologies (India) Ltd.",'DIXON7423-24&amp;24-25'!L322,IF('dash board'!$H$5="Bharat Forge Ltd.",'BHARATFOR 7424-25&amp;23-24'!L322,IF('dash board'!$H$5="Persistent Systems Ltd.",'PERSISTENT 23-24&amp;24-25'!L322,IF('dash board'!$H$5="Ipca Laboratories Ltd.",'IPCALAB 7-4-23&amp;24,24&amp;25'!F322,IF('dash board'!$H$5="MRF Ltd.",'-MRF-7423-24&amp;24-25'!L322,"")))))</f>
        <v>409991</v>
      </c>
    </row>
    <row r="324" spans="1:6" x14ac:dyDescent="0.3">
      <c r="A324" s="126">
        <v>45646</v>
      </c>
      <c r="B324">
        <f>IF('dash board'!$H$5="Dixon Technologies (India) Ltd.",'DIXON7423-24&amp;24-25'!H323,IF('dash board'!$H$5="Bharat Forge Ltd.",'BHARATFOR 7424-25&amp;23-24'!B323,IF('dash board'!$H$5="Persistent Systems Ltd.",'PERSISTENT 23-24&amp;24-25'!H323,IF('dash board'!$H$5="Ipca Laboratories Ltd.",'IPCALAB 7-4-23&amp;24,24&amp;25'!D323,IF('dash board'!$H$5="MRF Ltd.",'-MRF-7423-24&amp;24-25'!H323,"")))))</f>
        <v>1585.8</v>
      </c>
      <c r="C324">
        <f>IF('dash board'!$H$5="Dixon Technologies (India) Ltd.",'DIXON7423-24&amp;24-25'!D323,IF('dash board'!$H$5="Bharat Forge Ltd.",'BHARATFOR 7424-25&amp;23-24'!D323,IF('dash board'!$H$5="Persistent Systems Ltd.",'PERSISTENT 23-24&amp;24-25'!D323,IF('dash board'!$H$5="Ipca Laboratories Ltd.",'IPCALAB 7-4-23&amp;24,24&amp;25'!H323,IF('dash board'!$H$5="MRF Ltd.",'-MRF-7423-24&amp;24-25'!D323,"")))))</f>
        <v>1603.75</v>
      </c>
      <c r="D324">
        <f>IF('dash board'!$H$5="Dixon Technologies (India) Ltd.",'DIXON7423-24&amp;24-25'!E323,IF('dash board'!$H$5="Bharat Forge Ltd.",'BHARATFOR 7424-25&amp;23-24'!E323,IF('dash board'!$H$5="Persistent Systems Ltd.",'PERSISTENT 23-24&amp;24-25'!E323,IF('dash board'!$H$5="Ipca Laboratories Ltd.",'IPCALAB 7-4-23&amp;24,24&amp;25'!I323,IF('dash board'!$H$5="MRF Ltd.",'-MRF-7423-24&amp;24-25'!E323,"")))))</f>
        <v>1569.35</v>
      </c>
      <c r="E324">
        <f>IF('dash board'!$H$5="Dixon Technologies (India) Ltd.",'DIXON7423-24&amp;24-25'!C323,IF('dash board'!$H$5="Bharat Forge Ltd.",'BHARATFOR 7424-25&amp;23-24'!C323,IF('dash board'!$H$5="Persistent Systems Ltd.",'PERSISTENT 23-24&amp;24-25'!C323,IF('dash board'!$H$5="Ipca Laboratories Ltd.",'IPCALAB 7-4-23&amp;24,24&amp;25'!G323,IF('dash board'!$H$5="MRF Ltd.",'-MRF-7423-24&amp;24-25'!C323,"")))))</f>
        <v>1597</v>
      </c>
      <c r="F324">
        <f>IF('dash board'!$H$5="Dixon Technologies (India) Ltd.",'DIXON7423-24&amp;24-25'!L323,IF('dash board'!$H$5="Bharat Forge Ltd.",'BHARATFOR 7424-25&amp;23-24'!L323,IF('dash board'!$H$5="Persistent Systems Ltd.",'PERSISTENT 23-24&amp;24-25'!L323,IF('dash board'!$H$5="Ipca Laboratories Ltd.",'IPCALAB 7-4-23&amp;24,24&amp;25'!F323,IF('dash board'!$H$5="MRF Ltd.",'-MRF-7423-24&amp;24-25'!L323,"")))))</f>
        <v>246768</v>
      </c>
    </row>
    <row r="325" spans="1:6" x14ac:dyDescent="0.3">
      <c r="A325" s="126">
        <v>45645</v>
      </c>
      <c r="B325">
        <f>IF('dash board'!$H$5="Dixon Technologies (India) Ltd.",'DIXON7423-24&amp;24-25'!H324,IF('dash board'!$H$5="Bharat Forge Ltd.",'BHARATFOR 7424-25&amp;23-24'!B324,IF('dash board'!$H$5="Persistent Systems Ltd.",'PERSISTENT 23-24&amp;24-25'!H324,IF('dash board'!$H$5="Ipca Laboratories Ltd.",'IPCALAB 7-4-23&amp;24,24&amp;25'!D324,IF('dash board'!$H$5="MRF Ltd.",'-MRF-7423-24&amp;24-25'!H324,"")))))</f>
        <v>1582.5</v>
      </c>
      <c r="C325">
        <f>IF('dash board'!$H$5="Dixon Technologies (India) Ltd.",'DIXON7423-24&amp;24-25'!D324,IF('dash board'!$H$5="Bharat Forge Ltd.",'BHARATFOR 7424-25&amp;23-24'!D324,IF('dash board'!$H$5="Persistent Systems Ltd.",'PERSISTENT 23-24&amp;24-25'!D324,IF('dash board'!$H$5="Ipca Laboratories Ltd.",'IPCALAB 7-4-23&amp;24,24&amp;25'!H324,IF('dash board'!$H$5="MRF Ltd.",'-MRF-7423-24&amp;24-25'!D324,"")))))</f>
        <v>1616.4</v>
      </c>
      <c r="D325">
        <f>IF('dash board'!$H$5="Dixon Technologies (India) Ltd.",'DIXON7423-24&amp;24-25'!E324,IF('dash board'!$H$5="Bharat Forge Ltd.",'BHARATFOR 7424-25&amp;23-24'!E324,IF('dash board'!$H$5="Persistent Systems Ltd.",'PERSISTENT 23-24&amp;24-25'!E324,IF('dash board'!$H$5="Ipca Laboratories Ltd.",'IPCALAB 7-4-23&amp;24,24&amp;25'!I324,IF('dash board'!$H$5="MRF Ltd.",'-MRF-7423-24&amp;24-25'!E324,"")))))</f>
        <v>1578</v>
      </c>
      <c r="E325">
        <f>IF('dash board'!$H$5="Dixon Technologies (India) Ltd.",'DIXON7423-24&amp;24-25'!C324,IF('dash board'!$H$5="Bharat Forge Ltd.",'BHARATFOR 7424-25&amp;23-24'!C324,IF('dash board'!$H$5="Persistent Systems Ltd.",'PERSISTENT 23-24&amp;24-25'!C324,IF('dash board'!$H$5="Ipca Laboratories Ltd.",'IPCALAB 7-4-23&amp;24,24&amp;25'!G324,IF('dash board'!$H$5="MRF Ltd.",'-MRF-7423-24&amp;24-25'!C324,"")))))</f>
        <v>1607.95</v>
      </c>
      <c r="F325">
        <f>IF('dash board'!$H$5="Dixon Technologies (India) Ltd.",'DIXON7423-24&amp;24-25'!L324,IF('dash board'!$H$5="Bharat Forge Ltd.",'BHARATFOR 7424-25&amp;23-24'!L324,IF('dash board'!$H$5="Persistent Systems Ltd.",'PERSISTENT 23-24&amp;24-25'!L324,IF('dash board'!$H$5="Ipca Laboratories Ltd.",'IPCALAB 7-4-23&amp;24,24&amp;25'!F324,IF('dash board'!$H$5="MRF Ltd.",'-MRF-7423-24&amp;24-25'!L324,"")))))</f>
        <v>683300</v>
      </c>
    </row>
    <row r="326" spans="1:6" x14ac:dyDescent="0.3">
      <c r="A326" s="126">
        <v>45644</v>
      </c>
      <c r="B326">
        <f>IF('dash board'!$H$5="Dixon Technologies (India) Ltd.",'DIXON7423-24&amp;24-25'!H325,IF('dash board'!$H$5="Bharat Forge Ltd.",'BHARATFOR 7424-25&amp;23-24'!B325,IF('dash board'!$H$5="Persistent Systems Ltd.",'PERSISTENT 23-24&amp;24-25'!H325,IF('dash board'!$H$5="Ipca Laboratories Ltd.",'IPCALAB 7-4-23&amp;24,24&amp;25'!D325,IF('dash board'!$H$5="MRF Ltd.",'-MRF-7423-24&amp;24-25'!H325,"")))))</f>
        <v>1594.95</v>
      </c>
      <c r="C326">
        <f>IF('dash board'!$H$5="Dixon Technologies (India) Ltd.",'DIXON7423-24&amp;24-25'!D325,IF('dash board'!$H$5="Bharat Forge Ltd.",'BHARATFOR 7424-25&amp;23-24'!D325,IF('dash board'!$H$5="Persistent Systems Ltd.",'PERSISTENT 23-24&amp;24-25'!D325,IF('dash board'!$H$5="Ipca Laboratories Ltd.",'IPCALAB 7-4-23&amp;24,24&amp;25'!H325,IF('dash board'!$H$5="MRF Ltd.",'-MRF-7423-24&amp;24-25'!D325,"")))))</f>
        <v>1602.5</v>
      </c>
      <c r="D326">
        <f>IF('dash board'!$H$5="Dixon Technologies (India) Ltd.",'DIXON7423-24&amp;24-25'!E325,IF('dash board'!$H$5="Bharat Forge Ltd.",'BHARATFOR 7424-25&amp;23-24'!E325,IF('dash board'!$H$5="Persistent Systems Ltd.",'PERSISTENT 23-24&amp;24-25'!E325,IF('dash board'!$H$5="Ipca Laboratories Ltd.",'IPCALAB 7-4-23&amp;24,24&amp;25'!I325,IF('dash board'!$H$5="MRF Ltd.",'-MRF-7423-24&amp;24-25'!E325,"")))))</f>
        <v>1478.5</v>
      </c>
      <c r="E326">
        <f>IF('dash board'!$H$5="Dixon Technologies (India) Ltd.",'DIXON7423-24&amp;24-25'!C325,IF('dash board'!$H$5="Bharat Forge Ltd.",'BHARATFOR 7424-25&amp;23-24'!C325,IF('dash board'!$H$5="Persistent Systems Ltd.",'PERSISTENT 23-24&amp;24-25'!C325,IF('dash board'!$H$5="Ipca Laboratories Ltd.",'IPCALAB 7-4-23&amp;24,24&amp;25'!G325,IF('dash board'!$H$5="MRF Ltd.",'-MRF-7423-24&amp;24-25'!C325,"")))))</f>
        <v>1485.95</v>
      </c>
      <c r="F326">
        <f>IF('dash board'!$H$5="Dixon Technologies (India) Ltd.",'DIXON7423-24&amp;24-25'!L325,IF('dash board'!$H$5="Bharat Forge Ltd.",'BHARATFOR 7424-25&amp;23-24'!L325,IF('dash board'!$H$5="Persistent Systems Ltd.",'PERSISTENT 23-24&amp;24-25'!L325,IF('dash board'!$H$5="Ipca Laboratories Ltd.",'IPCALAB 7-4-23&amp;24,24&amp;25'!F325,IF('dash board'!$H$5="MRF Ltd.",'-MRF-7423-24&amp;24-25'!L325,"")))))</f>
        <v>1726013</v>
      </c>
    </row>
    <row r="327" spans="1:6" x14ac:dyDescent="0.3">
      <c r="A327" s="126">
        <v>45643</v>
      </c>
      <c r="B327">
        <f>IF('dash board'!$H$5="Dixon Technologies (India) Ltd.",'DIXON7423-24&amp;24-25'!H326,IF('dash board'!$H$5="Bharat Forge Ltd.",'BHARATFOR 7424-25&amp;23-24'!B326,IF('dash board'!$H$5="Persistent Systems Ltd.",'PERSISTENT 23-24&amp;24-25'!H326,IF('dash board'!$H$5="Ipca Laboratories Ltd.",'IPCALAB 7-4-23&amp;24,24&amp;25'!D326,IF('dash board'!$H$5="MRF Ltd.",'-MRF-7423-24&amp;24-25'!H326,"")))))</f>
        <v>1513.2</v>
      </c>
      <c r="C327">
        <f>IF('dash board'!$H$5="Dixon Technologies (India) Ltd.",'DIXON7423-24&amp;24-25'!D326,IF('dash board'!$H$5="Bharat Forge Ltd.",'BHARATFOR 7424-25&amp;23-24'!D326,IF('dash board'!$H$5="Persistent Systems Ltd.",'PERSISTENT 23-24&amp;24-25'!D326,IF('dash board'!$H$5="Ipca Laboratories Ltd.",'IPCALAB 7-4-23&amp;24,24&amp;25'!H326,IF('dash board'!$H$5="MRF Ltd.",'-MRF-7423-24&amp;24-25'!D326,"")))))</f>
        <v>1595.25</v>
      </c>
      <c r="D327">
        <f>IF('dash board'!$H$5="Dixon Technologies (India) Ltd.",'DIXON7423-24&amp;24-25'!E326,IF('dash board'!$H$5="Bharat Forge Ltd.",'BHARATFOR 7424-25&amp;23-24'!E326,IF('dash board'!$H$5="Persistent Systems Ltd.",'PERSISTENT 23-24&amp;24-25'!E326,IF('dash board'!$H$5="Ipca Laboratories Ltd.",'IPCALAB 7-4-23&amp;24,24&amp;25'!I326,IF('dash board'!$H$5="MRF Ltd.",'-MRF-7423-24&amp;24-25'!E326,"")))))</f>
        <v>1503.55</v>
      </c>
      <c r="E327">
        <f>IF('dash board'!$H$5="Dixon Technologies (India) Ltd.",'DIXON7423-24&amp;24-25'!C326,IF('dash board'!$H$5="Bharat Forge Ltd.",'BHARATFOR 7424-25&amp;23-24'!C326,IF('dash board'!$H$5="Persistent Systems Ltd.",'PERSISTENT 23-24&amp;24-25'!C326,IF('dash board'!$H$5="Ipca Laboratories Ltd.",'IPCALAB 7-4-23&amp;24,24&amp;25'!G326,IF('dash board'!$H$5="MRF Ltd.",'-MRF-7423-24&amp;24-25'!C326,"")))))</f>
        <v>1561.4</v>
      </c>
      <c r="F327">
        <f>IF('dash board'!$H$5="Dixon Technologies (India) Ltd.",'DIXON7423-24&amp;24-25'!L326,IF('dash board'!$H$5="Bharat Forge Ltd.",'BHARATFOR 7424-25&amp;23-24'!L326,IF('dash board'!$H$5="Persistent Systems Ltd.",'PERSISTENT 23-24&amp;24-25'!L326,IF('dash board'!$H$5="Ipca Laboratories Ltd.",'IPCALAB 7-4-23&amp;24,24&amp;25'!F326,IF('dash board'!$H$5="MRF Ltd.",'-MRF-7423-24&amp;24-25'!L326,"")))))</f>
        <v>3843702</v>
      </c>
    </row>
    <row r="328" spans="1:6" x14ac:dyDescent="0.3">
      <c r="A328" s="126">
        <v>45642</v>
      </c>
      <c r="B328">
        <f>IF('dash board'!$H$5="Dixon Technologies (India) Ltd.",'DIXON7423-24&amp;24-25'!H327,IF('dash board'!$H$5="Bharat Forge Ltd.",'BHARATFOR 7424-25&amp;23-24'!B327,IF('dash board'!$H$5="Persistent Systems Ltd.",'PERSISTENT 23-24&amp;24-25'!H327,IF('dash board'!$H$5="Ipca Laboratories Ltd.",'IPCALAB 7-4-23&amp;24,24&amp;25'!D327,IF('dash board'!$H$5="MRF Ltd.",'-MRF-7423-24&amp;24-25'!H327,"")))))</f>
        <v>1558.15</v>
      </c>
      <c r="C328">
        <f>IF('dash board'!$H$5="Dixon Technologies (India) Ltd.",'DIXON7423-24&amp;24-25'!D327,IF('dash board'!$H$5="Bharat Forge Ltd.",'BHARATFOR 7424-25&amp;23-24'!D327,IF('dash board'!$H$5="Persistent Systems Ltd.",'PERSISTENT 23-24&amp;24-25'!D327,IF('dash board'!$H$5="Ipca Laboratories Ltd.",'IPCALAB 7-4-23&amp;24,24&amp;25'!H327,IF('dash board'!$H$5="MRF Ltd.",'-MRF-7423-24&amp;24-25'!D327,"")))))</f>
        <v>1581.4</v>
      </c>
      <c r="D328">
        <f>IF('dash board'!$H$5="Dixon Technologies (India) Ltd.",'DIXON7423-24&amp;24-25'!E327,IF('dash board'!$H$5="Bharat Forge Ltd.",'BHARATFOR 7424-25&amp;23-24'!E327,IF('dash board'!$H$5="Persistent Systems Ltd.",'PERSISTENT 23-24&amp;24-25'!E327,IF('dash board'!$H$5="Ipca Laboratories Ltd.",'IPCALAB 7-4-23&amp;24,24&amp;25'!I327,IF('dash board'!$H$5="MRF Ltd.",'-MRF-7423-24&amp;24-25'!E327,"")))))</f>
        <v>1552.85</v>
      </c>
      <c r="E328">
        <f>IF('dash board'!$H$5="Dixon Technologies (India) Ltd.",'DIXON7423-24&amp;24-25'!C327,IF('dash board'!$H$5="Bharat Forge Ltd.",'BHARATFOR 7424-25&amp;23-24'!C327,IF('dash board'!$H$5="Persistent Systems Ltd.",'PERSISTENT 23-24&amp;24-25'!C327,IF('dash board'!$H$5="Ipca Laboratories Ltd.",'IPCALAB 7-4-23&amp;24,24&amp;25'!G327,IF('dash board'!$H$5="MRF Ltd.",'-MRF-7423-24&amp;24-25'!C327,"")))))</f>
        <v>1570.8</v>
      </c>
      <c r="F328">
        <f>IF('dash board'!$H$5="Dixon Technologies (India) Ltd.",'DIXON7423-24&amp;24-25'!L327,IF('dash board'!$H$5="Bharat Forge Ltd.",'BHARATFOR 7424-25&amp;23-24'!L327,IF('dash board'!$H$5="Persistent Systems Ltd.",'PERSISTENT 23-24&amp;24-25'!L327,IF('dash board'!$H$5="Ipca Laboratories Ltd.",'IPCALAB 7-4-23&amp;24,24&amp;25'!F327,IF('dash board'!$H$5="MRF Ltd.",'-MRF-7423-24&amp;24-25'!L327,"")))))</f>
        <v>485729</v>
      </c>
    </row>
    <row r="329" spans="1:6" x14ac:dyDescent="0.3">
      <c r="A329" s="126">
        <v>45639</v>
      </c>
      <c r="B329">
        <f>IF('dash board'!$H$5="Dixon Technologies (India) Ltd.",'DIXON7423-24&amp;24-25'!H328,IF('dash board'!$H$5="Bharat Forge Ltd.",'BHARATFOR 7424-25&amp;23-24'!B328,IF('dash board'!$H$5="Persistent Systems Ltd.",'PERSISTENT 23-24&amp;24-25'!H328,IF('dash board'!$H$5="Ipca Laboratories Ltd.",'IPCALAB 7-4-23&amp;24,24&amp;25'!D328,IF('dash board'!$H$5="MRF Ltd.",'-MRF-7423-24&amp;24-25'!H328,"")))))</f>
        <v>1566.1</v>
      </c>
      <c r="C329">
        <f>IF('dash board'!$H$5="Dixon Technologies (India) Ltd.",'DIXON7423-24&amp;24-25'!D328,IF('dash board'!$H$5="Bharat Forge Ltd.",'BHARATFOR 7424-25&amp;23-24'!D328,IF('dash board'!$H$5="Persistent Systems Ltd.",'PERSISTENT 23-24&amp;24-25'!D328,IF('dash board'!$H$5="Ipca Laboratories Ltd.",'IPCALAB 7-4-23&amp;24,24&amp;25'!H328,IF('dash board'!$H$5="MRF Ltd.",'-MRF-7423-24&amp;24-25'!D328,"")))))</f>
        <v>1570.15</v>
      </c>
      <c r="D329">
        <f>IF('dash board'!$H$5="Dixon Technologies (India) Ltd.",'DIXON7423-24&amp;24-25'!E328,IF('dash board'!$H$5="Bharat Forge Ltd.",'BHARATFOR 7424-25&amp;23-24'!E328,IF('dash board'!$H$5="Persistent Systems Ltd.",'PERSISTENT 23-24&amp;24-25'!E328,IF('dash board'!$H$5="Ipca Laboratories Ltd.",'IPCALAB 7-4-23&amp;24,24&amp;25'!I328,IF('dash board'!$H$5="MRF Ltd.",'-MRF-7423-24&amp;24-25'!E328,"")))))</f>
        <v>1534</v>
      </c>
      <c r="E329">
        <f>IF('dash board'!$H$5="Dixon Technologies (India) Ltd.",'DIXON7423-24&amp;24-25'!C328,IF('dash board'!$H$5="Bharat Forge Ltd.",'BHARATFOR 7424-25&amp;23-24'!C328,IF('dash board'!$H$5="Persistent Systems Ltd.",'PERSISTENT 23-24&amp;24-25'!C328,IF('dash board'!$H$5="Ipca Laboratories Ltd.",'IPCALAB 7-4-23&amp;24,24&amp;25'!G328,IF('dash board'!$H$5="MRF Ltd.",'-MRF-7423-24&amp;24-25'!C328,"")))))</f>
        <v>1544.4</v>
      </c>
      <c r="F329">
        <f>IF('dash board'!$H$5="Dixon Technologies (India) Ltd.",'DIXON7423-24&amp;24-25'!L328,IF('dash board'!$H$5="Bharat Forge Ltd.",'BHARATFOR 7424-25&amp;23-24'!L328,IF('dash board'!$H$5="Persistent Systems Ltd.",'PERSISTENT 23-24&amp;24-25'!L328,IF('dash board'!$H$5="Ipca Laboratories Ltd.",'IPCALAB 7-4-23&amp;24,24&amp;25'!F328,IF('dash board'!$H$5="MRF Ltd.",'-MRF-7423-24&amp;24-25'!L328,"")))))</f>
        <v>125142</v>
      </c>
    </row>
    <row r="330" spans="1:6" x14ac:dyDescent="0.3">
      <c r="A330" s="126">
        <v>45638</v>
      </c>
      <c r="B330">
        <f>IF('dash board'!$H$5="Dixon Technologies (India) Ltd.",'DIXON7423-24&amp;24-25'!H329,IF('dash board'!$H$5="Bharat Forge Ltd.",'BHARATFOR 7424-25&amp;23-24'!B329,IF('dash board'!$H$5="Persistent Systems Ltd.",'PERSISTENT 23-24&amp;24-25'!H329,IF('dash board'!$H$5="Ipca Laboratories Ltd.",'IPCALAB 7-4-23&amp;24,24&amp;25'!D329,IF('dash board'!$H$5="MRF Ltd.",'-MRF-7423-24&amp;24-25'!H329,"")))))</f>
        <v>1534.05</v>
      </c>
      <c r="C330">
        <f>IF('dash board'!$H$5="Dixon Technologies (India) Ltd.",'DIXON7423-24&amp;24-25'!D329,IF('dash board'!$H$5="Bharat Forge Ltd.",'BHARATFOR 7424-25&amp;23-24'!D329,IF('dash board'!$H$5="Persistent Systems Ltd.",'PERSISTENT 23-24&amp;24-25'!D329,IF('dash board'!$H$5="Ipca Laboratories Ltd.",'IPCALAB 7-4-23&amp;24,24&amp;25'!H329,IF('dash board'!$H$5="MRF Ltd.",'-MRF-7423-24&amp;24-25'!D329,"")))))</f>
        <v>1565.95</v>
      </c>
      <c r="D330">
        <f>IF('dash board'!$H$5="Dixon Technologies (India) Ltd.",'DIXON7423-24&amp;24-25'!E329,IF('dash board'!$H$5="Bharat Forge Ltd.",'BHARATFOR 7424-25&amp;23-24'!E329,IF('dash board'!$H$5="Persistent Systems Ltd.",'PERSISTENT 23-24&amp;24-25'!E329,IF('dash board'!$H$5="Ipca Laboratories Ltd.",'IPCALAB 7-4-23&amp;24,24&amp;25'!I329,IF('dash board'!$H$5="MRF Ltd.",'-MRF-7423-24&amp;24-25'!E329,"")))))</f>
        <v>1530</v>
      </c>
      <c r="E330">
        <f>IF('dash board'!$H$5="Dixon Technologies (India) Ltd.",'DIXON7423-24&amp;24-25'!C329,IF('dash board'!$H$5="Bharat Forge Ltd.",'BHARATFOR 7424-25&amp;23-24'!C329,IF('dash board'!$H$5="Persistent Systems Ltd.",'PERSISTENT 23-24&amp;24-25'!C329,IF('dash board'!$H$5="Ipca Laboratories Ltd.",'IPCALAB 7-4-23&amp;24,24&amp;25'!G329,IF('dash board'!$H$5="MRF Ltd.",'-MRF-7423-24&amp;24-25'!C329,"")))))</f>
        <v>1549.7</v>
      </c>
      <c r="F330">
        <f>IF('dash board'!$H$5="Dixon Technologies (India) Ltd.",'DIXON7423-24&amp;24-25'!L329,IF('dash board'!$H$5="Bharat Forge Ltd.",'BHARATFOR 7424-25&amp;23-24'!L329,IF('dash board'!$H$5="Persistent Systems Ltd.",'PERSISTENT 23-24&amp;24-25'!L329,IF('dash board'!$H$5="Ipca Laboratories Ltd.",'IPCALAB 7-4-23&amp;24,24&amp;25'!F329,IF('dash board'!$H$5="MRF Ltd.",'-MRF-7423-24&amp;24-25'!L329,"")))))</f>
        <v>111607</v>
      </c>
    </row>
    <row r="331" spans="1:6" x14ac:dyDescent="0.3">
      <c r="A331" s="126">
        <v>45637</v>
      </c>
      <c r="B331">
        <f>IF('dash board'!$H$5="Dixon Technologies (India) Ltd.",'DIXON7423-24&amp;24-25'!H330,IF('dash board'!$H$5="Bharat Forge Ltd.",'BHARATFOR 7424-25&amp;23-24'!B330,IF('dash board'!$H$5="Persistent Systems Ltd.",'PERSISTENT 23-24&amp;24-25'!H330,IF('dash board'!$H$5="Ipca Laboratories Ltd.",'IPCALAB 7-4-23&amp;24,24&amp;25'!D330,IF('dash board'!$H$5="MRF Ltd.",'-MRF-7423-24&amp;24-25'!H330,"")))))</f>
        <v>1560.5</v>
      </c>
      <c r="C331">
        <f>IF('dash board'!$H$5="Dixon Technologies (India) Ltd.",'DIXON7423-24&amp;24-25'!D330,IF('dash board'!$H$5="Bharat Forge Ltd.",'BHARATFOR 7424-25&amp;23-24'!D330,IF('dash board'!$H$5="Persistent Systems Ltd.",'PERSISTENT 23-24&amp;24-25'!D330,IF('dash board'!$H$5="Ipca Laboratories Ltd.",'IPCALAB 7-4-23&amp;24,24&amp;25'!H330,IF('dash board'!$H$5="MRF Ltd.",'-MRF-7423-24&amp;24-25'!D330,"")))))</f>
        <v>1571.85</v>
      </c>
      <c r="D331">
        <f>IF('dash board'!$H$5="Dixon Technologies (India) Ltd.",'DIXON7423-24&amp;24-25'!E330,IF('dash board'!$H$5="Bharat Forge Ltd.",'BHARATFOR 7424-25&amp;23-24'!E330,IF('dash board'!$H$5="Persistent Systems Ltd.",'PERSISTENT 23-24&amp;24-25'!E330,IF('dash board'!$H$5="Ipca Laboratories Ltd.",'IPCALAB 7-4-23&amp;24,24&amp;25'!I330,IF('dash board'!$H$5="MRF Ltd.",'-MRF-7423-24&amp;24-25'!E330,"")))))</f>
        <v>1555</v>
      </c>
      <c r="E331">
        <f>IF('dash board'!$H$5="Dixon Technologies (India) Ltd.",'DIXON7423-24&amp;24-25'!C330,IF('dash board'!$H$5="Bharat Forge Ltd.",'BHARATFOR 7424-25&amp;23-24'!C330,IF('dash board'!$H$5="Persistent Systems Ltd.",'PERSISTENT 23-24&amp;24-25'!C330,IF('dash board'!$H$5="Ipca Laboratories Ltd.",'IPCALAB 7-4-23&amp;24,24&amp;25'!G330,IF('dash board'!$H$5="MRF Ltd.",'-MRF-7423-24&amp;24-25'!C330,"")))))</f>
        <v>1562</v>
      </c>
      <c r="F331">
        <f>IF('dash board'!$H$5="Dixon Technologies (India) Ltd.",'DIXON7423-24&amp;24-25'!L330,IF('dash board'!$H$5="Bharat Forge Ltd.",'BHARATFOR 7424-25&amp;23-24'!L330,IF('dash board'!$H$5="Persistent Systems Ltd.",'PERSISTENT 23-24&amp;24-25'!L330,IF('dash board'!$H$5="Ipca Laboratories Ltd.",'IPCALAB 7-4-23&amp;24,24&amp;25'!F330,IF('dash board'!$H$5="MRF Ltd.",'-MRF-7423-24&amp;24-25'!L330,"")))))</f>
        <v>571035</v>
      </c>
    </row>
    <row r="332" spans="1:6" x14ac:dyDescent="0.3">
      <c r="A332" s="126">
        <v>45636</v>
      </c>
      <c r="B332">
        <f>IF('dash board'!$H$5="Dixon Technologies (India) Ltd.",'DIXON7423-24&amp;24-25'!H331,IF('dash board'!$H$5="Bharat Forge Ltd.",'BHARATFOR 7424-25&amp;23-24'!B331,IF('dash board'!$H$5="Persistent Systems Ltd.",'PERSISTENT 23-24&amp;24-25'!H331,IF('dash board'!$H$5="Ipca Laboratories Ltd.",'IPCALAB 7-4-23&amp;24,24&amp;25'!D331,IF('dash board'!$H$5="MRF Ltd.",'-MRF-7423-24&amp;24-25'!H331,"")))))</f>
        <v>1552.2</v>
      </c>
      <c r="C332">
        <f>IF('dash board'!$H$5="Dixon Technologies (India) Ltd.",'DIXON7423-24&amp;24-25'!D331,IF('dash board'!$H$5="Bharat Forge Ltd.",'BHARATFOR 7424-25&amp;23-24'!D331,IF('dash board'!$H$5="Persistent Systems Ltd.",'PERSISTENT 23-24&amp;24-25'!D331,IF('dash board'!$H$5="Ipca Laboratories Ltd.",'IPCALAB 7-4-23&amp;24,24&amp;25'!H331,IF('dash board'!$H$5="MRF Ltd.",'-MRF-7423-24&amp;24-25'!D331,"")))))</f>
        <v>1558</v>
      </c>
      <c r="D332">
        <f>IF('dash board'!$H$5="Dixon Technologies (India) Ltd.",'DIXON7423-24&amp;24-25'!E331,IF('dash board'!$H$5="Bharat Forge Ltd.",'BHARATFOR 7424-25&amp;23-24'!E331,IF('dash board'!$H$5="Persistent Systems Ltd.",'PERSISTENT 23-24&amp;24-25'!E331,IF('dash board'!$H$5="Ipca Laboratories Ltd.",'IPCALAB 7-4-23&amp;24,24&amp;25'!I331,IF('dash board'!$H$5="MRF Ltd.",'-MRF-7423-24&amp;24-25'!E331,"")))))</f>
        <v>1528.3</v>
      </c>
      <c r="E332">
        <f>IF('dash board'!$H$5="Dixon Technologies (India) Ltd.",'DIXON7423-24&amp;24-25'!C331,IF('dash board'!$H$5="Bharat Forge Ltd.",'BHARATFOR 7424-25&amp;23-24'!C331,IF('dash board'!$H$5="Persistent Systems Ltd.",'PERSISTENT 23-24&amp;24-25'!C331,IF('dash board'!$H$5="Ipca Laboratories Ltd.",'IPCALAB 7-4-23&amp;24,24&amp;25'!G331,IF('dash board'!$H$5="MRF Ltd.",'-MRF-7423-24&amp;24-25'!C331,"")))))</f>
        <v>1542</v>
      </c>
      <c r="F332">
        <f>IF('dash board'!$H$5="Dixon Technologies (India) Ltd.",'DIXON7423-24&amp;24-25'!L331,IF('dash board'!$H$5="Bharat Forge Ltd.",'BHARATFOR 7424-25&amp;23-24'!L331,IF('dash board'!$H$5="Persistent Systems Ltd.",'PERSISTENT 23-24&amp;24-25'!L331,IF('dash board'!$H$5="Ipca Laboratories Ltd.",'IPCALAB 7-4-23&amp;24,24&amp;25'!F331,IF('dash board'!$H$5="MRF Ltd.",'-MRF-7423-24&amp;24-25'!L331,"")))))</f>
        <v>347320</v>
      </c>
    </row>
    <row r="333" spans="1:6" x14ac:dyDescent="0.3">
      <c r="A333" s="126">
        <v>45635</v>
      </c>
      <c r="B333">
        <f>IF('dash board'!$H$5="Dixon Technologies (India) Ltd.",'DIXON7423-24&amp;24-25'!H332,IF('dash board'!$H$5="Bharat Forge Ltd.",'BHARATFOR 7424-25&amp;23-24'!B332,IF('dash board'!$H$5="Persistent Systems Ltd.",'PERSISTENT 23-24&amp;24-25'!H332,IF('dash board'!$H$5="Ipca Laboratories Ltd.",'IPCALAB 7-4-23&amp;24,24&amp;25'!D332,IF('dash board'!$H$5="MRF Ltd.",'-MRF-7423-24&amp;24-25'!H332,"")))))</f>
        <v>1534.35</v>
      </c>
      <c r="C333">
        <f>IF('dash board'!$H$5="Dixon Technologies (India) Ltd.",'DIXON7423-24&amp;24-25'!D332,IF('dash board'!$H$5="Bharat Forge Ltd.",'BHARATFOR 7424-25&amp;23-24'!D332,IF('dash board'!$H$5="Persistent Systems Ltd.",'PERSISTENT 23-24&amp;24-25'!D332,IF('dash board'!$H$5="Ipca Laboratories Ltd.",'IPCALAB 7-4-23&amp;24,24&amp;25'!H332,IF('dash board'!$H$5="MRF Ltd.",'-MRF-7423-24&amp;24-25'!D332,"")))))</f>
        <v>1554.75</v>
      </c>
      <c r="D333">
        <f>IF('dash board'!$H$5="Dixon Technologies (India) Ltd.",'DIXON7423-24&amp;24-25'!E332,IF('dash board'!$H$5="Bharat Forge Ltd.",'BHARATFOR 7424-25&amp;23-24'!E332,IF('dash board'!$H$5="Persistent Systems Ltd.",'PERSISTENT 23-24&amp;24-25'!E332,IF('dash board'!$H$5="Ipca Laboratories Ltd.",'IPCALAB 7-4-23&amp;24,24&amp;25'!I332,IF('dash board'!$H$5="MRF Ltd.",'-MRF-7423-24&amp;24-25'!E332,"")))))</f>
        <v>1517.85</v>
      </c>
      <c r="E333">
        <f>IF('dash board'!$H$5="Dixon Technologies (India) Ltd.",'DIXON7423-24&amp;24-25'!C332,IF('dash board'!$H$5="Bharat Forge Ltd.",'BHARATFOR 7424-25&amp;23-24'!C332,IF('dash board'!$H$5="Persistent Systems Ltd.",'PERSISTENT 23-24&amp;24-25'!C332,IF('dash board'!$H$5="Ipca Laboratories Ltd.",'IPCALAB 7-4-23&amp;24,24&amp;25'!G332,IF('dash board'!$H$5="MRF Ltd.",'-MRF-7423-24&amp;24-25'!C332,"")))))</f>
        <v>1517.85</v>
      </c>
      <c r="F333">
        <f>IF('dash board'!$H$5="Dixon Technologies (India) Ltd.",'DIXON7423-24&amp;24-25'!L332,IF('dash board'!$H$5="Bharat Forge Ltd.",'BHARATFOR 7424-25&amp;23-24'!L332,IF('dash board'!$H$5="Persistent Systems Ltd.",'PERSISTENT 23-24&amp;24-25'!L332,IF('dash board'!$H$5="Ipca Laboratories Ltd.",'IPCALAB 7-4-23&amp;24,24&amp;25'!F332,IF('dash board'!$H$5="MRF Ltd.",'-MRF-7423-24&amp;24-25'!L332,"")))))</f>
        <v>311718</v>
      </c>
    </row>
    <row r="334" spans="1:6" x14ac:dyDescent="0.3">
      <c r="A334" s="126">
        <v>45632</v>
      </c>
      <c r="B334">
        <f>IF('dash board'!$H$5="Dixon Technologies (India) Ltd.",'DIXON7423-24&amp;24-25'!H333,IF('dash board'!$H$5="Bharat Forge Ltd.",'BHARATFOR 7424-25&amp;23-24'!B333,IF('dash board'!$H$5="Persistent Systems Ltd.",'PERSISTENT 23-24&amp;24-25'!H333,IF('dash board'!$H$5="Ipca Laboratories Ltd.",'IPCALAB 7-4-23&amp;24,24&amp;25'!D333,IF('dash board'!$H$5="MRF Ltd.",'-MRF-7423-24&amp;24-25'!H333,"")))))</f>
        <v>1523.75</v>
      </c>
      <c r="C334">
        <f>IF('dash board'!$H$5="Dixon Technologies (India) Ltd.",'DIXON7423-24&amp;24-25'!D333,IF('dash board'!$H$5="Bharat Forge Ltd.",'BHARATFOR 7424-25&amp;23-24'!D333,IF('dash board'!$H$5="Persistent Systems Ltd.",'PERSISTENT 23-24&amp;24-25'!D333,IF('dash board'!$H$5="Ipca Laboratories Ltd.",'IPCALAB 7-4-23&amp;24,24&amp;25'!H333,IF('dash board'!$H$5="MRF Ltd.",'-MRF-7423-24&amp;24-25'!D333,"")))))</f>
        <v>1535.5</v>
      </c>
      <c r="D334">
        <f>IF('dash board'!$H$5="Dixon Technologies (India) Ltd.",'DIXON7423-24&amp;24-25'!E333,IF('dash board'!$H$5="Bharat Forge Ltd.",'BHARATFOR 7424-25&amp;23-24'!E333,IF('dash board'!$H$5="Persistent Systems Ltd.",'PERSISTENT 23-24&amp;24-25'!E333,IF('dash board'!$H$5="Ipca Laboratories Ltd.",'IPCALAB 7-4-23&amp;24,24&amp;25'!I333,IF('dash board'!$H$5="MRF Ltd.",'-MRF-7423-24&amp;24-25'!E333,"")))))</f>
        <v>1503.55</v>
      </c>
      <c r="E334">
        <f>IF('dash board'!$H$5="Dixon Technologies (India) Ltd.",'DIXON7423-24&amp;24-25'!C333,IF('dash board'!$H$5="Bharat Forge Ltd.",'BHARATFOR 7424-25&amp;23-24'!C333,IF('dash board'!$H$5="Persistent Systems Ltd.",'PERSISTENT 23-24&amp;24-25'!C333,IF('dash board'!$H$5="Ipca Laboratories Ltd.",'IPCALAB 7-4-23&amp;24,24&amp;25'!G333,IF('dash board'!$H$5="MRF Ltd.",'-MRF-7423-24&amp;24-25'!C333,"")))))</f>
        <v>1527.5</v>
      </c>
      <c r="F334">
        <f>IF('dash board'!$H$5="Dixon Technologies (India) Ltd.",'DIXON7423-24&amp;24-25'!L333,IF('dash board'!$H$5="Bharat Forge Ltd.",'BHARATFOR 7424-25&amp;23-24'!L333,IF('dash board'!$H$5="Persistent Systems Ltd.",'PERSISTENT 23-24&amp;24-25'!L333,IF('dash board'!$H$5="Ipca Laboratories Ltd.",'IPCALAB 7-4-23&amp;24,24&amp;25'!F333,IF('dash board'!$H$5="MRF Ltd.",'-MRF-7423-24&amp;24-25'!L333,"")))))</f>
        <v>190260</v>
      </c>
    </row>
    <row r="335" spans="1:6" x14ac:dyDescent="0.3">
      <c r="A335" s="126">
        <v>45631</v>
      </c>
      <c r="B335">
        <f>IF('dash board'!$H$5="Dixon Technologies (India) Ltd.",'DIXON7423-24&amp;24-25'!H334,IF('dash board'!$H$5="Bharat Forge Ltd.",'BHARATFOR 7424-25&amp;23-24'!B334,IF('dash board'!$H$5="Persistent Systems Ltd.",'PERSISTENT 23-24&amp;24-25'!H334,IF('dash board'!$H$5="Ipca Laboratories Ltd.",'IPCALAB 7-4-23&amp;24,24&amp;25'!D334,IF('dash board'!$H$5="MRF Ltd.",'-MRF-7423-24&amp;24-25'!H334,"")))))</f>
        <v>1538.2</v>
      </c>
      <c r="C335">
        <f>IF('dash board'!$H$5="Dixon Technologies (India) Ltd.",'DIXON7423-24&amp;24-25'!D334,IF('dash board'!$H$5="Bharat Forge Ltd.",'BHARATFOR 7424-25&amp;23-24'!D334,IF('dash board'!$H$5="Persistent Systems Ltd.",'PERSISTENT 23-24&amp;24-25'!D334,IF('dash board'!$H$5="Ipca Laboratories Ltd.",'IPCALAB 7-4-23&amp;24,24&amp;25'!H334,IF('dash board'!$H$5="MRF Ltd.",'-MRF-7423-24&amp;24-25'!D334,"")))))</f>
        <v>1542.15</v>
      </c>
      <c r="D335">
        <f>IF('dash board'!$H$5="Dixon Technologies (India) Ltd.",'DIXON7423-24&amp;24-25'!E334,IF('dash board'!$H$5="Bharat Forge Ltd.",'BHARATFOR 7424-25&amp;23-24'!E334,IF('dash board'!$H$5="Persistent Systems Ltd.",'PERSISTENT 23-24&amp;24-25'!E334,IF('dash board'!$H$5="Ipca Laboratories Ltd.",'IPCALAB 7-4-23&amp;24,24&amp;25'!I334,IF('dash board'!$H$5="MRF Ltd.",'-MRF-7423-24&amp;24-25'!E334,"")))))</f>
        <v>1500</v>
      </c>
      <c r="E335">
        <f>IF('dash board'!$H$5="Dixon Technologies (India) Ltd.",'DIXON7423-24&amp;24-25'!C334,IF('dash board'!$H$5="Bharat Forge Ltd.",'BHARATFOR 7424-25&amp;23-24'!C334,IF('dash board'!$H$5="Persistent Systems Ltd.",'PERSISTENT 23-24&amp;24-25'!C334,IF('dash board'!$H$5="Ipca Laboratories Ltd.",'IPCALAB 7-4-23&amp;24,24&amp;25'!G334,IF('dash board'!$H$5="MRF Ltd.",'-MRF-7423-24&amp;24-25'!C334,"")))))</f>
        <v>1500.5</v>
      </c>
      <c r="F335">
        <f>IF('dash board'!$H$5="Dixon Technologies (India) Ltd.",'DIXON7423-24&amp;24-25'!L334,IF('dash board'!$H$5="Bharat Forge Ltd.",'BHARATFOR 7424-25&amp;23-24'!L334,IF('dash board'!$H$5="Persistent Systems Ltd.",'PERSISTENT 23-24&amp;24-25'!L334,IF('dash board'!$H$5="Ipca Laboratories Ltd.",'IPCALAB 7-4-23&amp;24,24&amp;25'!F334,IF('dash board'!$H$5="MRF Ltd.",'-MRF-7423-24&amp;24-25'!L334,"")))))</f>
        <v>574891</v>
      </c>
    </row>
    <row r="336" spans="1:6" x14ac:dyDescent="0.3">
      <c r="A336" s="126">
        <v>45630</v>
      </c>
      <c r="B336">
        <f>IF('dash board'!$H$5="Dixon Technologies (India) Ltd.",'DIXON7423-24&amp;24-25'!H335,IF('dash board'!$H$5="Bharat Forge Ltd.",'BHARATFOR 7424-25&amp;23-24'!B335,IF('dash board'!$H$5="Persistent Systems Ltd.",'PERSISTENT 23-24&amp;24-25'!H335,IF('dash board'!$H$5="Ipca Laboratories Ltd.",'IPCALAB 7-4-23&amp;24,24&amp;25'!D335,IF('dash board'!$H$5="MRF Ltd.",'-MRF-7423-24&amp;24-25'!H335,"")))))</f>
        <v>1493.35</v>
      </c>
      <c r="C336">
        <f>IF('dash board'!$H$5="Dixon Technologies (India) Ltd.",'DIXON7423-24&amp;24-25'!D335,IF('dash board'!$H$5="Bharat Forge Ltd.",'BHARATFOR 7424-25&amp;23-24'!D335,IF('dash board'!$H$5="Persistent Systems Ltd.",'PERSISTENT 23-24&amp;24-25'!D335,IF('dash board'!$H$5="Ipca Laboratories Ltd.",'IPCALAB 7-4-23&amp;24,24&amp;25'!H335,IF('dash board'!$H$5="MRF Ltd.",'-MRF-7423-24&amp;24-25'!D335,"")))))</f>
        <v>1503.5</v>
      </c>
      <c r="D336">
        <f>IF('dash board'!$H$5="Dixon Technologies (India) Ltd.",'DIXON7423-24&amp;24-25'!E335,IF('dash board'!$H$5="Bharat Forge Ltd.",'BHARATFOR 7424-25&amp;23-24'!E335,IF('dash board'!$H$5="Persistent Systems Ltd.",'PERSISTENT 23-24&amp;24-25'!E335,IF('dash board'!$H$5="Ipca Laboratories Ltd.",'IPCALAB 7-4-23&amp;24,24&amp;25'!I335,IF('dash board'!$H$5="MRF Ltd.",'-MRF-7423-24&amp;24-25'!E335,"")))))</f>
        <v>1470.5</v>
      </c>
      <c r="E336">
        <f>IF('dash board'!$H$5="Dixon Technologies (India) Ltd.",'DIXON7423-24&amp;24-25'!C335,IF('dash board'!$H$5="Bharat Forge Ltd.",'BHARATFOR 7424-25&amp;23-24'!C335,IF('dash board'!$H$5="Persistent Systems Ltd.",'PERSISTENT 23-24&amp;24-25'!C335,IF('dash board'!$H$5="Ipca Laboratories Ltd.",'IPCALAB 7-4-23&amp;24,24&amp;25'!G335,IF('dash board'!$H$5="MRF Ltd.",'-MRF-7423-24&amp;24-25'!C335,"")))))</f>
        <v>1503.5</v>
      </c>
      <c r="F336">
        <f>IF('dash board'!$H$5="Dixon Technologies (India) Ltd.",'DIXON7423-24&amp;24-25'!L335,IF('dash board'!$H$5="Bharat Forge Ltd.",'BHARATFOR 7424-25&amp;23-24'!L335,IF('dash board'!$H$5="Persistent Systems Ltd.",'PERSISTENT 23-24&amp;24-25'!L335,IF('dash board'!$H$5="Ipca Laboratories Ltd.",'IPCALAB 7-4-23&amp;24,24&amp;25'!F335,IF('dash board'!$H$5="MRF Ltd.",'-MRF-7423-24&amp;24-25'!L335,"")))))</f>
        <v>256747</v>
      </c>
    </row>
    <row r="337" spans="1:6" x14ac:dyDescent="0.3">
      <c r="A337" s="126">
        <v>45629</v>
      </c>
      <c r="B337">
        <f>IF('dash board'!$H$5="Dixon Technologies (India) Ltd.",'DIXON7423-24&amp;24-25'!H336,IF('dash board'!$H$5="Bharat Forge Ltd.",'BHARATFOR 7424-25&amp;23-24'!B336,IF('dash board'!$H$5="Persistent Systems Ltd.",'PERSISTENT 23-24&amp;24-25'!H336,IF('dash board'!$H$5="Ipca Laboratories Ltd.",'IPCALAB 7-4-23&amp;24,24&amp;25'!D336,IF('dash board'!$H$5="MRF Ltd.",'-MRF-7423-24&amp;24-25'!H336,"")))))</f>
        <v>1488.6</v>
      </c>
      <c r="C337">
        <f>IF('dash board'!$H$5="Dixon Technologies (India) Ltd.",'DIXON7423-24&amp;24-25'!D336,IF('dash board'!$H$5="Bharat Forge Ltd.",'BHARATFOR 7424-25&amp;23-24'!D336,IF('dash board'!$H$5="Persistent Systems Ltd.",'PERSISTENT 23-24&amp;24-25'!D336,IF('dash board'!$H$5="Ipca Laboratories Ltd.",'IPCALAB 7-4-23&amp;24,24&amp;25'!H336,IF('dash board'!$H$5="MRF Ltd.",'-MRF-7423-24&amp;24-25'!D336,"")))))</f>
        <v>1508</v>
      </c>
      <c r="D337">
        <f>IF('dash board'!$H$5="Dixon Technologies (India) Ltd.",'DIXON7423-24&amp;24-25'!E336,IF('dash board'!$H$5="Bharat Forge Ltd.",'BHARATFOR 7424-25&amp;23-24'!E336,IF('dash board'!$H$5="Persistent Systems Ltd.",'PERSISTENT 23-24&amp;24-25'!E336,IF('dash board'!$H$5="Ipca Laboratories Ltd.",'IPCALAB 7-4-23&amp;24,24&amp;25'!I336,IF('dash board'!$H$5="MRF Ltd.",'-MRF-7423-24&amp;24-25'!E336,"")))))</f>
        <v>1477</v>
      </c>
      <c r="E337">
        <f>IF('dash board'!$H$5="Dixon Technologies (India) Ltd.",'DIXON7423-24&amp;24-25'!C336,IF('dash board'!$H$5="Bharat Forge Ltd.",'BHARATFOR 7424-25&amp;23-24'!C336,IF('dash board'!$H$5="Persistent Systems Ltd.",'PERSISTENT 23-24&amp;24-25'!C336,IF('dash board'!$H$5="Ipca Laboratories Ltd.",'IPCALAB 7-4-23&amp;24,24&amp;25'!G336,IF('dash board'!$H$5="MRF Ltd.",'-MRF-7423-24&amp;24-25'!C336,"")))))</f>
        <v>1504.95</v>
      </c>
      <c r="F337">
        <f>IF('dash board'!$H$5="Dixon Technologies (India) Ltd.",'DIXON7423-24&amp;24-25'!L336,IF('dash board'!$H$5="Bharat Forge Ltd.",'BHARATFOR 7424-25&amp;23-24'!L336,IF('dash board'!$H$5="Persistent Systems Ltd.",'PERSISTENT 23-24&amp;24-25'!L336,IF('dash board'!$H$5="Ipca Laboratories Ltd.",'IPCALAB 7-4-23&amp;24,24&amp;25'!F336,IF('dash board'!$H$5="MRF Ltd.",'-MRF-7423-24&amp;24-25'!L336,"")))))</f>
        <v>696120</v>
      </c>
    </row>
    <row r="338" spans="1:6" x14ac:dyDescent="0.3">
      <c r="A338" s="126">
        <v>45628</v>
      </c>
      <c r="B338">
        <f>IF('dash board'!$H$5="Dixon Technologies (India) Ltd.",'DIXON7423-24&amp;24-25'!H337,IF('dash board'!$H$5="Bharat Forge Ltd.",'BHARATFOR 7424-25&amp;23-24'!B337,IF('dash board'!$H$5="Persistent Systems Ltd.",'PERSISTENT 23-24&amp;24-25'!H337,IF('dash board'!$H$5="Ipca Laboratories Ltd.",'IPCALAB 7-4-23&amp;24,24&amp;25'!D337,IF('dash board'!$H$5="MRF Ltd.",'-MRF-7423-24&amp;24-25'!H337,"")))))</f>
        <v>1502.75</v>
      </c>
      <c r="C338">
        <f>IF('dash board'!$H$5="Dixon Technologies (India) Ltd.",'DIXON7423-24&amp;24-25'!D337,IF('dash board'!$H$5="Bharat Forge Ltd.",'BHARATFOR 7424-25&amp;23-24'!D337,IF('dash board'!$H$5="Persistent Systems Ltd.",'PERSISTENT 23-24&amp;24-25'!D337,IF('dash board'!$H$5="Ipca Laboratories Ltd.",'IPCALAB 7-4-23&amp;24,24&amp;25'!H337,IF('dash board'!$H$5="MRF Ltd.",'-MRF-7423-24&amp;24-25'!D337,"")))))</f>
        <v>1542</v>
      </c>
      <c r="D338">
        <f>IF('dash board'!$H$5="Dixon Technologies (India) Ltd.",'DIXON7423-24&amp;24-25'!E337,IF('dash board'!$H$5="Bharat Forge Ltd.",'BHARATFOR 7424-25&amp;23-24'!E337,IF('dash board'!$H$5="Persistent Systems Ltd.",'PERSISTENT 23-24&amp;24-25'!E337,IF('dash board'!$H$5="Ipca Laboratories Ltd.",'IPCALAB 7-4-23&amp;24,24&amp;25'!I337,IF('dash board'!$H$5="MRF Ltd.",'-MRF-7423-24&amp;24-25'!E337,"")))))</f>
        <v>1496</v>
      </c>
      <c r="E338">
        <f>IF('dash board'!$H$5="Dixon Technologies (India) Ltd.",'DIXON7423-24&amp;24-25'!C337,IF('dash board'!$H$5="Bharat Forge Ltd.",'BHARATFOR 7424-25&amp;23-24'!C337,IF('dash board'!$H$5="Persistent Systems Ltd.",'PERSISTENT 23-24&amp;24-25'!C337,IF('dash board'!$H$5="Ipca Laboratories Ltd.",'IPCALAB 7-4-23&amp;24,24&amp;25'!G337,IF('dash board'!$H$5="MRF Ltd.",'-MRF-7423-24&amp;24-25'!C337,"")))))</f>
        <v>1541.1</v>
      </c>
      <c r="F338">
        <f>IF('dash board'!$H$5="Dixon Technologies (India) Ltd.",'DIXON7423-24&amp;24-25'!L337,IF('dash board'!$H$5="Bharat Forge Ltd.",'BHARATFOR 7424-25&amp;23-24'!L337,IF('dash board'!$H$5="Persistent Systems Ltd.",'PERSISTENT 23-24&amp;24-25'!L337,IF('dash board'!$H$5="Ipca Laboratories Ltd.",'IPCALAB 7-4-23&amp;24,24&amp;25'!F337,IF('dash board'!$H$5="MRF Ltd.",'-MRF-7423-24&amp;24-25'!L337,"")))))</f>
        <v>346276</v>
      </c>
    </row>
    <row r="339" spans="1:6" x14ac:dyDescent="0.3">
      <c r="A339" s="126">
        <v>45625</v>
      </c>
      <c r="B339">
        <f>IF('dash board'!$H$5="Dixon Technologies (India) Ltd.",'DIXON7423-24&amp;24-25'!H338,IF('dash board'!$H$5="Bharat Forge Ltd.",'BHARATFOR 7424-25&amp;23-24'!B338,IF('dash board'!$H$5="Persistent Systems Ltd.",'PERSISTENT 23-24&amp;24-25'!H338,IF('dash board'!$H$5="Ipca Laboratories Ltd.",'IPCALAB 7-4-23&amp;24,24&amp;25'!D338,IF('dash board'!$H$5="MRF Ltd.",'-MRF-7423-24&amp;24-25'!H338,"")))))</f>
        <v>1533</v>
      </c>
      <c r="C339">
        <f>IF('dash board'!$H$5="Dixon Technologies (India) Ltd.",'DIXON7423-24&amp;24-25'!D338,IF('dash board'!$H$5="Bharat Forge Ltd.",'BHARATFOR 7424-25&amp;23-24'!D338,IF('dash board'!$H$5="Persistent Systems Ltd.",'PERSISTENT 23-24&amp;24-25'!D338,IF('dash board'!$H$5="Ipca Laboratories Ltd.",'IPCALAB 7-4-23&amp;24,24&amp;25'!H338,IF('dash board'!$H$5="MRF Ltd.",'-MRF-7423-24&amp;24-25'!D338,"")))))</f>
        <v>1559.75</v>
      </c>
      <c r="D339">
        <f>IF('dash board'!$H$5="Dixon Technologies (India) Ltd.",'DIXON7423-24&amp;24-25'!E338,IF('dash board'!$H$5="Bharat Forge Ltd.",'BHARATFOR 7424-25&amp;23-24'!E338,IF('dash board'!$H$5="Persistent Systems Ltd.",'PERSISTENT 23-24&amp;24-25'!E338,IF('dash board'!$H$5="Ipca Laboratories Ltd.",'IPCALAB 7-4-23&amp;24,24&amp;25'!I338,IF('dash board'!$H$5="MRF Ltd.",'-MRF-7423-24&amp;24-25'!E338,"")))))</f>
        <v>1530.7</v>
      </c>
      <c r="E339">
        <f>IF('dash board'!$H$5="Dixon Technologies (India) Ltd.",'DIXON7423-24&amp;24-25'!C338,IF('dash board'!$H$5="Bharat Forge Ltd.",'BHARATFOR 7424-25&amp;23-24'!C338,IF('dash board'!$H$5="Persistent Systems Ltd.",'PERSISTENT 23-24&amp;24-25'!C338,IF('dash board'!$H$5="Ipca Laboratories Ltd.",'IPCALAB 7-4-23&amp;24,24&amp;25'!G338,IF('dash board'!$H$5="MRF Ltd.",'-MRF-7423-24&amp;24-25'!C338,"")))))</f>
        <v>1543</v>
      </c>
      <c r="F339">
        <f>IF('dash board'!$H$5="Dixon Technologies (India) Ltd.",'DIXON7423-24&amp;24-25'!L338,IF('dash board'!$H$5="Bharat Forge Ltd.",'BHARATFOR 7424-25&amp;23-24'!L338,IF('dash board'!$H$5="Persistent Systems Ltd.",'PERSISTENT 23-24&amp;24-25'!L338,IF('dash board'!$H$5="Ipca Laboratories Ltd.",'IPCALAB 7-4-23&amp;24,24&amp;25'!F338,IF('dash board'!$H$5="MRF Ltd.",'-MRF-7423-24&amp;24-25'!L338,"")))))</f>
        <v>328827</v>
      </c>
    </row>
    <row r="340" spans="1:6" x14ac:dyDescent="0.3">
      <c r="A340" s="126">
        <v>45624</v>
      </c>
      <c r="B340">
        <f>IF('dash board'!$H$5="Dixon Technologies (India) Ltd.",'DIXON7423-24&amp;24-25'!H339,IF('dash board'!$H$5="Bharat Forge Ltd.",'BHARATFOR 7424-25&amp;23-24'!B339,IF('dash board'!$H$5="Persistent Systems Ltd.",'PERSISTENT 23-24&amp;24-25'!H339,IF('dash board'!$H$5="Ipca Laboratories Ltd.",'IPCALAB 7-4-23&amp;24,24&amp;25'!D339,IF('dash board'!$H$5="MRF Ltd.",'-MRF-7423-24&amp;24-25'!H339,"")))))</f>
        <v>1542.55</v>
      </c>
      <c r="C340">
        <f>IF('dash board'!$H$5="Dixon Technologies (India) Ltd.",'DIXON7423-24&amp;24-25'!D339,IF('dash board'!$H$5="Bharat Forge Ltd.",'BHARATFOR 7424-25&amp;23-24'!D339,IF('dash board'!$H$5="Persistent Systems Ltd.",'PERSISTENT 23-24&amp;24-25'!D339,IF('dash board'!$H$5="Ipca Laboratories Ltd.",'IPCALAB 7-4-23&amp;24,24&amp;25'!H339,IF('dash board'!$H$5="MRF Ltd.",'-MRF-7423-24&amp;24-25'!D339,"")))))</f>
        <v>1545.25</v>
      </c>
      <c r="D340">
        <f>IF('dash board'!$H$5="Dixon Technologies (India) Ltd.",'DIXON7423-24&amp;24-25'!E339,IF('dash board'!$H$5="Bharat Forge Ltd.",'BHARATFOR 7424-25&amp;23-24'!E339,IF('dash board'!$H$5="Persistent Systems Ltd.",'PERSISTENT 23-24&amp;24-25'!E339,IF('dash board'!$H$5="Ipca Laboratories Ltd.",'IPCALAB 7-4-23&amp;24,24&amp;25'!I339,IF('dash board'!$H$5="MRF Ltd.",'-MRF-7423-24&amp;24-25'!E339,"")))))</f>
        <v>1514.55</v>
      </c>
      <c r="E340">
        <f>IF('dash board'!$H$5="Dixon Technologies (India) Ltd.",'DIXON7423-24&amp;24-25'!C339,IF('dash board'!$H$5="Bharat Forge Ltd.",'BHARATFOR 7424-25&amp;23-24'!C339,IF('dash board'!$H$5="Persistent Systems Ltd.",'PERSISTENT 23-24&amp;24-25'!C339,IF('dash board'!$H$5="Ipca Laboratories Ltd.",'IPCALAB 7-4-23&amp;24,24&amp;25'!G339,IF('dash board'!$H$5="MRF Ltd.",'-MRF-7423-24&amp;24-25'!C339,"")))))</f>
        <v>1515</v>
      </c>
      <c r="F340">
        <f>IF('dash board'!$H$5="Dixon Technologies (India) Ltd.",'DIXON7423-24&amp;24-25'!L339,IF('dash board'!$H$5="Bharat Forge Ltd.",'BHARATFOR 7424-25&amp;23-24'!L339,IF('dash board'!$H$5="Persistent Systems Ltd.",'PERSISTENT 23-24&amp;24-25'!L339,IF('dash board'!$H$5="Ipca Laboratories Ltd.",'IPCALAB 7-4-23&amp;24,24&amp;25'!F339,IF('dash board'!$H$5="MRF Ltd.",'-MRF-7423-24&amp;24-25'!L339,"")))))</f>
        <v>188397</v>
      </c>
    </row>
    <row r="341" spans="1:6" x14ac:dyDescent="0.3">
      <c r="A341" s="126">
        <v>45623</v>
      </c>
      <c r="B341">
        <f>IF('dash board'!$H$5="Dixon Technologies (India) Ltd.",'DIXON7423-24&amp;24-25'!H340,IF('dash board'!$H$5="Bharat Forge Ltd.",'BHARATFOR 7424-25&amp;23-24'!B340,IF('dash board'!$H$5="Persistent Systems Ltd.",'PERSISTENT 23-24&amp;24-25'!H340,IF('dash board'!$H$5="Ipca Laboratories Ltd.",'IPCALAB 7-4-23&amp;24,24&amp;25'!D340,IF('dash board'!$H$5="MRF Ltd.",'-MRF-7423-24&amp;24-25'!H340,"")))))</f>
        <v>1513</v>
      </c>
      <c r="C341">
        <f>IF('dash board'!$H$5="Dixon Technologies (India) Ltd.",'DIXON7423-24&amp;24-25'!D340,IF('dash board'!$H$5="Bharat Forge Ltd.",'BHARATFOR 7424-25&amp;23-24'!D340,IF('dash board'!$H$5="Persistent Systems Ltd.",'PERSISTENT 23-24&amp;24-25'!D340,IF('dash board'!$H$5="Ipca Laboratories Ltd.",'IPCALAB 7-4-23&amp;24,24&amp;25'!H340,IF('dash board'!$H$5="MRF Ltd.",'-MRF-7423-24&amp;24-25'!D340,"")))))</f>
        <v>1533.9</v>
      </c>
      <c r="D341">
        <f>IF('dash board'!$H$5="Dixon Technologies (India) Ltd.",'DIXON7423-24&amp;24-25'!E340,IF('dash board'!$H$5="Bharat Forge Ltd.",'BHARATFOR 7424-25&amp;23-24'!E340,IF('dash board'!$H$5="Persistent Systems Ltd.",'PERSISTENT 23-24&amp;24-25'!E340,IF('dash board'!$H$5="Ipca Laboratories Ltd.",'IPCALAB 7-4-23&amp;24,24&amp;25'!I340,IF('dash board'!$H$5="MRF Ltd.",'-MRF-7423-24&amp;24-25'!E340,"")))))</f>
        <v>1503.55</v>
      </c>
      <c r="E341">
        <f>IF('dash board'!$H$5="Dixon Technologies (India) Ltd.",'DIXON7423-24&amp;24-25'!C340,IF('dash board'!$H$5="Bharat Forge Ltd.",'BHARATFOR 7424-25&amp;23-24'!C340,IF('dash board'!$H$5="Persistent Systems Ltd.",'PERSISTENT 23-24&amp;24-25'!C340,IF('dash board'!$H$5="Ipca Laboratories Ltd.",'IPCALAB 7-4-23&amp;24,24&amp;25'!G340,IF('dash board'!$H$5="MRF Ltd.",'-MRF-7423-24&amp;24-25'!C340,"")))))</f>
        <v>1529.95</v>
      </c>
      <c r="F341">
        <f>IF('dash board'!$H$5="Dixon Technologies (India) Ltd.",'DIXON7423-24&amp;24-25'!L340,IF('dash board'!$H$5="Bharat Forge Ltd.",'BHARATFOR 7424-25&amp;23-24'!L340,IF('dash board'!$H$5="Persistent Systems Ltd.",'PERSISTENT 23-24&amp;24-25'!L340,IF('dash board'!$H$5="Ipca Laboratories Ltd.",'IPCALAB 7-4-23&amp;24,24&amp;25'!F340,IF('dash board'!$H$5="MRF Ltd.",'-MRF-7423-24&amp;24-25'!L340,"")))))</f>
        <v>531041</v>
      </c>
    </row>
    <row r="342" spans="1:6" x14ac:dyDescent="0.3">
      <c r="A342" s="126">
        <v>45622</v>
      </c>
      <c r="B342">
        <f>IF('dash board'!$H$5="Dixon Technologies (India) Ltd.",'DIXON7423-24&amp;24-25'!H341,IF('dash board'!$H$5="Bharat Forge Ltd.",'BHARATFOR 7424-25&amp;23-24'!B341,IF('dash board'!$H$5="Persistent Systems Ltd.",'PERSISTENT 23-24&amp;24-25'!H341,IF('dash board'!$H$5="Ipca Laboratories Ltd.",'IPCALAB 7-4-23&amp;24,24&amp;25'!D341,IF('dash board'!$H$5="MRF Ltd.",'-MRF-7423-24&amp;24-25'!H341,"")))))</f>
        <v>1528.55</v>
      </c>
      <c r="C342">
        <f>IF('dash board'!$H$5="Dixon Technologies (India) Ltd.",'DIXON7423-24&amp;24-25'!D341,IF('dash board'!$H$5="Bharat Forge Ltd.",'BHARATFOR 7424-25&amp;23-24'!D341,IF('dash board'!$H$5="Persistent Systems Ltd.",'PERSISTENT 23-24&amp;24-25'!D341,IF('dash board'!$H$5="Ipca Laboratories Ltd.",'IPCALAB 7-4-23&amp;24,24&amp;25'!H341,IF('dash board'!$H$5="MRF Ltd.",'-MRF-7423-24&amp;24-25'!D341,"")))))</f>
        <v>1573.9</v>
      </c>
      <c r="D342">
        <f>IF('dash board'!$H$5="Dixon Technologies (India) Ltd.",'DIXON7423-24&amp;24-25'!E341,IF('dash board'!$H$5="Bharat Forge Ltd.",'BHARATFOR 7424-25&amp;23-24'!E341,IF('dash board'!$H$5="Persistent Systems Ltd.",'PERSISTENT 23-24&amp;24-25'!E341,IF('dash board'!$H$5="Ipca Laboratories Ltd.",'IPCALAB 7-4-23&amp;24,24&amp;25'!I341,IF('dash board'!$H$5="MRF Ltd.",'-MRF-7423-24&amp;24-25'!E341,"")))))</f>
        <v>1521.1</v>
      </c>
      <c r="E342">
        <f>IF('dash board'!$H$5="Dixon Technologies (India) Ltd.",'DIXON7423-24&amp;24-25'!C341,IF('dash board'!$H$5="Bharat Forge Ltd.",'BHARATFOR 7424-25&amp;23-24'!C341,IF('dash board'!$H$5="Persistent Systems Ltd.",'PERSISTENT 23-24&amp;24-25'!C341,IF('dash board'!$H$5="Ipca Laboratories Ltd.",'IPCALAB 7-4-23&amp;24,24&amp;25'!G341,IF('dash board'!$H$5="MRF Ltd.",'-MRF-7423-24&amp;24-25'!C341,"")))))</f>
        <v>1566.15</v>
      </c>
      <c r="F342">
        <f>IF('dash board'!$H$5="Dixon Technologies (India) Ltd.",'DIXON7423-24&amp;24-25'!L341,IF('dash board'!$H$5="Bharat Forge Ltd.",'BHARATFOR 7424-25&amp;23-24'!L341,IF('dash board'!$H$5="Persistent Systems Ltd.",'PERSISTENT 23-24&amp;24-25'!L341,IF('dash board'!$H$5="Ipca Laboratories Ltd.",'IPCALAB 7-4-23&amp;24,24&amp;25'!F341,IF('dash board'!$H$5="MRF Ltd.",'-MRF-7423-24&amp;24-25'!L341,"")))))</f>
        <v>253630</v>
      </c>
    </row>
    <row r="343" spans="1:6" x14ac:dyDescent="0.3">
      <c r="A343" s="126">
        <v>45621</v>
      </c>
      <c r="B343">
        <f>IF('dash board'!$H$5="Dixon Technologies (India) Ltd.",'DIXON7423-24&amp;24-25'!H342,IF('dash board'!$H$5="Bharat Forge Ltd.",'BHARATFOR 7424-25&amp;23-24'!B342,IF('dash board'!$H$5="Persistent Systems Ltd.",'PERSISTENT 23-24&amp;24-25'!H342,IF('dash board'!$H$5="Ipca Laboratories Ltd.",'IPCALAB 7-4-23&amp;24,24&amp;25'!D342,IF('dash board'!$H$5="MRF Ltd.",'-MRF-7423-24&amp;24-25'!H342,"")))))</f>
        <v>1566.15</v>
      </c>
      <c r="C343">
        <f>IF('dash board'!$H$5="Dixon Technologies (India) Ltd.",'DIXON7423-24&amp;24-25'!D342,IF('dash board'!$H$5="Bharat Forge Ltd.",'BHARATFOR 7424-25&amp;23-24'!D342,IF('dash board'!$H$5="Persistent Systems Ltd.",'PERSISTENT 23-24&amp;24-25'!D342,IF('dash board'!$H$5="Ipca Laboratories Ltd.",'IPCALAB 7-4-23&amp;24,24&amp;25'!H342,IF('dash board'!$H$5="MRF Ltd.",'-MRF-7423-24&amp;24-25'!D342,"")))))</f>
        <v>1617.35</v>
      </c>
      <c r="D343">
        <f>IF('dash board'!$H$5="Dixon Technologies (India) Ltd.",'DIXON7423-24&amp;24-25'!E342,IF('dash board'!$H$5="Bharat Forge Ltd.",'BHARATFOR 7424-25&amp;23-24'!E342,IF('dash board'!$H$5="Persistent Systems Ltd.",'PERSISTENT 23-24&amp;24-25'!E342,IF('dash board'!$H$5="Ipca Laboratories Ltd.",'IPCALAB 7-4-23&amp;24,24&amp;25'!I342,IF('dash board'!$H$5="MRF Ltd.",'-MRF-7423-24&amp;24-25'!E342,"")))))</f>
        <v>1558</v>
      </c>
      <c r="E343">
        <f>IF('dash board'!$H$5="Dixon Technologies (India) Ltd.",'DIXON7423-24&amp;24-25'!C342,IF('dash board'!$H$5="Bharat Forge Ltd.",'BHARATFOR 7424-25&amp;23-24'!C342,IF('dash board'!$H$5="Persistent Systems Ltd.",'PERSISTENT 23-24&amp;24-25'!C342,IF('dash board'!$H$5="Ipca Laboratories Ltd.",'IPCALAB 7-4-23&amp;24,24&amp;25'!G342,IF('dash board'!$H$5="MRF Ltd.",'-MRF-7423-24&amp;24-25'!C342,"")))))</f>
        <v>1614</v>
      </c>
      <c r="F343">
        <f>IF('dash board'!$H$5="Dixon Technologies (India) Ltd.",'DIXON7423-24&amp;24-25'!L342,IF('dash board'!$H$5="Bharat Forge Ltd.",'BHARATFOR 7424-25&amp;23-24'!L342,IF('dash board'!$H$5="Persistent Systems Ltd.",'PERSISTENT 23-24&amp;24-25'!L342,IF('dash board'!$H$5="Ipca Laboratories Ltd.",'IPCALAB 7-4-23&amp;24,24&amp;25'!F342,IF('dash board'!$H$5="MRF Ltd.",'-MRF-7423-24&amp;24-25'!L342,"")))))</f>
        <v>313481</v>
      </c>
    </row>
    <row r="344" spans="1:6" x14ac:dyDescent="0.3">
      <c r="A344" s="126">
        <v>45618</v>
      </c>
      <c r="B344">
        <f>IF('dash board'!$H$5="Dixon Technologies (India) Ltd.",'DIXON7423-24&amp;24-25'!H343,IF('dash board'!$H$5="Bharat Forge Ltd.",'BHARATFOR 7424-25&amp;23-24'!B343,IF('dash board'!$H$5="Persistent Systems Ltd.",'PERSISTENT 23-24&amp;24-25'!H343,IF('dash board'!$H$5="Ipca Laboratories Ltd.",'IPCALAB 7-4-23&amp;24,24&amp;25'!D343,IF('dash board'!$H$5="MRF Ltd.",'-MRF-7423-24&amp;24-25'!H343,"")))))</f>
        <v>1607.15</v>
      </c>
      <c r="C344">
        <f>IF('dash board'!$H$5="Dixon Technologies (India) Ltd.",'DIXON7423-24&amp;24-25'!D343,IF('dash board'!$H$5="Bharat Forge Ltd.",'BHARATFOR 7424-25&amp;23-24'!D343,IF('dash board'!$H$5="Persistent Systems Ltd.",'PERSISTENT 23-24&amp;24-25'!D343,IF('dash board'!$H$5="Ipca Laboratories Ltd.",'IPCALAB 7-4-23&amp;24,24&amp;25'!H343,IF('dash board'!$H$5="MRF Ltd.",'-MRF-7423-24&amp;24-25'!D343,"")))))</f>
        <v>1621.8</v>
      </c>
      <c r="D344">
        <f>IF('dash board'!$H$5="Dixon Technologies (India) Ltd.",'DIXON7423-24&amp;24-25'!E343,IF('dash board'!$H$5="Bharat Forge Ltd.",'BHARATFOR 7424-25&amp;23-24'!E343,IF('dash board'!$H$5="Persistent Systems Ltd.",'PERSISTENT 23-24&amp;24-25'!E343,IF('dash board'!$H$5="Ipca Laboratories Ltd.",'IPCALAB 7-4-23&amp;24,24&amp;25'!I343,IF('dash board'!$H$5="MRF Ltd.",'-MRF-7423-24&amp;24-25'!E343,"")))))</f>
        <v>1595.25</v>
      </c>
      <c r="E344">
        <f>IF('dash board'!$H$5="Dixon Technologies (India) Ltd.",'DIXON7423-24&amp;24-25'!C343,IF('dash board'!$H$5="Bharat Forge Ltd.",'BHARATFOR 7424-25&amp;23-24'!C343,IF('dash board'!$H$5="Persistent Systems Ltd.",'PERSISTENT 23-24&amp;24-25'!C343,IF('dash board'!$H$5="Ipca Laboratories Ltd.",'IPCALAB 7-4-23&amp;24,24&amp;25'!G343,IF('dash board'!$H$5="MRF Ltd.",'-MRF-7423-24&amp;24-25'!C343,"")))))</f>
        <v>1600.55</v>
      </c>
      <c r="F344">
        <f>IF('dash board'!$H$5="Dixon Technologies (India) Ltd.",'DIXON7423-24&amp;24-25'!L343,IF('dash board'!$H$5="Bharat Forge Ltd.",'BHARATFOR 7424-25&amp;23-24'!L343,IF('dash board'!$H$5="Persistent Systems Ltd.",'PERSISTENT 23-24&amp;24-25'!L343,IF('dash board'!$H$5="Ipca Laboratories Ltd.",'IPCALAB 7-4-23&amp;24,24&amp;25'!F343,IF('dash board'!$H$5="MRF Ltd.",'-MRF-7423-24&amp;24-25'!L343,"")))))</f>
        <v>643318</v>
      </c>
    </row>
    <row r="345" spans="1:6" x14ac:dyDescent="0.3">
      <c r="A345" s="126">
        <v>45617</v>
      </c>
      <c r="B345">
        <f>IF('dash board'!$H$5="Dixon Technologies (India) Ltd.",'DIXON7423-24&amp;24-25'!H344,IF('dash board'!$H$5="Bharat Forge Ltd.",'BHARATFOR 7424-25&amp;23-24'!B344,IF('dash board'!$H$5="Persistent Systems Ltd.",'PERSISTENT 23-24&amp;24-25'!H344,IF('dash board'!$H$5="Ipca Laboratories Ltd.",'IPCALAB 7-4-23&amp;24,24&amp;25'!D344,IF('dash board'!$H$5="MRF Ltd.",'-MRF-7423-24&amp;24-25'!H344,"")))))</f>
        <v>1591.35</v>
      </c>
      <c r="C345">
        <f>IF('dash board'!$H$5="Dixon Technologies (India) Ltd.",'DIXON7423-24&amp;24-25'!D344,IF('dash board'!$H$5="Bharat Forge Ltd.",'BHARATFOR 7424-25&amp;23-24'!D344,IF('dash board'!$H$5="Persistent Systems Ltd.",'PERSISTENT 23-24&amp;24-25'!D344,IF('dash board'!$H$5="Ipca Laboratories Ltd.",'IPCALAB 7-4-23&amp;24,24&amp;25'!H344,IF('dash board'!$H$5="MRF Ltd.",'-MRF-7423-24&amp;24-25'!D344,"")))))</f>
        <v>1597.85</v>
      </c>
      <c r="D345">
        <f>IF('dash board'!$H$5="Dixon Technologies (India) Ltd.",'DIXON7423-24&amp;24-25'!E344,IF('dash board'!$H$5="Bharat Forge Ltd.",'BHARATFOR 7424-25&amp;23-24'!E344,IF('dash board'!$H$5="Persistent Systems Ltd.",'PERSISTENT 23-24&amp;24-25'!E344,IF('dash board'!$H$5="Ipca Laboratories Ltd.",'IPCALAB 7-4-23&amp;24,24&amp;25'!I344,IF('dash board'!$H$5="MRF Ltd.",'-MRF-7423-24&amp;24-25'!E344,"")))))</f>
        <v>1566.6</v>
      </c>
      <c r="E345">
        <f>IF('dash board'!$H$5="Dixon Technologies (India) Ltd.",'DIXON7423-24&amp;24-25'!C344,IF('dash board'!$H$5="Bharat Forge Ltd.",'BHARATFOR 7424-25&amp;23-24'!C344,IF('dash board'!$H$5="Persistent Systems Ltd.",'PERSISTENT 23-24&amp;24-25'!C344,IF('dash board'!$H$5="Ipca Laboratories Ltd.",'IPCALAB 7-4-23&amp;24,24&amp;25'!G344,IF('dash board'!$H$5="MRF Ltd.",'-MRF-7423-24&amp;24-25'!C344,"")))))</f>
        <v>1573.55</v>
      </c>
      <c r="F345">
        <f>IF('dash board'!$H$5="Dixon Technologies (India) Ltd.",'DIXON7423-24&amp;24-25'!L344,IF('dash board'!$H$5="Bharat Forge Ltd.",'BHARATFOR 7424-25&amp;23-24'!L344,IF('dash board'!$H$5="Persistent Systems Ltd.",'PERSISTENT 23-24&amp;24-25'!L344,IF('dash board'!$H$5="Ipca Laboratories Ltd.",'IPCALAB 7-4-23&amp;24,24&amp;25'!F344,IF('dash board'!$H$5="MRF Ltd.",'-MRF-7423-24&amp;24-25'!L344,"")))))</f>
        <v>295562</v>
      </c>
    </row>
    <row r="346" spans="1:6" x14ac:dyDescent="0.3">
      <c r="A346" s="126">
        <v>45615</v>
      </c>
      <c r="B346">
        <f>IF('dash board'!$H$5="Dixon Technologies (India) Ltd.",'DIXON7423-24&amp;24-25'!H345,IF('dash board'!$H$5="Bharat Forge Ltd.",'BHARATFOR 7424-25&amp;23-24'!B345,IF('dash board'!$H$5="Persistent Systems Ltd.",'PERSISTENT 23-24&amp;24-25'!H345,IF('dash board'!$H$5="Ipca Laboratories Ltd.",'IPCALAB 7-4-23&amp;24,24&amp;25'!D345,IF('dash board'!$H$5="MRF Ltd.",'-MRF-7423-24&amp;24-25'!H345,"")))))</f>
        <v>1573.55</v>
      </c>
      <c r="C346">
        <f>IF('dash board'!$H$5="Dixon Technologies (India) Ltd.",'DIXON7423-24&amp;24-25'!D345,IF('dash board'!$H$5="Bharat Forge Ltd.",'BHARATFOR 7424-25&amp;23-24'!D345,IF('dash board'!$H$5="Persistent Systems Ltd.",'PERSISTENT 23-24&amp;24-25'!D345,IF('dash board'!$H$5="Ipca Laboratories Ltd.",'IPCALAB 7-4-23&amp;24,24&amp;25'!H345,IF('dash board'!$H$5="MRF Ltd.",'-MRF-7423-24&amp;24-25'!D345,"")))))</f>
        <v>1587.5</v>
      </c>
      <c r="D346">
        <f>IF('dash board'!$H$5="Dixon Technologies (India) Ltd.",'DIXON7423-24&amp;24-25'!E345,IF('dash board'!$H$5="Bharat Forge Ltd.",'BHARATFOR 7424-25&amp;23-24'!E345,IF('dash board'!$H$5="Persistent Systems Ltd.",'PERSISTENT 23-24&amp;24-25'!E345,IF('dash board'!$H$5="Ipca Laboratories Ltd.",'IPCALAB 7-4-23&amp;24,24&amp;25'!I345,IF('dash board'!$H$5="MRF Ltd.",'-MRF-7423-24&amp;24-25'!E345,"")))))</f>
        <v>1554.4</v>
      </c>
      <c r="E346">
        <f>IF('dash board'!$H$5="Dixon Technologies (India) Ltd.",'DIXON7423-24&amp;24-25'!C345,IF('dash board'!$H$5="Bharat Forge Ltd.",'BHARATFOR 7424-25&amp;23-24'!C345,IF('dash board'!$H$5="Persistent Systems Ltd.",'PERSISTENT 23-24&amp;24-25'!C345,IF('dash board'!$H$5="Ipca Laboratories Ltd.",'IPCALAB 7-4-23&amp;24,24&amp;25'!G345,IF('dash board'!$H$5="MRF Ltd.",'-MRF-7423-24&amp;24-25'!C345,"")))))</f>
        <v>1569.85</v>
      </c>
      <c r="F346">
        <f>IF('dash board'!$H$5="Dixon Technologies (India) Ltd.",'DIXON7423-24&amp;24-25'!L345,IF('dash board'!$H$5="Bharat Forge Ltd.",'BHARATFOR 7424-25&amp;23-24'!L345,IF('dash board'!$H$5="Persistent Systems Ltd.",'PERSISTENT 23-24&amp;24-25'!L345,IF('dash board'!$H$5="Ipca Laboratories Ltd.",'IPCALAB 7-4-23&amp;24,24&amp;25'!F345,IF('dash board'!$H$5="MRF Ltd.",'-MRF-7423-24&amp;24-25'!L345,"")))))</f>
        <v>151571</v>
      </c>
    </row>
    <row r="347" spans="1:6" x14ac:dyDescent="0.3">
      <c r="A347" s="126">
        <v>45614</v>
      </c>
      <c r="B347">
        <f>IF('dash board'!$H$5="Dixon Technologies (India) Ltd.",'DIXON7423-24&amp;24-25'!H346,IF('dash board'!$H$5="Bharat Forge Ltd.",'BHARATFOR 7424-25&amp;23-24'!B346,IF('dash board'!$H$5="Persistent Systems Ltd.",'PERSISTENT 23-24&amp;24-25'!H346,IF('dash board'!$H$5="Ipca Laboratories Ltd.",'IPCALAB 7-4-23&amp;24,24&amp;25'!D346,IF('dash board'!$H$5="MRF Ltd.",'-MRF-7423-24&amp;24-25'!H346,"")))))</f>
        <v>1574.5</v>
      </c>
      <c r="C347">
        <f>IF('dash board'!$H$5="Dixon Technologies (India) Ltd.",'DIXON7423-24&amp;24-25'!D346,IF('dash board'!$H$5="Bharat Forge Ltd.",'BHARATFOR 7424-25&amp;23-24'!D346,IF('dash board'!$H$5="Persistent Systems Ltd.",'PERSISTENT 23-24&amp;24-25'!D346,IF('dash board'!$H$5="Ipca Laboratories Ltd.",'IPCALAB 7-4-23&amp;24,24&amp;25'!H346,IF('dash board'!$H$5="MRF Ltd.",'-MRF-7423-24&amp;24-25'!D346,"")))))</f>
        <v>1606.7</v>
      </c>
      <c r="D347">
        <f>IF('dash board'!$H$5="Dixon Technologies (India) Ltd.",'DIXON7423-24&amp;24-25'!E346,IF('dash board'!$H$5="Bharat Forge Ltd.",'BHARATFOR 7424-25&amp;23-24'!E346,IF('dash board'!$H$5="Persistent Systems Ltd.",'PERSISTENT 23-24&amp;24-25'!E346,IF('dash board'!$H$5="Ipca Laboratories Ltd.",'IPCALAB 7-4-23&amp;24,24&amp;25'!I346,IF('dash board'!$H$5="MRF Ltd.",'-MRF-7423-24&amp;24-25'!E346,"")))))</f>
        <v>1555.85</v>
      </c>
      <c r="E347">
        <f>IF('dash board'!$H$5="Dixon Technologies (India) Ltd.",'DIXON7423-24&amp;24-25'!C346,IF('dash board'!$H$5="Bharat Forge Ltd.",'BHARATFOR 7424-25&amp;23-24'!C346,IF('dash board'!$H$5="Persistent Systems Ltd.",'PERSISTENT 23-24&amp;24-25'!C346,IF('dash board'!$H$5="Ipca Laboratories Ltd.",'IPCALAB 7-4-23&amp;24,24&amp;25'!G346,IF('dash board'!$H$5="MRF Ltd.",'-MRF-7423-24&amp;24-25'!C346,"")))))</f>
        <v>1557</v>
      </c>
      <c r="F347">
        <f>IF('dash board'!$H$5="Dixon Technologies (India) Ltd.",'DIXON7423-24&amp;24-25'!L346,IF('dash board'!$H$5="Bharat Forge Ltd.",'BHARATFOR 7424-25&amp;23-24'!L346,IF('dash board'!$H$5="Persistent Systems Ltd.",'PERSISTENT 23-24&amp;24-25'!L346,IF('dash board'!$H$5="Ipca Laboratories Ltd.",'IPCALAB 7-4-23&amp;24,24&amp;25'!F346,IF('dash board'!$H$5="MRF Ltd.",'-MRF-7423-24&amp;24-25'!L346,"")))))</f>
        <v>337791</v>
      </c>
    </row>
    <row r="348" spans="1:6" x14ac:dyDescent="0.3">
      <c r="A348" s="126">
        <v>45610</v>
      </c>
      <c r="B348">
        <f>IF('dash board'!$H$5="Dixon Technologies (India) Ltd.",'DIXON7423-24&amp;24-25'!H347,IF('dash board'!$H$5="Bharat Forge Ltd.",'BHARATFOR 7424-25&amp;23-24'!B347,IF('dash board'!$H$5="Persistent Systems Ltd.",'PERSISTENT 23-24&amp;24-25'!H347,IF('dash board'!$H$5="Ipca Laboratories Ltd.",'IPCALAB 7-4-23&amp;24,24&amp;25'!D347,IF('dash board'!$H$5="MRF Ltd.",'-MRF-7423-24&amp;24-25'!H347,"")))))</f>
        <v>1566.7</v>
      </c>
      <c r="C348">
        <f>IF('dash board'!$H$5="Dixon Technologies (India) Ltd.",'DIXON7423-24&amp;24-25'!D347,IF('dash board'!$H$5="Bharat Forge Ltd.",'BHARATFOR 7424-25&amp;23-24'!D347,IF('dash board'!$H$5="Persistent Systems Ltd.",'PERSISTENT 23-24&amp;24-25'!D347,IF('dash board'!$H$5="Ipca Laboratories Ltd.",'IPCALAB 7-4-23&amp;24,24&amp;25'!H347,IF('dash board'!$H$5="MRF Ltd.",'-MRF-7423-24&amp;24-25'!D347,"")))))</f>
        <v>1595</v>
      </c>
      <c r="D348">
        <f>IF('dash board'!$H$5="Dixon Technologies (India) Ltd.",'DIXON7423-24&amp;24-25'!E347,IF('dash board'!$H$5="Bharat Forge Ltd.",'BHARATFOR 7424-25&amp;23-24'!E347,IF('dash board'!$H$5="Persistent Systems Ltd.",'PERSISTENT 23-24&amp;24-25'!E347,IF('dash board'!$H$5="Ipca Laboratories Ltd.",'IPCALAB 7-4-23&amp;24,24&amp;25'!I347,IF('dash board'!$H$5="MRF Ltd.",'-MRF-7423-24&amp;24-25'!E347,"")))))</f>
        <v>1507.25</v>
      </c>
      <c r="E348">
        <f>IF('dash board'!$H$5="Dixon Technologies (India) Ltd.",'DIXON7423-24&amp;24-25'!C347,IF('dash board'!$H$5="Bharat Forge Ltd.",'BHARATFOR 7424-25&amp;23-24'!C347,IF('dash board'!$H$5="Persistent Systems Ltd.",'PERSISTENT 23-24&amp;24-25'!C347,IF('dash board'!$H$5="Ipca Laboratories Ltd.",'IPCALAB 7-4-23&amp;24,24&amp;25'!G347,IF('dash board'!$H$5="MRF Ltd.",'-MRF-7423-24&amp;24-25'!C347,"")))))</f>
        <v>1544.1</v>
      </c>
      <c r="F348">
        <f>IF('dash board'!$H$5="Dixon Technologies (India) Ltd.",'DIXON7423-24&amp;24-25'!L347,IF('dash board'!$H$5="Bharat Forge Ltd.",'BHARATFOR 7424-25&amp;23-24'!L347,IF('dash board'!$H$5="Persistent Systems Ltd.",'PERSISTENT 23-24&amp;24-25'!L347,IF('dash board'!$H$5="Ipca Laboratories Ltd.",'IPCALAB 7-4-23&amp;24,24&amp;25'!F347,IF('dash board'!$H$5="MRF Ltd.",'-MRF-7423-24&amp;24-25'!L347,"")))))</f>
        <v>376265</v>
      </c>
    </row>
    <row r="349" spans="1:6" x14ac:dyDescent="0.3">
      <c r="A349" s="126">
        <v>45609</v>
      </c>
      <c r="B349">
        <f>IF('dash board'!$H$5="Dixon Technologies (India) Ltd.",'DIXON7423-24&amp;24-25'!H348,IF('dash board'!$H$5="Bharat Forge Ltd.",'BHARATFOR 7424-25&amp;23-24'!B348,IF('dash board'!$H$5="Persistent Systems Ltd.",'PERSISTENT 23-24&amp;24-25'!H348,IF('dash board'!$H$5="Ipca Laboratories Ltd.",'IPCALAB 7-4-23&amp;24,24&amp;25'!D348,IF('dash board'!$H$5="MRF Ltd.",'-MRF-7423-24&amp;24-25'!H348,"")))))</f>
        <v>1536.55</v>
      </c>
      <c r="C349">
        <f>IF('dash board'!$H$5="Dixon Technologies (India) Ltd.",'DIXON7423-24&amp;24-25'!D348,IF('dash board'!$H$5="Bharat Forge Ltd.",'BHARATFOR 7424-25&amp;23-24'!D348,IF('dash board'!$H$5="Persistent Systems Ltd.",'PERSISTENT 23-24&amp;24-25'!D348,IF('dash board'!$H$5="Ipca Laboratories Ltd.",'IPCALAB 7-4-23&amp;24,24&amp;25'!H348,IF('dash board'!$H$5="MRF Ltd.",'-MRF-7423-24&amp;24-25'!D348,"")))))</f>
        <v>1557.4</v>
      </c>
      <c r="D349">
        <f>IF('dash board'!$H$5="Dixon Technologies (India) Ltd.",'DIXON7423-24&amp;24-25'!E348,IF('dash board'!$H$5="Bharat Forge Ltd.",'BHARATFOR 7424-25&amp;23-24'!E348,IF('dash board'!$H$5="Persistent Systems Ltd.",'PERSISTENT 23-24&amp;24-25'!E348,IF('dash board'!$H$5="Ipca Laboratories Ltd.",'IPCALAB 7-4-23&amp;24,24&amp;25'!I348,IF('dash board'!$H$5="MRF Ltd.",'-MRF-7423-24&amp;24-25'!E348,"")))))</f>
        <v>1489.25</v>
      </c>
      <c r="E349">
        <f>IF('dash board'!$H$5="Dixon Technologies (India) Ltd.",'DIXON7423-24&amp;24-25'!C348,IF('dash board'!$H$5="Bharat Forge Ltd.",'BHARATFOR 7424-25&amp;23-24'!C348,IF('dash board'!$H$5="Persistent Systems Ltd.",'PERSISTENT 23-24&amp;24-25'!C348,IF('dash board'!$H$5="Ipca Laboratories Ltd.",'IPCALAB 7-4-23&amp;24,24&amp;25'!G348,IF('dash board'!$H$5="MRF Ltd.",'-MRF-7423-24&amp;24-25'!C348,"")))))</f>
        <v>1494.95</v>
      </c>
      <c r="F349">
        <f>IF('dash board'!$H$5="Dixon Technologies (India) Ltd.",'DIXON7423-24&amp;24-25'!L348,IF('dash board'!$H$5="Bharat Forge Ltd.",'BHARATFOR 7424-25&amp;23-24'!L348,IF('dash board'!$H$5="Persistent Systems Ltd.",'PERSISTENT 23-24&amp;24-25'!L348,IF('dash board'!$H$5="Ipca Laboratories Ltd.",'IPCALAB 7-4-23&amp;24,24&amp;25'!F348,IF('dash board'!$H$5="MRF Ltd.",'-MRF-7423-24&amp;24-25'!L348,"")))))</f>
        <v>1239370</v>
      </c>
    </row>
    <row r="350" spans="1:6" x14ac:dyDescent="0.3">
      <c r="A350" s="126">
        <v>45608</v>
      </c>
      <c r="B350">
        <f>IF('dash board'!$H$5="Dixon Technologies (India) Ltd.",'DIXON7423-24&amp;24-25'!H349,IF('dash board'!$H$5="Bharat Forge Ltd.",'BHARATFOR 7424-25&amp;23-24'!B349,IF('dash board'!$H$5="Persistent Systems Ltd.",'PERSISTENT 23-24&amp;24-25'!H349,IF('dash board'!$H$5="Ipca Laboratories Ltd.",'IPCALAB 7-4-23&amp;24,24&amp;25'!D349,IF('dash board'!$H$5="MRF Ltd.",'-MRF-7423-24&amp;24-25'!H349,"")))))</f>
        <v>1504.85</v>
      </c>
      <c r="C350">
        <f>IF('dash board'!$H$5="Dixon Technologies (India) Ltd.",'DIXON7423-24&amp;24-25'!D349,IF('dash board'!$H$5="Bharat Forge Ltd.",'BHARATFOR 7424-25&amp;23-24'!D349,IF('dash board'!$H$5="Persistent Systems Ltd.",'PERSISTENT 23-24&amp;24-25'!D349,IF('dash board'!$H$5="Ipca Laboratories Ltd.",'IPCALAB 7-4-23&amp;24,24&amp;25'!H349,IF('dash board'!$H$5="MRF Ltd.",'-MRF-7423-24&amp;24-25'!D349,"")))))</f>
        <v>1566.9</v>
      </c>
      <c r="D350">
        <f>IF('dash board'!$H$5="Dixon Technologies (India) Ltd.",'DIXON7423-24&amp;24-25'!E349,IF('dash board'!$H$5="Bharat Forge Ltd.",'BHARATFOR 7424-25&amp;23-24'!E349,IF('dash board'!$H$5="Persistent Systems Ltd.",'PERSISTENT 23-24&amp;24-25'!E349,IF('dash board'!$H$5="Ipca Laboratories Ltd.",'IPCALAB 7-4-23&amp;24,24&amp;25'!I349,IF('dash board'!$H$5="MRF Ltd.",'-MRF-7423-24&amp;24-25'!E349,"")))))</f>
        <v>1492.3</v>
      </c>
      <c r="E350">
        <f>IF('dash board'!$H$5="Dixon Technologies (India) Ltd.",'DIXON7423-24&amp;24-25'!C349,IF('dash board'!$H$5="Bharat Forge Ltd.",'BHARATFOR 7424-25&amp;23-24'!C349,IF('dash board'!$H$5="Persistent Systems Ltd.",'PERSISTENT 23-24&amp;24-25'!C349,IF('dash board'!$H$5="Ipca Laboratories Ltd.",'IPCALAB 7-4-23&amp;24,24&amp;25'!G349,IF('dash board'!$H$5="MRF Ltd.",'-MRF-7423-24&amp;24-25'!C349,"")))))</f>
        <v>1559.5</v>
      </c>
      <c r="F350">
        <f>IF('dash board'!$H$5="Dixon Technologies (India) Ltd.",'DIXON7423-24&amp;24-25'!L349,IF('dash board'!$H$5="Bharat Forge Ltd.",'BHARATFOR 7424-25&amp;23-24'!L349,IF('dash board'!$H$5="Persistent Systems Ltd.",'PERSISTENT 23-24&amp;24-25'!L349,IF('dash board'!$H$5="Ipca Laboratories Ltd.",'IPCALAB 7-4-23&amp;24,24&amp;25'!F349,IF('dash board'!$H$5="MRF Ltd.",'-MRF-7423-24&amp;24-25'!L349,"")))))</f>
        <v>368252</v>
      </c>
    </row>
    <row r="351" spans="1:6" x14ac:dyDescent="0.3">
      <c r="A351" s="126">
        <v>45607</v>
      </c>
      <c r="B351">
        <f>IF('dash board'!$H$5="Dixon Technologies (India) Ltd.",'DIXON7423-24&amp;24-25'!H350,IF('dash board'!$H$5="Bharat Forge Ltd.",'BHARATFOR 7424-25&amp;23-24'!B350,IF('dash board'!$H$5="Persistent Systems Ltd.",'PERSISTENT 23-24&amp;24-25'!H350,IF('dash board'!$H$5="Ipca Laboratories Ltd.",'IPCALAB 7-4-23&amp;24,24&amp;25'!D350,IF('dash board'!$H$5="MRF Ltd.",'-MRF-7423-24&amp;24-25'!H350,"")))))</f>
        <v>1559.5</v>
      </c>
      <c r="C351">
        <f>IF('dash board'!$H$5="Dixon Technologies (India) Ltd.",'DIXON7423-24&amp;24-25'!D350,IF('dash board'!$H$5="Bharat Forge Ltd.",'BHARATFOR 7424-25&amp;23-24'!D350,IF('dash board'!$H$5="Persistent Systems Ltd.",'PERSISTENT 23-24&amp;24-25'!D350,IF('dash board'!$H$5="Ipca Laboratories Ltd.",'IPCALAB 7-4-23&amp;24,24&amp;25'!H350,IF('dash board'!$H$5="MRF Ltd.",'-MRF-7423-24&amp;24-25'!D350,"")))))</f>
        <v>1610</v>
      </c>
      <c r="D351">
        <f>IF('dash board'!$H$5="Dixon Technologies (India) Ltd.",'DIXON7423-24&amp;24-25'!E350,IF('dash board'!$H$5="Bharat Forge Ltd.",'BHARATFOR 7424-25&amp;23-24'!E350,IF('dash board'!$H$5="Persistent Systems Ltd.",'PERSISTENT 23-24&amp;24-25'!E350,IF('dash board'!$H$5="Ipca Laboratories Ltd.",'IPCALAB 7-4-23&amp;24,24&amp;25'!I350,IF('dash board'!$H$5="MRF Ltd.",'-MRF-7423-24&amp;24-25'!E350,"")))))</f>
        <v>1539.95</v>
      </c>
      <c r="E351">
        <f>IF('dash board'!$H$5="Dixon Technologies (India) Ltd.",'DIXON7423-24&amp;24-25'!C350,IF('dash board'!$H$5="Bharat Forge Ltd.",'BHARATFOR 7424-25&amp;23-24'!C350,IF('dash board'!$H$5="Persistent Systems Ltd.",'PERSISTENT 23-24&amp;24-25'!C350,IF('dash board'!$H$5="Ipca Laboratories Ltd.",'IPCALAB 7-4-23&amp;24,24&amp;25'!G350,IF('dash board'!$H$5="MRF Ltd.",'-MRF-7423-24&amp;24-25'!C350,"")))))</f>
        <v>1539.95</v>
      </c>
      <c r="F351">
        <f>IF('dash board'!$H$5="Dixon Technologies (India) Ltd.",'DIXON7423-24&amp;24-25'!L350,IF('dash board'!$H$5="Bharat Forge Ltd.",'BHARATFOR 7424-25&amp;23-24'!L350,IF('dash board'!$H$5="Persistent Systems Ltd.",'PERSISTENT 23-24&amp;24-25'!L350,IF('dash board'!$H$5="Ipca Laboratories Ltd.",'IPCALAB 7-4-23&amp;24,24&amp;25'!F350,IF('dash board'!$H$5="MRF Ltd.",'-MRF-7423-24&amp;24-25'!L350,"")))))</f>
        <v>840592</v>
      </c>
    </row>
    <row r="352" spans="1:6" x14ac:dyDescent="0.3">
      <c r="A352" s="126">
        <v>45604</v>
      </c>
      <c r="B352">
        <f>IF('dash board'!$H$5="Dixon Technologies (India) Ltd.",'DIXON7423-24&amp;24-25'!H351,IF('dash board'!$H$5="Bharat Forge Ltd.",'BHARATFOR 7424-25&amp;23-24'!B351,IF('dash board'!$H$5="Persistent Systems Ltd.",'PERSISTENT 23-24&amp;24-25'!H351,IF('dash board'!$H$5="Ipca Laboratories Ltd.",'IPCALAB 7-4-23&amp;24,24&amp;25'!D351,IF('dash board'!$H$5="MRF Ltd.",'-MRF-7423-24&amp;24-25'!H351,"")))))</f>
        <v>1531.3</v>
      </c>
      <c r="C352">
        <f>IF('dash board'!$H$5="Dixon Technologies (India) Ltd.",'DIXON7423-24&amp;24-25'!D351,IF('dash board'!$H$5="Bharat Forge Ltd.",'BHARATFOR 7424-25&amp;23-24'!D351,IF('dash board'!$H$5="Persistent Systems Ltd.",'PERSISTENT 23-24&amp;24-25'!D351,IF('dash board'!$H$5="Ipca Laboratories Ltd.",'IPCALAB 7-4-23&amp;24,24&amp;25'!H351,IF('dash board'!$H$5="MRF Ltd.",'-MRF-7423-24&amp;24-25'!D351,"")))))</f>
        <v>1566.1</v>
      </c>
      <c r="D352">
        <f>IF('dash board'!$H$5="Dixon Technologies (India) Ltd.",'DIXON7423-24&amp;24-25'!E351,IF('dash board'!$H$5="Bharat Forge Ltd.",'BHARATFOR 7424-25&amp;23-24'!E351,IF('dash board'!$H$5="Persistent Systems Ltd.",'PERSISTENT 23-24&amp;24-25'!E351,IF('dash board'!$H$5="Ipca Laboratories Ltd.",'IPCALAB 7-4-23&amp;24,24&amp;25'!I351,IF('dash board'!$H$5="MRF Ltd.",'-MRF-7423-24&amp;24-25'!E351,"")))))</f>
        <v>1515.6</v>
      </c>
      <c r="E352">
        <f>IF('dash board'!$H$5="Dixon Technologies (India) Ltd.",'DIXON7423-24&amp;24-25'!C351,IF('dash board'!$H$5="Bharat Forge Ltd.",'BHARATFOR 7424-25&amp;23-24'!C351,IF('dash board'!$H$5="Persistent Systems Ltd.",'PERSISTENT 23-24&amp;24-25'!C351,IF('dash board'!$H$5="Ipca Laboratories Ltd.",'IPCALAB 7-4-23&amp;24,24&amp;25'!G351,IF('dash board'!$H$5="MRF Ltd.",'-MRF-7423-24&amp;24-25'!C351,"")))))</f>
        <v>1558</v>
      </c>
      <c r="F352">
        <f>IF('dash board'!$H$5="Dixon Technologies (India) Ltd.",'DIXON7423-24&amp;24-25'!L351,IF('dash board'!$H$5="Bharat Forge Ltd.",'BHARATFOR 7424-25&amp;23-24'!L351,IF('dash board'!$H$5="Persistent Systems Ltd.",'PERSISTENT 23-24&amp;24-25'!L351,IF('dash board'!$H$5="Ipca Laboratories Ltd.",'IPCALAB 7-4-23&amp;24,24&amp;25'!F351,IF('dash board'!$H$5="MRF Ltd.",'-MRF-7423-24&amp;24-25'!L351,"")))))</f>
        <v>300848</v>
      </c>
    </row>
    <row r="353" spans="1:6" x14ac:dyDescent="0.3">
      <c r="A353" s="126">
        <v>45603</v>
      </c>
      <c r="B353">
        <f>IF('dash board'!$H$5="Dixon Technologies (India) Ltd.",'DIXON7423-24&amp;24-25'!H352,IF('dash board'!$H$5="Bharat Forge Ltd.",'BHARATFOR 7424-25&amp;23-24'!B352,IF('dash board'!$H$5="Persistent Systems Ltd.",'PERSISTENT 23-24&amp;24-25'!H352,IF('dash board'!$H$5="Ipca Laboratories Ltd.",'IPCALAB 7-4-23&amp;24,24&amp;25'!D352,IF('dash board'!$H$5="MRF Ltd.",'-MRF-7423-24&amp;24-25'!H352,"")))))</f>
        <v>1558.65</v>
      </c>
      <c r="C353">
        <f>IF('dash board'!$H$5="Dixon Technologies (India) Ltd.",'DIXON7423-24&amp;24-25'!D352,IF('dash board'!$H$5="Bharat Forge Ltd.",'BHARATFOR 7424-25&amp;23-24'!D352,IF('dash board'!$H$5="Persistent Systems Ltd.",'PERSISTENT 23-24&amp;24-25'!D352,IF('dash board'!$H$5="Ipca Laboratories Ltd.",'IPCALAB 7-4-23&amp;24,24&amp;25'!H352,IF('dash board'!$H$5="MRF Ltd.",'-MRF-7423-24&amp;24-25'!D352,"")))))</f>
        <v>1576.5</v>
      </c>
      <c r="D353">
        <f>IF('dash board'!$H$5="Dixon Technologies (India) Ltd.",'DIXON7423-24&amp;24-25'!E352,IF('dash board'!$H$5="Bharat Forge Ltd.",'BHARATFOR 7424-25&amp;23-24'!E352,IF('dash board'!$H$5="Persistent Systems Ltd.",'PERSISTENT 23-24&amp;24-25'!E352,IF('dash board'!$H$5="Ipca Laboratories Ltd.",'IPCALAB 7-4-23&amp;24,24&amp;25'!I352,IF('dash board'!$H$5="MRF Ltd.",'-MRF-7423-24&amp;24-25'!E352,"")))))</f>
        <v>1548.85</v>
      </c>
      <c r="E353">
        <f>IF('dash board'!$H$5="Dixon Technologies (India) Ltd.",'DIXON7423-24&amp;24-25'!C352,IF('dash board'!$H$5="Bharat Forge Ltd.",'BHARATFOR 7424-25&amp;23-24'!C352,IF('dash board'!$H$5="Persistent Systems Ltd.",'PERSISTENT 23-24&amp;24-25'!C352,IF('dash board'!$H$5="Ipca Laboratories Ltd.",'IPCALAB 7-4-23&amp;24,24&amp;25'!G352,IF('dash board'!$H$5="MRF Ltd.",'-MRF-7423-24&amp;24-25'!C352,"")))))</f>
        <v>1564.3</v>
      </c>
      <c r="F353">
        <f>IF('dash board'!$H$5="Dixon Technologies (India) Ltd.",'DIXON7423-24&amp;24-25'!L352,IF('dash board'!$H$5="Bharat Forge Ltd.",'BHARATFOR 7424-25&amp;23-24'!L352,IF('dash board'!$H$5="Persistent Systems Ltd.",'PERSISTENT 23-24&amp;24-25'!L352,IF('dash board'!$H$5="Ipca Laboratories Ltd.",'IPCALAB 7-4-23&amp;24,24&amp;25'!F352,IF('dash board'!$H$5="MRF Ltd.",'-MRF-7423-24&amp;24-25'!L352,"")))))</f>
        <v>111886</v>
      </c>
    </row>
    <row r="354" spans="1:6" x14ac:dyDescent="0.3">
      <c r="A354" s="126">
        <v>45602</v>
      </c>
      <c r="B354">
        <f>IF('dash board'!$H$5="Dixon Technologies (India) Ltd.",'DIXON7423-24&amp;24-25'!H353,IF('dash board'!$H$5="Bharat Forge Ltd.",'BHARATFOR 7424-25&amp;23-24'!B353,IF('dash board'!$H$5="Persistent Systems Ltd.",'PERSISTENT 23-24&amp;24-25'!H353,IF('dash board'!$H$5="Ipca Laboratories Ltd.",'IPCALAB 7-4-23&amp;24,24&amp;25'!D353,IF('dash board'!$H$5="MRF Ltd.",'-MRF-7423-24&amp;24-25'!H353,"")))))</f>
        <v>1558.4</v>
      </c>
      <c r="C354">
        <f>IF('dash board'!$H$5="Dixon Technologies (India) Ltd.",'DIXON7423-24&amp;24-25'!D353,IF('dash board'!$H$5="Bharat Forge Ltd.",'BHARATFOR 7424-25&amp;23-24'!D353,IF('dash board'!$H$5="Persistent Systems Ltd.",'PERSISTENT 23-24&amp;24-25'!D353,IF('dash board'!$H$5="Ipca Laboratories Ltd.",'IPCALAB 7-4-23&amp;24,24&amp;25'!H353,IF('dash board'!$H$5="MRF Ltd.",'-MRF-7423-24&amp;24-25'!D353,"")))))</f>
        <v>1592.45</v>
      </c>
      <c r="D354">
        <f>IF('dash board'!$H$5="Dixon Technologies (India) Ltd.",'DIXON7423-24&amp;24-25'!E353,IF('dash board'!$H$5="Bharat Forge Ltd.",'BHARATFOR 7424-25&amp;23-24'!E353,IF('dash board'!$H$5="Persistent Systems Ltd.",'PERSISTENT 23-24&amp;24-25'!E353,IF('dash board'!$H$5="Ipca Laboratories Ltd.",'IPCALAB 7-4-23&amp;24,24&amp;25'!I353,IF('dash board'!$H$5="MRF Ltd.",'-MRF-7423-24&amp;24-25'!E353,"")))))</f>
        <v>1552.3</v>
      </c>
      <c r="E354">
        <f>IF('dash board'!$H$5="Dixon Technologies (India) Ltd.",'DIXON7423-24&amp;24-25'!C353,IF('dash board'!$H$5="Bharat Forge Ltd.",'BHARATFOR 7424-25&amp;23-24'!C353,IF('dash board'!$H$5="Persistent Systems Ltd.",'PERSISTENT 23-24&amp;24-25'!C353,IF('dash board'!$H$5="Ipca Laboratories Ltd.",'IPCALAB 7-4-23&amp;24,24&amp;25'!G353,IF('dash board'!$H$5="MRF Ltd.",'-MRF-7423-24&amp;24-25'!C353,"")))))</f>
        <v>1585.65</v>
      </c>
      <c r="F354">
        <f>IF('dash board'!$H$5="Dixon Technologies (India) Ltd.",'DIXON7423-24&amp;24-25'!L353,IF('dash board'!$H$5="Bharat Forge Ltd.",'BHARATFOR 7424-25&amp;23-24'!L353,IF('dash board'!$H$5="Persistent Systems Ltd.",'PERSISTENT 23-24&amp;24-25'!L353,IF('dash board'!$H$5="Ipca Laboratories Ltd.",'IPCALAB 7-4-23&amp;24,24&amp;25'!F353,IF('dash board'!$H$5="MRF Ltd.",'-MRF-7423-24&amp;24-25'!L353,"")))))</f>
        <v>146213</v>
      </c>
    </row>
    <row r="355" spans="1:6" x14ac:dyDescent="0.3">
      <c r="A355" s="126">
        <v>45601</v>
      </c>
      <c r="B355">
        <f>IF('dash board'!$H$5="Dixon Technologies (India) Ltd.",'DIXON7423-24&amp;24-25'!H354,IF('dash board'!$H$5="Bharat Forge Ltd.",'BHARATFOR 7424-25&amp;23-24'!B354,IF('dash board'!$H$5="Persistent Systems Ltd.",'PERSISTENT 23-24&amp;24-25'!H354,IF('dash board'!$H$5="Ipca Laboratories Ltd.",'IPCALAB 7-4-23&amp;24,24&amp;25'!D354,IF('dash board'!$H$5="MRF Ltd.",'-MRF-7423-24&amp;24-25'!H354,"")))))</f>
        <v>1583.6</v>
      </c>
      <c r="C355">
        <f>IF('dash board'!$H$5="Dixon Technologies (India) Ltd.",'DIXON7423-24&amp;24-25'!D354,IF('dash board'!$H$5="Bharat Forge Ltd.",'BHARATFOR 7424-25&amp;23-24'!D354,IF('dash board'!$H$5="Persistent Systems Ltd.",'PERSISTENT 23-24&amp;24-25'!D354,IF('dash board'!$H$5="Ipca Laboratories Ltd.",'IPCALAB 7-4-23&amp;24,24&amp;25'!H354,IF('dash board'!$H$5="MRF Ltd.",'-MRF-7423-24&amp;24-25'!D354,"")))))</f>
        <v>1605</v>
      </c>
      <c r="D355">
        <f>IF('dash board'!$H$5="Dixon Technologies (India) Ltd.",'DIXON7423-24&amp;24-25'!E354,IF('dash board'!$H$5="Bharat Forge Ltd.",'BHARATFOR 7424-25&amp;23-24'!E354,IF('dash board'!$H$5="Persistent Systems Ltd.",'PERSISTENT 23-24&amp;24-25'!E354,IF('dash board'!$H$5="Ipca Laboratories Ltd.",'IPCALAB 7-4-23&amp;24,24&amp;25'!I354,IF('dash board'!$H$5="MRF Ltd.",'-MRF-7423-24&amp;24-25'!E354,"")))))</f>
        <v>1573.75</v>
      </c>
      <c r="E355">
        <f>IF('dash board'!$H$5="Dixon Technologies (India) Ltd.",'DIXON7423-24&amp;24-25'!C354,IF('dash board'!$H$5="Bharat Forge Ltd.",'BHARATFOR 7424-25&amp;23-24'!C354,IF('dash board'!$H$5="Persistent Systems Ltd.",'PERSISTENT 23-24&amp;24-25'!C354,IF('dash board'!$H$5="Ipca Laboratories Ltd.",'IPCALAB 7-4-23&amp;24,24&amp;25'!G354,IF('dash board'!$H$5="MRF Ltd.",'-MRF-7423-24&amp;24-25'!C354,"")))))</f>
        <v>1599.8</v>
      </c>
      <c r="F355">
        <f>IF('dash board'!$H$5="Dixon Technologies (India) Ltd.",'DIXON7423-24&amp;24-25'!L354,IF('dash board'!$H$5="Bharat Forge Ltd.",'BHARATFOR 7424-25&amp;23-24'!L354,IF('dash board'!$H$5="Persistent Systems Ltd.",'PERSISTENT 23-24&amp;24-25'!L354,IF('dash board'!$H$5="Ipca Laboratories Ltd.",'IPCALAB 7-4-23&amp;24,24&amp;25'!F354,IF('dash board'!$H$5="MRF Ltd.",'-MRF-7423-24&amp;24-25'!L354,"")))))</f>
        <v>260678</v>
      </c>
    </row>
    <row r="356" spans="1:6" x14ac:dyDescent="0.3">
      <c r="A356" s="126">
        <v>45600</v>
      </c>
      <c r="B356">
        <f>IF('dash board'!$H$5="Dixon Technologies (India) Ltd.",'DIXON7423-24&amp;24-25'!H355,IF('dash board'!$H$5="Bharat Forge Ltd.",'BHARATFOR 7424-25&amp;23-24'!B355,IF('dash board'!$H$5="Persistent Systems Ltd.",'PERSISTENT 23-24&amp;24-25'!H355,IF('dash board'!$H$5="Ipca Laboratories Ltd.",'IPCALAB 7-4-23&amp;24,24&amp;25'!D355,IF('dash board'!$H$5="MRF Ltd.",'-MRF-7423-24&amp;24-25'!H355,"")))))</f>
        <v>1596.8</v>
      </c>
      <c r="C356">
        <f>IF('dash board'!$H$5="Dixon Technologies (India) Ltd.",'DIXON7423-24&amp;24-25'!D355,IF('dash board'!$H$5="Bharat Forge Ltd.",'BHARATFOR 7424-25&amp;23-24'!D355,IF('dash board'!$H$5="Persistent Systems Ltd.",'PERSISTENT 23-24&amp;24-25'!D355,IF('dash board'!$H$5="Ipca Laboratories Ltd.",'IPCALAB 7-4-23&amp;24,24&amp;25'!H355,IF('dash board'!$H$5="MRF Ltd.",'-MRF-7423-24&amp;24-25'!D355,"")))))</f>
        <v>1601.45</v>
      </c>
      <c r="D356">
        <f>IF('dash board'!$H$5="Dixon Technologies (India) Ltd.",'DIXON7423-24&amp;24-25'!E355,IF('dash board'!$H$5="Bharat Forge Ltd.",'BHARATFOR 7424-25&amp;23-24'!E355,IF('dash board'!$H$5="Persistent Systems Ltd.",'PERSISTENT 23-24&amp;24-25'!E355,IF('dash board'!$H$5="Ipca Laboratories Ltd.",'IPCALAB 7-4-23&amp;24,24&amp;25'!I355,IF('dash board'!$H$5="MRF Ltd.",'-MRF-7423-24&amp;24-25'!E355,"")))))</f>
        <v>1567.1</v>
      </c>
      <c r="E356">
        <f>IF('dash board'!$H$5="Dixon Technologies (India) Ltd.",'DIXON7423-24&amp;24-25'!C355,IF('dash board'!$H$5="Bharat Forge Ltd.",'BHARATFOR 7424-25&amp;23-24'!C355,IF('dash board'!$H$5="Persistent Systems Ltd.",'PERSISTENT 23-24&amp;24-25'!C355,IF('dash board'!$H$5="Ipca Laboratories Ltd.",'IPCALAB 7-4-23&amp;24,24&amp;25'!G355,IF('dash board'!$H$5="MRF Ltd.",'-MRF-7423-24&amp;24-25'!C355,"")))))</f>
        <v>1585.35</v>
      </c>
      <c r="F356">
        <f>IF('dash board'!$H$5="Dixon Technologies (India) Ltd.",'DIXON7423-24&amp;24-25'!L355,IF('dash board'!$H$5="Bharat Forge Ltd.",'BHARATFOR 7424-25&amp;23-24'!L355,IF('dash board'!$H$5="Persistent Systems Ltd.",'PERSISTENT 23-24&amp;24-25'!L355,IF('dash board'!$H$5="Ipca Laboratories Ltd.",'IPCALAB 7-4-23&amp;24,24&amp;25'!F355,IF('dash board'!$H$5="MRF Ltd.",'-MRF-7423-24&amp;24-25'!L355,"")))))</f>
        <v>149251</v>
      </c>
    </row>
    <row r="357" spans="1:6" x14ac:dyDescent="0.3">
      <c r="A357" s="126">
        <v>45597</v>
      </c>
      <c r="B357">
        <f>IF('dash board'!$H$5="Dixon Technologies (India) Ltd.",'DIXON7423-24&amp;24-25'!H356,IF('dash board'!$H$5="Bharat Forge Ltd.",'BHARATFOR 7424-25&amp;23-24'!B356,IF('dash board'!$H$5="Persistent Systems Ltd.",'PERSISTENT 23-24&amp;24-25'!H356,IF('dash board'!$H$5="Ipca Laboratories Ltd.",'IPCALAB 7-4-23&amp;24,24&amp;25'!D356,IF('dash board'!$H$5="MRF Ltd.",'-MRF-7423-24&amp;24-25'!H356,"")))))</f>
        <v>1585.35</v>
      </c>
      <c r="C357">
        <f>IF('dash board'!$H$5="Dixon Technologies (India) Ltd.",'DIXON7423-24&amp;24-25'!D356,IF('dash board'!$H$5="Bharat Forge Ltd.",'BHARATFOR 7424-25&amp;23-24'!D356,IF('dash board'!$H$5="Persistent Systems Ltd.",'PERSISTENT 23-24&amp;24-25'!D356,IF('dash board'!$H$5="Ipca Laboratories Ltd.",'IPCALAB 7-4-23&amp;24,24&amp;25'!H356,IF('dash board'!$H$5="MRF Ltd.",'-MRF-7423-24&amp;24-25'!D356,"")))))</f>
        <v>1610.2</v>
      </c>
      <c r="D357">
        <f>IF('dash board'!$H$5="Dixon Technologies (India) Ltd.",'DIXON7423-24&amp;24-25'!E356,IF('dash board'!$H$5="Bharat Forge Ltd.",'BHARATFOR 7424-25&amp;23-24'!E356,IF('dash board'!$H$5="Persistent Systems Ltd.",'PERSISTENT 23-24&amp;24-25'!E356,IF('dash board'!$H$5="Ipca Laboratories Ltd.",'IPCALAB 7-4-23&amp;24,24&amp;25'!I356,IF('dash board'!$H$5="MRF Ltd.",'-MRF-7423-24&amp;24-25'!E356,"")))))</f>
        <v>1572</v>
      </c>
      <c r="E357">
        <f>IF('dash board'!$H$5="Dixon Technologies (India) Ltd.",'DIXON7423-24&amp;24-25'!C356,IF('dash board'!$H$5="Bharat Forge Ltd.",'BHARATFOR 7424-25&amp;23-24'!C356,IF('dash board'!$H$5="Persistent Systems Ltd.",'PERSISTENT 23-24&amp;24-25'!C356,IF('dash board'!$H$5="Ipca Laboratories Ltd.",'IPCALAB 7-4-23&amp;24,24&amp;25'!G356,IF('dash board'!$H$5="MRF Ltd.",'-MRF-7423-24&amp;24-25'!C356,"")))))</f>
        <v>1610.2</v>
      </c>
      <c r="F357">
        <f>IF('dash board'!$H$5="Dixon Technologies (India) Ltd.",'DIXON7423-24&amp;24-25'!L356,IF('dash board'!$H$5="Bharat Forge Ltd.",'BHARATFOR 7424-25&amp;23-24'!L356,IF('dash board'!$H$5="Persistent Systems Ltd.",'PERSISTENT 23-24&amp;24-25'!L356,IF('dash board'!$H$5="Ipca Laboratories Ltd.",'IPCALAB 7-4-23&amp;24,24&amp;25'!F356,IF('dash board'!$H$5="MRF Ltd.",'-MRF-7423-24&amp;24-25'!L356,"")))))</f>
        <v>327462</v>
      </c>
    </row>
    <row r="358" spans="1:6" x14ac:dyDescent="0.3">
      <c r="A358" s="126">
        <v>45596</v>
      </c>
      <c r="B358">
        <f>IF('dash board'!$H$5="Dixon Technologies (India) Ltd.",'DIXON7423-24&amp;24-25'!H357,IF('dash board'!$H$5="Bharat Forge Ltd.",'BHARATFOR 7424-25&amp;23-24'!B357,IF('dash board'!$H$5="Persistent Systems Ltd.",'PERSISTENT 23-24&amp;24-25'!H357,IF('dash board'!$H$5="Ipca Laboratories Ltd.",'IPCALAB 7-4-23&amp;24,24&amp;25'!D357,IF('dash board'!$H$5="MRF Ltd.",'-MRF-7423-24&amp;24-25'!H357,"")))))</f>
        <v>1607.1</v>
      </c>
      <c r="C358">
        <f>IF('dash board'!$H$5="Dixon Technologies (India) Ltd.",'DIXON7423-24&amp;24-25'!D357,IF('dash board'!$H$5="Bharat Forge Ltd.",'BHARATFOR 7424-25&amp;23-24'!D357,IF('dash board'!$H$5="Persistent Systems Ltd.",'PERSISTENT 23-24&amp;24-25'!D357,IF('dash board'!$H$5="Ipca Laboratories Ltd.",'IPCALAB 7-4-23&amp;24,24&amp;25'!H357,IF('dash board'!$H$5="MRF Ltd.",'-MRF-7423-24&amp;24-25'!D357,"")))))</f>
        <v>1618.05</v>
      </c>
      <c r="D358">
        <f>IF('dash board'!$H$5="Dixon Technologies (India) Ltd.",'DIXON7423-24&amp;24-25'!E357,IF('dash board'!$H$5="Bharat Forge Ltd.",'BHARATFOR 7424-25&amp;23-24'!E357,IF('dash board'!$H$5="Persistent Systems Ltd.",'PERSISTENT 23-24&amp;24-25'!E357,IF('dash board'!$H$5="Ipca Laboratories Ltd.",'IPCALAB 7-4-23&amp;24,24&amp;25'!I357,IF('dash board'!$H$5="MRF Ltd.",'-MRF-7423-24&amp;24-25'!E357,"")))))</f>
        <v>1598</v>
      </c>
      <c r="E358">
        <f>IF('dash board'!$H$5="Dixon Technologies (India) Ltd.",'DIXON7423-24&amp;24-25'!C357,IF('dash board'!$H$5="Bharat Forge Ltd.",'BHARATFOR 7424-25&amp;23-24'!C357,IF('dash board'!$H$5="Persistent Systems Ltd.",'PERSISTENT 23-24&amp;24-25'!C357,IF('dash board'!$H$5="Ipca Laboratories Ltd.",'IPCALAB 7-4-23&amp;24,24&amp;25'!G357,IF('dash board'!$H$5="MRF Ltd.",'-MRF-7423-24&amp;24-25'!C357,"")))))</f>
        <v>1600</v>
      </c>
      <c r="F358">
        <f>IF('dash board'!$H$5="Dixon Technologies (India) Ltd.",'DIXON7423-24&amp;24-25'!L357,IF('dash board'!$H$5="Bharat Forge Ltd.",'BHARATFOR 7424-25&amp;23-24'!L357,IF('dash board'!$H$5="Persistent Systems Ltd.",'PERSISTENT 23-24&amp;24-25'!L357,IF('dash board'!$H$5="Ipca Laboratories Ltd.",'IPCALAB 7-4-23&amp;24,24&amp;25'!F357,IF('dash board'!$H$5="MRF Ltd.",'-MRF-7423-24&amp;24-25'!L357,"")))))</f>
        <v>39326</v>
      </c>
    </row>
    <row r="359" spans="1:6" x14ac:dyDescent="0.3">
      <c r="A359" s="126">
        <v>45595</v>
      </c>
      <c r="B359">
        <f>IF('dash board'!$H$5="Dixon Technologies (India) Ltd.",'DIXON7423-24&amp;24-25'!H358,IF('dash board'!$H$5="Bharat Forge Ltd.",'BHARATFOR 7424-25&amp;23-24'!B358,IF('dash board'!$H$5="Persistent Systems Ltd.",'PERSISTENT 23-24&amp;24-25'!H358,IF('dash board'!$H$5="Ipca Laboratories Ltd.",'IPCALAB 7-4-23&amp;24,24&amp;25'!D358,IF('dash board'!$H$5="MRF Ltd.",'-MRF-7423-24&amp;24-25'!H358,"")))))</f>
        <v>1588.8</v>
      </c>
      <c r="C359">
        <f>IF('dash board'!$H$5="Dixon Technologies (India) Ltd.",'DIXON7423-24&amp;24-25'!D358,IF('dash board'!$H$5="Bharat Forge Ltd.",'BHARATFOR 7424-25&amp;23-24'!D358,IF('dash board'!$H$5="Persistent Systems Ltd.",'PERSISTENT 23-24&amp;24-25'!D358,IF('dash board'!$H$5="Ipca Laboratories Ltd.",'IPCALAB 7-4-23&amp;24,24&amp;25'!H358,IF('dash board'!$H$5="MRF Ltd.",'-MRF-7423-24&amp;24-25'!D358,"")))))</f>
        <v>1596</v>
      </c>
      <c r="D359">
        <f>IF('dash board'!$H$5="Dixon Technologies (India) Ltd.",'DIXON7423-24&amp;24-25'!E358,IF('dash board'!$H$5="Bharat Forge Ltd.",'BHARATFOR 7424-25&amp;23-24'!E358,IF('dash board'!$H$5="Persistent Systems Ltd.",'PERSISTENT 23-24&amp;24-25'!E358,IF('dash board'!$H$5="Ipca Laboratories Ltd.",'IPCALAB 7-4-23&amp;24,24&amp;25'!I358,IF('dash board'!$H$5="MRF Ltd.",'-MRF-7423-24&amp;24-25'!E358,"")))))</f>
        <v>1556.05</v>
      </c>
      <c r="E359">
        <f>IF('dash board'!$H$5="Dixon Technologies (India) Ltd.",'DIXON7423-24&amp;24-25'!C358,IF('dash board'!$H$5="Bharat Forge Ltd.",'BHARATFOR 7424-25&amp;23-24'!C358,IF('dash board'!$H$5="Persistent Systems Ltd.",'PERSISTENT 23-24&amp;24-25'!C358,IF('dash board'!$H$5="Ipca Laboratories Ltd.",'IPCALAB 7-4-23&amp;24,24&amp;25'!G358,IF('dash board'!$H$5="MRF Ltd.",'-MRF-7423-24&amp;24-25'!C358,"")))))</f>
        <v>1562</v>
      </c>
      <c r="F359">
        <f>IF('dash board'!$H$5="Dixon Technologies (India) Ltd.",'DIXON7423-24&amp;24-25'!L358,IF('dash board'!$H$5="Bharat Forge Ltd.",'BHARATFOR 7424-25&amp;23-24'!L358,IF('dash board'!$H$5="Persistent Systems Ltd.",'PERSISTENT 23-24&amp;24-25'!L358,IF('dash board'!$H$5="Ipca Laboratories Ltd.",'IPCALAB 7-4-23&amp;24,24&amp;25'!F358,IF('dash board'!$H$5="MRF Ltd.",'-MRF-7423-24&amp;24-25'!L358,"")))))</f>
        <v>542097</v>
      </c>
    </row>
    <row r="360" spans="1:6" x14ac:dyDescent="0.3">
      <c r="A360" s="126">
        <v>45594</v>
      </c>
      <c r="B360">
        <f>IF('dash board'!$H$5="Dixon Technologies (India) Ltd.",'DIXON7423-24&amp;24-25'!H359,IF('dash board'!$H$5="Bharat Forge Ltd.",'BHARATFOR 7424-25&amp;23-24'!B359,IF('dash board'!$H$5="Persistent Systems Ltd.",'PERSISTENT 23-24&amp;24-25'!H359,IF('dash board'!$H$5="Ipca Laboratories Ltd.",'IPCALAB 7-4-23&amp;24,24&amp;25'!D359,IF('dash board'!$H$5="MRF Ltd.",'-MRF-7423-24&amp;24-25'!H359,"")))))</f>
        <v>1562.2</v>
      </c>
      <c r="C360">
        <f>IF('dash board'!$H$5="Dixon Technologies (India) Ltd.",'DIXON7423-24&amp;24-25'!D359,IF('dash board'!$H$5="Bharat Forge Ltd.",'BHARATFOR 7424-25&amp;23-24'!D359,IF('dash board'!$H$5="Persistent Systems Ltd.",'PERSISTENT 23-24&amp;24-25'!D359,IF('dash board'!$H$5="Ipca Laboratories Ltd.",'IPCALAB 7-4-23&amp;24,24&amp;25'!H359,IF('dash board'!$H$5="MRF Ltd.",'-MRF-7423-24&amp;24-25'!D359,"")))))</f>
        <v>1584.9</v>
      </c>
      <c r="D360">
        <f>IF('dash board'!$H$5="Dixon Technologies (India) Ltd.",'DIXON7423-24&amp;24-25'!E359,IF('dash board'!$H$5="Bharat Forge Ltd.",'BHARATFOR 7424-25&amp;23-24'!E359,IF('dash board'!$H$5="Persistent Systems Ltd.",'PERSISTENT 23-24&amp;24-25'!E359,IF('dash board'!$H$5="Ipca Laboratories Ltd.",'IPCALAB 7-4-23&amp;24,24&amp;25'!I359,IF('dash board'!$H$5="MRF Ltd.",'-MRF-7423-24&amp;24-25'!E359,"")))))</f>
        <v>1557.25</v>
      </c>
      <c r="E360">
        <f>IF('dash board'!$H$5="Dixon Technologies (India) Ltd.",'DIXON7423-24&amp;24-25'!C359,IF('dash board'!$H$5="Bharat Forge Ltd.",'BHARATFOR 7424-25&amp;23-24'!C359,IF('dash board'!$H$5="Persistent Systems Ltd.",'PERSISTENT 23-24&amp;24-25'!C359,IF('dash board'!$H$5="Ipca Laboratories Ltd.",'IPCALAB 7-4-23&amp;24,24&amp;25'!G359,IF('dash board'!$H$5="MRF Ltd.",'-MRF-7423-24&amp;24-25'!C359,"")))))</f>
        <v>1584</v>
      </c>
      <c r="F360">
        <f>IF('dash board'!$H$5="Dixon Technologies (India) Ltd.",'DIXON7423-24&amp;24-25'!L359,IF('dash board'!$H$5="Bharat Forge Ltd.",'BHARATFOR 7424-25&amp;23-24'!L359,IF('dash board'!$H$5="Persistent Systems Ltd.",'PERSISTENT 23-24&amp;24-25'!L359,IF('dash board'!$H$5="Ipca Laboratories Ltd.",'IPCALAB 7-4-23&amp;24,24&amp;25'!F359,IF('dash board'!$H$5="MRF Ltd.",'-MRF-7423-24&amp;24-25'!L359,"")))))</f>
        <v>154019</v>
      </c>
    </row>
    <row r="361" spans="1:6" x14ac:dyDescent="0.3">
      <c r="A361" s="126">
        <v>45593</v>
      </c>
      <c r="B361">
        <f>IF('dash board'!$H$5="Dixon Technologies (India) Ltd.",'DIXON7423-24&amp;24-25'!H360,IF('dash board'!$H$5="Bharat Forge Ltd.",'BHARATFOR 7424-25&amp;23-24'!B360,IF('dash board'!$H$5="Persistent Systems Ltd.",'PERSISTENT 23-24&amp;24-25'!H360,IF('dash board'!$H$5="Ipca Laboratories Ltd.",'IPCALAB 7-4-23&amp;24,24&amp;25'!D360,IF('dash board'!$H$5="MRF Ltd.",'-MRF-7423-24&amp;24-25'!H360,"")))))</f>
        <v>1585.1</v>
      </c>
      <c r="C361">
        <f>IF('dash board'!$H$5="Dixon Technologies (India) Ltd.",'DIXON7423-24&amp;24-25'!D360,IF('dash board'!$H$5="Bharat Forge Ltd.",'BHARATFOR 7424-25&amp;23-24'!D360,IF('dash board'!$H$5="Persistent Systems Ltd.",'PERSISTENT 23-24&amp;24-25'!D360,IF('dash board'!$H$5="Ipca Laboratories Ltd.",'IPCALAB 7-4-23&amp;24,24&amp;25'!H360,IF('dash board'!$H$5="MRF Ltd.",'-MRF-7423-24&amp;24-25'!D360,"")))))</f>
        <v>1605.5</v>
      </c>
      <c r="D361">
        <f>IF('dash board'!$H$5="Dixon Technologies (India) Ltd.",'DIXON7423-24&amp;24-25'!E360,IF('dash board'!$H$5="Bharat Forge Ltd.",'BHARATFOR 7424-25&amp;23-24'!E360,IF('dash board'!$H$5="Persistent Systems Ltd.",'PERSISTENT 23-24&amp;24-25'!E360,IF('dash board'!$H$5="Ipca Laboratories Ltd.",'IPCALAB 7-4-23&amp;24,24&amp;25'!I360,IF('dash board'!$H$5="MRF Ltd.",'-MRF-7423-24&amp;24-25'!E360,"")))))</f>
        <v>1544.9</v>
      </c>
      <c r="E361">
        <f>IF('dash board'!$H$5="Dixon Technologies (India) Ltd.",'DIXON7423-24&amp;24-25'!C360,IF('dash board'!$H$5="Bharat Forge Ltd.",'BHARATFOR 7424-25&amp;23-24'!C360,IF('dash board'!$H$5="Persistent Systems Ltd.",'PERSISTENT 23-24&amp;24-25'!C360,IF('dash board'!$H$5="Ipca Laboratories Ltd.",'IPCALAB 7-4-23&amp;24,24&amp;25'!G360,IF('dash board'!$H$5="MRF Ltd.",'-MRF-7423-24&amp;24-25'!C360,"")))))</f>
        <v>1598.1</v>
      </c>
      <c r="F361">
        <f>IF('dash board'!$H$5="Dixon Technologies (India) Ltd.",'DIXON7423-24&amp;24-25'!L360,IF('dash board'!$H$5="Bharat Forge Ltd.",'BHARATFOR 7424-25&amp;23-24'!L360,IF('dash board'!$H$5="Persistent Systems Ltd.",'PERSISTENT 23-24&amp;24-25'!L360,IF('dash board'!$H$5="Ipca Laboratories Ltd.",'IPCALAB 7-4-23&amp;24,24&amp;25'!F360,IF('dash board'!$H$5="MRF Ltd.",'-MRF-7423-24&amp;24-25'!L360,"")))))</f>
        <v>155038</v>
      </c>
    </row>
    <row r="362" spans="1:6" x14ac:dyDescent="0.3">
      <c r="A362" s="126">
        <v>45590</v>
      </c>
      <c r="B362">
        <f>IF('dash board'!$H$5="Dixon Technologies (India) Ltd.",'DIXON7423-24&amp;24-25'!H361,IF('dash board'!$H$5="Bharat Forge Ltd.",'BHARATFOR 7424-25&amp;23-24'!B361,IF('dash board'!$H$5="Persistent Systems Ltd.",'PERSISTENT 23-24&amp;24-25'!H361,IF('dash board'!$H$5="Ipca Laboratories Ltd.",'IPCALAB 7-4-23&amp;24,24&amp;25'!D361,IF('dash board'!$H$5="MRF Ltd.",'-MRF-7423-24&amp;24-25'!H361,"")))))</f>
        <v>1593.45</v>
      </c>
      <c r="C362">
        <f>IF('dash board'!$H$5="Dixon Technologies (India) Ltd.",'DIXON7423-24&amp;24-25'!D361,IF('dash board'!$H$5="Bharat Forge Ltd.",'BHARATFOR 7424-25&amp;23-24'!D361,IF('dash board'!$H$5="Persistent Systems Ltd.",'PERSISTENT 23-24&amp;24-25'!D361,IF('dash board'!$H$5="Ipca Laboratories Ltd.",'IPCALAB 7-4-23&amp;24,24&amp;25'!H361,IF('dash board'!$H$5="MRF Ltd.",'-MRF-7423-24&amp;24-25'!D361,"")))))</f>
        <v>1607.95</v>
      </c>
      <c r="D362">
        <f>IF('dash board'!$H$5="Dixon Technologies (India) Ltd.",'DIXON7423-24&amp;24-25'!E361,IF('dash board'!$H$5="Bharat Forge Ltd.",'BHARATFOR 7424-25&amp;23-24'!E361,IF('dash board'!$H$5="Persistent Systems Ltd.",'PERSISTENT 23-24&amp;24-25'!E361,IF('dash board'!$H$5="Ipca Laboratories Ltd.",'IPCALAB 7-4-23&amp;24,24&amp;25'!I361,IF('dash board'!$H$5="MRF Ltd.",'-MRF-7423-24&amp;24-25'!E361,"")))))</f>
        <v>1569.75</v>
      </c>
      <c r="E362">
        <f>IF('dash board'!$H$5="Dixon Technologies (India) Ltd.",'DIXON7423-24&amp;24-25'!C361,IF('dash board'!$H$5="Bharat Forge Ltd.",'BHARATFOR 7424-25&amp;23-24'!C361,IF('dash board'!$H$5="Persistent Systems Ltd.",'PERSISTENT 23-24&amp;24-25'!C361,IF('dash board'!$H$5="Ipca Laboratories Ltd.",'IPCALAB 7-4-23&amp;24,24&amp;25'!G361,IF('dash board'!$H$5="MRF Ltd.",'-MRF-7423-24&amp;24-25'!C361,"")))))</f>
        <v>1585.7</v>
      </c>
      <c r="F362">
        <f>IF('dash board'!$H$5="Dixon Technologies (India) Ltd.",'DIXON7423-24&amp;24-25'!L361,IF('dash board'!$H$5="Bharat Forge Ltd.",'BHARATFOR 7424-25&amp;23-24'!L361,IF('dash board'!$H$5="Persistent Systems Ltd.",'PERSISTENT 23-24&amp;24-25'!L361,IF('dash board'!$H$5="Ipca Laboratories Ltd.",'IPCALAB 7-4-23&amp;24,24&amp;25'!F361,IF('dash board'!$H$5="MRF Ltd.",'-MRF-7423-24&amp;24-25'!L361,"")))))</f>
        <v>195920</v>
      </c>
    </row>
    <row r="363" spans="1:6" x14ac:dyDescent="0.3">
      <c r="A363" s="126">
        <v>45589</v>
      </c>
      <c r="B363">
        <f>IF('dash board'!$H$5="Dixon Technologies (India) Ltd.",'DIXON7423-24&amp;24-25'!H362,IF('dash board'!$H$5="Bharat Forge Ltd.",'BHARATFOR 7424-25&amp;23-24'!B362,IF('dash board'!$H$5="Persistent Systems Ltd.",'PERSISTENT 23-24&amp;24-25'!H362,IF('dash board'!$H$5="Ipca Laboratories Ltd.",'IPCALAB 7-4-23&amp;24,24&amp;25'!D362,IF('dash board'!$H$5="MRF Ltd.",'-MRF-7423-24&amp;24-25'!H362,"")))))</f>
        <v>1582.85</v>
      </c>
      <c r="C363">
        <f>IF('dash board'!$H$5="Dixon Technologies (India) Ltd.",'DIXON7423-24&amp;24-25'!D362,IF('dash board'!$H$5="Bharat Forge Ltd.",'BHARATFOR 7424-25&amp;23-24'!D362,IF('dash board'!$H$5="Persistent Systems Ltd.",'PERSISTENT 23-24&amp;24-25'!D362,IF('dash board'!$H$5="Ipca Laboratories Ltd.",'IPCALAB 7-4-23&amp;24,24&amp;25'!H362,IF('dash board'!$H$5="MRF Ltd.",'-MRF-7423-24&amp;24-25'!D362,"")))))</f>
        <v>1596.9</v>
      </c>
      <c r="D363">
        <f>IF('dash board'!$H$5="Dixon Technologies (India) Ltd.",'DIXON7423-24&amp;24-25'!E362,IF('dash board'!$H$5="Bharat Forge Ltd.",'BHARATFOR 7424-25&amp;23-24'!E362,IF('dash board'!$H$5="Persistent Systems Ltd.",'PERSISTENT 23-24&amp;24-25'!E362,IF('dash board'!$H$5="Ipca Laboratories Ltd.",'IPCALAB 7-4-23&amp;24,24&amp;25'!I362,IF('dash board'!$H$5="MRF Ltd.",'-MRF-7423-24&amp;24-25'!E362,"")))))</f>
        <v>1561.1</v>
      </c>
      <c r="E363">
        <f>IF('dash board'!$H$5="Dixon Technologies (India) Ltd.",'DIXON7423-24&amp;24-25'!C362,IF('dash board'!$H$5="Bharat Forge Ltd.",'BHARATFOR 7424-25&amp;23-24'!C362,IF('dash board'!$H$5="Persistent Systems Ltd.",'PERSISTENT 23-24&amp;24-25'!C362,IF('dash board'!$H$5="Ipca Laboratories Ltd.",'IPCALAB 7-4-23&amp;24,24&amp;25'!G362,IF('dash board'!$H$5="MRF Ltd.",'-MRF-7423-24&amp;24-25'!C362,"")))))</f>
        <v>1588.5</v>
      </c>
      <c r="F363">
        <f>IF('dash board'!$H$5="Dixon Technologies (India) Ltd.",'DIXON7423-24&amp;24-25'!L362,IF('dash board'!$H$5="Bharat Forge Ltd.",'BHARATFOR 7424-25&amp;23-24'!L362,IF('dash board'!$H$5="Persistent Systems Ltd.",'PERSISTENT 23-24&amp;24-25'!L362,IF('dash board'!$H$5="Ipca Laboratories Ltd.",'IPCALAB 7-4-23&amp;24,24&amp;25'!F362,IF('dash board'!$H$5="MRF Ltd.",'-MRF-7423-24&amp;24-25'!L362,"")))))</f>
        <v>197761</v>
      </c>
    </row>
    <row r="364" spans="1:6" x14ac:dyDescent="0.3">
      <c r="A364" s="126">
        <v>45588</v>
      </c>
      <c r="B364">
        <f>IF('dash board'!$H$5="Dixon Technologies (India) Ltd.",'DIXON7423-24&amp;24-25'!H363,IF('dash board'!$H$5="Bharat Forge Ltd.",'BHARATFOR 7424-25&amp;23-24'!B363,IF('dash board'!$H$5="Persistent Systems Ltd.",'PERSISTENT 23-24&amp;24-25'!H363,IF('dash board'!$H$5="Ipca Laboratories Ltd.",'IPCALAB 7-4-23&amp;24,24&amp;25'!D363,IF('dash board'!$H$5="MRF Ltd.",'-MRF-7423-24&amp;24-25'!H363,"")))))</f>
        <v>1580.95</v>
      </c>
      <c r="C364">
        <f>IF('dash board'!$H$5="Dixon Technologies (India) Ltd.",'DIXON7423-24&amp;24-25'!D363,IF('dash board'!$H$5="Bharat Forge Ltd.",'BHARATFOR 7424-25&amp;23-24'!D363,IF('dash board'!$H$5="Persistent Systems Ltd.",'PERSISTENT 23-24&amp;24-25'!D363,IF('dash board'!$H$5="Ipca Laboratories Ltd.",'IPCALAB 7-4-23&amp;24,24&amp;25'!H363,IF('dash board'!$H$5="MRF Ltd.",'-MRF-7423-24&amp;24-25'!D363,"")))))</f>
        <v>1585.9</v>
      </c>
      <c r="D364">
        <f>IF('dash board'!$H$5="Dixon Technologies (India) Ltd.",'DIXON7423-24&amp;24-25'!E363,IF('dash board'!$H$5="Bharat Forge Ltd.",'BHARATFOR 7424-25&amp;23-24'!E363,IF('dash board'!$H$5="Persistent Systems Ltd.",'PERSISTENT 23-24&amp;24-25'!E363,IF('dash board'!$H$5="Ipca Laboratories Ltd.",'IPCALAB 7-4-23&amp;24,24&amp;25'!I363,IF('dash board'!$H$5="MRF Ltd.",'-MRF-7423-24&amp;24-25'!E363,"")))))</f>
        <v>1543.75</v>
      </c>
      <c r="E364">
        <f>IF('dash board'!$H$5="Dixon Technologies (India) Ltd.",'DIXON7423-24&amp;24-25'!C363,IF('dash board'!$H$5="Bharat Forge Ltd.",'BHARATFOR 7424-25&amp;23-24'!C363,IF('dash board'!$H$5="Persistent Systems Ltd.",'PERSISTENT 23-24&amp;24-25'!C363,IF('dash board'!$H$5="Ipca Laboratories Ltd.",'IPCALAB 7-4-23&amp;24,24&amp;25'!G363,IF('dash board'!$H$5="MRF Ltd.",'-MRF-7423-24&amp;24-25'!C363,"")))))</f>
        <v>1558.35</v>
      </c>
      <c r="F364">
        <f>IF('dash board'!$H$5="Dixon Technologies (India) Ltd.",'DIXON7423-24&amp;24-25'!L363,IF('dash board'!$H$5="Bharat Forge Ltd.",'BHARATFOR 7424-25&amp;23-24'!L363,IF('dash board'!$H$5="Persistent Systems Ltd.",'PERSISTENT 23-24&amp;24-25'!L363,IF('dash board'!$H$5="Ipca Laboratories Ltd.",'IPCALAB 7-4-23&amp;24,24&amp;25'!F363,IF('dash board'!$H$5="MRF Ltd.",'-MRF-7423-24&amp;24-25'!L363,"")))))</f>
        <v>168167</v>
      </c>
    </row>
    <row r="365" spans="1:6" x14ac:dyDescent="0.3">
      <c r="A365" s="126">
        <v>45587</v>
      </c>
      <c r="B365">
        <f>IF('dash board'!$H$5="Dixon Technologies (India) Ltd.",'DIXON7423-24&amp;24-25'!H364,IF('dash board'!$H$5="Bharat Forge Ltd.",'BHARATFOR 7424-25&amp;23-24'!B364,IF('dash board'!$H$5="Persistent Systems Ltd.",'PERSISTENT 23-24&amp;24-25'!H364,IF('dash board'!$H$5="Ipca Laboratories Ltd.",'IPCALAB 7-4-23&amp;24,24&amp;25'!D364,IF('dash board'!$H$5="MRF Ltd.",'-MRF-7423-24&amp;24-25'!H364,"")))))</f>
        <v>1565.8</v>
      </c>
      <c r="C365">
        <f>IF('dash board'!$H$5="Dixon Technologies (India) Ltd.",'DIXON7423-24&amp;24-25'!D364,IF('dash board'!$H$5="Bharat Forge Ltd.",'BHARATFOR 7424-25&amp;23-24'!D364,IF('dash board'!$H$5="Persistent Systems Ltd.",'PERSISTENT 23-24&amp;24-25'!D364,IF('dash board'!$H$5="Ipca Laboratories Ltd.",'IPCALAB 7-4-23&amp;24,24&amp;25'!H364,IF('dash board'!$H$5="MRF Ltd.",'-MRF-7423-24&amp;24-25'!D364,"")))))</f>
        <v>1602.15</v>
      </c>
      <c r="D365">
        <f>IF('dash board'!$H$5="Dixon Technologies (India) Ltd.",'DIXON7423-24&amp;24-25'!E364,IF('dash board'!$H$5="Bharat Forge Ltd.",'BHARATFOR 7424-25&amp;23-24'!E364,IF('dash board'!$H$5="Persistent Systems Ltd.",'PERSISTENT 23-24&amp;24-25'!E364,IF('dash board'!$H$5="Ipca Laboratories Ltd.",'IPCALAB 7-4-23&amp;24,24&amp;25'!I364,IF('dash board'!$H$5="MRF Ltd.",'-MRF-7423-24&amp;24-25'!E364,"")))))</f>
        <v>1562.15</v>
      </c>
      <c r="E365">
        <f>IF('dash board'!$H$5="Dixon Technologies (India) Ltd.",'DIXON7423-24&amp;24-25'!C364,IF('dash board'!$H$5="Bharat Forge Ltd.",'BHARATFOR 7424-25&amp;23-24'!C364,IF('dash board'!$H$5="Persistent Systems Ltd.",'PERSISTENT 23-24&amp;24-25'!C364,IF('dash board'!$H$5="Ipca Laboratories Ltd.",'IPCALAB 7-4-23&amp;24,24&amp;25'!G364,IF('dash board'!$H$5="MRF Ltd.",'-MRF-7423-24&amp;24-25'!C364,"")))))</f>
        <v>1565.1</v>
      </c>
      <c r="F365">
        <f>IF('dash board'!$H$5="Dixon Technologies (India) Ltd.",'DIXON7423-24&amp;24-25'!L364,IF('dash board'!$H$5="Bharat Forge Ltd.",'BHARATFOR 7424-25&amp;23-24'!L364,IF('dash board'!$H$5="Persistent Systems Ltd.",'PERSISTENT 23-24&amp;24-25'!L364,IF('dash board'!$H$5="Ipca Laboratories Ltd.",'IPCALAB 7-4-23&amp;24,24&amp;25'!F364,IF('dash board'!$H$5="MRF Ltd.",'-MRF-7423-24&amp;24-25'!L364,"")))))</f>
        <v>239154</v>
      </c>
    </row>
    <row r="366" spans="1:6" x14ac:dyDescent="0.3">
      <c r="A366" s="126">
        <v>45586</v>
      </c>
      <c r="B366">
        <f>IF('dash board'!$H$5="Dixon Technologies (India) Ltd.",'DIXON7423-24&amp;24-25'!H365,IF('dash board'!$H$5="Bharat Forge Ltd.",'BHARATFOR 7424-25&amp;23-24'!B365,IF('dash board'!$H$5="Persistent Systems Ltd.",'PERSISTENT 23-24&amp;24-25'!H365,IF('dash board'!$H$5="Ipca Laboratories Ltd.",'IPCALAB 7-4-23&amp;24,24&amp;25'!D365,IF('dash board'!$H$5="MRF Ltd.",'-MRF-7423-24&amp;24-25'!H365,"")))))</f>
        <v>1588.4</v>
      </c>
      <c r="C366">
        <f>IF('dash board'!$H$5="Dixon Technologies (India) Ltd.",'DIXON7423-24&amp;24-25'!D365,IF('dash board'!$H$5="Bharat Forge Ltd.",'BHARATFOR 7424-25&amp;23-24'!D365,IF('dash board'!$H$5="Persistent Systems Ltd.",'PERSISTENT 23-24&amp;24-25'!D365,IF('dash board'!$H$5="Ipca Laboratories Ltd.",'IPCALAB 7-4-23&amp;24,24&amp;25'!H365,IF('dash board'!$H$5="MRF Ltd.",'-MRF-7423-24&amp;24-25'!D365,"")))))</f>
        <v>1638</v>
      </c>
      <c r="D366">
        <f>IF('dash board'!$H$5="Dixon Technologies (India) Ltd.",'DIXON7423-24&amp;24-25'!E365,IF('dash board'!$H$5="Bharat Forge Ltd.",'BHARATFOR 7424-25&amp;23-24'!E365,IF('dash board'!$H$5="Persistent Systems Ltd.",'PERSISTENT 23-24&amp;24-25'!E365,IF('dash board'!$H$5="Ipca Laboratories Ltd.",'IPCALAB 7-4-23&amp;24,24&amp;25'!I365,IF('dash board'!$H$5="MRF Ltd.",'-MRF-7423-24&amp;24-25'!E365,"")))))</f>
        <v>1585.85</v>
      </c>
      <c r="E366">
        <f>IF('dash board'!$H$5="Dixon Technologies (India) Ltd.",'DIXON7423-24&amp;24-25'!C365,IF('dash board'!$H$5="Bharat Forge Ltd.",'BHARATFOR 7424-25&amp;23-24'!C365,IF('dash board'!$H$5="Persistent Systems Ltd.",'PERSISTENT 23-24&amp;24-25'!C365,IF('dash board'!$H$5="Ipca Laboratories Ltd.",'IPCALAB 7-4-23&amp;24,24&amp;25'!G365,IF('dash board'!$H$5="MRF Ltd.",'-MRF-7423-24&amp;24-25'!C365,"")))))</f>
        <v>1615</v>
      </c>
      <c r="F366">
        <f>IF('dash board'!$H$5="Dixon Technologies (India) Ltd.",'DIXON7423-24&amp;24-25'!L365,IF('dash board'!$H$5="Bharat Forge Ltd.",'BHARATFOR 7424-25&amp;23-24'!L365,IF('dash board'!$H$5="Persistent Systems Ltd.",'PERSISTENT 23-24&amp;24-25'!L365,IF('dash board'!$H$5="Ipca Laboratories Ltd.",'IPCALAB 7-4-23&amp;24,24&amp;25'!F365,IF('dash board'!$H$5="MRF Ltd.",'-MRF-7423-24&amp;24-25'!L365,"")))))</f>
        <v>284357</v>
      </c>
    </row>
    <row r="367" spans="1:6" x14ac:dyDescent="0.3">
      <c r="A367" s="126">
        <v>45583</v>
      </c>
      <c r="B367">
        <f>IF('dash board'!$H$5="Dixon Technologies (India) Ltd.",'DIXON7423-24&amp;24-25'!H366,IF('dash board'!$H$5="Bharat Forge Ltd.",'BHARATFOR 7424-25&amp;23-24'!B366,IF('dash board'!$H$5="Persistent Systems Ltd.",'PERSISTENT 23-24&amp;24-25'!H366,IF('dash board'!$H$5="Ipca Laboratories Ltd.",'IPCALAB 7-4-23&amp;24,24&amp;25'!D366,IF('dash board'!$H$5="MRF Ltd.",'-MRF-7423-24&amp;24-25'!H366,"")))))</f>
        <v>1614.35</v>
      </c>
      <c r="C367">
        <f>IF('dash board'!$H$5="Dixon Technologies (India) Ltd.",'DIXON7423-24&amp;24-25'!D366,IF('dash board'!$H$5="Bharat Forge Ltd.",'BHARATFOR 7424-25&amp;23-24'!D366,IF('dash board'!$H$5="Persistent Systems Ltd.",'PERSISTENT 23-24&amp;24-25'!D366,IF('dash board'!$H$5="Ipca Laboratories Ltd.",'IPCALAB 7-4-23&amp;24,24&amp;25'!H366,IF('dash board'!$H$5="MRF Ltd.",'-MRF-7423-24&amp;24-25'!D366,"")))))</f>
        <v>1667.15</v>
      </c>
      <c r="D367">
        <f>IF('dash board'!$H$5="Dixon Technologies (India) Ltd.",'DIXON7423-24&amp;24-25'!E366,IF('dash board'!$H$5="Bharat Forge Ltd.",'BHARATFOR 7424-25&amp;23-24'!E366,IF('dash board'!$H$5="Persistent Systems Ltd.",'PERSISTENT 23-24&amp;24-25'!E366,IF('dash board'!$H$5="Ipca Laboratories Ltd.",'IPCALAB 7-4-23&amp;24,24&amp;25'!I366,IF('dash board'!$H$5="MRF Ltd.",'-MRF-7423-24&amp;24-25'!E366,"")))))</f>
        <v>1604.6</v>
      </c>
      <c r="E367">
        <f>IF('dash board'!$H$5="Dixon Technologies (India) Ltd.",'DIXON7423-24&amp;24-25'!C366,IF('dash board'!$H$5="Bharat Forge Ltd.",'BHARATFOR 7424-25&amp;23-24'!C366,IF('dash board'!$H$5="Persistent Systems Ltd.",'PERSISTENT 23-24&amp;24-25'!C366,IF('dash board'!$H$5="Ipca Laboratories Ltd.",'IPCALAB 7-4-23&amp;24,24&amp;25'!G366,IF('dash board'!$H$5="MRF Ltd.",'-MRF-7423-24&amp;24-25'!C366,"")))))</f>
        <v>1646</v>
      </c>
      <c r="F367">
        <f>IF('dash board'!$H$5="Dixon Technologies (India) Ltd.",'DIXON7423-24&amp;24-25'!L366,IF('dash board'!$H$5="Bharat Forge Ltd.",'BHARATFOR 7424-25&amp;23-24'!L366,IF('dash board'!$H$5="Persistent Systems Ltd.",'PERSISTENT 23-24&amp;24-25'!L366,IF('dash board'!$H$5="Ipca Laboratories Ltd.",'IPCALAB 7-4-23&amp;24,24&amp;25'!F366,IF('dash board'!$H$5="MRF Ltd.",'-MRF-7423-24&amp;24-25'!L366,"")))))</f>
        <v>644123</v>
      </c>
    </row>
    <row r="368" spans="1:6" x14ac:dyDescent="0.3">
      <c r="A368" s="126">
        <v>45582</v>
      </c>
      <c r="B368">
        <f>IF('dash board'!$H$5="Dixon Technologies (India) Ltd.",'DIXON7423-24&amp;24-25'!H367,IF('dash board'!$H$5="Bharat Forge Ltd.",'BHARATFOR 7424-25&amp;23-24'!B367,IF('dash board'!$H$5="Persistent Systems Ltd.",'PERSISTENT 23-24&amp;24-25'!H367,IF('dash board'!$H$5="Ipca Laboratories Ltd.",'IPCALAB 7-4-23&amp;24,24&amp;25'!D367,IF('dash board'!$H$5="MRF Ltd.",'-MRF-7423-24&amp;24-25'!H367,"")))))</f>
        <v>1649.85</v>
      </c>
      <c r="C368">
        <f>IF('dash board'!$H$5="Dixon Technologies (India) Ltd.",'DIXON7423-24&amp;24-25'!D367,IF('dash board'!$H$5="Bharat Forge Ltd.",'BHARATFOR 7424-25&amp;23-24'!D367,IF('dash board'!$H$5="Persistent Systems Ltd.",'PERSISTENT 23-24&amp;24-25'!D367,IF('dash board'!$H$5="Ipca Laboratories Ltd.",'IPCALAB 7-4-23&amp;24,24&amp;25'!H367,IF('dash board'!$H$5="MRF Ltd.",'-MRF-7423-24&amp;24-25'!D367,"")))))</f>
        <v>1673.55</v>
      </c>
      <c r="D368">
        <f>IF('dash board'!$H$5="Dixon Technologies (India) Ltd.",'DIXON7423-24&amp;24-25'!E367,IF('dash board'!$H$5="Bharat Forge Ltd.",'BHARATFOR 7424-25&amp;23-24'!E367,IF('dash board'!$H$5="Persistent Systems Ltd.",'PERSISTENT 23-24&amp;24-25'!E367,IF('dash board'!$H$5="Ipca Laboratories Ltd.",'IPCALAB 7-4-23&amp;24,24&amp;25'!I367,IF('dash board'!$H$5="MRF Ltd.",'-MRF-7423-24&amp;24-25'!E367,"")))))</f>
        <v>1630.05</v>
      </c>
      <c r="E368">
        <f>IF('dash board'!$H$5="Dixon Technologies (India) Ltd.",'DIXON7423-24&amp;24-25'!C367,IF('dash board'!$H$5="Bharat Forge Ltd.",'BHARATFOR 7424-25&amp;23-24'!C367,IF('dash board'!$H$5="Persistent Systems Ltd.",'PERSISTENT 23-24&amp;24-25'!C367,IF('dash board'!$H$5="Ipca Laboratories Ltd.",'IPCALAB 7-4-23&amp;24,24&amp;25'!G367,IF('dash board'!$H$5="MRF Ltd.",'-MRF-7423-24&amp;24-25'!C367,"")))))</f>
        <v>1630.05</v>
      </c>
      <c r="F368">
        <f>IF('dash board'!$H$5="Dixon Technologies (India) Ltd.",'DIXON7423-24&amp;24-25'!L367,IF('dash board'!$H$5="Bharat Forge Ltd.",'BHARATFOR 7424-25&amp;23-24'!L367,IF('dash board'!$H$5="Persistent Systems Ltd.",'PERSISTENT 23-24&amp;24-25'!L367,IF('dash board'!$H$5="Ipca Laboratories Ltd.",'IPCALAB 7-4-23&amp;24,24&amp;25'!F367,IF('dash board'!$H$5="MRF Ltd.",'-MRF-7423-24&amp;24-25'!L367,"")))))</f>
        <v>406426</v>
      </c>
    </row>
    <row r="369" spans="1:6" x14ac:dyDescent="0.3">
      <c r="A369" s="126">
        <v>45581</v>
      </c>
      <c r="B369">
        <f>IF('dash board'!$H$5="Dixon Technologies (India) Ltd.",'DIXON7423-24&amp;24-25'!H368,IF('dash board'!$H$5="Bharat Forge Ltd.",'BHARATFOR 7424-25&amp;23-24'!B368,IF('dash board'!$H$5="Persistent Systems Ltd.",'PERSISTENT 23-24&amp;24-25'!H368,IF('dash board'!$H$5="Ipca Laboratories Ltd.",'IPCALAB 7-4-23&amp;24,24&amp;25'!D368,IF('dash board'!$H$5="MRF Ltd.",'-MRF-7423-24&amp;24-25'!H368,"")))))</f>
        <v>1647.3</v>
      </c>
      <c r="C369">
        <f>IF('dash board'!$H$5="Dixon Technologies (India) Ltd.",'DIXON7423-24&amp;24-25'!D368,IF('dash board'!$H$5="Bharat Forge Ltd.",'BHARATFOR 7424-25&amp;23-24'!D368,IF('dash board'!$H$5="Persistent Systems Ltd.",'PERSISTENT 23-24&amp;24-25'!D368,IF('dash board'!$H$5="Ipca Laboratories Ltd.",'IPCALAB 7-4-23&amp;24,24&amp;25'!H368,IF('dash board'!$H$5="MRF Ltd.",'-MRF-7423-24&amp;24-25'!D368,"")))))</f>
        <v>1662.35</v>
      </c>
      <c r="D369">
        <f>IF('dash board'!$H$5="Dixon Technologies (India) Ltd.",'DIXON7423-24&amp;24-25'!E368,IF('dash board'!$H$5="Bharat Forge Ltd.",'BHARATFOR 7424-25&amp;23-24'!E368,IF('dash board'!$H$5="Persistent Systems Ltd.",'PERSISTENT 23-24&amp;24-25'!E368,IF('dash board'!$H$5="Ipca Laboratories Ltd.",'IPCALAB 7-4-23&amp;24,24&amp;25'!I368,IF('dash board'!$H$5="MRF Ltd.",'-MRF-7423-24&amp;24-25'!E368,"")))))</f>
        <v>1628.85</v>
      </c>
      <c r="E369">
        <f>IF('dash board'!$H$5="Dixon Technologies (India) Ltd.",'DIXON7423-24&amp;24-25'!C368,IF('dash board'!$H$5="Bharat Forge Ltd.",'BHARATFOR 7424-25&amp;23-24'!C368,IF('dash board'!$H$5="Persistent Systems Ltd.",'PERSISTENT 23-24&amp;24-25'!C368,IF('dash board'!$H$5="Ipca Laboratories Ltd.",'IPCALAB 7-4-23&amp;24,24&amp;25'!G368,IF('dash board'!$H$5="MRF Ltd.",'-MRF-7423-24&amp;24-25'!C368,"")))))</f>
        <v>1646.55</v>
      </c>
      <c r="F369">
        <f>IF('dash board'!$H$5="Dixon Technologies (India) Ltd.",'DIXON7423-24&amp;24-25'!L368,IF('dash board'!$H$5="Bharat Forge Ltd.",'BHARATFOR 7424-25&amp;23-24'!L368,IF('dash board'!$H$5="Persistent Systems Ltd.",'PERSISTENT 23-24&amp;24-25'!L368,IF('dash board'!$H$5="Ipca Laboratories Ltd.",'IPCALAB 7-4-23&amp;24,24&amp;25'!F368,IF('dash board'!$H$5="MRF Ltd.",'-MRF-7423-24&amp;24-25'!L368,"")))))</f>
        <v>463806</v>
      </c>
    </row>
    <row r="370" spans="1:6" x14ac:dyDescent="0.3">
      <c r="A370" s="126">
        <v>45580</v>
      </c>
      <c r="B370">
        <f>IF('dash board'!$H$5="Dixon Technologies (India) Ltd.",'DIXON7423-24&amp;24-25'!H369,IF('dash board'!$H$5="Bharat Forge Ltd.",'BHARATFOR 7424-25&amp;23-24'!B369,IF('dash board'!$H$5="Persistent Systems Ltd.",'PERSISTENT 23-24&amp;24-25'!H369,IF('dash board'!$H$5="Ipca Laboratories Ltd.",'IPCALAB 7-4-23&amp;24,24&amp;25'!D369,IF('dash board'!$H$5="MRF Ltd.",'-MRF-7423-24&amp;24-25'!H369,"")))))</f>
        <v>1655.65</v>
      </c>
      <c r="C370">
        <f>IF('dash board'!$H$5="Dixon Technologies (India) Ltd.",'DIXON7423-24&amp;24-25'!D369,IF('dash board'!$H$5="Bharat Forge Ltd.",'BHARATFOR 7424-25&amp;23-24'!D369,IF('dash board'!$H$5="Persistent Systems Ltd.",'PERSISTENT 23-24&amp;24-25'!D369,IF('dash board'!$H$5="Ipca Laboratories Ltd.",'IPCALAB 7-4-23&amp;24,24&amp;25'!H369,IF('dash board'!$H$5="MRF Ltd.",'-MRF-7423-24&amp;24-25'!D369,"")))))</f>
        <v>1702.4</v>
      </c>
      <c r="D370">
        <f>IF('dash board'!$H$5="Dixon Technologies (India) Ltd.",'DIXON7423-24&amp;24-25'!E369,IF('dash board'!$H$5="Bharat Forge Ltd.",'BHARATFOR 7424-25&amp;23-24'!E369,IF('dash board'!$H$5="Persistent Systems Ltd.",'PERSISTENT 23-24&amp;24-25'!E369,IF('dash board'!$H$5="Ipca Laboratories Ltd.",'IPCALAB 7-4-23&amp;24,24&amp;25'!I369,IF('dash board'!$H$5="MRF Ltd.",'-MRF-7423-24&amp;24-25'!E369,"")))))</f>
        <v>1638.55</v>
      </c>
      <c r="E370">
        <f>IF('dash board'!$H$5="Dixon Technologies (India) Ltd.",'DIXON7423-24&amp;24-25'!C369,IF('dash board'!$H$5="Bharat Forge Ltd.",'BHARATFOR 7424-25&amp;23-24'!C369,IF('dash board'!$H$5="Persistent Systems Ltd.",'PERSISTENT 23-24&amp;24-25'!C369,IF('dash board'!$H$5="Ipca Laboratories Ltd.",'IPCALAB 7-4-23&amp;24,24&amp;25'!G369,IF('dash board'!$H$5="MRF Ltd.",'-MRF-7423-24&amp;24-25'!C369,"")))))</f>
        <v>1692</v>
      </c>
      <c r="F370">
        <f>IF('dash board'!$H$5="Dixon Technologies (India) Ltd.",'DIXON7423-24&amp;24-25'!L369,IF('dash board'!$H$5="Bharat Forge Ltd.",'BHARATFOR 7424-25&amp;23-24'!L369,IF('dash board'!$H$5="Persistent Systems Ltd.",'PERSISTENT 23-24&amp;24-25'!L369,IF('dash board'!$H$5="Ipca Laboratories Ltd.",'IPCALAB 7-4-23&amp;24,24&amp;25'!F369,IF('dash board'!$H$5="MRF Ltd.",'-MRF-7423-24&amp;24-25'!L369,"")))))</f>
        <v>776695</v>
      </c>
    </row>
    <row r="371" spans="1:6" x14ac:dyDescent="0.3">
      <c r="A371" s="126">
        <v>45579</v>
      </c>
      <c r="B371">
        <f>IF('dash board'!$H$5="Dixon Technologies (India) Ltd.",'DIXON7423-24&amp;24-25'!H370,IF('dash board'!$H$5="Bharat Forge Ltd.",'BHARATFOR 7424-25&amp;23-24'!B370,IF('dash board'!$H$5="Persistent Systems Ltd.",'PERSISTENT 23-24&amp;24-25'!H370,IF('dash board'!$H$5="Ipca Laboratories Ltd.",'IPCALAB 7-4-23&amp;24,24&amp;25'!D370,IF('dash board'!$H$5="MRF Ltd.",'-MRF-7423-24&amp;24-25'!H370,"")))))</f>
        <v>1703.25</v>
      </c>
      <c r="C371">
        <f>IF('dash board'!$H$5="Dixon Technologies (India) Ltd.",'DIXON7423-24&amp;24-25'!D370,IF('dash board'!$H$5="Bharat Forge Ltd.",'BHARATFOR 7424-25&amp;23-24'!D370,IF('dash board'!$H$5="Persistent Systems Ltd.",'PERSISTENT 23-24&amp;24-25'!D370,IF('dash board'!$H$5="Ipca Laboratories Ltd.",'IPCALAB 7-4-23&amp;24,24&amp;25'!H370,IF('dash board'!$H$5="MRF Ltd.",'-MRF-7423-24&amp;24-25'!D370,"")))))</f>
        <v>1708.65</v>
      </c>
      <c r="D371">
        <f>IF('dash board'!$H$5="Dixon Technologies (India) Ltd.",'DIXON7423-24&amp;24-25'!E370,IF('dash board'!$H$5="Bharat Forge Ltd.",'BHARATFOR 7424-25&amp;23-24'!E370,IF('dash board'!$H$5="Persistent Systems Ltd.",'PERSISTENT 23-24&amp;24-25'!E370,IF('dash board'!$H$5="Ipca Laboratories Ltd.",'IPCALAB 7-4-23&amp;24,24&amp;25'!I370,IF('dash board'!$H$5="MRF Ltd.",'-MRF-7423-24&amp;24-25'!E370,"")))))</f>
        <v>1676.4</v>
      </c>
      <c r="E371">
        <f>IF('dash board'!$H$5="Dixon Technologies (India) Ltd.",'DIXON7423-24&amp;24-25'!C370,IF('dash board'!$H$5="Bharat Forge Ltd.",'BHARATFOR 7424-25&amp;23-24'!C370,IF('dash board'!$H$5="Persistent Systems Ltd.",'PERSISTENT 23-24&amp;24-25'!C370,IF('dash board'!$H$5="Ipca Laboratories Ltd.",'IPCALAB 7-4-23&amp;24,24&amp;25'!G370,IF('dash board'!$H$5="MRF Ltd.",'-MRF-7423-24&amp;24-25'!C370,"")))))</f>
        <v>1697.7</v>
      </c>
      <c r="F371">
        <f>IF('dash board'!$H$5="Dixon Technologies (India) Ltd.",'DIXON7423-24&amp;24-25'!L370,IF('dash board'!$H$5="Bharat Forge Ltd.",'BHARATFOR 7424-25&amp;23-24'!L370,IF('dash board'!$H$5="Persistent Systems Ltd.",'PERSISTENT 23-24&amp;24-25'!L370,IF('dash board'!$H$5="Ipca Laboratories Ltd.",'IPCALAB 7-4-23&amp;24,24&amp;25'!F370,IF('dash board'!$H$5="MRF Ltd.",'-MRF-7423-24&amp;24-25'!L370,"")))))</f>
        <v>391243</v>
      </c>
    </row>
    <row r="372" spans="1:6" x14ac:dyDescent="0.3">
      <c r="A372" s="126">
        <v>45576</v>
      </c>
      <c r="B372">
        <f>IF('dash board'!$H$5="Dixon Technologies (India) Ltd.",'DIXON7423-24&amp;24-25'!H371,IF('dash board'!$H$5="Bharat Forge Ltd.",'BHARATFOR 7424-25&amp;23-24'!B371,IF('dash board'!$H$5="Persistent Systems Ltd.",'PERSISTENT 23-24&amp;24-25'!H371,IF('dash board'!$H$5="Ipca Laboratories Ltd.",'IPCALAB 7-4-23&amp;24,24&amp;25'!D371,IF('dash board'!$H$5="MRF Ltd.",'-MRF-7423-24&amp;24-25'!H371,"")))))</f>
        <v>1682.2</v>
      </c>
      <c r="C372">
        <f>IF('dash board'!$H$5="Dixon Technologies (India) Ltd.",'DIXON7423-24&amp;24-25'!D371,IF('dash board'!$H$5="Bharat Forge Ltd.",'BHARATFOR 7424-25&amp;23-24'!D371,IF('dash board'!$H$5="Persistent Systems Ltd.",'PERSISTENT 23-24&amp;24-25'!D371,IF('dash board'!$H$5="Ipca Laboratories Ltd.",'IPCALAB 7-4-23&amp;24,24&amp;25'!H371,IF('dash board'!$H$5="MRF Ltd.",'-MRF-7423-24&amp;24-25'!D371,"")))))</f>
        <v>1707.7</v>
      </c>
      <c r="D372">
        <f>IF('dash board'!$H$5="Dixon Technologies (India) Ltd.",'DIXON7423-24&amp;24-25'!E371,IF('dash board'!$H$5="Bharat Forge Ltd.",'BHARATFOR 7424-25&amp;23-24'!E371,IF('dash board'!$H$5="Persistent Systems Ltd.",'PERSISTENT 23-24&amp;24-25'!E371,IF('dash board'!$H$5="Ipca Laboratories Ltd.",'IPCALAB 7-4-23&amp;24,24&amp;25'!I371,IF('dash board'!$H$5="MRF Ltd.",'-MRF-7423-24&amp;24-25'!E371,"")))))</f>
        <v>1660.15</v>
      </c>
      <c r="E372">
        <f>IF('dash board'!$H$5="Dixon Technologies (India) Ltd.",'DIXON7423-24&amp;24-25'!C371,IF('dash board'!$H$5="Bharat Forge Ltd.",'BHARATFOR 7424-25&amp;23-24'!C371,IF('dash board'!$H$5="Persistent Systems Ltd.",'PERSISTENT 23-24&amp;24-25'!C371,IF('dash board'!$H$5="Ipca Laboratories Ltd.",'IPCALAB 7-4-23&amp;24,24&amp;25'!G371,IF('dash board'!$H$5="MRF Ltd.",'-MRF-7423-24&amp;24-25'!C371,"")))))</f>
        <v>1660.15</v>
      </c>
      <c r="F372">
        <f>IF('dash board'!$H$5="Dixon Technologies (India) Ltd.",'DIXON7423-24&amp;24-25'!L371,IF('dash board'!$H$5="Bharat Forge Ltd.",'BHARATFOR 7424-25&amp;23-24'!L371,IF('dash board'!$H$5="Persistent Systems Ltd.",'PERSISTENT 23-24&amp;24-25'!L371,IF('dash board'!$H$5="Ipca Laboratories Ltd.",'IPCALAB 7-4-23&amp;24,24&amp;25'!F371,IF('dash board'!$H$5="MRF Ltd.",'-MRF-7423-24&amp;24-25'!L371,"")))))</f>
        <v>933357</v>
      </c>
    </row>
    <row r="373" spans="1:6" x14ac:dyDescent="0.3">
      <c r="A373" s="126">
        <v>45575</v>
      </c>
      <c r="B373">
        <f>IF('dash board'!$H$5="Dixon Technologies (India) Ltd.",'DIXON7423-24&amp;24-25'!H372,IF('dash board'!$H$5="Bharat Forge Ltd.",'BHARATFOR 7424-25&amp;23-24'!B372,IF('dash board'!$H$5="Persistent Systems Ltd.",'PERSISTENT 23-24&amp;24-25'!H372,IF('dash board'!$H$5="Ipca Laboratories Ltd.",'IPCALAB 7-4-23&amp;24,24&amp;25'!D372,IF('dash board'!$H$5="MRF Ltd.",'-MRF-7423-24&amp;24-25'!H372,"")))))</f>
        <v>1655.05</v>
      </c>
      <c r="C373">
        <f>IF('dash board'!$H$5="Dixon Technologies (India) Ltd.",'DIXON7423-24&amp;24-25'!D372,IF('dash board'!$H$5="Bharat Forge Ltd.",'BHARATFOR 7424-25&amp;23-24'!D372,IF('dash board'!$H$5="Persistent Systems Ltd.",'PERSISTENT 23-24&amp;24-25'!D372,IF('dash board'!$H$5="Ipca Laboratories Ltd.",'IPCALAB 7-4-23&amp;24,24&amp;25'!H372,IF('dash board'!$H$5="MRF Ltd.",'-MRF-7423-24&amp;24-25'!D372,"")))))</f>
        <v>1659.1</v>
      </c>
      <c r="D373">
        <f>IF('dash board'!$H$5="Dixon Technologies (India) Ltd.",'DIXON7423-24&amp;24-25'!E372,IF('dash board'!$H$5="Bharat Forge Ltd.",'BHARATFOR 7424-25&amp;23-24'!E372,IF('dash board'!$H$5="Persistent Systems Ltd.",'PERSISTENT 23-24&amp;24-25'!E372,IF('dash board'!$H$5="Ipca Laboratories Ltd.",'IPCALAB 7-4-23&amp;24,24&amp;25'!I372,IF('dash board'!$H$5="MRF Ltd.",'-MRF-7423-24&amp;24-25'!E372,"")))))</f>
        <v>1596.5</v>
      </c>
      <c r="E373">
        <f>IF('dash board'!$H$5="Dixon Technologies (India) Ltd.",'DIXON7423-24&amp;24-25'!C372,IF('dash board'!$H$5="Bharat Forge Ltd.",'BHARATFOR 7424-25&amp;23-24'!C372,IF('dash board'!$H$5="Persistent Systems Ltd.",'PERSISTENT 23-24&amp;24-25'!C372,IF('dash board'!$H$5="Ipca Laboratories Ltd.",'IPCALAB 7-4-23&amp;24,24&amp;25'!G372,IF('dash board'!$H$5="MRF Ltd.",'-MRF-7423-24&amp;24-25'!C372,"")))))</f>
        <v>1604.8</v>
      </c>
      <c r="F373">
        <f>IF('dash board'!$H$5="Dixon Technologies (India) Ltd.",'DIXON7423-24&amp;24-25'!L372,IF('dash board'!$H$5="Bharat Forge Ltd.",'BHARATFOR 7424-25&amp;23-24'!L372,IF('dash board'!$H$5="Persistent Systems Ltd.",'PERSISTENT 23-24&amp;24-25'!L372,IF('dash board'!$H$5="Ipca Laboratories Ltd.",'IPCALAB 7-4-23&amp;24,24&amp;25'!F372,IF('dash board'!$H$5="MRF Ltd.",'-MRF-7423-24&amp;24-25'!L372,"")))))</f>
        <v>1850010</v>
      </c>
    </row>
    <row r="374" spans="1:6" x14ac:dyDescent="0.3">
      <c r="A374" s="126">
        <v>45574</v>
      </c>
      <c r="B374">
        <f>IF('dash board'!$H$5="Dixon Technologies (India) Ltd.",'DIXON7423-24&amp;24-25'!H373,IF('dash board'!$H$5="Bharat Forge Ltd.",'BHARATFOR 7424-25&amp;23-24'!B373,IF('dash board'!$H$5="Persistent Systems Ltd.",'PERSISTENT 23-24&amp;24-25'!H373,IF('dash board'!$H$5="Ipca Laboratories Ltd.",'IPCALAB 7-4-23&amp;24,24&amp;25'!D373,IF('dash board'!$H$5="MRF Ltd.",'-MRF-7423-24&amp;24-25'!H373,"")))))</f>
        <v>1590.05</v>
      </c>
      <c r="C374">
        <f>IF('dash board'!$H$5="Dixon Technologies (India) Ltd.",'DIXON7423-24&amp;24-25'!D373,IF('dash board'!$H$5="Bharat Forge Ltd.",'BHARATFOR 7424-25&amp;23-24'!D373,IF('dash board'!$H$5="Persistent Systems Ltd.",'PERSISTENT 23-24&amp;24-25'!D373,IF('dash board'!$H$5="Ipca Laboratories Ltd.",'IPCALAB 7-4-23&amp;24,24&amp;25'!H373,IF('dash board'!$H$5="MRF Ltd.",'-MRF-7423-24&amp;24-25'!D373,"")))))</f>
        <v>1625.95</v>
      </c>
      <c r="D374">
        <f>IF('dash board'!$H$5="Dixon Technologies (India) Ltd.",'DIXON7423-24&amp;24-25'!E373,IF('dash board'!$H$5="Bharat Forge Ltd.",'BHARATFOR 7424-25&amp;23-24'!E373,IF('dash board'!$H$5="Persistent Systems Ltd.",'PERSISTENT 23-24&amp;24-25'!E373,IF('dash board'!$H$5="Ipca Laboratories Ltd.",'IPCALAB 7-4-23&amp;24,24&amp;25'!I373,IF('dash board'!$H$5="MRF Ltd.",'-MRF-7423-24&amp;24-25'!E373,"")))))</f>
        <v>1583.6</v>
      </c>
      <c r="E374">
        <f>IF('dash board'!$H$5="Dixon Technologies (India) Ltd.",'DIXON7423-24&amp;24-25'!C373,IF('dash board'!$H$5="Bharat Forge Ltd.",'BHARATFOR 7424-25&amp;23-24'!C373,IF('dash board'!$H$5="Persistent Systems Ltd.",'PERSISTENT 23-24&amp;24-25'!C373,IF('dash board'!$H$5="Ipca Laboratories Ltd.",'IPCALAB 7-4-23&amp;24,24&amp;25'!G373,IF('dash board'!$H$5="MRF Ltd.",'-MRF-7423-24&amp;24-25'!C373,"")))))</f>
        <v>1618</v>
      </c>
      <c r="F374">
        <f>IF('dash board'!$H$5="Dixon Technologies (India) Ltd.",'DIXON7423-24&amp;24-25'!L373,IF('dash board'!$H$5="Bharat Forge Ltd.",'BHARATFOR 7424-25&amp;23-24'!L373,IF('dash board'!$H$5="Persistent Systems Ltd.",'PERSISTENT 23-24&amp;24-25'!L373,IF('dash board'!$H$5="Ipca Laboratories Ltd.",'IPCALAB 7-4-23&amp;24,24&amp;25'!F373,IF('dash board'!$H$5="MRF Ltd.",'-MRF-7423-24&amp;24-25'!L373,"")))))</f>
        <v>720245</v>
      </c>
    </row>
    <row r="375" spans="1:6" x14ac:dyDescent="0.3">
      <c r="A375" s="126">
        <v>45573</v>
      </c>
      <c r="B375">
        <f>IF('dash board'!$H$5="Dixon Technologies (India) Ltd.",'DIXON7423-24&amp;24-25'!H374,IF('dash board'!$H$5="Bharat Forge Ltd.",'BHARATFOR 7424-25&amp;23-24'!B374,IF('dash board'!$H$5="Persistent Systems Ltd.",'PERSISTENT 23-24&amp;24-25'!H374,IF('dash board'!$H$5="Ipca Laboratories Ltd.",'IPCALAB 7-4-23&amp;24,24&amp;25'!D374,IF('dash board'!$H$5="MRF Ltd.",'-MRF-7423-24&amp;24-25'!H374,"")))))</f>
        <v>1612.2</v>
      </c>
      <c r="C375">
        <f>IF('dash board'!$H$5="Dixon Technologies (India) Ltd.",'DIXON7423-24&amp;24-25'!D374,IF('dash board'!$H$5="Bharat Forge Ltd.",'BHARATFOR 7424-25&amp;23-24'!D374,IF('dash board'!$H$5="Persistent Systems Ltd.",'PERSISTENT 23-24&amp;24-25'!D374,IF('dash board'!$H$5="Ipca Laboratories Ltd.",'IPCALAB 7-4-23&amp;24,24&amp;25'!H374,IF('dash board'!$H$5="MRF Ltd.",'-MRF-7423-24&amp;24-25'!D374,"")))))</f>
        <v>1618</v>
      </c>
      <c r="D375">
        <f>IF('dash board'!$H$5="Dixon Technologies (India) Ltd.",'DIXON7423-24&amp;24-25'!E374,IF('dash board'!$H$5="Bharat Forge Ltd.",'BHARATFOR 7424-25&amp;23-24'!E374,IF('dash board'!$H$5="Persistent Systems Ltd.",'PERSISTENT 23-24&amp;24-25'!E374,IF('dash board'!$H$5="Ipca Laboratories Ltd.",'IPCALAB 7-4-23&amp;24,24&amp;25'!I374,IF('dash board'!$H$5="MRF Ltd.",'-MRF-7423-24&amp;24-25'!E374,"")))))</f>
        <v>1540</v>
      </c>
      <c r="E375">
        <f>IF('dash board'!$H$5="Dixon Technologies (India) Ltd.",'DIXON7423-24&amp;24-25'!C374,IF('dash board'!$H$5="Bharat Forge Ltd.",'BHARATFOR 7424-25&amp;23-24'!C374,IF('dash board'!$H$5="Persistent Systems Ltd.",'PERSISTENT 23-24&amp;24-25'!C374,IF('dash board'!$H$5="Ipca Laboratories Ltd.",'IPCALAB 7-4-23&amp;24,24&amp;25'!G374,IF('dash board'!$H$5="MRF Ltd.",'-MRF-7423-24&amp;24-25'!C374,"")))))</f>
        <v>1545</v>
      </c>
      <c r="F375">
        <f>IF('dash board'!$H$5="Dixon Technologies (India) Ltd.",'DIXON7423-24&amp;24-25'!L374,IF('dash board'!$H$5="Bharat Forge Ltd.",'BHARATFOR 7424-25&amp;23-24'!L374,IF('dash board'!$H$5="Persistent Systems Ltd.",'PERSISTENT 23-24&amp;24-25'!L374,IF('dash board'!$H$5="Ipca Laboratories Ltd.",'IPCALAB 7-4-23&amp;24,24&amp;25'!F374,IF('dash board'!$H$5="MRF Ltd.",'-MRF-7423-24&amp;24-25'!L374,"")))))</f>
        <v>753305</v>
      </c>
    </row>
    <row r="376" spans="1:6" x14ac:dyDescent="0.3">
      <c r="A376" s="126">
        <v>45572</v>
      </c>
      <c r="B376">
        <f>IF('dash board'!$H$5="Dixon Technologies (India) Ltd.",'DIXON7423-24&amp;24-25'!H375,IF('dash board'!$H$5="Bharat Forge Ltd.",'BHARATFOR 7424-25&amp;23-24'!B375,IF('dash board'!$H$5="Persistent Systems Ltd.",'PERSISTENT 23-24&amp;24-25'!H375,IF('dash board'!$H$5="Ipca Laboratories Ltd.",'IPCALAB 7-4-23&amp;24,24&amp;25'!D375,IF('dash board'!$H$5="MRF Ltd.",'-MRF-7423-24&amp;24-25'!H375,"")))))</f>
        <v>1537.75</v>
      </c>
      <c r="C376">
        <f>IF('dash board'!$H$5="Dixon Technologies (India) Ltd.",'DIXON7423-24&amp;24-25'!D375,IF('dash board'!$H$5="Bharat Forge Ltd.",'BHARATFOR 7424-25&amp;23-24'!D375,IF('dash board'!$H$5="Persistent Systems Ltd.",'PERSISTENT 23-24&amp;24-25'!D375,IF('dash board'!$H$5="Ipca Laboratories Ltd.",'IPCALAB 7-4-23&amp;24,24&amp;25'!H375,IF('dash board'!$H$5="MRF Ltd.",'-MRF-7423-24&amp;24-25'!D375,"")))))</f>
        <v>1544</v>
      </c>
      <c r="D376">
        <f>IF('dash board'!$H$5="Dixon Technologies (India) Ltd.",'DIXON7423-24&amp;24-25'!E375,IF('dash board'!$H$5="Bharat Forge Ltd.",'BHARATFOR 7424-25&amp;23-24'!E375,IF('dash board'!$H$5="Persistent Systems Ltd.",'PERSISTENT 23-24&amp;24-25'!E375,IF('dash board'!$H$5="Ipca Laboratories Ltd.",'IPCALAB 7-4-23&amp;24,24&amp;25'!I375,IF('dash board'!$H$5="MRF Ltd.",'-MRF-7423-24&amp;24-25'!E375,"")))))</f>
        <v>1470.3</v>
      </c>
      <c r="E376">
        <f>IF('dash board'!$H$5="Dixon Technologies (India) Ltd.",'DIXON7423-24&amp;24-25'!C375,IF('dash board'!$H$5="Bharat Forge Ltd.",'BHARATFOR 7424-25&amp;23-24'!C375,IF('dash board'!$H$5="Persistent Systems Ltd.",'PERSISTENT 23-24&amp;24-25'!C375,IF('dash board'!$H$5="Ipca Laboratories Ltd.",'IPCALAB 7-4-23&amp;24,24&amp;25'!G375,IF('dash board'!$H$5="MRF Ltd.",'-MRF-7423-24&amp;24-25'!C375,"")))))</f>
        <v>1470.3</v>
      </c>
      <c r="F376">
        <f>IF('dash board'!$H$5="Dixon Technologies (India) Ltd.",'DIXON7423-24&amp;24-25'!L375,IF('dash board'!$H$5="Bharat Forge Ltd.",'BHARATFOR 7424-25&amp;23-24'!L375,IF('dash board'!$H$5="Persistent Systems Ltd.",'PERSISTENT 23-24&amp;24-25'!L375,IF('dash board'!$H$5="Ipca Laboratories Ltd.",'IPCALAB 7-4-23&amp;24,24&amp;25'!F375,IF('dash board'!$H$5="MRF Ltd.",'-MRF-7423-24&amp;24-25'!L375,"")))))</f>
        <v>571910</v>
      </c>
    </row>
    <row r="377" spans="1:6" x14ac:dyDescent="0.3">
      <c r="A377" s="126">
        <v>45569</v>
      </c>
      <c r="B377">
        <f>IF('dash board'!$H$5="Dixon Technologies (India) Ltd.",'DIXON7423-24&amp;24-25'!H376,IF('dash board'!$H$5="Bharat Forge Ltd.",'BHARATFOR 7424-25&amp;23-24'!B376,IF('dash board'!$H$5="Persistent Systems Ltd.",'PERSISTENT 23-24&amp;24-25'!H376,IF('dash board'!$H$5="Ipca Laboratories Ltd.",'IPCALAB 7-4-23&amp;24,24&amp;25'!D376,IF('dash board'!$H$5="MRF Ltd.",'-MRF-7423-24&amp;24-25'!H376,"")))))</f>
        <v>1486.45</v>
      </c>
      <c r="C377">
        <f>IF('dash board'!$H$5="Dixon Technologies (India) Ltd.",'DIXON7423-24&amp;24-25'!D376,IF('dash board'!$H$5="Bharat Forge Ltd.",'BHARATFOR 7424-25&amp;23-24'!D376,IF('dash board'!$H$5="Persistent Systems Ltd.",'PERSISTENT 23-24&amp;24-25'!D376,IF('dash board'!$H$5="Ipca Laboratories Ltd.",'IPCALAB 7-4-23&amp;24,24&amp;25'!H376,IF('dash board'!$H$5="MRF Ltd.",'-MRF-7423-24&amp;24-25'!D376,"")))))</f>
        <v>1504.8</v>
      </c>
      <c r="D377">
        <f>IF('dash board'!$H$5="Dixon Technologies (India) Ltd.",'DIXON7423-24&amp;24-25'!E376,IF('dash board'!$H$5="Bharat Forge Ltd.",'BHARATFOR 7424-25&amp;23-24'!E376,IF('dash board'!$H$5="Persistent Systems Ltd.",'PERSISTENT 23-24&amp;24-25'!E376,IF('dash board'!$H$5="Ipca Laboratories Ltd.",'IPCALAB 7-4-23&amp;24,24&amp;25'!I376,IF('dash board'!$H$5="MRF Ltd.",'-MRF-7423-24&amp;24-25'!E376,"")))))</f>
        <v>1464.1</v>
      </c>
      <c r="E377">
        <f>IF('dash board'!$H$5="Dixon Technologies (India) Ltd.",'DIXON7423-24&amp;24-25'!C376,IF('dash board'!$H$5="Bharat Forge Ltd.",'BHARATFOR 7424-25&amp;23-24'!C376,IF('dash board'!$H$5="Persistent Systems Ltd.",'PERSISTENT 23-24&amp;24-25'!C376,IF('dash board'!$H$5="Ipca Laboratories Ltd.",'IPCALAB 7-4-23&amp;24,24&amp;25'!G376,IF('dash board'!$H$5="MRF Ltd.",'-MRF-7423-24&amp;24-25'!C376,"")))))</f>
        <v>1504.8</v>
      </c>
      <c r="F377">
        <f>IF('dash board'!$H$5="Dixon Technologies (India) Ltd.",'DIXON7423-24&amp;24-25'!L376,IF('dash board'!$H$5="Bharat Forge Ltd.",'BHARATFOR 7424-25&amp;23-24'!L376,IF('dash board'!$H$5="Persistent Systems Ltd.",'PERSISTENT 23-24&amp;24-25'!L376,IF('dash board'!$H$5="Ipca Laboratories Ltd.",'IPCALAB 7-4-23&amp;24,24&amp;25'!F376,IF('dash board'!$H$5="MRF Ltd.",'-MRF-7423-24&amp;24-25'!L376,"")))))</f>
        <v>283712</v>
      </c>
    </row>
    <row r="378" spans="1:6" x14ac:dyDescent="0.3">
      <c r="A378" s="126">
        <v>45568</v>
      </c>
      <c r="B378">
        <f>IF('dash board'!$H$5="Dixon Technologies (India) Ltd.",'DIXON7423-24&amp;24-25'!H377,IF('dash board'!$H$5="Bharat Forge Ltd.",'BHARATFOR 7424-25&amp;23-24'!B377,IF('dash board'!$H$5="Persistent Systems Ltd.",'PERSISTENT 23-24&amp;24-25'!H377,IF('dash board'!$H$5="Ipca Laboratories Ltd.",'IPCALAB 7-4-23&amp;24,24&amp;25'!D377,IF('dash board'!$H$5="MRF Ltd.",'-MRF-7423-24&amp;24-25'!H377,"")))))</f>
        <v>1491.4</v>
      </c>
      <c r="C378">
        <f>IF('dash board'!$H$5="Dixon Technologies (India) Ltd.",'DIXON7423-24&amp;24-25'!D377,IF('dash board'!$H$5="Bharat Forge Ltd.",'BHARATFOR 7424-25&amp;23-24'!D377,IF('dash board'!$H$5="Persistent Systems Ltd.",'PERSISTENT 23-24&amp;24-25'!D377,IF('dash board'!$H$5="Ipca Laboratories Ltd.",'IPCALAB 7-4-23&amp;24,24&amp;25'!H377,IF('dash board'!$H$5="MRF Ltd.",'-MRF-7423-24&amp;24-25'!D377,"")))))</f>
        <v>1512</v>
      </c>
      <c r="D378">
        <f>IF('dash board'!$H$5="Dixon Technologies (India) Ltd.",'DIXON7423-24&amp;24-25'!E377,IF('dash board'!$H$5="Bharat Forge Ltd.",'BHARATFOR 7424-25&amp;23-24'!E377,IF('dash board'!$H$5="Persistent Systems Ltd.",'PERSISTENT 23-24&amp;24-25'!E377,IF('dash board'!$H$5="Ipca Laboratories Ltd.",'IPCALAB 7-4-23&amp;24,24&amp;25'!I377,IF('dash board'!$H$5="MRF Ltd.",'-MRF-7423-24&amp;24-25'!E377,"")))))</f>
        <v>1453.1</v>
      </c>
      <c r="E378">
        <f>IF('dash board'!$H$5="Dixon Technologies (India) Ltd.",'DIXON7423-24&amp;24-25'!C377,IF('dash board'!$H$5="Bharat Forge Ltd.",'BHARATFOR 7424-25&amp;23-24'!C377,IF('dash board'!$H$5="Persistent Systems Ltd.",'PERSISTENT 23-24&amp;24-25'!C377,IF('dash board'!$H$5="Ipca Laboratories Ltd.",'IPCALAB 7-4-23&amp;24,24&amp;25'!G377,IF('dash board'!$H$5="MRF Ltd.",'-MRF-7423-24&amp;24-25'!C377,"")))))</f>
        <v>1475</v>
      </c>
      <c r="F378">
        <f>IF('dash board'!$H$5="Dixon Technologies (India) Ltd.",'DIXON7423-24&amp;24-25'!L377,IF('dash board'!$H$5="Bharat Forge Ltd.",'BHARATFOR 7424-25&amp;23-24'!L377,IF('dash board'!$H$5="Persistent Systems Ltd.",'PERSISTENT 23-24&amp;24-25'!L377,IF('dash board'!$H$5="Ipca Laboratories Ltd.",'IPCALAB 7-4-23&amp;24,24&amp;25'!F377,IF('dash board'!$H$5="MRF Ltd.",'-MRF-7423-24&amp;24-25'!L377,"")))))</f>
        <v>360133</v>
      </c>
    </row>
    <row r="379" spans="1:6" x14ac:dyDescent="0.3">
      <c r="A379" s="126">
        <v>45566</v>
      </c>
      <c r="B379">
        <f>IF('dash board'!$H$5="Dixon Technologies (India) Ltd.",'DIXON7423-24&amp;24-25'!H378,IF('dash board'!$H$5="Bharat Forge Ltd.",'BHARATFOR 7424-25&amp;23-24'!B378,IF('dash board'!$H$5="Persistent Systems Ltd.",'PERSISTENT 23-24&amp;24-25'!H378,IF('dash board'!$H$5="Ipca Laboratories Ltd.",'IPCALAB 7-4-23&amp;24,24&amp;25'!D378,IF('dash board'!$H$5="MRF Ltd.",'-MRF-7423-24&amp;24-25'!H378,"")))))</f>
        <v>1470.85</v>
      </c>
      <c r="C379">
        <f>IF('dash board'!$H$5="Dixon Technologies (India) Ltd.",'DIXON7423-24&amp;24-25'!D378,IF('dash board'!$H$5="Bharat Forge Ltd.",'BHARATFOR 7424-25&amp;23-24'!D378,IF('dash board'!$H$5="Persistent Systems Ltd.",'PERSISTENT 23-24&amp;24-25'!D378,IF('dash board'!$H$5="Ipca Laboratories Ltd.",'IPCALAB 7-4-23&amp;24,24&amp;25'!H378,IF('dash board'!$H$5="MRF Ltd.",'-MRF-7423-24&amp;24-25'!D378,"")))))</f>
        <v>1490.95</v>
      </c>
      <c r="D379">
        <f>IF('dash board'!$H$5="Dixon Technologies (India) Ltd.",'DIXON7423-24&amp;24-25'!E378,IF('dash board'!$H$5="Bharat Forge Ltd.",'BHARATFOR 7424-25&amp;23-24'!E378,IF('dash board'!$H$5="Persistent Systems Ltd.",'PERSISTENT 23-24&amp;24-25'!E378,IF('dash board'!$H$5="Ipca Laboratories Ltd.",'IPCALAB 7-4-23&amp;24,24&amp;25'!I378,IF('dash board'!$H$5="MRF Ltd.",'-MRF-7423-24&amp;24-25'!E378,"")))))</f>
        <v>1459.45</v>
      </c>
      <c r="E379">
        <f>IF('dash board'!$H$5="Dixon Technologies (India) Ltd.",'DIXON7423-24&amp;24-25'!C378,IF('dash board'!$H$5="Bharat Forge Ltd.",'BHARATFOR 7424-25&amp;23-24'!C378,IF('dash board'!$H$5="Persistent Systems Ltd.",'PERSISTENT 23-24&amp;24-25'!C378,IF('dash board'!$H$5="Ipca Laboratories Ltd.",'IPCALAB 7-4-23&amp;24,24&amp;25'!G378,IF('dash board'!$H$5="MRF Ltd.",'-MRF-7423-24&amp;24-25'!C378,"")))))</f>
        <v>1462</v>
      </c>
      <c r="F379">
        <f>IF('dash board'!$H$5="Dixon Technologies (India) Ltd.",'DIXON7423-24&amp;24-25'!L378,IF('dash board'!$H$5="Bharat Forge Ltd.",'BHARATFOR 7424-25&amp;23-24'!L378,IF('dash board'!$H$5="Persistent Systems Ltd.",'PERSISTENT 23-24&amp;24-25'!L378,IF('dash board'!$H$5="Ipca Laboratories Ltd.",'IPCALAB 7-4-23&amp;24,24&amp;25'!F378,IF('dash board'!$H$5="MRF Ltd.",'-MRF-7423-24&amp;24-25'!L378,"")))))</f>
        <v>213150</v>
      </c>
    </row>
    <row r="380" spans="1:6" x14ac:dyDescent="0.3">
      <c r="A380" s="126">
        <v>45565</v>
      </c>
      <c r="B380">
        <f>IF('dash board'!$H$5="Dixon Technologies (India) Ltd.",'DIXON7423-24&amp;24-25'!H379,IF('dash board'!$H$5="Bharat Forge Ltd.",'BHARATFOR 7424-25&amp;23-24'!B379,IF('dash board'!$H$5="Persistent Systems Ltd.",'PERSISTENT 23-24&amp;24-25'!H379,IF('dash board'!$H$5="Ipca Laboratories Ltd.",'IPCALAB 7-4-23&amp;24,24&amp;25'!D379,IF('dash board'!$H$5="MRF Ltd.",'-MRF-7423-24&amp;24-25'!H379,"")))))</f>
        <v>1491.4</v>
      </c>
      <c r="C380">
        <f>IF('dash board'!$H$5="Dixon Technologies (India) Ltd.",'DIXON7423-24&amp;24-25'!D379,IF('dash board'!$H$5="Bharat Forge Ltd.",'BHARATFOR 7424-25&amp;23-24'!D379,IF('dash board'!$H$5="Persistent Systems Ltd.",'PERSISTENT 23-24&amp;24-25'!D379,IF('dash board'!$H$5="Ipca Laboratories Ltd.",'IPCALAB 7-4-23&amp;24,24&amp;25'!H379,IF('dash board'!$H$5="MRF Ltd.",'-MRF-7423-24&amp;24-25'!D379,"")))))</f>
        <v>1504.8</v>
      </c>
      <c r="D380">
        <f>IF('dash board'!$H$5="Dixon Technologies (India) Ltd.",'DIXON7423-24&amp;24-25'!E379,IF('dash board'!$H$5="Bharat Forge Ltd.",'BHARATFOR 7424-25&amp;23-24'!E379,IF('dash board'!$H$5="Persistent Systems Ltd.",'PERSISTENT 23-24&amp;24-25'!E379,IF('dash board'!$H$5="Ipca Laboratories Ltd.",'IPCALAB 7-4-23&amp;24,24&amp;25'!I379,IF('dash board'!$H$5="MRF Ltd.",'-MRF-7423-24&amp;24-25'!E379,"")))))</f>
        <v>1473.05</v>
      </c>
      <c r="E380">
        <f>IF('dash board'!$H$5="Dixon Technologies (India) Ltd.",'DIXON7423-24&amp;24-25'!C379,IF('dash board'!$H$5="Bharat Forge Ltd.",'BHARATFOR 7424-25&amp;23-24'!C379,IF('dash board'!$H$5="Persistent Systems Ltd.",'PERSISTENT 23-24&amp;24-25'!C379,IF('dash board'!$H$5="Ipca Laboratories Ltd.",'IPCALAB 7-4-23&amp;24,24&amp;25'!G379,IF('dash board'!$H$5="MRF Ltd.",'-MRF-7423-24&amp;24-25'!C379,"")))))</f>
        <v>1498.05</v>
      </c>
      <c r="F380">
        <f>IF('dash board'!$H$5="Dixon Technologies (India) Ltd.",'DIXON7423-24&amp;24-25'!L379,IF('dash board'!$H$5="Bharat Forge Ltd.",'BHARATFOR 7424-25&amp;23-24'!L379,IF('dash board'!$H$5="Persistent Systems Ltd.",'PERSISTENT 23-24&amp;24-25'!L379,IF('dash board'!$H$5="Ipca Laboratories Ltd.",'IPCALAB 7-4-23&amp;24,24&amp;25'!F379,IF('dash board'!$H$5="MRF Ltd.",'-MRF-7423-24&amp;24-25'!L379,"")))))</f>
        <v>128841</v>
      </c>
    </row>
    <row r="381" spans="1:6" x14ac:dyDescent="0.3">
      <c r="A381" s="126">
        <v>45562</v>
      </c>
      <c r="B381">
        <f>IF('dash board'!$H$5="Dixon Technologies (India) Ltd.",'DIXON7423-24&amp;24-25'!H380,IF('dash board'!$H$5="Bharat Forge Ltd.",'BHARATFOR 7424-25&amp;23-24'!B380,IF('dash board'!$H$5="Persistent Systems Ltd.",'PERSISTENT 23-24&amp;24-25'!H380,IF('dash board'!$H$5="Ipca Laboratories Ltd.",'IPCALAB 7-4-23&amp;24,24&amp;25'!D380,IF('dash board'!$H$5="MRF Ltd.",'-MRF-7423-24&amp;24-25'!H380,"")))))</f>
        <v>1498.1</v>
      </c>
      <c r="C381">
        <f>IF('dash board'!$H$5="Dixon Technologies (India) Ltd.",'DIXON7423-24&amp;24-25'!D380,IF('dash board'!$H$5="Bharat Forge Ltd.",'BHARATFOR 7424-25&amp;23-24'!D380,IF('dash board'!$H$5="Persistent Systems Ltd.",'PERSISTENT 23-24&amp;24-25'!D380,IF('dash board'!$H$5="Ipca Laboratories Ltd.",'IPCALAB 7-4-23&amp;24,24&amp;25'!H380,IF('dash board'!$H$5="MRF Ltd.",'-MRF-7423-24&amp;24-25'!D380,"")))))</f>
        <v>1505</v>
      </c>
      <c r="D381">
        <f>IF('dash board'!$H$5="Dixon Technologies (India) Ltd.",'DIXON7423-24&amp;24-25'!E380,IF('dash board'!$H$5="Bharat Forge Ltd.",'BHARATFOR 7424-25&amp;23-24'!E380,IF('dash board'!$H$5="Persistent Systems Ltd.",'PERSISTENT 23-24&amp;24-25'!E380,IF('dash board'!$H$5="Ipca Laboratories Ltd.",'IPCALAB 7-4-23&amp;24,24&amp;25'!I380,IF('dash board'!$H$5="MRF Ltd.",'-MRF-7423-24&amp;24-25'!E380,"")))))</f>
        <v>1455</v>
      </c>
      <c r="E381">
        <f>IF('dash board'!$H$5="Dixon Technologies (India) Ltd.",'DIXON7423-24&amp;24-25'!C380,IF('dash board'!$H$5="Bharat Forge Ltd.",'BHARATFOR 7424-25&amp;23-24'!C380,IF('dash board'!$H$5="Persistent Systems Ltd.",'PERSISTENT 23-24&amp;24-25'!C380,IF('dash board'!$H$5="Ipca Laboratories Ltd.",'IPCALAB 7-4-23&amp;24,24&amp;25'!G380,IF('dash board'!$H$5="MRF Ltd.",'-MRF-7423-24&amp;24-25'!C380,"")))))</f>
        <v>1455</v>
      </c>
      <c r="F381">
        <f>IF('dash board'!$H$5="Dixon Technologies (India) Ltd.",'DIXON7423-24&amp;24-25'!L380,IF('dash board'!$H$5="Bharat Forge Ltd.",'BHARATFOR 7424-25&amp;23-24'!L380,IF('dash board'!$H$5="Persistent Systems Ltd.",'PERSISTENT 23-24&amp;24-25'!L380,IF('dash board'!$H$5="Ipca Laboratories Ltd.",'IPCALAB 7-4-23&amp;24,24&amp;25'!F380,IF('dash board'!$H$5="MRF Ltd.",'-MRF-7423-24&amp;24-25'!L380,"")))))</f>
        <v>321482</v>
      </c>
    </row>
    <row r="382" spans="1:6" x14ac:dyDescent="0.3">
      <c r="A382" s="126">
        <v>45561</v>
      </c>
      <c r="B382">
        <f>IF('dash board'!$H$5="Dixon Technologies (India) Ltd.",'DIXON7423-24&amp;24-25'!H381,IF('dash board'!$H$5="Bharat Forge Ltd.",'BHARATFOR 7424-25&amp;23-24'!B381,IF('dash board'!$H$5="Persistent Systems Ltd.",'PERSISTENT 23-24&amp;24-25'!H381,IF('dash board'!$H$5="Ipca Laboratories Ltd.",'IPCALAB 7-4-23&amp;24,24&amp;25'!D381,IF('dash board'!$H$5="MRF Ltd.",'-MRF-7423-24&amp;24-25'!H381,"")))))</f>
        <v>1478.1</v>
      </c>
      <c r="C382">
        <f>IF('dash board'!$H$5="Dixon Technologies (India) Ltd.",'DIXON7423-24&amp;24-25'!D381,IF('dash board'!$H$5="Bharat Forge Ltd.",'BHARATFOR 7424-25&amp;23-24'!D381,IF('dash board'!$H$5="Persistent Systems Ltd.",'PERSISTENT 23-24&amp;24-25'!D381,IF('dash board'!$H$5="Ipca Laboratories Ltd.",'IPCALAB 7-4-23&amp;24,24&amp;25'!H381,IF('dash board'!$H$5="MRF Ltd.",'-MRF-7423-24&amp;24-25'!D381,"")))))</f>
        <v>1488.4</v>
      </c>
      <c r="D382">
        <f>IF('dash board'!$H$5="Dixon Technologies (India) Ltd.",'DIXON7423-24&amp;24-25'!E381,IF('dash board'!$H$5="Bharat Forge Ltd.",'BHARATFOR 7424-25&amp;23-24'!E381,IF('dash board'!$H$5="Persistent Systems Ltd.",'PERSISTENT 23-24&amp;24-25'!E381,IF('dash board'!$H$5="Ipca Laboratories Ltd.",'IPCALAB 7-4-23&amp;24,24&amp;25'!I381,IF('dash board'!$H$5="MRF Ltd.",'-MRF-7423-24&amp;24-25'!E381,"")))))</f>
        <v>1465.85</v>
      </c>
      <c r="E382">
        <f>IF('dash board'!$H$5="Dixon Technologies (India) Ltd.",'DIXON7423-24&amp;24-25'!C381,IF('dash board'!$H$5="Bharat Forge Ltd.",'BHARATFOR 7424-25&amp;23-24'!C381,IF('dash board'!$H$5="Persistent Systems Ltd.",'PERSISTENT 23-24&amp;24-25'!C381,IF('dash board'!$H$5="Ipca Laboratories Ltd.",'IPCALAB 7-4-23&amp;24,24&amp;25'!G381,IF('dash board'!$H$5="MRF Ltd.",'-MRF-7423-24&amp;24-25'!C381,"")))))</f>
        <v>1480</v>
      </c>
      <c r="F382">
        <f>IF('dash board'!$H$5="Dixon Technologies (India) Ltd.",'DIXON7423-24&amp;24-25'!L381,IF('dash board'!$H$5="Bharat Forge Ltd.",'BHARATFOR 7424-25&amp;23-24'!L381,IF('dash board'!$H$5="Persistent Systems Ltd.",'PERSISTENT 23-24&amp;24-25'!L381,IF('dash board'!$H$5="Ipca Laboratories Ltd.",'IPCALAB 7-4-23&amp;24,24&amp;25'!F381,IF('dash board'!$H$5="MRF Ltd.",'-MRF-7423-24&amp;24-25'!L381,"")))))</f>
        <v>304761</v>
      </c>
    </row>
    <row r="383" spans="1:6" x14ac:dyDescent="0.3">
      <c r="A383" s="126">
        <v>45560</v>
      </c>
      <c r="B383">
        <f>IF('dash board'!$H$5="Dixon Technologies (India) Ltd.",'DIXON7423-24&amp;24-25'!H382,IF('dash board'!$H$5="Bharat Forge Ltd.",'BHARATFOR 7424-25&amp;23-24'!B382,IF('dash board'!$H$5="Persistent Systems Ltd.",'PERSISTENT 23-24&amp;24-25'!H382,IF('dash board'!$H$5="Ipca Laboratories Ltd.",'IPCALAB 7-4-23&amp;24,24&amp;25'!D382,IF('dash board'!$H$5="MRF Ltd.",'-MRF-7423-24&amp;24-25'!H382,"")))))</f>
        <v>1479.05</v>
      </c>
      <c r="C383">
        <f>IF('dash board'!$H$5="Dixon Technologies (India) Ltd.",'DIXON7423-24&amp;24-25'!D382,IF('dash board'!$H$5="Bharat Forge Ltd.",'BHARATFOR 7424-25&amp;23-24'!D382,IF('dash board'!$H$5="Persistent Systems Ltd.",'PERSISTENT 23-24&amp;24-25'!D382,IF('dash board'!$H$5="Ipca Laboratories Ltd.",'IPCALAB 7-4-23&amp;24,24&amp;25'!H382,IF('dash board'!$H$5="MRF Ltd.",'-MRF-7423-24&amp;24-25'!D382,"")))))</f>
        <v>1507.35</v>
      </c>
      <c r="D383">
        <f>IF('dash board'!$H$5="Dixon Technologies (India) Ltd.",'DIXON7423-24&amp;24-25'!E382,IF('dash board'!$H$5="Bharat Forge Ltd.",'BHARATFOR 7424-25&amp;23-24'!E382,IF('dash board'!$H$5="Persistent Systems Ltd.",'PERSISTENT 23-24&amp;24-25'!E382,IF('dash board'!$H$5="Ipca Laboratories Ltd.",'IPCALAB 7-4-23&amp;24,24&amp;25'!I382,IF('dash board'!$H$5="MRF Ltd.",'-MRF-7423-24&amp;24-25'!E382,"")))))</f>
        <v>1462.45</v>
      </c>
      <c r="E383">
        <f>IF('dash board'!$H$5="Dixon Technologies (India) Ltd.",'DIXON7423-24&amp;24-25'!C382,IF('dash board'!$H$5="Bharat Forge Ltd.",'BHARATFOR 7424-25&amp;23-24'!C382,IF('dash board'!$H$5="Persistent Systems Ltd.",'PERSISTENT 23-24&amp;24-25'!C382,IF('dash board'!$H$5="Ipca Laboratories Ltd.",'IPCALAB 7-4-23&amp;24,24&amp;25'!G382,IF('dash board'!$H$5="MRF Ltd.",'-MRF-7423-24&amp;24-25'!C382,"")))))</f>
        <v>1504.85</v>
      </c>
      <c r="F383">
        <f>IF('dash board'!$H$5="Dixon Technologies (India) Ltd.",'DIXON7423-24&amp;24-25'!L382,IF('dash board'!$H$5="Bharat Forge Ltd.",'BHARATFOR 7424-25&amp;23-24'!L382,IF('dash board'!$H$5="Persistent Systems Ltd.",'PERSISTENT 23-24&amp;24-25'!L382,IF('dash board'!$H$5="Ipca Laboratories Ltd.",'IPCALAB 7-4-23&amp;24,24&amp;25'!F382,IF('dash board'!$H$5="MRF Ltd.",'-MRF-7423-24&amp;24-25'!L382,"")))))</f>
        <v>267429</v>
      </c>
    </row>
    <row r="384" spans="1:6" x14ac:dyDescent="0.3">
      <c r="A384" s="126">
        <v>45559</v>
      </c>
      <c r="B384">
        <f>IF('dash board'!$H$5="Dixon Technologies (India) Ltd.",'DIXON7423-24&amp;24-25'!H383,IF('dash board'!$H$5="Bharat Forge Ltd.",'BHARATFOR 7424-25&amp;23-24'!B383,IF('dash board'!$H$5="Persistent Systems Ltd.",'PERSISTENT 23-24&amp;24-25'!H383,IF('dash board'!$H$5="Ipca Laboratories Ltd.",'IPCALAB 7-4-23&amp;24,24&amp;25'!D383,IF('dash board'!$H$5="MRF Ltd.",'-MRF-7423-24&amp;24-25'!H383,"")))))</f>
        <v>1498.45</v>
      </c>
      <c r="C384">
        <f>IF('dash board'!$H$5="Dixon Technologies (India) Ltd.",'DIXON7423-24&amp;24-25'!D383,IF('dash board'!$H$5="Bharat Forge Ltd.",'BHARATFOR 7424-25&amp;23-24'!D383,IF('dash board'!$H$5="Persistent Systems Ltd.",'PERSISTENT 23-24&amp;24-25'!D383,IF('dash board'!$H$5="Ipca Laboratories Ltd.",'IPCALAB 7-4-23&amp;24,24&amp;25'!H383,IF('dash board'!$H$5="MRF Ltd.",'-MRF-7423-24&amp;24-25'!D383,"")))))</f>
        <v>1519.85</v>
      </c>
      <c r="D384">
        <f>IF('dash board'!$H$5="Dixon Technologies (India) Ltd.",'DIXON7423-24&amp;24-25'!E383,IF('dash board'!$H$5="Bharat Forge Ltd.",'BHARATFOR 7424-25&amp;23-24'!E383,IF('dash board'!$H$5="Persistent Systems Ltd.",'PERSISTENT 23-24&amp;24-25'!E383,IF('dash board'!$H$5="Ipca Laboratories Ltd.",'IPCALAB 7-4-23&amp;24,24&amp;25'!I383,IF('dash board'!$H$5="MRF Ltd.",'-MRF-7423-24&amp;24-25'!E383,"")))))</f>
        <v>1480.35</v>
      </c>
      <c r="E384">
        <f>IF('dash board'!$H$5="Dixon Technologies (India) Ltd.",'DIXON7423-24&amp;24-25'!C383,IF('dash board'!$H$5="Bharat Forge Ltd.",'BHARATFOR 7424-25&amp;23-24'!C383,IF('dash board'!$H$5="Persistent Systems Ltd.",'PERSISTENT 23-24&amp;24-25'!C383,IF('dash board'!$H$5="Ipca Laboratories Ltd.",'IPCALAB 7-4-23&amp;24,24&amp;25'!G383,IF('dash board'!$H$5="MRF Ltd.",'-MRF-7423-24&amp;24-25'!C383,"")))))</f>
        <v>1482</v>
      </c>
      <c r="F384">
        <f>IF('dash board'!$H$5="Dixon Technologies (India) Ltd.",'DIXON7423-24&amp;24-25'!L383,IF('dash board'!$H$5="Bharat Forge Ltd.",'BHARATFOR 7424-25&amp;23-24'!L383,IF('dash board'!$H$5="Persistent Systems Ltd.",'PERSISTENT 23-24&amp;24-25'!L383,IF('dash board'!$H$5="Ipca Laboratories Ltd.",'IPCALAB 7-4-23&amp;24,24&amp;25'!F383,IF('dash board'!$H$5="MRF Ltd.",'-MRF-7423-24&amp;24-25'!L383,"")))))</f>
        <v>540865</v>
      </c>
    </row>
    <row r="385" spans="1:6" x14ac:dyDescent="0.3">
      <c r="A385" s="126">
        <v>45558</v>
      </c>
      <c r="B385">
        <f>IF('dash board'!$H$5="Dixon Technologies (India) Ltd.",'DIXON7423-24&amp;24-25'!H384,IF('dash board'!$H$5="Bharat Forge Ltd.",'BHARATFOR 7424-25&amp;23-24'!B384,IF('dash board'!$H$5="Persistent Systems Ltd.",'PERSISTENT 23-24&amp;24-25'!H384,IF('dash board'!$H$5="Ipca Laboratories Ltd.",'IPCALAB 7-4-23&amp;24,24&amp;25'!D384,IF('dash board'!$H$5="MRF Ltd.",'-MRF-7423-24&amp;24-25'!H384,"")))))</f>
        <v>1480</v>
      </c>
      <c r="C385">
        <f>IF('dash board'!$H$5="Dixon Technologies (India) Ltd.",'DIXON7423-24&amp;24-25'!D384,IF('dash board'!$H$5="Bharat Forge Ltd.",'BHARATFOR 7424-25&amp;23-24'!D384,IF('dash board'!$H$5="Persistent Systems Ltd.",'PERSISTENT 23-24&amp;24-25'!D384,IF('dash board'!$H$5="Ipca Laboratories Ltd.",'IPCALAB 7-4-23&amp;24,24&amp;25'!H384,IF('dash board'!$H$5="MRF Ltd.",'-MRF-7423-24&amp;24-25'!D384,"")))))</f>
        <v>1509</v>
      </c>
      <c r="D385">
        <f>IF('dash board'!$H$5="Dixon Technologies (India) Ltd.",'DIXON7423-24&amp;24-25'!E384,IF('dash board'!$H$5="Bharat Forge Ltd.",'BHARATFOR 7424-25&amp;23-24'!E384,IF('dash board'!$H$5="Persistent Systems Ltd.",'PERSISTENT 23-24&amp;24-25'!E384,IF('dash board'!$H$5="Ipca Laboratories Ltd.",'IPCALAB 7-4-23&amp;24,24&amp;25'!I384,IF('dash board'!$H$5="MRF Ltd.",'-MRF-7423-24&amp;24-25'!E384,"")))))</f>
        <v>1446</v>
      </c>
      <c r="E385">
        <f>IF('dash board'!$H$5="Dixon Technologies (India) Ltd.",'DIXON7423-24&amp;24-25'!C384,IF('dash board'!$H$5="Bharat Forge Ltd.",'BHARATFOR 7424-25&amp;23-24'!C384,IF('dash board'!$H$5="Persistent Systems Ltd.",'PERSISTENT 23-24&amp;24-25'!C384,IF('dash board'!$H$5="Ipca Laboratories Ltd.",'IPCALAB 7-4-23&amp;24,24&amp;25'!G384,IF('dash board'!$H$5="MRF Ltd.",'-MRF-7423-24&amp;24-25'!C384,"")))))</f>
        <v>1471.1</v>
      </c>
      <c r="F385">
        <f>IF('dash board'!$H$5="Dixon Technologies (India) Ltd.",'DIXON7423-24&amp;24-25'!L384,IF('dash board'!$H$5="Bharat Forge Ltd.",'BHARATFOR 7424-25&amp;23-24'!L384,IF('dash board'!$H$5="Persistent Systems Ltd.",'PERSISTENT 23-24&amp;24-25'!L384,IF('dash board'!$H$5="Ipca Laboratories Ltd.",'IPCALAB 7-4-23&amp;24,24&amp;25'!F384,IF('dash board'!$H$5="MRF Ltd.",'-MRF-7423-24&amp;24-25'!L384,"")))))</f>
        <v>1459827</v>
      </c>
    </row>
    <row r="386" spans="1:6" x14ac:dyDescent="0.3">
      <c r="A386" s="126">
        <v>45555</v>
      </c>
      <c r="B386">
        <f>IF('dash board'!$H$5="Dixon Technologies (India) Ltd.",'DIXON7423-24&amp;24-25'!H385,IF('dash board'!$H$5="Bharat Forge Ltd.",'BHARATFOR 7424-25&amp;23-24'!B385,IF('dash board'!$H$5="Persistent Systems Ltd.",'PERSISTENT 23-24&amp;24-25'!H385,IF('dash board'!$H$5="Ipca Laboratories Ltd.",'IPCALAB 7-4-23&amp;24,24&amp;25'!D385,IF('dash board'!$H$5="MRF Ltd.",'-MRF-7423-24&amp;24-25'!H385,"")))))</f>
        <v>1456.55</v>
      </c>
      <c r="C386">
        <f>IF('dash board'!$H$5="Dixon Technologies (India) Ltd.",'DIXON7423-24&amp;24-25'!D385,IF('dash board'!$H$5="Bharat Forge Ltd.",'BHARATFOR 7424-25&amp;23-24'!D385,IF('dash board'!$H$5="Persistent Systems Ltd.",'PERSISTENT 23-24&amp;24-25'!D385,IF('dash board'!$H$5="Ipca Laboratories Ltd.",'IPCALAB 7-4-23&amp;24,24&amp;25'!H385,IF('dash board'!$H$5="MRF Ltd.",'-MRF-7423-24&amp;24-25'!D385,"")))))</f>
        <v>1461.6</v>
      </c>
      <c r="D386">
        <f>IF('dash board'!$H$5="Dixon Technologies (India) Ltd.",'DIXON7423-24&amp;24-25'!E385,IF('dash board'!$H$5="Bharat Forge Ltd.",'BHARATFOR 7424-25&amp;23-24'!E385,IF('dash board'!$H$5="Persistent Systems Ltd.",'PERSISTENT 23-24&amp;24-25'!E385,IF('dash board'!$H$5="Ipca Laboratories Ltd.",'IPCALAB 7-4-23&amp;24,24&amp;25'!I385,IF('dash board'!$H$5="MRF Ltd.",'-MRF-7423-24&amp;24-25'!E385,"")))))</f>
        <v>1431.95</v>
      </c>
      <c r="E386">
        <f>IF('dash board'!$H$5="Dixon Technologies (India) Ltd.",'DIXON7423-24&amp;24-25'!C385,IF('dash board'!$H$5="Bharat Forge Ltd.",'BHARATFOR 7424-25&amp;23-24'!C385,IF('dash board'!$H$5="Persistent Systems Ltd.",'PERSISTENT 23-24&amp;24-25'!C385,IF('dash board'!$H$5="Ipca Laboratories Ltd.",'IPCALAB 7-4-23&amp;24,24&amp;25'!G385,IF('dash board'!$H$5="MRF Ltd.",'-MRF-7423-24&amp;24-25'!C385,"")))))</f>
        <v>1435</v>
      </c>
      <c r="F386">
        <f>IF('dash board'!$H$5="Dixon Technologies (India) Ltd.",'DIXON7423-24&amp;24-25'!L385,IF('dash board'!$H$5="Bharat Forge Ltd.",'BHARATFOR 7424-25&amp;23-24'!L385,IF('dash board'!$H$5="Persistent Systems Ltd.",'PERSISTENT 23-24&amp;24-25'!L385,IF('dash board'!$H$5="Ipca Laboratories Ltd.",'IPCALAB 7-4-23&amp;24,24&amp;25'!F385,IF('dash board'!$H$5="MRF Ltd.",'-MRF-7423-24&amp;24-25'!L385,"")))))</f>
        <v>154450</v>
      </c>
    </row>
    <row r="387" spans="1:6" x14ac:dyDescent="0.3">
      <c r="A387" s="126">
        <v>45554</v>
      </c>
      <c r="B387">
        <f>IF('dash board'!$H$5="Dixon Technologies (India) Ltd.",'DIXON7423-24&amp;24-25'!H386,IF('dash board'!$H$5="Bharat Forge Ltd.",'BHARATFOR 7424-25&amp;23-24'!B386,IF('dash board'!$H$5="Persistent Systems Ltd.",'PERSISTENT 23-24&amp;24-25'!H386,IF('dash board'!$H$5="Ipca Laboratories Ltd.",'IPCALAB 7-4-23&amp;24,24&amp;25'!D386,IF('dash board'!$H$5="MRF Ltd.",'-MRF-7423-24&amp;24-25'!H386,"")))))</f>
        <v>1434.65</v>
      </c>
      <c r="C387">
        <f>IF('dash board'!$H$5="Dixon Technologies (India) Ltd.",'DIXON7423-24&amp;24-25'!D386,IF('dash board'!$H$5="Bharat Forge Ltd.",'BHARATFOR 7424-25&amp;23-24'!D386,IF('dash board'!$H$5="Persistent Systems Ltd.",'PERSISTENT 23-24&amp;24-25'!D386,IF('dash board'!$H$5="Ipca Laboratories Ltd.",'IPCALAB 7-4-23&amp;24,24&amp;25'!H386,IF('dash board'!$H$5="MRF Ltd.",'-MRF-7423-24&amp;24-25'!D386,"")))))</f>
        <v>1459</v>
      </c>
      <c r="D387">
        <f>IF('dash board'!$H$5="Dixon Technologies (India) Ltd.",'DIXON7423-24&amp;24-25'!E386,IF('dash board'!$H$5="Bharat Forge Ltd.",'BHARATFOR 7424-25&amp;23-24'!E386,IF('dash board'!$H$5="Persistent Systems Ltd.",'PERSISTENT 23-24&amp;24-25'!E386,IF('dash board'!$H$5="Ipca Laboratories Ltd.",'IPCALAB 7-4-23&amp;24,24&amp;25'!I386,IF('dash board'!$H$5="MRF Ltd.",'-MRF-7423-24&amp;24-25'!E386,"")))))</f>
        <v>1427.7</v>
      </c>
      <c r="E387">
        <f>IF('dash board'!$H$5="Dixon Technologies (India) Ltd.",'DIXON7423-24&amp;24-25'!C386,IF('dash board'!$H$5="Bharat Forge Ltd.",'BHARATFOR 7424-25&amp;23-24'!C386,IF('dash board'!$H$5="Persistent Systems Ltd.",'PERSISTENT 23-24&amp;24-25'!C386,IF('dash board'!$H$5="Ipca Laboratories Ltd.",'IPCALAB 7-4-23&amp;24,24&amp;25'!G386,IF('dash board'!$H$5="MRF Ltd.",'-MRF-7423-24&amp;24-25'!C386,"")))))</f>
        <v>1445</v>
      </c>
      <c r="F387">
        <f>IF('dash board'!$H$5="Dixon Technologies (India) Ltd.",'DIXON7423-24&amp;24-25'!L386,IF('dash board'!$H$5="Bharat Forge Ltd.",'BHARATFOR 7424-25&amp;23-24'!L386,IF('dash board'!$H$5="Persistent Systems Ltd.",'PERSISTENT 23-24&amp;24-25'!L386,IF('dash board'!$H$5="Ipca Laboratories Ltd.",'IPCALAB 7-4-23&amp;24,24&amp;25'!F386,IF('dash board'!$H$5="MRF Ltd.",'-MRF-7423-24&amp;24-25'!L386,"")))))</f>
        <v>446166</v>
      </c>
    </row>
    <row r="388" spans="1:6" x14ac:dyDescent="0.3">
      <c r="A388" s="126">
        <v>45553</v>
      </c>
      <c r="B388">
        <f>IF('dash board'!$H$5="Dixon Technologies (India) Ltd.",'DIXON7423-24&amp;24-25'!H387,IF('dash board'!$H$5="Bharat Forge Ltd.",'BHARATFOR 7424-25&amp;23-24'!B387,IF('dash board'!$H$5="Persistent Systems Ltd.",'PERSISTENT 23-24&amp;24-25'!H387,IF('dash board'!$H$5="Ipca Laboratories Ltd.",'IPCALAB 7-4-23&amp;24,24&amp;25'!D387,IF('dash board'!$H$5="MRF Ltd.",'-MRF-7423-24&amp;24-25'!H387,"")))))</f>
        <v>1454.35</v>
      </c>
      <c r="C388">
        <f>IF('dash board'!$H$5="Dixon Technologies (India) Ltd.",'DIXON7423-24&amp;24-25'!D387,IF('dash board'!$H$5="Bharat Forge Ltd.",'BHARATFOR 7424-25&amp;23-24'!D387,IF('dash board'!$H$5="Persistent Systems Ltd.",'PERSISTENT 23-24&amp;24-25'!D387,IF('dash board'!$H$5="Ipca Laboratories Ltd.",'IPCALAB 7-4-23&amp;24,24&amp;25'!H387,IF('dash board'!$H$5="MRF Ltd.",'-MRF-7423-24&amp;24-25'!D387,"")))))</f>
        <v>1470.35</v>
      </c>
      <c r="D388">
        <f>IF('dash board'!$H$5="Dixon Technologies (India) Ltd.",'DIXON7423-24&amp;24-25'!E387,IF('dash board'!$H$5="Bharat Forge Ltd.",'BHARATFOR 7424-25&amp;23-24'!E387,IF('dash board'!$H$5="Persistent Systems Ltd.",'PERSISTENT 23-24&amp;24-25'!E387,IF('dash board'!$H$5="Ipca Laboratories Ltd.",'IPCALAB 7-4-23&amp;24,24&amp;25'!I387,IF('dash board'!$H$5="MRF Ltd.",'-MRF-7423-24&amp;24-25'!E387,"")))))</f>
        <v>1428.45</v>
      </c>
      <c r="E388">
        <f>IF('dash board'!$H$5="Dixon Technologies (India) Ltd.",'DIXON7423-24&amp;24-25'!C387,IF('dash board'!$H$5="Bharat Forge Ltd.",'BHARATFOR 7424-25&amp;23-24'!C387,IF('dash board'!$H$5="Persistent Systems Ltd.",'PERSISTENT 23-24&amp;24-25'!C387,IF('dash board'!$H$5="Ipca Laboratories Ltd.",'IPCALAB 7-4-23&amp;24,24&amp;25'!G387,IF('dash board'!$H$5="MRF Ltd.",'-MRF-7423-24&amp;24-25'!C387,"")))))</f>
        <v>1449.95</v>
      </c>
      <c r="F388">
        <f>IF('dash board'!$H$5="Dixon Technologies (India) Ltd.",'DIXON7423-24&amp;24-25'!L387,IF('dash board'!$H$5="Bharat Forge Ltd.",'BHARATFOR 7424-25&amp;23-24'!L387,IF('dash board'!$H$5="Persistent Systems Ltd.",'PERSISTENT 23-24&amp;24-25'!L387,IF('dash board'!$H$5="Ipca Laboratories Ltd.",'IPCALAB 7-4-23&amp;24,24&amp;25'!F387,IF('dash board'!$H$5="MRF Ltd.",'-MRF-7423-24&amp;24-25'!L387,"")))))</f>
        <v>597198</v>
      </c>
    </row>
    <row r="389" spans="1:6" x14ac:dyDescent="0.3">
      <c r="A389" s="126">
        <v>45552</v>
      </c>
      <c r="B389">
        <f>IF('dash board'!$H$5="Dixon Technologies (India) Ltd.",'DIXON7423-24&amp;24-25'!H388,IF('dash board'!$H$5="Bharat Forge Ltd.",'BHARATFOR 7424-25&amp;23-24'!B388,IF('dash board'!$H$5="Persistent Systems Ltd.",'PERSISTENT 23-24&amp;24-25'!H388,IF('dash board'!$H$5="Ipca Laboratories Ltd.",'IPCALAB 7-4-23&amp;24,24&amp;25'!D388,IF('dash board'!$H$5="MRF Ltd.",'-MRF-7423-24&amp;24-25'!H388,"")))))</f>
        <v>1446.7</v>
      </c>
      <c r="C389">
        <f>IF('dash board'!$H$5="Dixon Technologies (India) Ltd.",'DIXON7423-24&amp;24-25'!D388,IF('dash board'!$H$5="Bharat Forge Ltd.",'BHARATFOR 7424-25&amp;23-24'!D388,IF('dash board'!$H$5="Persistent Systems Ltd.",'PERSISTENT 23-24&amp;24-25'!D388,IF('dash board'!$H$5="Ipca Laboratories Ltd.",'IPCALAB 7-4-23&amp;24,24&amp;25'!H388,IF('dash board'!$H$5="MRF Ltd.",'-MRF-7423-24&amp;24-25'!D388,"")))))</f>
        <v>1461</v>
      </c>
      <c r="D389">
        <f>IF('dash board'!$H$5="Dixon Technologies (India) Ltd.",'DIXON7423-24&amp;24-25'!E388,IF('dash board'!$H$5="Bharat Forge Ltd.",'BHARATFOR 7424-25&amp;23-24'!E388,IF('dash board'!$H$5="Persistent Systems Ltd.",'PERSISTENT 23-24&amp;24-25'!E388,IF('dash board'!$H$5="Ipca Laboratories Ltd.",'IPCALAB 7-4-23&amp;24,24&amp;25'!I388,IF('dash board'!$H$5="MRF Ltd.",'-MRF-7423-24&amp;24-25'!E388,"")))))</f>
        <v>1425.05</v>
      </c>
      <c r="E389">
        <f>IF('dash board'!$H$5="Dixon Technologies (India) Ltd.",'DIXON7423-24&amp;24-25'!C388,IF('dash board'!$H$5="Bharat Forge Ltd.",'BHARATFOR 7424-25&amp;23-24'!C388,IF('dash board'!$H$5="Persistent Systems Ltd.",'PERSISTENT 23-24&amp;24-25'!C388,IF('dash board'!$H$5="Ipca Laboratories Ltd.",'IPCALAB 7-4-23&amp;24,24&amp;25'!G388,IF('dash board'!$H$5="MRF Ltd.",'-MRF-7423-24&amp;24-25'!C388,"")))))</f>
        <v>1456</v>
      </c>
      <c r="F389">
        <f>IF('dash board'!$H$5="Dixon Technologies (India) Ltd.",'DIXON7423-24&amp;24-25'!L388,IF('dash board'!$H$5="Bharat Forge Ltd.",'BHARATFOR 7424-25&amp;23-24'!L388,IF('dash board'!$H$5="Persistent Systems Ltd.",'PERSISTENT 23-24&amp;24-25'!L388,IF('dash board'!$H$5="Ipca Laboratories Ltd.",'IPCALAB 7-4-23&amp;24,24&amp;25'!F388,IF('dash board'!$H$5="MRF Ltd.",'-MRF-7423-24&amp;24-25'!L388,"")))))</f>
        <v>291649</v>
      </c>
    </row>
    <row r="390" spans="1:6" x14ac:dyDescent="0.3">
      <c r="A390" s="126">
        <v>45551</v>
      </c>
      <c r="B390">
        <f>IF('dash board'!$H$5="Dixon Technologies (India) Ltd.",'DIXON7423-24&amp;24-25'!H389,IF('dash board'!$H$5="Bharat Forge Ltd.",'BHARATFOR 7424-25&amp;23-24'!B389,IF('dash board'!$H$5="Persistent Systems Ltd.",'PERSISTENT 23-24&amp;24-25'!H389,IF('dash board'!$H$5="Ipca Laboratories Ltd.",'IPCALAB 7-4-23&amp;24,24&amp;25'!D389,IF('dash board'!$H$5="MRF Ltd.",'-MRF-7423-24&amp;24-25'!H389,"")))))</f>
        <v>1456.9</v>
      </c>
      <c r="C390">
        <f>IF('dash board'!$H$5="Dixon Technologies (India) Ltd.",'DIXON7423-24&amp;24-25'!D389,IF('dash board'!$H$5="Bharat Forge Ltd.",'BHARATFOR 7424-25&amp;23-24'!D389,IF('dash board'!$H$5="Persistent Systems Ltd.",'PERSISTENT 23-24&amp;24-25'!D389,IF('dash board'!$H$5="Ipca Laboratories Ltd.",'IPCALAB 7-4-23&amp;24,24&amp;25'!H389,IF('dash board'!$H$5="MRF Ltd.",'-MRF-7423-24&amp;24-25'!D389,"")))))</f>
        <v>1468.1</v>
      </c>
      <c r="D390">
        <f>IF('dash board'!$H$5="Dixon Technologies (India) Ltd.",'DIXON7423-24&amp;24-25'!E389,IF('dash board'!$H$5="Bharat Forge Ltd.",'BHARATFOR 7424-25&amp;23-24'!E389,IF('dash board'!$H$5="Persistent Systems Ltd.",'PERSISTENT 23-24&amp;24-25'!E389,IF('dash board'!$H$5="Ipca Laboratories Ltd.",'IPCALAB 7-4-23&amp;24,24&amp;25'!I389,IF('dash board'!$H$5="MRF Ltd.",'-MRF-7423-24&amp;24-25'!E389,"")))))</f>
        <v>1452.7</v>
      </c>
      <c r="E390">
        <f>IF('dash board'!$H$5="Dixon Technologies (India) Ltd.",'DIXON7423-24&amp;24-25'!C389,IF('dash board'!$H$5="Bharat Forge Ltd.",'BHARATFOR 7424-25&amp;23-24'!C389,IF('dash board'!$H$5="Persistent Systems Ltd.",'PERSISTENT 23-24&amp;24-25'!C389,IF('dash board'!$H$5="Ipca Laboratories Ltd.",'IPCALAB 7-4-23&amp;24,24&amp;25'!G389,IF('dash board'!$H$5="MRF Ltd.",'-MRF-7423-24&amp;24-25'!C389,"")))))</f>
        <v>1466</v>
      </c>
      <c r="F390">
        <f>IF('dash board'!$H$5="Dixon Technologies (India) Ltd.",'DIXON7423-24&amp;24-25'!L389,IF('dash board'!$H$5="Bharat Forge Ltd.",'BHARATFOR 7424-25&amp;23-24'!L389,IF('dash board'!$H$5="Persistent Systems Ltd.",'PERSISTENT 23-24&amp;24-25'!L389,IF('dash board'!$H$5="Ipca Laboratories Ltd.",'IPCALAB 7-4-23&amp;24,24&amp;25'!F389,IF('dash board'!$H$5="MRF Ltd.",'-MRF-7423-24&amp;24-25'!L389,"")))))</f>
        <v>104559</v>
      </c>
    </row>
    <row r="391" spans="1:6" x14ac:dyDescent="0.3">
      <c r="A391" s="126">
        <v>45548</v>
      </c>
      <c r="B391">
        <f>IF('dash board'!$H$5="Dixon Technologies (India) Ltd.",'DIXON7423-24&amp;24-25'!H390,IF('dash board'!$H$5="Bharat Forge Ltd.",'BHARATFOR 7424-25&amp;23-24'!B390,IF('dash board'!$H$5="Persistent Systems Ltd.",'PERSISTENT 23-24&amp;24-25'!H390,IF('dash board'!$H$5="Ipca Laboratories Ltd.",'IPCALAB 7-4-23&amp;24,24&amp;25'!D390,IF('dash board'!$H$5="MRF Ltd.",'-MRF-7423-24&amp;24-25'!H390,"")))))</f>
        <v>1459.9</v>
      </c>
      <c r="C391">
        <f>IF('dash board'!$H$5="Dixon Technologies (India) Ltd.",'DIXON7423-24&amp;24-25'!D390,IF('dash board'!$H$5="Bharat Forge Ltd.",'BHARATFOR 7424-25&amp;23-24'!D390,IF('dash board'!$H$5="Persistent Systems Ltd.",'PERSISTENT 23-24&amp;24-25'!D390,IF('dash board'!$H$5="Ipca Laboratories Ltd.",'IPCALAB 7-4-23&amp;24,24&amp;25'!H390,IF('dash board'!$H$5="MRF Ltd.",'-MRF-7423-24&amp;24-25'!D390,"")))))</f>
        <v>1477.95</v>
      </c>
      <c r="D391">
        <f>IF('dash board'!$H$5="Dixon Technologies (India) Ltd.",'DIXON7423-24&amp;24-25'!E390,IF('dash board'!$H$5="Bharat Forge Ltd.",'BHARATFOR 7424-25&amp;23-24'!E390,IF('dash board'!$H$5="Persistent Systems Ltd.",'PERSISTENT 23-24&amp;24-25'!E390,IF('dash board'!$H$5="Ipca Laboratories Ltd.",'IPCALAB 7-4-23&amp;24,24&amp;25'!I390,IF('dash board'!$H$5="MRF Ltd.",'-MRF-7423-24&amp;24-25'!E390,"")))))</f>
        <v>1455.2</v>
      </c>
      <c r="E391">
        <f>IF('dash board'!$H$5="Dixon Technologies (India) Ltd.",'DIXON7423-24&amp;24-25'!C390,IF('dash board'!$H$5="Bharat Forge Ltd.",'BHARATFOR 7424-25&amp;23-24'!C390,IF('dash board'!$H$5="Persistent Systems Ltd.",'PERSISTENT 23-24&amp;24-25'!C390,IF('dash board'!$H$5="Ipca Laboratories Ltd.",'IPCALAB 7-4-23&amp;24,24&amp;25'!G390,IF('dash board'!$H$5="MRF Ltd.",'-MRF-7423-24&amp;24-25'!C390,"")))))</f>
        <v>1475.2</v>
      </c>
      <c r="F391">
        <f>IF('dash board'!$H$5="Dixon Technologies (India) Ltd.",'DIXON7423-24&amp;24-25'!L390,IF('dash board'!$H$5="Bharat Forge Ltd.",'BHARATFOR 7424-25&amp;23-24'!L390,IF('dash board'!$H$5="Persistent Systems Ltd.",'PERSISTENT 23-24&amp;24-25'!L390,IF('dash board'!$H$5="Ipca Laboratories Ltd.",'IPCALAB 7-4-23&amp;24,24&amp;25'!F390,IF('dash board'!$H$5="MRF Ltd.",'-MRF-7423-24&amp;24-25'!L390,"")))))</f>
        <v>93526</v>
      </c>
    </row>
    <row r="392" spans="1:6" x14ac:dyDescent="0.3">
      <c r="A392" s="126">
        <v>45547</v>
      </c>
      <c r="B392">
        <f>IF('dash board'!$H$5="Dixon Technologies (India) Ltd.",'DIXON7423-24&amp;24-25'!H391,IF('dash board'!$H$5="Bharat Forge Ltd.",'BHARATFOR 7424-25&amp;23-24'!B391,IF('dash board'!$H$5="Persistent Systems Ltd.",'PERSISTENT 23-24&amp;24-25'!H391,IF('dash board'!$H$5="Ipca Laboratories Ltd.",'IPCALAB 7-4-23&amp;24,24&amp;25'!D391,IF('dash board'!$H$5="MRF Ltd.",'-MRF-7423-24&amp;24-25'!H391,"")))))</f>
        <v>1474.15</v>
      </c>
      <c r="C392">
        <f>IF('dash board'!$H$5="Dixon Technologies (India) Ltd.",'DIXON7423-24&amp;24-25'!D391,IF('dash board'!$H$5="Bharat Forge Ltd.",'BHARATFOR 7424-25&amp;23-24'!D391,IF('dash board'!$H$5="Persistent Systems Ltd.",'PERSISTENT 23-24&amp;24-25'!D391,IF('dash board'!$H$5="Ipca Laboratories Ltd.",'IPCALAB 7-4-23&amp;24,24&amp;25'!H391,IF('dash board'!$H$5="MRF Ltd.",'-MRF-7423-24&amp;24-25'!D391,"")))))</f>
        <v>1479.9</v>
      </c>
      <c r="D392">
        <f>IF('dash board'!$H$5="Dixon Technologies (India) Ltd.",'DIXON7423-24&amp;24-25'!E391,IF('dash board'!$H$5="Bharat Forge Ltd.",'BHARATFOR 7424-25&amp;23-24'!E391,IF('dash board'!$H$5="Persistent Systems Ltd.",'PERSISTENT 23-24&amp;24-25'!E391,IF('dash board'!$H$5="Ipca Laboratories Ltd.",'IPCALAB 7-4-23&amp;24,24&amp;25'!I391,IF('dash board'!$H$5="MRF Ltd.",'-MRF-7423-24&amp;24-25'!E391,"")))))</f>
        <v>1443.75</v>
      </c>
      <c r="E392">
        <f>IF('dash board'!$H$5="Dixon Technologies (India) Ltd.",'DIXON7423-24&amp;24-25'!C391,IF('dash board'!$H$5="Bharat Forge Ltd.",'BHARATFOR 7424-25&amp;23-24'!C391,IF('dash board'!$H$5="Persistent Systems Ltd.",'PERSISTENT 23-24&amp;24-25'!C391,IF('dash board'!$H$5="Ipca Laboratories Ltd.",'IPCALAB 7-4-23&amp;24,24&amp;25'!G391,IF('dash board'!$H$5="MRF Ltd.",'-MRF-7423-24&amp;24-25'!C391,"")))))</f>
        <v>1464.05</v>
      </c>
      <c r="F392">
        <f>IF('dash board'!$H$5="Dixon Technologies (India) Ltd.",'DIXON7423-24&amp;24-25'!L391,IF('dash board'!$H$5="Bharat Forge Ltd.",'BHARATFOR 7424-25&amp;23-24'!L391,IF('dash board'!$H$5="Persistent Systems Ltd.",'PERSISTENT 23-24&amp;24-25'!L391,IF('dash board'!$H$5="Ipca Laboratories Ltd.",'IPCALAB 7-4-23&amp;24,24&amp;25'!F391,IF('dash board'!$H$5="MRF Ltd.",'-MRF-7423-24&amp;24-25'!L391,"")))))</f>
        <v>242695</v>
      </c>
    </row>
    <row r="393" spans="1:6" x14ac:dyDescent="0.3">
      <c r="A393" s="126">
        <v>45546</v>
      </c>
      <c r="B393">
        <f>IF('dash board'!$H$5="Dixon Technologies (India) Ltd.",'DIXON7423-24&amp;24-25'!H392,IF('dash board'!$H$5="Bharat Forge Ltd.",'BHARATFOR 7424-25&amp;23-24'!B392,IF('dash board'!$H$5="Persistent Systems Ltd.",'PERSISTENT 23-24&amp;24-25'!H392,IF('dash board'!$H$5="Ipca Laboratories Ltd.",'IPCALAB 7-4-23&amp;24,24&amp;25'!D392,IF('dash board'!$H$5="MRF Ltd.",'-MRF-7423-24&amp;24-25'!H392,"")))))</f>
        <v>1456.8</v>
      </c>
      <c r="C393">
        <f>IF('dash board'!$H$5="Dixon Technologies (India) Ltd.",'DIXON7423-24&amp;24-25'!D392,IF('dash board'!$H$5="Bharat Forge Ltd.",'BHARATFOR 7424-25&amp;23-24'!D392,IF('dash board'!$H$5="Persistent Systems Ltd.",'PERSISTENT 23-24&amp;24-25'!D392,IF('dash board'!$H$5="Ipca Laboratories Ltd.",'IPCALAB 7-4-23&amp;24,24&amp;25'!H392,IF('dash board'!$H$5="MRF Ltd.",'-MRF-7423-24&amp;24-25'!D392,"")))))</f>
        <v>1462.95</v>
      </c>
      <c r="D393">
        <f>IF('dash board'!$H$5="Dixon Technologies (India) Ltd.",'DIXON7423-24&amp;24-25'!E392,IF('dash board'!$H$5="Bharat Forge Ltd.",'BHARATFOR 7424-25&amp;23-24'!E392,IF('dash board'!$H$5="Persistent Systems Ltd.",'PERSISTENT 23-24&amp;24-25'!E392,IF('dash board'!$H$5="Ipca Laboratories Ltd.",'IPCALAB 7-4-23&amp;24,24&amp;25'!I392,IF('dash board'!$H$5="MRF Ltd.",'-MRF-7423-24&amp;24-25'!E392,"")))))</f>
        <v>1437.6</v>
      </c>
      <c r="E393">
        <f>IF('dash board'!$H$5="Dixon Technologies (India) Ltd.",'DIXON7423-24&amp;24-25'!C392,IF('dash board'!$H$5="Bharat Forge Ltd.",'BHARATFOR 7424-25&amp;23-24'!C392,IF('dash board'!$H$5="Persistent Systems Ltd.",'PERSISTENT 23-24&amp;24-25'!C392,IF('dash board'!$H$5="Ipca Laboratories Ltd.",'IPCALAB 7-4-23&amp;24,24&amp;25'!G392,IF('dash board'!$H$5="MRF Ltd.",'-MRF-7423-24&amp;24-25'!C392,"")))))</f>
        <v>1446.3</v>
      </c>
      <c r="F393">
        <f>IF('dash board'!$H$5="Dixon Technologies (India) Ltd.",'DIXON7423-24&amp;24-25'!L392,IF('dash board'!$H$5="Bharat Forge Ltd.",'BHARATFOR 7424-25&amp;23-24'!L392,IF('dash board'!$H$5="Persistent Systems Ltd.",'PERSISTENT 23-24&amp;24-25'!L392,IF('dash board'!$H$5="Ipca Laboratories Ltd.",'IPCALAB 7-4-23&amp;24,24&amp;25'!F392,IF('dash board'!$H$5="MRF Ltd.",'-MRF-7423-24&amp;24-25'!L392,"")))))</f>
        <v>245021</v>
      </c>
    </row>
    <row r="394" spans="1:6" x14ac:dyDescent="0.3">
      <c r="A394" s="126">
        <v>45545</v>
      </c>
      <c r="B394">
        <f>IF('dash board'!$H$5="Dixon Technologies (India) Ltd.",'DIXON7423-24&amp;24-25'!H393,IF('dash board'!$H$5="Bharat Forge Ltd.",'BHARATFOR 7424-25&amp;23-24'!B393,IF('dash board'!$H$5="Persistent Systems Ltd.",'PERSISTENT 23-24&amp;24-25'!H393,IF('dash board'!$H$5="Ipca Laboratories Ltd.",'IPCALAB 7-4-23&amp;24,24&amp;25'!D393,IF('dash board'!$H$5="MRF Ltd.",'-MRF-7423-24&amp;24-25'!H393,"")))))</f>
        <v>1436.15</v>
      </c>
      <c r="C394">
        <f>IF('dash board'!$H$5="Dixon Technologies (India) Ltd.",'DIXON7423-24&amp;24-25'!D393,IF('dash board'!$H$5="Bharat Forge Ltd.",'BHARATFOR 7424-25&amp;23-24'!D393,IF('dash board'!$H$5="Persistent Systems Ltd.",'PERSISTENT 23-24&amp;24-25'!D393,IF('dash board'!$H$5="Ipca Laboratories Ltd.",'IPCALAB 7-4-23&amp;24,24&amp;25'!H393,IF('dash board'!$H$5="MRF Ltd.",'-MRF-7423-24&amp;24-25'!D393,"")))))</f>
        <v>1454.95</v>
      </c>
      <c r="D394">
        <f>IF('dash board'!$H$5="Dixon Technologies (India) Ltd.",'DIXON7423-24&amp;24-25'!E393,IF('dash board'!$H$5="Bharat Forge Ltd.",'BHARATFOR 7424-25&amp;23-24'!E393,IF('dash board'!$H$5="Persistent Systems Ltd.",'PERSISTENT 23-24&amp;24-25'!E393,IF('dash board'!$H$5="Ipca Laboratories Ltd.",'IPCALAB 7-4-23&amp;24,24&amp;25'!I393,IF('dash board'!$H$5="MRF Ltd.",'-MRF-7423-24&amp;24-25'!E393,"")))))</f>
        <v>1423</v>
      </c>
      <c r="E394">
        <f>IF('dash board'!$H$5="Dixon Technologies (India) Ltd.",'DIXON7423-24&amp;24-25'!C393,IF('dash board'!$H$5="Bharat Forge Ltd.",'BHARATFOR 7424-25&amp;23-24'!C393,IF('dash board'!$H$5="Persistent Systems Ltd.",'PERSISTENT 23-24&amp;24-25'!C393,IF('dash board'!$H$5="Ipca Laboratories Ltd.",'IPCALAB 7-4-23&amp;24,24&amp;25'!G393,IF('dash board'!$H$5="MRF Ltd.",'-MRF-7423-24&amp;24-25'!C393,"")))))</f>
        <v>1454.95</v>
      </c>
      <c r="F394">
        <f>IF('dash board'!$H$5="Dixon Technologies (India) Ltd.",'DIXON7423-24&amp;24-25'!L393,IF('dash board'!$H$5="Bharat Forge Ltd.",'BHARATFOR 7424-25&amp;23-24'!L393,IF('dash board'!$H$5="Persistent Systems Ltd.",'PERSISTENT 23-24&amp;24-25'!L393,IF('dash board'!$H$5="Ipca Laboratories Ltd.",'IPCALAB 7-4-23&amp;24,24&amp;25'!F393,IF('dash board'!$H$5="MRF Ltd.",'-MRF-7423-24&amp;24-25'!L393,"")))))</f>
        <v>347495</v>
      </c>
    </row>
    <row r="395" spans="1:6" x14ac:dyDescent="0.3">
      <c r="A395" s="126">
        <v>45544</v>
      </c>
      <c r="B395">
        <f>IF('dash board'!$H$5="Dixon Technologies (India) Ltd.",'DIXON7423-24&amp;24-25'!H394,IF('dash board'!$H$5="Bharat Forge Ltd.",'BHARATFOR 7424-25&amp;23-24'!B394,IF('dash board'!$H$5="Persistent Systems Ltd.",'PERSISTENT 23-24&amp;24-25'!H394,IF('dash board'!$H$5="Ipca Laboratories Ltd.",'IPCALAB 7-4-23&amp;24,24&amp;25'!D394,IF('dash board'!$H$5="MRF Ltd.",'-MRF-7423-24&amp;24-25'!H394,"")))))</f>
        <v>1443.3</v>
      </c>
      <c r="C395">
        <f>IF('dash board'!$H$5="Dixon Technologies (India) Ltd.",'DIXON7423-24&amp;24-25'!D394,IF('dash board'!$H$5="Bharat Forge Ltd.",'BHARATFOR 7424-25&amp;23-24'!D394,IF('dash board'!$H$5="Persistent Systems Ltd.",'PERSISTENT 23-24&amp;24-25'!D394,IF('dash board'!$H$5="Ipca Laboratories Ltd.",'IPCALAB 7-4-23&amp;24,24&amp;25'!H394,IF('dash board'!$H$5="MRF Ltd.",'-MRF-7423-24&amp;24-25'!D394,"")))))</f>
        <v>1448.15</v>
      </c>
      <c r="D395">
        <f>IF('dash board'!$H$5="Dixon Technologies (India) Ltd.",'DIXON7423-24&amp;24-25'!E394,IF('dash board'!$H$5="Bharat Forge Ltd.",'BHARATFOR 7424-25&amp;23-24'!E394,IF('dash board'!$H$5="Persistent Systems Ltd.",'PERSISTENT 23-24&amp;24-25'!E394,IF('dash board'!$H$5="Ipca Laboratories Ltd.",'IPCALAB 7-4-23&amp;24,24&amp;25'!I394,IF('dash board'!$H$5="MRF Ltd.",'-MRF-7423-24&amp;24-25'!E394,"")))))</f>
        <v>1410.55</v>
      </c>
      <c r="E395">
        <f>IF('dash board'!$H$5="Dixon Technologies (India) Ltd.",'DIXON7423-24&amp;24-25'!C394,IF('dash board'!$H$5="Bharat Forge Ltd.",'BHARATFOR 7424-25&amp;23-24'!C394,IF('dash board'!$H$5="Persistent Systems Ltd.",'PERSISTENT 23-24&amp;24-25'!C394,IF('dash board'!$H$5="Ipca Laboratories Ltd.",'IPCALAB 7-4-23&amp;24,24&amp;25'!G394,IF('dash board'!$H$5="MRF Ltd.",'-MRF-7423-24&amp;24-25'!C394,"")))))</f>
        <v>1410.55</v>
      </c>
      <c r="F395">
        <f>IF('dash board'!$H$5="Dixon Technologies (India) Ltd.",'DIXON7423-24&amp;24-25'!L394,IF('dash board'!$H$5="Bharat Forge Ltd.",'BHARATFOR 7424-25&amp;23-24'!L394,IF('dash board'!$H$5="Persistent Systems Ltd.",'PERSISTENT 23-24&amp;24-25'!L394,IF('dash board'!$H$5="Ipca Laboratories Ltd.",'IPCALAB 7-4-23&amp;24,24&amp;25'!F394,IF('dash board'!$H$5="MRF Ltd.",'-MRF-7423-24&amp;24-25'!L394,"")))))</f>
        <v>332545</v>
      </c>
    </row>
    <row r="396" spans="1:6" x14ac:dyDescent="0.3">
      <c r="A396" s="126">
        <v>45541</v>
      </c>
      <c r="B396">
        <f>IF('dash board'!$H$5="Dixon Technologies (India) Ltd.",'DIXON7423-24&amp;24-25'!H395,IF('dash board'!$H$5="Bharat Forge Ltd.",'BHARATFOR 7424-25&amp;23-24'!B395,IF('dash board'!$H$5="Persistent Systems Ltd.",'PERSISTENT 23-24&amp;24-25'!H395,IF('dash board'!$H$5="Ipca Laboratories Ltd.",'IPCALAB 7-4-23&amp;24,24&amp;25'!D395,IF('dash board'!$H$5="MRF Ltd.",'-MRF-7423-24&amp;24-25'!H395,"")))))</f>
        <v>1403.75</v>
      </c>
      <c r="C396">
        <f>IF('dash board'!$H$5="Dixon Technologies (India) Ltd.",'DIXON7423-24&amp;24-25'!D395,IF('dash board'!$H$5="Bharat Forge Ltd.",'BHARATFOR 7424-25&amp;23-24'!D395,IF('dash board'!$H$5="Persistent Systems Ltd.",'PERSISTENT 23-24&amp;24-25'!D395,IF('dash board'!$H$5="Ipca Laboratories Ltd.",'IPCALAB 7-4-23&amp;24,24&amp;25'!H395,IF('dash board'!$H$5="MRF Ltd.",'-MRF-7423-24&amp;24-25'!D395,"")))))</f>
        <v>1422.9</v>
      </c>
      <c r="D396">
        <f>IF('dash board'!$H$5="Dixon Technologies (India) Ltd.",'DIXON7423-24&amp;24-25'!E395,IF('dash board'!$H$5="Bharat Forge Ltd.",'BHARATFOR 7424-25&amp;23-24'!E395,IF('dash board'!$H$5="Persistent Systems Ltd.",'PERSISTENT 23-24&amp;24-25'!E395,IF('dash board'!$H$5="Ipca Laboratories Ltd.",'IPCALAB 7-4-23&amp;24,24&amp;25'!I395,IF('dash board'!$H$5="MRF Ltd.",'-MRF-7423-24&amp;24-25'!E395,"")))))</f>
        <v>1388.8</v>
      </c>
      <c r="E396">
        <f>IF('dash board'!$H$5="Dixon Technologies (India) Ltd.",'DIXON7423-24&amp;24-25'!C395,IF('dash board'!$H$5="Bharat Forge Ltd.",'BHARATFOR 7424-25&amp;23-24'!C395,IF('dash board'!$H$5="Persistent Systems Ltd.",'PERSISTENT 23-24&amp;24-25'!C395,IF('dash board'!$H$5="Ipca Laboratories Ltd.",'IPCALAB 7-4-23&amp;24,24&amp;25'!G395,IF('dash board'!$H$5="MRF Ltd.",'-MRF-7423-24&amp;24-25'!C395,"")))))</f>
        <v>1422.9</v>
      </c>
      <c r="F396">
        <f>IF('dash board'!$H$5="Dixon Technologies (India) Ltd.",'DIXON7423-24&amp;24-25'!L395,IF('dash board'!$H$5="Bharat Forge Ltd.",'BHARATFOR 7424-25&amp;23-24'!L395,IF('dash board'!$H$5="Persistent Systems Ltd.",'PERSISTENT 23-24&amp;24-25'!L395,IF('dash board'!$H$5="Ipca Laboratories Ltd.",'IPCALAB 7-4-23&amp;24,24&amp;25'!F395,IF('dash board'!$H$5="MRF Ltd.",'-MRF-7423-24&amp;24-25'!L395,"")))))</f>
        <v>165970</v>
      </c>
    </row>
    <row r="397" spans="1:6" x14ac:dyDescent="0.3">
      <c r="A397" s="126">
        <v>45540</v>
      </c>
      <c r="B397">
        <f>IF('dash board'!$H$5="Dixon Technologies (India) Ltd.",'DIXON7423-24&amp;24-25'!H396,IF('dash board'!$H$5="Bharat Forge Ltd.",'BHARATFOR 7424-25&amp;23-24'!B396,IF('dash board'!$H$5="Persistent Systems Ltd.",'PERSISTENT 23-24&amp;24-25'!H396,IF('dash board'!$H$5="Ipca Laboratories Ltd.",'IPCALAB 7-4-23&amp;24,24&amp;25'!D396,IF('dash board'!$H$5="MRF Ltd.",'-MRF-7423-24&amp;24-25'!H396,"")))))</f>
        <v>1422.9</v>
      </c>
      <c r="C397">
        <f>IF('dash board'!$H$5="Dixon Technologies (India) Ltd.",'DIXON7423-24&amp;24-25'!D396,IF('dash board'!$H$5="Bharat Forge Ltd.",'BHARATFOR 7424-25&amp;23-24'!D396,IF('dash board'!$H$5="Persistent Systems Ltd.",'PERSISTENT 23-24&amp;24-25'!D396,IF('dash board'!$H$5="Ipca Laboratories Ltd.",'IPCALAB 7-4-23&amp;24,24&amp;25'!H396,IF('dash board'!$H$5="MRF Ltd.",'-MRF-7423-24&amp;24-25'!D396,"")))))</f>
        <v>1455</v>
      </c>
      <c r="D397">
        <f>IF('dash board'!$H$5="Dixon Technologies (India) Ltd.",'DIXON7423-24&amp;24-25'!E396,IF('dash board'!$H$5="Bharat Forge Ltd.",'BHARATFOR 7424-25&amp;23-24'!E396,IF('dash board'!$H$5="Persistent Systems Ltd.",'PERSISTENT 23-24&amp;24-25'!E396,IF('dash board'!$H$5="Ipca Laboratories Ltd.",'IPCALAB 7-4-23&amp;24,24&amp;25'!I396,IF('dash board'!$H$5="MRF Ltd.",'-MRF-7423-24&amp;24-25'!E396,"")))))</f>
        <v>1416.1</v>
      </c>
      <c r="E397">
        <f>IF('dash board'!$H$5="Dixon Technologies (India) Ltd.",'DIXON7423-24&amp;24-25'!C396,IF('dash board'!$H$5="Bharat Forge Ltd.",'BHARATFOR 7424-25&amp;23-24'!C396,IF('dash board'!$H$5="Persistent Systems Ltd.",'PERSISTENT 23-24&amp;24-25'!C396,IF('dash board'!$H$5="Ipca Laboratories Ltd.",'IPCALAB 7-4-23&amp;24,24&amp;25'!G396,IF('dash board'!$H$5="MRF Ltd.",'-MRF-7423-24&amp;24-25'!C396,"")))))</f>
        <v>1453.8</v>
      </c>
      <c r="F397">
        <f>IF('dash board'!$H$5="Dixon Technologies (India) Ltd.",'DIXON7423-24&amp;24-25'!L396,IF('dash board'!$H$5="Bharat Forge Ltd.",'BHARATFOR 7424-25&amp;23-24'!L396,IF('dash board'!$H$5="Persistent Systems Ltd.",'PERSISTENT 23-24&amp;24-25'!L396,IF('dash board'!$H$5="Ipca Laboratories Ltd.",'IPCALAB 7-4-23&amp;24,24&amp;25'!F396,IF('dash board'!$H$5="MRF Ltd.",'-MRF-7423-24&amp;24-25'!L396,"")))))</f>
        <v>480697</v>
      </c>
    </row>
    <row r="398" spans="1:6" x14ac:dyDescent="0.3">
      <c r="A398" s="126">
        <v>45539</v>
      </c>
      <c r="B398">
        <f>IF('dash board'!$H$5="Dixon Technologies (India) Ltd.",'DIXON7423-24&amp;24-25'!H397,IF('dash board'!$H$5="Bharat Forge Ltd.",'BHARATFOR 7424-25&amp;23-24'!B397,IF('dash board'!$H$5="Persistent Systems Ltd.",'PERSISTENT 23-24&amp;24-25'!H397,IF('dash board'!$H$5="Ipca Laboratories Ltd.",'IPCALAB 7-4-23&amp;24,24&amp;25'!D397,IF('dash board'!$H$5="MRF Ltd.",'-MRF-7423-24&amp;24-25'!H397,"")))))</f>
        <v>1444.15</v>
      </c>
      <c r="C398">
        <f>IF('dash board'!$H$5="Dixon Technologies (India) Ltd.",'DIXON7423-24&amp;24-25'!D397,IF('dash board'!$H$5="Bharat Forge Ltd.",'BHARATFOR 7424-25&amp;23-24'!D397,IF('dash board'!$H$5="Persistent Systems Ltd.",'PERSISTENT 23-24&amp;24-25'!D397,IF('dash board'!$H$5="Ipca Laboratories Ltd.",'IPCALAB 7-4-23&amp;24,24&amp;25'!H397,IF('dash board'!$H$5="MRF Ltd.",'-MRF-7423-24&amp;24-25'!D397,"")))))</f>
        <v>1460</v>
      </c>
      <c r="D398">
        <f>IF('dash board'!$H$5="Dixon Technologies (India) Ltd.",'DIXON7423-24&amp;24-25'!E397,IF('dash board'!$H$5="Bharat Forge Ltd.",'BHARATFOR 7424-25&amp;23-24'!E397,IF('dash board'!$H$5="Persistent Systems Ltd.",'PERSISTENT 23-24&amp;24-25'!E397,IF('dash board'!$H$5="Ipca Laboratories Ltd.",'IPCALAB 7-4-23&amp;24,24&amp;25'!I397,IF('dash board'!$H$5="MRF Ltd.",'-MRF-7423-24&amp;24-25'!E397,"")))))</f>
        <v>1406.05</v>
      </c>
      <c r="E398">
        <f>IF('dash board'!$H$5="Dixon Technologies (India) Ltd.",'DIXON7423-24&amp;24-25'!C397,IF('dash board'!$H$5="Bharat Forge Ltd.",'BHARATFOR 7424-25&amp;23-24'!C397,IF('dash board'!$H$5="Persistent Systems Ltd.",'PERSISTENT 23-24&amp;24-25'!C397,IF('dash board'!$H$5="Ipca Laboratories Ltd.",'IPCALAB 7-4-23&amp;24,24&amp;25'!G397,IF('dash board'!$H$5="MRF Ltd.",'-MRF-7423-24&amp;24-25'!C397,"")))))</f>
        <v>1420.65</v>
      </c>
      <c r="F398">
        <f>IF('dash board'!$H$5="Dixon Technologies (India) Ltd.",'DIXON7423-24&amp;24-25'!L397,IF('dash board'!$H$5="Bharat Forge Ltd.",'BHARATFOR 7424-25&amp;23-24'!L397,IF('dash board'!$H$5="Persistent Systems Ltd.",'PERSISTENT 23-24&amp;24-25'!L397,IF('dash board'!$H$5="Ipca Laboratories Ltd.",'IPCALAB 7-4-23&amp;24,24&amp;25'!F397,IF('dash board'!$H$5="MRF Ltd.",'-MRF-7423-24&amp;24-25'!L397,"")))))</f>
        <v>1431782</v>
      </c>
    </row>
    <row r="399" spans="1:6" x14ac:dyDescent="0.3">
      <c r="A399" s="126">
        <v>45538</v>
      </c>
      <c r="B399">
        <f>IF('dash board'!$H$5="Dixon Technologies (India) Ltd.",'DIXON7423-24&amp;24-25'!H398,IF('dash board'!$H$5="Bharat Forge Ltd.",'BHARATFOR 7424-25&amp;23-24'!B398,IF('dash board'!$H$5="Persistent Systems Ltd.",'PERSISTENT 23-24&amp;24-25'!H398,IF('dash board'!$H$5="Ipca Laboratories Ltd.",'IPCALAB 7-4-23&amp;24,24&amp;25'!D398,IF('dash board'!$H$5="MRF Ltd.",'-MRF-7423-24&amp;24-25'!H398,"")))))</f>
        <v>1412.4</v>
      </c>
      <c r="C399">
        <f>IF('dash board'!$H$5="Dixon Technologies (India) Ltd.",'DIXON7423-24&amp;24-25'!D398,IF('dash board'!$H$5="Bharat Forge Ltd.",'BHARATFOR 7424-25&amp;23-24'!D398,IF('dash board'!$H$5="Persistent Systems Ltd.",'PERSISTENT 23-24&amp;24-25'!D398,IF('dash board'!$H$5="Ipca Laboratories Ltd.",'IPCALAB 7-4-23&amp;24,24&amp;25'!H398,IF('dash board'!$H$5="MRF Ltd.",'-MRF-7423-24&amp;24-25'!D398,"")))))</f>
        <v>1417.15</v>
      </c>
      <c r="D399">
        <f>IF('dash board'!$H$5="Dixon Technologies (India) Ltd.",'DIXON7423-24&amp;24-25'!E398,IF('dash board'!$H$5="Bharat Forge Ltd.",'BHARATFOR 7424-25&amp;23-24'!E398,IF('dash board'!$H$5="Persistent Systems Ltd.",'PERSISTENT 23-24&amp;24-25'!E398,IF('dash board'!$H$5="Ipca Laboratories Ltd.",'IPCALAB 7-4-23&amp;24,24&amp;25'!I398,IF('dash board'!$H$5="MRF Ltd.",'-MRF-7423-24&amp;24-25'!E398,"")))))</f>
        <v>1381.8</v>
      </c>
      <c r="E399">
        <f>IF('dash board'!$H$5="Dixon Technologies (India) Ltd.",'DIXON7423-24&amp;24-25'!C398,IF('dash board'!$H$5="Bharat Forge Ltd.",'BHARATFOR 7424-25&amp;23-24'!C398,IF('dash board'!$H$5="Persistent Systems Ltd.",'PERSISTENT 23-24&amp;24-25'!C398,IF('dash board'!$H$5="Ipca Laboratories Ltd.",'IPCALAB 7-4-23&amp;24,24&amp;25'!G398,IF('dash board'!$H$5="MRF Ltd.",'-MRF-7423-24&amp;24-25'!C398,"")))))</f>
        <v>1398.75</v>
      </c>
      <c r="F399">
        <f>IF('dash board'!$H$5="Dixon Technologies (India) Ltd.",'DIXON7423-24&amp;24-25'!L398,IF('dash board'!$H$5="Bharat Forge Ltd.",'BHARATFOR 7424-25&amp;23-24'!L398,IF('dash board'!$H$5="Persistent Systems Ltd.",'PERSISTENT 23-24&amp;24-25'!L398,IF('dash board'!$H$5="Ipca Laboratories Ltd.",'IPCALAB 7-4-23&amp;24,24&amp;25'!F398,IF('dash board'!$H$5="MRF Ltd.",'-MRF-7423-24&amp;24-25'!L398,"")))))</f>
        <v>517883</v>
      </c>
    </row>
    <row r="400" spans="1:6" x14ac:dyDescent="0.3">
      <c r="A400" s="126">
        <v>45537</v>
      </c>
      <c r="B400">
        <f>IF('dash board'!$H$5="Dixon Technologies (India) Ltd.",'DIXON7423-24&amp;24-25'!H399,IF('dash board'!$H$5="Bharat Forge Ltd.",'BHARATFOR 7424-25&amp;23-24'!B399,IF('dash board'!$H$5="Persistent Systems Ltd.",'PERSISTENT 23-24&amp;24-25'!H399,IF('dash board'!$H$5="Ipca Laboratories Ltd.",'IPCALAB 7-4-23&amp;24,24&amp;25'!D399,IF('dash board'!$H$5="MRF Ltd.",'-MRF-7423-24&amp;24-25'!H399,"")))))</f>
        <v>1399.4</v>
      </c>
      <c r="C400">
        <f>IF('dash board'!$H$5="Dixon Technologies (India) Ltd.",'DIXON7423-24&amp;24-25'!D399,IF('dash board'!$H$5="Bharat Forge Ltd.",'BHARATFOR 7424-25&amp;23-24'!D399,IF('dash board'!$H$5="Persistent Systems Ltd.",'PERSISTENT 23-24&amp;24-25'!D399,IF('dash board'!$H$5="Ipca Laboratories Ltd.",'IPCALAB 7-4-23&amp;24,24&amp;25'!H399,IF('dash board'!$H$5="MRF Ltd.",'-MRF-7423-24&amp;24-25'!D399,"")))))</f>
        <v>1408.55</v>
      </c>
      <c r="D400">
        <f>IF('dash board'!$H$5="Dixon Technologies (India) Ltd.",'DIXON7423-24&amp;24-25'!E399,IF('dash board'!$H$5="Bharat Forge Ltd.",'BHARATFOR 7424-25&amp;23-24'!E399,IF('dash board'!$H$5="Persistent Systems Ltd.",'PERSISTENT 23-24&amp;24-25'!E399,IF('dash board'!$H$5="Ipca Laboratories Ltd.",'IPCALAB 7-4-23&amp;24,24&amp;25'!I399,IF('dash board'!$H$5="MRF Ltd.",'-MRF-7423-24&amp;24-25'!E399,"")))))</f>
        <v>1382.5</v>
      </c>
      <c r="E400">
        <f>IF('dash board'!$H$5="Dixon Technologies (India) Ltd.",'DIXON7423-24&amp;24-25'!C399,IF('dash board'!$H$5="Bharat Forge Ltd.",'BHARATFOR 7424-25&amp;23-24'!C399,IF('dash board'!$H$5="Persistent Systems Ltd.",'PERSISTENT 23-24&amp;24-25'!C399,IF('dash board'!$H$5="Ipca Laboratories Ltd.",'IPCALAB 7-4-23&amp;24,24&amp;25'!G399,IF('dash board'!$H$5="MRF Ltd.",'-MRF-7423-24&amp;24-25'!C399,"")))))</f>
        <v>1385</v>
      </c>
      <c r="F400">
        <f>IF('dash board'!$H$5="Dixon Technologies (India) Ltd.",'DIXON7423-24&amp;24-25'!L399,IF('dash board'!$H$5="Bharat Forge Ltd.",'BHARATFOR 7424-25&amp;23-24'!L399,IF('dash board'!$H$5="Persistent Systems Ltd.",'PERSISTENT 23-24&amp;24-25'!L399,IF('dash board'!$H$5="Ipca Laboratories Ltd.",'IPCALAB 7-4-23&amp;24,24&amp;25'!F399,IF('dash board'!$H$5="MRF Ltd.",'-MRF-7423-24&amp;24-25'!L399,"")))))</f>
        <v>463174</v>
      </c>
    </row>
    <row r="401" spans="1:6" x14ac:dyDescent="0.3">
      <c r="A401" s="126">
        <v>45534</v>
      </c>
      <c r="B401">
        <f>IF('dash board'!$H$5="Dixon Technologies (India) Ltd.",'DIXON7423-24&amp;24-25'!H400,IF('dash board'!$H$5="Bharat Forge Ltd.",'BHARATFOR 7424-25&amp;23-24'!B400,IF('dash board'!$H$5="Persistent Systems Ltd.",'PERSISTENT 23-24&amp;24-25'!H400,IF('dash board'!$H$5="Ipca Laboratories Ltd.",'IPCALAB 7-4-23&amp;24,24&amp;25'!D400,IF('dash board'!$H$5="MRF Ltd.",'-MRF-7423-24&amp;24-25'!H400,"")))))</f>
        <v>1380.3</v>
      </c>
      <c r="C401">
        <f>IF('dash board'!$H$5="Dixon Technologies (India) Ltd.",'DIXON7423-24&amp;24-25'!D400,IF('dash board'!$H$5="Bharat Forge Ltd.",'BHARATFOR 7424-25&amp;23-24'!D400,IF('dash board'!$H$5="Persistent Systems Ltd.",'PERSISTENT 23-24&amp;24-25'!D400,IF('dash board'!$H$5="Ipca Laboratories Ltd.",'IPCALAB 7-4-23&amp;24,24&amp;25'!H400,IF('dash board'!$H$5="MRF Ltd.",'-MRF-7423-24&amp;24-25'!D400,"")))))</f>
        <v>1401.9</v>
      </c>
      <c r="D401">
        <f>IF('dash board'!$H$5="Dixon Technologies (India) Ltd.",'DIXON7423-24&amp;24-25'!E400,IF('dash board'!$H$5="Bharat Forge Ltd.",'BHARATFOR 7424-25&amp;23-24'!E400,IF('dash board'!$H$5="Persistent Systems Ltd.",'PERSISTENT 23-24&amp;24-25'!E400,IF('dash board'!$H$5="Ipca Laboratories Ltd.",'IPCALAB 7-4-23&amp;24,24&amp;25'!I400,IF('dash board'!$H$5="MRF Ltd.",'-MRF-7423-24&amp;24-25'!E400,"")))))</f>
        <v>1375</v>
      </c>
      <c r="E401">
        <f>IF('dash board'!$H$5="Dixon Technologies (India) Ltd.",'DIXON7423-24&amp;24-25'!C400,IF('dash board'!$H$5="Bharat Forge Ltd.",'BHARATFOR 7424-25&amp;23-24'!C400,IF('dash board'!$H$5="Persistent Systems Ltd.",'PERSISTENT 23-24&amp;24-25'!C400,IF('dash board'!$H$5="Ipca Laboratories Ltd.",'IPCALAB 7-4-23&amp;24,24&amp;25'!G400,IF('dash board'!$H$5="MRF Ltd.",'-MRF-7423-24&amp;24-25'!C400,"")))))</f>
        <v>1394</v>
      </c>
      <c r="F401">
        <f>IF('dash board'!$H$5="Dixon Technologies (India) Ltd.",'DIXON7423-24&amp;24-25'!L400,IF('dash board'!$H$5="Bharat Forge Ltd.",'BHARATFOR 7424-25&amp;23-24'!L400,IF('dash board'!$H$5="Persistent Systems Ltd.",'PERSISTENT 23-24&amp;24-25'!L400,IF('dash board'!$H$5="Ipca Laboratories Ltd.",'IPCALAB 7-4-23&amp;24,24&amp;25'!F400,IF('dash board'!$H$5="MRF Ltd.",'-MRF-7423-24&amp;24-25'!L400,"")))))</f>
        <v>159446</v>
      </c>
    </row>
    <row r="402" spans="1:6" x14ac:dyDescent="0.3">
      <c r="A402" s="126">
        <v>45533</v>
      </c>
      <c r="B402">
        <f>IF('dash board'!$H$5="Dixon Technologies (India) Ltd.",'DIXON7423-24&amp;24-25'!H401,IF('dash board'!$H$5="Bharat Forge Ltd.",'BHARATFOR 7424-25&amp;23-24'!B401,IF('dash board'!$H$5="Persistent Systems Ltd.",'PERSISTENT 23-24&amp;24-25'!H401,IF('dash board'!$H$5="Ipca Laboratories Ltd.",'IPCALAB 7-4-23&amp;24,24&amp;25'!D401,IF('dash board'!$H$5="MRF Ltd.",'-MRF-7423-24&amp;24-25'!H401,"")))))</f>
        <v>1384.65</v>
      </c>
      <c r="C402">
        <f>IF('dash board'!$H$5="Dixon Technologies (India) Ltd.",'DIXON7423-24&amp;24-25'!D401,IF('dash board'!$H$5="Bharat Forge Ltd.",'BHARATFOR 7424-25&amp;23-24'!D401,IF('dash board'!$H$5="Persistent Systems Ltd.",'PERSISTENT 23-24&amp;24-25'!D401,IF('dash board'!$H$5="Ipca Laboratories Ltd.",'IPCALAB 7-4-23&amp;24,24&amp;25'!H401,IF('dash board'!$H$5="MRF Ltd.",'-MRF-7423-24&amp;24-25'!D401,"")))))</f>
        <v>1397.9</v>
      </c>
      <c r="D402">
        <f>IF('dash board'!$H$5="Dixon Technologies (India) Ltd.",'DIXON7423-24&amp;24-25'!E401,IF('dash board'!$H$5="Bharat Forge Ltd.",'BHARATFOR 7424-25&amp;23-24'!E401,IF('dash board'!$H$5="Persistent Systems Ltd.",'PERSISTENT 23-24&amp;24-25'!E401,IF('dash board'!$H$5="Ipca Laboratories Ltd.",'IPCALAB 7-4-23&amp;24,24&amp;25'!I401,IF('dash board'!$H$5="MRF Ltd.",'-MRF-7423-24&amp;24-25'!E401,"")))))</f>
        <v>1366</v>
      </c>
      <c r="E402">
        <f>IF('dash board'!$H$5="Dixon Technologies (India) Ltd.",'DIXON7423-24&amp;24-25'!C401,IF('dash board'!$H$5="Bharat Forge Ltd.",'BHARATFOR 7424-25&amp;23-24'!C401,IF('dash board'!$H$5="Persistent Systems Ltd.",'PERSISTENT 23-24&amp;24-25'!C401,IF('dash board'!$H$5="Ipca Laboratories Ltd.",'IPCALAB 7-4-23&amp;24,24&amp;25'!G401,IF('dash board'!$H$5="MRF Ltd.",'-MRF-7423-24&amp;24-25'!C401,"")))))</f>
        <v>1366</v>
      </c>
      <c r="F402">
        <f>IF('dash board'!$H$5="Dixon Technologies (India) Ltd.",'DIXON7423-24&amp;24-25'!L401,IF('dash board'!$H$5="Bharat Forge Ltd.",'BHARATFOR 7424-25&amp;23-24'!L401,IF('dash board'!$H$5="Persistent Systems Ltd.",'PERSISTENT 23-24&amp;24-25'!L401,IF('dash board'!$H$5="Ipca Laboratories Ltd.",'IPCALAB 7-4-23&amp;24,24&amp;25'!F401,IF('dash board'!$H$5="MRF Ltd.",'-MRF-7423-24&amp;24-25'!L401,"")))))</f>
        <v>309172</v>
      </c>
    </row>
    <row r="403" spans="1:6" x14ac:dyDescent="0.3">
      <c r="A403" s="126">
        <v>45532</v>
      </c>
      <c r="B403">
        <f>IF('dash board'!$H$5="Dixon Technologies (India) Ltd.",'DIXON7423-24&amp;24-25'!H402,IF('dash board'!$H$5="Bharat Forge Ltd.",'BHARATFOR 7424-25&amp;23-24'!B402,IF('dash board'!$H$5="Persistent Systems Ltd.",'PERSISTENT 23-24&amp;24-25'!H402,IF('dash board'!$H$5="Ipca Laboratories Ltd.",'IPCALAB 7-4-23&amp;24,24&amp;25'!D402,IF('dash board'!$H$5="MRF Ltd.",'-MRF-7423-24&amp;24-25'!H402,"")))))</f>
        <v>1367.55</v>
      </c>
      <c r="C403">
        <f>IF('dash board'!$H$5="Dixon Technologies (India) Ltd.",'DIXON7423-24&amp;24-25'!D402,IF('dash board'!$H$5="Bharat Forge Ltd.",'BHARATFOR 7424-25&amp;23-24'!D402,IF('dash board'!$H$5="Persistent Systems Ltd.",'PERSISTENT 23-24&amp;24-25'!D402,IF('dash board'!$H$5="Ipca Laboratories Ltd.",'IPCALAB 7-4-23&amp;24,24&amp;25'!H402,IF('dash board'!$H$5="MRF Ltd.",'-MRF-7423-24&amp;24-25'!D402,"")))))</f>
        <v>1403.45</v>
      </c>
      <c r="D403">
        <f>IF('dash board'!$H$5="Dixon Technologies (India) Ltd.",'DIXON7423-24&amp;24-25'!E402,IF('dash board'!$H$5="Bharat Forge Ltd.",'BHARATFOR 7424-25&amp;23-24'!E402,IF('dash board'!$H$5="Persistent Systems Ltd.",'PERSISTENT 23-24&amp;24-25'!E402,IF('dash board'!$H$5="Ipca Laboratories Ltd.",'IPCALAB 7-4-23&amp;24,24&amp;25'!I402,IF('dash board'!$H$5="MRF Ltd.",'-MRF-7423-24&amp;24-25'!E402,"")))))</f>
        <v>1356.05</v>
      </c>
      <c r="E403">
        <f>IF('dash board'!$H$5="Dixon Technologies (India) Ltd.",'DIXON7423-24&amp;24-25'!C402,IF('dash board'!$H$5="Bharat Forge Ltd.",'BHARATFOR 7424-25&amp;23-24'!C402,IF('dash board'!$H$5="Persistent Systems Ltd.",'PERSISTENT 23-24&amp;24-25'!C402,IF('dash board'!$H$5="Ipca Laboratories Ltd.",'IPCALAB 7-4-23&amp;24,24&amp;25'!G402,IF('dash board'!$H$5="MRF Ltd.",'-MRF-7423-24&amp;24-25'!C402,"")))))</f>
        <v>1396.75</v>
      </c>
      <c r="F403">
        <f>IF('dash board'!$H$5="Dixon Technologies (India) Ltd.",'DIXON7423-24&amp;24-25'!L402,IF('dash board'!$H$5="Bharat Forge Ltd.",'BHARATFOR 7424-25&amp;23-24'!L402,IF('dash board'!$H$5="Persistent Systems Ltd.",'PERSISTENT 23-24&amp;24-25'!L402,IF('dash board'!$H$5="Ipca Laboratories Ltd.",'IPCALAB 7-4-23&amp;24,24&amp;25'!F402,IF('dash board'!$H$5="MRF Ltd.",'-MRF-7423-24&amp;24-25'!L402,"")))))</f>
        <v>522773</v>
      </c>
    </row>
    <row r="404" spans="1:6" x14ac:dyDescent="0.3">
      <c r="A404" s="126">
        <v>45531</v>
      </c>
      <c r="B404">
        <f>IF('dash board'!$H$5="Dixon Technologies (India) Ltd.",'DIXON7423-24&amp;24-25'!H403,IF('dash board'!$H$5="Bharat Forge Ltd.",'BHARATFOR 7424-25&amp;23-24'!B403,IF('dash board'!$H$5="Persistent Systems Ltd.",'PERSISTENT 23-24&amp;24-25'!H403,IF('dash board'!$H$5="Ipca Laboratories Ltd.",'IPCALAB 7-4-23&amp;24,24&amp;25'!D403,IF('dash board'!$H$5="MRF Ltd.",'-MRF-7423-24&amp;24-25'!H403,"")))))</f>
        <v>1397.05</v>
      </c>
      <c r="C404">
        <f>IF('dash board'!$H$5="Dixon Technologies (India) Ltd.",'DIXON7423-24&amp;24-25'!D403,IF('dash board'!$H$5="Bharat Forge Ltd.",'BHARATFOR 7424-25&amp;23-24'!D403,IF('dash board'!$H$5="Persistent Systems Ltd.",'PERSISTENT 23-24&amp;24-25'!D403,IF('dash board'!$H$5="Ipca Laboratories Ltd.",'IPCALAB 7-4-23&amp;24,24&amp;25'!H403,IF('dash board'!$H$5="MRF Ltd.",'-MRF-7423-24&amp;24-25'!D403,"")))))</f>
        <v>1410</v>
      </c>
      <c r="D404">
        <f>IF('dash board'!$H$5="Dixon Technologies (India) Ltd.",'DIXON7423-24&amp;24-25'!E403,IF('dash board'!$H$5="Bharat Forge Ltd.",'BHARATFOR 7424-25&amp;23-24'!E403,IF('dash board'!$H$5="Persistent Systems Ltd.",'PERSISTENT 23-24&amp;24-25'!E403,IF('dash board'!$H$5="Ipca Laboratories Ltd.",'IPCALAB 7-4-23&amp;24,24&amp;25'!I403,IF('dash board'!$H$5="MRF Ltd.",'-MRF-7423-24&amp;24-25'!E403,"")))))</f>
        <v>1389.05</v>
      </c>
      <c r="E404">
        <f>IF('dash board'!$H$5="Dixon Technologies (India) Ltd.",'DIXON7423-24&amp;24-25'!C403,IF('dash board'!$H$5="Bharat Forge Ltd.",'BHARATFOR 7424-25&amp;23-24'!C403,IF('dash board'!$H$5="Persistent Systems Ltd.",'PERSISTENT 23-24&amp;24-25'!C403,IF('dash board'!$H$5="Ipca Laboratories Ltd.",'IPCALAB 7-4-23&amp;24,24&amp;25'!G403,IF('dash board'!$H$5="MRF Ltd.",'-MRF-7423-24&amp;24-25'!C403,"")))))</f>
        <v>1395.75</v>
      </c>
      <c r="F404">
        <f>IF('dash board'!$H$5="Dixon Technologies (India) Ltd.",'DIXON7423-24&amp;24-25'!L403,IF('dash board'!$H$5="Bharat Forge Ltd.",'BHARATFOR 7424-25&amp;23-24'!L403,IF('dash board'!$H$5="Persistent Systems Ltd.",'PERSISTENT 23-24&amp;24-25'!L403,IF('dash board'!$H$5="Ipca Laboratories Ltd.",'IPCALAB 7-4-23&amp;24,24&amp;25'!F403,IF('dash board'!$H$5="MRF Ltd.",'-MRF-7423-24&amp;24-25'!L403,"")))))</f>
        <v>514593</v>
      </c>
    </row>
    <row r="405" spans="1:6" x14ac:dyDescent="0.3">
      <c r="A405" s="126">
        <v>45530</v>
      </c>
      <c r="B405">
        <f>IF('dash board'!$H$5="Dixon Technologies (India) Ltd.",'DIXON7423-24&amp;24-25'!H404,IF('dash board'!$H$5="Bharat Forge Ltd.",'BHARATFOR 7424-25&amp;23-24'!B404,IF('dash board'!$H$5="Persistent Systems Ltd.",'PERSISTENT 23-24&amp;24-25'!H404,IF('dash board'!$H$5="Ipca Laboratories Ltd.",'IPCALAB 7-4-23&amp;24,24&amp;25'!D404,IF('dash board'!$H$5="MRF Ltd.",'-MRF-7423-24&amp;24-25'!H404,"")))))</f>
        <v>1393</v>
      </c>
      <c r="C405">
        <f>IF('dash board'!$H$5="Dixon Technologies (India) Ltd.",'DIXON7423-24&amp;24-25'!D404,IF('dash board'!$H$5="Bharat Forge Ltd.",'BHARATFOR 7424-25&amp;23-24'!D404,IF('dash board'!$H$5="Persistent Systems Ltd.",'PERSISTENT 23-24&amp;24-25'!D404,IF('dash board'!$H$5="Ipca Laboratories Ltd.",'IPCALAB 7-4-23&amp;24,24&amp;25'!H404,IF('dash board'!$H$5="MRF Ltd.",'-MRF-7423-24&amp;24-25'!D404,"")))))</f>
        <v>1406.55</v>
      </c>
      <c r="D405">
        <f>IF('dash board'!$H$5="Dixon Technologies (India) Ltd.",'DIXON7423-24&amp;24-25'!E404,IF('dash board'!$H$5="Bharat Forge Ltd.",'BHARATFOR 7424-25&amp;23-24'!E404,IF('dash board'!$H$5="Persistent Systems Ltd.",'PERSISTENT 23-24&amp;24-25'!E404,IF('dash board'!$H$5="Ipca Laboratories Ltd.",'IPCALAB 7-4-23&amp;24,24&amp;25'!I404,IF('dash board'!$H$5="MRF Ltd.",'-MRF-7423-24&amp;24-25'!E404,"")))))</f>
        <v>1388.6</v>
      </c>
      <c r="E405">
        <f>IF('dash board'!$H$5="Dixon Technologies (India) Ltd.",'DIXON7423-24&amp;24-25'!C404,IF('dash board'!$H$5="Bharat Forge Ltd.",'BHARATFOR 7424-25&amp;23-24'!C404,IF('dash board'!$H$5="Persistent Systems Ltd.",'PERSISTENT 23-24&amp;24-25'!C404,IF('dash board'!$H$5="Ipca Laboratories Ltd.",'IPCALAB 7-4-23&amp;24,24&amp;25'!G404,IF('dash board'!$H$5="MRF Ltd.",'-MRF-7423-24&amp;24-25'!C404,"")))))</f>
        <v>1400.8</v>
      </c>
      <c r="F405">
        <f>IF('dash board'!$H$5="Dixon Technologies (India) Ltd.",'DIXON7423-24&amp;24-25'!L404,IF('dash board'!$H$5="Bharat Forge Ltd.",'BHARATFOR 7424-25&amp;23-24'!L404,IF('dash board'!$H$5="Persistent Systems Ltd.",'PERSISTENT 23-24&amp;24-25'!L404,IF('dash board'!$H$5="Ipca Laboratories Ltd.",'IPCALAB 7-4-23&amp;24,24&amp;25'!F404,IF('dash board'!$H$5="MRF Ltd.",'-MRF-7423-24&amp;24-25'!L404,"")))))</f>
        <v>247309</v>
      </c>
    </row>
    <row r="406" spans="1:6" x14ac:dyDescent="0.3">
      <c r="A406" s="126">
        <v>45527</v>
      </c>
      <c r="B406">
        <f>IF('dash board'!$H$5="Dixon Technologies (India) Ltd.",'DIXON7423-24&amp;24-25'!H405,IF('dash board'!$H$5="Bharat Forge Ltd.",'BHARATFOR 7424-25&amp;23-24'!B405,IF('dash board'!$H$5="Persistent Systems Ltd.",'PERSISTENT 23-24&amp;24-25'!H405,IF('dash board'!$H$5="Ipca Laboratories Ltd.",'IPCALAB 7-4-23&amp;24,24&amp;25'!D405,IF('dash board'!$H$5="MRF Ltd.",'-MRF-7423-24&amp;24-25'!H405,"")))))</f>
        <v>1392.8</v>
      </c>
      <c r="C406">
        <f>IF('dash board'!$H$5="Dixon Technologies (India) Ltd.",'DIXON7423-24&amp;24-25'!D405,IF('dash board'!$H$5="Bharat Forge Ltd.",'BHARATFOR 7424-25&amp;23-24'!D405,IF('dash board'!$H$5="Persistent Systems Ltd.",'PERSISTENT 23-24&amp;24-25'!D405,IF('dash board'!$H$5="Ipca Laboratories Ltd.",'IPCALAB 7-4-23&amp;24,24&amp;25'!H405,IF('dash board'!$H$5="MRF Ltd.",'-MRF-7423-24&amp;24-25'!D405,"")))))</f>
        <v>1409.05</v>
      </c>
      <c r="D406">
        <f>IF('dash board'!$H$5="Dixon Technologies (India) Ltd.",'DIXON7423-24&amp;24-25'!E405,IF('dash board'!$H$5="Bharat Forge Ltd.",'BHARATFOR 7424-25&amp;23-24'!E405,IF('dash board'!$H$5="Persistent Systems Ltd.",'PERSISTENT 23-24&amp;24-25'!E405,IF('dash board'!$H$5="Ipca Laboratories Ltd.",'IPCALAB 7-4-23&amp;24,24&amp;25'!I405,IF('dash board'!$H$5="MRF Ltd.",'-MRF-7423-24&amp;24-25'!E405,"")))))</f>
        <v>1382.05</v>
      </c>
      <c r="E406">
        <f>IF('dash board'!$H$5="Dixon Technologies (India) Ltd.",'DIXON7423-24&amp;24-25'!C405,IF('dash board'!$H$5="Bharat Forge Ltd.",'BHARATFOR 7424-25&amp;23-24'!C405,IF('dash board'!$H$5="Persistent Systems Ltd.",'PERSISTENT 23-24&amp;24-25'!C405,IF('dash board'!$H$5="Ipca Laboratories Ltd.",'IPCALAB 7-4-23&amp;24,24&amp;25'!G405,IF('dash board'!$H$5="MRF Ltd.",'-MRF-7423-24&amp;24-25'!C405,"")))))</f>
        <v>1395.8</v>
      </c>
      <c r="F406">
        <f>IF('dash board'!$H$5="Dixon Technologies (India) Ltd.",'DIXON7423-24&amp;24-25'!L405,IF('dash board'!$H$5="Bharat Forge Ltd.",'BHARATFOR 7424-25&amp;23-24'!L405,IF('dash board'!$H$5="Persistent Systems Ltd.",'PERSISTENT 23-24&amp;24-25'!L405,IF('dash board'!$H$5="Ipca Laboratories Ltd.",'IPCALAB 7-4-23&amp;24,24&amp;25'!F405,IF('dash board'!$H$5="MRF Ltd.",'-MRF-7423-24&amp;24-25'!L405,"")))))</f>
        <v>158074</v>
      </c>
    </row>
    <row r="407" spans="1:6" x14ac:dyDescent="0.3">
      <c r="A407" s="126">
        <v>45526</v>
      </c>
      <c r="B407">
        <f>IF('dash board'!$H$5="Dixon Technologies (India) Ltd.",'DIXON7423-24&amp;24-25'!H406,IF('dash board'!$H$5="Bharat Forge Ltd.",'BHARATFOR 7424-25&amp;23-24'!B406,IF('dash board'!$H$5="Persistent Systems Ltd.",'PERSISTENT 23-24&amp;24-25'!H406,IF('dash board'!$H$5="Ipca Laboratories Ltd.",'IPCALAB 7-4-23&amp;24,24&amp;25'!D406,IF('dash board'!$H$5="MRF Ltd.",'-MRF-7423-24&amp;24-25'!H406,"")))))</f>
        <v>1386.75</v>
      </c>
      <c r="C407">
        <f>IF('dash board'!$H$5="Dixon Technologies (India) Ltd.",'DIXON7423-24&amp;24-25'!D406,IF('dash board'!$H$5="Bharat Forge Ltd.",'BHARATFOR 7424-25&amp;23-24'!D406,IF('dash board'!$H$5="Persistent Systems Ltd.",'PERSISTENT 23-24&amp;24-25'!D406,IF('dash board'!$H$5="Ipca Laboratories Ltd.",'IPCALAB 7-4-23&amp;24,24&amp;25'!H406,IF('dash board'!$H$5="MRF Ltd.",'-MRF-7423-24&amp;24-25'!D406,"")))))</f>
        <v>1407.75</v>
      </c>
      <c r="D407">
        <f>IF('dash board'!$H$5="Dixon Technologies (India) Ltd.",'DIXON7423-24&amp;24-25'!E406,IF('dash board'!$H$5="Bharat Forge Ltd.",'BHARATFOR 7424-25&amp;23-24'!E406,IF('dash board'!$H$5="Persistent Systems Ltd.",'PERSISTENT 23-24&amp;24-25'!E406,IF('dash board'!$H$5="Ipca Laboratories Ltd.",'IPCALAB 7-4-23&amp;24,24&amp;25'!I406,IF('dash board'!$H$5="MRF Ltd.",'-MRF-7423-24&amp;24-25'!E406,"")))))</f>
        <v>1377.05</v>
      </c>
      <c r="E407">
        <f>IF('dash board'!$H$5="Dixon Technologies (India) Ltd.",'DIXON7423-24&amp;24-25'!C406,IF('dash board'!$H$5="Bharat Forge Ltd.",'BHARATFOR 7424-25&amp;23-24'!C406,IF('dash board'!$H$5="Persistent Systems Ltd.",'PERSISTENT 23-24&amp;24-25'!C406,IF('dash board'!$H$5="Ipca Laboratories Ltd.",'IPCALAB 7-4-23&amp;24,24&amp;25'!G406,IF('dash board'!$H$5="MRF Ltd.",'-MRF-7423-24&amp;24-25'!C406,"")))))</f>
        <v>1404</v>
      </c>
      <c r="F407">
        <f>IF('dash board'!$H$5="Dixon Technologies (India) Ltd.",'DIXON7423-24&amp;24-25'!L406,IF('dash board'!$H$5="Bharat Forge Ltd.",'BHARATFOR 7424-25&amp;23-24'!L406,IF('dash board'!$H$5="Persistent Systems Ltd.",'PERSISTENT 23-24&amp;24-25'!L406,IF('dash board'!$H$5="Ipca Laboratories Ltd.",'IPCALAB 7-4-23&amp;24,24&amp;25'!F406,IF('dash board'!$H$5="MRF Ltd.",'-MRF-7423-24&amp;24-25'!L406,"")))))</f>
        <v>198363</v>
      </c>
    </row>
    <row r="408" spans="1:6" x14ac:dyDescent="0.3">
      <c r="A408" s="126">
        <v>45525</v>
      </c>
      <c r="B408">
        <f>IF('dash board'!$H$5="Dixon Technologies (India) Ltd.",'DIXON7423-24&amp;24-25'!H407,IF('dash board'!$H$5="Bharat Forge Ltd.",'BHARATFOR 7424-25&amp;23-24'!B407,IF('dash board'!$H$5="Persistent Systems Ltd.",'PERSISTENT 23-24&amp;24-25'!H407,IF('dash board'!$H$5="Ipca Laboratories Ltd.",'IPCALAB 7-4-23&amp;24,24&amp;25'!D407,IF('dash board'!$H$5="MRF Ltd.",'-MRF-7423-24&amp;24-25'!H407,"")))))</f>
        <v>1402.95</v>
      </c>
      <c r="C408">
        <f>IF('dash board'!$H$5="Dixon Technologies (India) Ltd.",'DIXON7423-24&amp;24-25'!D407,IF('dash board'!$H$5="Bharat Forge Ltd.",'BHARATFOR 7424-25&amp;23-24'!D407,IF('dash board'!$H$5="Persistent Systems Ltd.",'PERSISTENT 23-24&amp;24-25'!D407,IF('dash board'!$H$5="Ipca Laboratories Ltd.",'IPCALAB 7-4-23&amp;24,24&amp;25'!H407,IF('dash board'!$H$5="MRF Ltd.",'-MRF-7423-24&amp;24-25'!D407,"")))))</f>
        <v>1415.1</v>
      </c>
      <c r="D408">
        <f>IF('dash board'!$H$5="Dixon Technologies (India) Ltd.",'DIXON7423-24&amp;24-25'!E407,IF('dash board'!$H$5="Bharat Forge Ltd.",'BHARATFOR 7424-25&amp;23-24'!E407,IF('dash board'!$H$5="Persistent Systems Ltd.",'PERSISTENT 23-24&amp;24-25'!E407,IF('dash board'!$H$5="Ipca Laboratories Ltd.",'IPCALAB 7-4-23&amp;24,24&amp;25'!I407,IF('dash board'!$H$5="MRF Ltd.",'-MRF-7423-24&amp;24-25'!E407,"")))))</f>
        <v>1392</v>
      </c>
      <c r="E408">
        <f>IF('dash board'!$H$5="Dixon Technologies (India) Ltd.",'DIXON7423-24&amp;24-25'!C407,IF('dash board'!$H$5="Bharat Forge Ltd.",'BHARATFOR 7424-25&amp;23-24'!C407,IF('dash board'!$H$5="Persistent Systems Ltd.",'PERSISTENT 23-24&amp;24-25'!C407,IF('dash board'!$H$5="Ipca Laboratories Ltd.",'IPCALAB 7-4-23&amp;24,24&amp;25'!G407,IF('dash board'!$H$5="MRF Ltd.",'-MRF-7423-24&amp;24-25'!C407,"")))))</f>
        <v>1415.1</v>
      </c>
      <c r="F408">
        <f>IF('dash board'!$H$5="Dixon Technologies (India) Ltd.",'DIXON7423-24&amp;24-25'!L407,IF('dash board'!$H$5="Bharat Forge Ltd.",'BHARATFOR 7424-25&amp;23-24'!L407,IF('dash board'!$H$5="Persistent Systems Ltd.",'PERSISTENT 23-24&amp;24-25'!L407,IF('dash board'!$H$5="Ipca Laboratories Ltd.",'IPCALAB 7-4-23&amp;24,24&amp;25'!F407,IF('dash board'!$H$5="MRF Ltd.",'-MRF-7423-24&amp;24-25'!L407,"")))))</f>
        <v>220679</v>
      </c>
    </row>
    <row r="409" spans="1:6" x14ac:dyDescent="0.3">
      <c r="A409" s="126">
        <v>45524</v>
      </c>
      <c r="B409">
        <f>IF('dash board'!$H$5="Dixon Technologies (India) Ltd.",'DIXON7423-24&amp;24-25'!H408,IF('dash board'!$H$5="Bharat Forge Ltd.",'BHARATFOR 7424-25&amp;23-24'!B408,IF('dash board'!$H$5="Persistent Systems Ltd.",'PERSISTENT 23-24&amp;24-25'!H408,IF('dash board'!$H$5="Ipca Laboratories Ltd.",'IPCALAB 7-4-23&amp;24,24&amp;25'!D408,IF('dash board'!$H$5="MRF Ltd.",'-MRF-7423-24&amp;24-25'!H408,"")))))</f>
        <v>1406.35</v>
      </c>
      <c r="C409">
        <f>IF('dash board'!$H$5="Dixon Technologies (India) Ltd.",'DIXON7423-24&amp;24-25'!D408,IF('dash board'!$H$5="Bharat Forge Ltd.",'BHARATFOR 7424-25&amp;23-24'!D408,IF('dash board'!$H$5="Persistent Systems Ltd.",'PERSISTENT 23-24&amp;24-25'!D408,IF('dash board'!$H$5="Ipca Laboratories Ltd.",'IPCALAB 7-4-23&amp;24,24&amp;25'!H408,IF('dash board'!$H$5="MRF Ltd.",'-MRF-7423-24&amp;24-25'!D408,"")))))</f>
        <v>1430.05</v>
      </c>
      <c r="D409">
        <f>IF('dash board'!$H$5="Dixon Technologies (India) Ltd.",'DIXON7423-24&amp;24-25'!E408,IF('dash board'!$H$5="Bharat Forge Ltd.",'BHARATFOR 7424-25&amp;23-24'!E408,IF('dash board'!$H$5="Persistent Systems Ltd.",'PERSISTENT 23-24&amp;24-25'!E408,IF('dash board'!$H$5="Ipca Laboratories Ltd.",'IPCALAB 7-4-23&amp;24,24&amp;25'!I408,IF('dash board'!$H$5="MRF Ltd.",'-MRF-7423-24&amp;24-25'!E408,"")))))</f>
        <v>1381.1</v>
      </c>
      <c r="E409">
        <f>IF('dash board'!$H$5="Dixon Technologies (India) Ltd.",'DIXON7423-24&amp;24-25'!C408,IF('dash board'!$H$5="Bharat Forge Ltd.",'BHARATFOR 7424-25&amp;23-24'!C408,IF('dash board'!$H$5="Persistent Systems Ltd.",'PERSISTENT 23-24&amp;24-25'!C408,IF('dash board'!$H$5="Ipca Laboratories Ltd.",'IPCALAB 7-4-23&amp;24,24&amp;25'!G408,IF('dash board'!$H$5="MRF Ltd.",'-MRF-7423-24&amp;24-25'!C408,"")))))</f>
        <v>1390</v>
      </c>
      <c r="F409">
        <f>IF('dash board'!$H$5="Dixon Technologies (India) Ltd.",'DIXON7423-24&amp;24-25'!L408,IF('dash board'!$H$5="Bharat Forge Ltd.",'BHARATFOR 7424-25&amp;23-24'!L408,IF('dash board'!$H$5="Persistent Systems Ltd.",'PERSISTENT 23-24&amp;24-25'!L408,IF('dash board'!$H$5="Ipca Laboratories Ltd.",'IPCALAB 7-4-23&amp;24,24&amp;25'!F408,IF('dash board'!$H$5="MRF Ltd.",'-MRF-7423-24&amp;24-25'!L408,"")))))</f>
        <v>1340817</v>
      </c>
    </row>
    <row r="410" spans="1:6" x14ac:dyDescent="0.3">
      <c r="A410" s="126">
        <v>45523</v>
      </c>
      <c r="B410">
        <f>IF('dash board'!$H$5="Dixon Technologies (India) Ltd.",'DIXON7423-24&amp;24-25'!H409,IF('dash board'!$H$5="Bharat Forge Ltd.",'BHARATFOR 7424-25&amp;23-24'!B409,IF('dash board'!$H$5="Persistent Systems Ltd.",'PERSISTENT 23-24&amp;24-25'!H409,IF('dash board'!$H$5="Ipca Laboratories Ltd.",'IPCALAB 7-4-23&amp;24,24&amp;25'!D409,IF('dash board'!$H$5="MRF Ltd.",'-MRF-7423-24&amp;24-25'!H409,"")))))</f>
        <v>1384.3</v>
      </c>
      <c r="C410">
        <f>IF('dash board'!$H$5="Dixon Technologies (India) Ltd.",'DIXON7423-24&amp;24-25'!D409,IF('dash board'!$H$5="Bharat Forge Ltd.",'BHARATFOR 7424-25&amp;23-24'!D409,IF('dash board'!$H$5="Persistent Systems Ltd.",'PERSISTENT 23-24&amp;24-25'!D409,IF('dash board'!$H$5="Ipca Laboratories Ltd.",'IPCALAB 7-4-23&amp;24,24&amp;25'!H409,IF('dash board'!$H$5="MRF Ltd.",'-MRF-7423-24&amp;24-25'!D409,"")))))</f>
        <v>1387</v>
      </c>
      <c r="D410">
        <f>IF('dash board'!$H$5="Dixon Technologies (India) Ltd.",'DIXON7423-24&amp;24-25'!E409,IF('dash board'!$H$5="Bharat Forge Ltd.",'BHARATFOR 7424-25&amp;23-24'!E409,IF('dash board'!$H$5="Persistent Systems Ltd.",'PERSISTENT 23-24&amp;24-25'!E409,IF('dash board'!$H$5="Ipca Laboratories Ltd.",'IPCALAB 7-4-23&amp;24,24&amp;25'!I409,IF('dash board'!$H$5="MRF Ltd.",'-MRF-7423-24&amp;24-25'!E409,"")))))</f>
        <v>1339.25</v>
      </c>
      <c r="E410">
        <f>IF('dash board'!$H$5="Dixon Technologies (India) Ltd.",'DIXON7423-24&amp;24-25'!C409,IF('dash board'!$H$5="Bharat Forge Ltd.",'BHARATFOR 7424-25&amp;23-24'!C409,IF('dash board'!$H$5="Persistent Systems Ltd.",'PERSISTENT 23-24&amp;24-25'!C409,IF('dash board'!$H$5="Ipca Laboratories Ltd.",'IPCALAB 7-4-23&amp;24,24&amp;25'!G409,IF('dash board'!$H$5="MRF Ltd.",'-MRF-7423-24&amp;24-25'!C409,"")))))</f>
        <v>1361.8</v>
      </c>
      <c r="F410">
        <f>IF('dash board'!$H$5="Dixon Technologies (India) Ltd.",'DIXON7423-24&amp;24-25'!L409,IF('dash board'!$H$5="Bharat Forge Ltd.",'BHARATFOR 7424-25&amp;23-24'!L409,IF('dash board'!$H$5="Persistent Systems Ltd.",'PERSISTENT 23-24&amp;24-25'!L409,IF('dash board'!$H$5="Ipca Laboratories Ltd.",'IPCALAB 7-4-23&amp;24,24&amp;25'!F409,IF('dash board'!$H$5="MRF Ltd.",'-MRF-7423-24&amp;24-25'!L409,"")))))</f>
        <v>411449</v>
      </c>
    </row>
    <row r="411" spans="1:6" x14ac:dyDescent="0.3">
      <c r="A411" s="126">
        <v>45520</v>
      </c>
      <c r="B411">
        <f>IF('dash board'!$H$5="Dixon Technologies (India) Ltd.",'DIXON7423-24&amp;24-25'!H410,IF('dash board'!$H$5="Bharat Forge Ltd.",'BHARATFOR 7424-25&amp;23-24'!B410,IF('dash board'!$H$5="Persistent Systems Ltd.",'PERSISTENT 23-24&amp;24-25'!H410,IF('dash board'!$H$5="Ipca Laboratories Ltd.",'IPCALAB 7-4-23&amp;24,24&amp;25'!D410,IF('dash board'!$H$5="MRF Ltd.",'-MRF-7423-24&amp;24-25'!H410,"")))))</f>
        <v>1353.25</v>
      </c>
      <c r="C411">
        <f>IF('dash board'!$H$5="Dixon Technologies (India) Ltd.",'DIXON7423-24&amp;24-25'!D410,IF('dash board'!$H$5="Bharat Forge Ltd.",'BHARATFOR 7424-25&amp;23-24'!D410,IF('dash board'!$H$5="Persistent Systems Ltd.",'PERSISTENT 23-24&amp;24-25'!D410,IF('dash board'!$H$5="Ipca Laboratories Ltd.",'IPCALAB 7-4-23&amp;24,24&amp;25'!H410,IF('dash board'!$H$5="MRF Ltd.",'-MRF-7423-24&amp;24-25'!D410,"")))))</f>
        <v>1367.95</v>
      </c>
      <c r="D411">
        <f>IF('dash board'!$H$5="Dixon Technologies (India) Ltd.",'DIXON7423-24&amp;24-25'!E410,IF('dash board'!$H$5="Bharat Forge Ltd.",'BHARATFOR 7424-25&amp;23-24'!E410,IF('dash board'!$H$5="Persistent Systems Ltd.",'PERSISTENT 23-24&amp;24-25'!E410,IF('dash board'!$H$5="Ipca Laboratories Ltd.",'IPCALAB 7-4-23&amp;24,24&amp;25'!I410,IF('dash board'!$H$5="MRF Ltd.",'-MRF-7423-24&amp;24-25'!E410,"")))))</f>
        <v>1338.05</v>
      </c>
      <c r="E411">
        <f>IF('dash board'!$H$5="Dixon Technologies (India) Ltd.",'DIXON7423-24&amp;24-25'!C410,IF('dash board'!$H$5="Bharat Forge Ltd.",'BHARATFOR 7424-25&amp;23-24'!C410,IF('dash board'!$H$5="Persistent Systems Ltd.",'PERSISTENT 23-24&amp;24-25'!C410,IF('dash board'!$H$5="Ipca Laboratories Ltd.",'IPCALAB 7-4-23&amp;24,24&amp;25'!G410,IF('dash board'!$H$5="MRF Ltd.",'-MRF-7423-24&amp;24-25'!C410,"")))))</f>
        <v>1338.05</v>
      </c>
      <c r="F411">
        <f>IF('dash board'!$H$5="Dixon Technologies (India) Ltd.",'DIXON7423-24&amp;24-25'!L410,IF('dash board'!$H$5="Bharat Forge Ltd.",'BHARATFOR 7424-25&amp;23-24'!L410,IF('dash board'!$H$5="Persistent Systems Ltd.",'PERSISTENT 23-24&amp;24-25'!L410,IF('dash board'!$H$5="Ipca Laboratories Ltd.",'IPCALAB 7-4-23&amp;24,24&amp;25'!F410,IF('dash board'!$H$5="MRF Ltd.",'-MRF-7423-24&amp;24-25'!L410,"")))))</f>
        <v>301798</v>
      </c>
    </row>
    <row r="412" spans="1:6" x14ac:dyDescent="0.3">
      <c r="A412" s="126">
        <v>45518</v>
      </c>
      <c r="B412">
        <f>IF('dash board'!$H$5="Dixon Technologies (India) Ltd.",'DIXON7423-24&amp;24-25'!H411,IF('dash board'!$H$5="Bharat Forge Ltd.",'BHARATFOR 7424-25&amp;23-24'!B411,IF('dash board'!$H$5="Persistent Systems Ltd.",'PERSISTENT 23-24&amp;24-25'!H411,IF('dash board'!$H$5="Ipca Laboratories Ltd.",'IPCALAB 7-4-23&amp;24,24&amp;25'!D411,IF('dash board'!$H$5="MRF Ltd.",'-MRF-7423-24&amp;24-25'!H411,"")))))</f>
        <v>1337.95</v>
      </c>
      <c r="C412">
        <f>IF('dash board'!$H$5="Dixon Technologies (India) Ltd.",'DIXON7423-24&amp;24-25'!D411,IF('dash board'!$H$5="Bharat Forge Ltd.",'BHARATFOR 7424-25&amp;23-24'!D411,IF('dash board'!$H$5="Persistent Systems Ltd.",'PERSISTENT 23-24&amp;24-25'!D411,IF('dash board'!$H$5="Ipca Laboratories Ltd.",'IPCALAB 7-4-23&amp;24,24&amp;25'!H411,IF('dash board'!$H$5="MRF Ltd.",'-MRF-7423-24&amp;24-25'!D411,"")))))</f>
        <v>1369.8</v>
      </c>
      <c r="D412">
        <f>IF('dash board'!$H$5="Dixon Technologies (India) Ltd.",'DIXON7423-24&amp;24-25'!E411,IF('dash board'!$H$5="Bharat Forge Ltd.",'BHARATFOR 7424-25&amp;23-24'!E411,IF('dash board'!$H$5="Persistent Systems Ltd.",'PERSISTENT 23-24&amp;24-25'!E411,IF('dash board'!$H$5="Ipca Laboratories Ltd.",'IPCALAB 7-4-23&amp;24,24&amp;25'!I411,IF('dash board'!$H$5="MRF Ltd.",'-MRF-7423-24&amp;24-25'!E411,"")))))</f>
        <v>1314.1</v>
      </c>
      <c r="E412">
        <f>IF('dash board'!$H$5="Dixon Technologies (India) Ltd.",'DIXON7423-24&amp;24-25'!C411,IF('dash board'!$H$5="Bharat Forge Ltd.",'BHARATFOR 7424-25&amp;23-24'!C411,IF('dash board'!$H$5="Persistent Systems Ltd.",'PERSISTENT 23-24&amp;24-25'!C411,IF('dash board'!$H$5="Ipca Laboratories Ltd.",'IPCALAB 7-4-23&amp;24,24&amp;25'!G411,IF('dash board'!$H$5="MRF Ltd.",'-MRF-7423-24&amp;24-25'!C411,"")))))</f>
        <v>1369.8</v>
      </c>
      <c r="F412">
        <f>IF('dash board'!$H$5="Dixon Technologies (India) Ltd.",'DIXON7423-24&amp;24-25'!L411,IF('dash board'!$H$5="Bharat Forge Ltd.",'BHARATFOR 7424-25&amp;23-24'!L411,IF('dash board'!$H$5="Persistent Systems Ltd.",'PERSISTENT 23-24&amp;24-25'!L411,IF('dash board'!$H$5="Ipca Laboratories Ltd.",'IPCALAB 7-4-23&amp;24,24&amp;25'!F411,IF('dash board'!$H$5="MRF Ltd.",'-MRF-7423-24&amp;24-25'!L411,"")))))</f>
        <v>452124</v>
      </c>
    </row>
    <row r="413" spans="1:6" x14ac:dyDescent="0.3">
      <c r="A413" s="126">
        <v>45517</v>
      </c>
      <c r="B413">
        <f>IF('dash board'!$H$5="Dixon Technologies (India) Ltd.",'DIXON7423-24&amp;24-25'!H412,IF('dash board'!$H$5="Bharat Forge Ltd.",'BHARATFOR 7424-25&amp;23-24'!B412,IF('dash board'!$H$5="Persistent Systems Ltd.",'PERSISTENT 23-24&amp;24-25'!H412,IF('dash board'!$H$5="Ipca Laboratories Ltd.",'IPCALAB 7-4-23&amp;24,24&amp;25'!D412,IF('dash board'!$H$5="MRF Ltd.",'-MRF-7423-24&amp;24-25'!H412,"")))))</f>
        <v>1349.05</v>
      </c>
      <c r="C413">
        <f>IF('dash board'!$H$5="Dixon Technologies (India) Ltd.",'DIXON7423-24&amp;24-25'!D412,IF('dash board'!$H$5="Bharat Forge Ltd.",'BHARATFOR 7424-25&amp;23-24'!D412,IF('dash board'!$H$5="Persistent Systems Ltd.",'PERSISTENT 23-24&amp;24-25'!D412,IF('dash board'!$H$5="Ipca Laboratories Ltd.",'IPCALAB 7-4-23&amp;24,24&amp;25'!H412,IF('dash board'!$H$5="MRF Ltd.",'-MRF-7423-24&amp;24-25'!D412,"")))))</f>
        <v>1410</v>
      </c>
      <c r="D413">
        <f>IF('dash board'!$H$5="Dixon Technologies (India) Ltd.",'DIXON7423-24&amp;24-25'!E412,IF('dash board'!$H$5="Bharat Forge Ltd.",'BHARATFOR 7424-25&amp;23-24'!E412,IF('dash board'!$H$5="Persistent Systems Ltd.",'PERSISTENT 23-24&amp;24-25'!E412,IF('dash board'!$H$5="Ipca Laboratories Ltd.",'IPCALAB 7-4-23&amp;24,24&amp;25'!I412,IF('dash board'!$H$5="MRF Ltd.",'-MRF-7423-24&amp;24-25'!E412,"")))))</f>
        <v>1338.85</v>
      </c>
      <c r="E413">
        <f>IF('dash board'!$H$5="Dixon Technologies (India) Ltd.",'DIXON7423-24&amp;24-25'!C412,IF('dash board'!$H$5="Bharat Forge Ltd.",'BHARATFOR 7424-25&amp;23-24'!C412,IF('dash board'!$H$5="Persistent Systems Ltd.",'PERSISTENT 23-24&amp;24-25'!C412,IF('dash board'!$H$5="Ipca Laboratories Ltd.",'IPCALAB 7-4-23&amp;24,24&amp;25'!G412,IF('dash board'!$H$5="MRF Ltd.",'-MRF-7423-24&amp;24-25'!C412,"")))))</f>
        <v>1406.05</v>
      </c>
      <c r="F413">
        <f>IF('dash board'!$H$5="Dixon Technologies (India) Ltd.",'DIXON7423-24&amp;24-25'!L412,IF('dash board'!$H$5="Bharat Forge Ltd.",'BHARATFOR 7424-25&amp;23-24'!L412,IF('dash board'!$H$5="Persistent Systems Ltd.",'PERSISTENT 23-24&amp;24-25'!L412,IF('dash board'!$H$5="Ipca Laboratories Ltd.",'IPCALAB 7-4-23&amp;24,24&amp;25'!F412,IF('dash board'!$H$5="MRF Ltd.",'-MRF-7423-24&amp;24-25'!L412,"")))))</f>
        <v>1065886</v>
      </c>
    </row>
    <row r="414" spans="1:6" x14ac:dyDescent="0.3">
      <c r="A414" s="126">
        <v>45516</v>
      </c>
      <c r="B414">
        <f>IF('dash board'!$H$5="Dixon Technologies (India) Ltd.",'DIXON7423-24&amp;24-25'!H413,IF('dash board'!$H$5="Bharat Forge Ltd.",'BHARATFOR 7424-25&amp;23-24'!B413,IF('dash board'!$H$5="Persistent Systems Ltd.",'PERSISTENT 23-24&amp;24-25'!H413,IF('dash board'!$H$5="Ipca Laboratories Ltd.",'IPCALAB 7-4-23&amp;24,24&amp;25'!D413,IF('dash board'!$H$5="MRF Ltd.",'-MRF-7423-24&amp;24-25'!H413,"")))))</f>
        <v>1396.85</v>
      </c>
      <c r="C414">
        <f>IF('dash board'!$H$5="Dixon Technologies (India) Ltd.",'DIXON7423-24&amp;24-25'!D413,IF('dash board'!$H$5="Bharat Forge Ltd.",'BHARATFOR 7424-25&amp;23-24'!D413,IF('dash board'!$H$5="Persistent Systems Ltd.",'PERSISTENT 23-24&amp;24-25'!D413,IF('dash board'!$H$5="Ipca Laboratories Ltd.",'IPCALAB 7-4-23&amp;24,24&amp;25'!H413,IF('dash board'!$H$5="MRF Ltd.",'-MRF-7423-24&amp;24-25'!D413,"")))))</f>
        <v>1413.7</v>
      </c>
      <c r="D414">
        <f>IF('dash board'!$H$5="Dixon Technologies (India) Ltd.",'DIXON7423-24&amp;24-25'!E413,IF('dash board'!$H$5="Bharat Forge Ltd.",'BHARATFOR 7424-25&amp;23-24'!E413,IF('dash board'!$H$5="Persistent Systems Ltd.",'PERSISTENT 23-24&amp;24-25'!E413,IF('dash board'!$H$5="Ipca Laboratories Ltd.",'IPCALAB 7-4-23&amp;24,24&amp;25'!I413,IF('dash board'!$H$5="MRF Ltd.",'-MRF-7423-24&amp;24-25'!E413,"")))))</f>
        <v>1357.6</v>
      </c>
      <c r="E414">
        <f>IF('dash board'!$H$5="Dixon Technologies (India) Ltd.",'DIXON7423-24&amp;24-25'!C413,IF('dash board'!$H$5="Bharat Forge Ltd.",'BHARATFOR 7424-25&amp;23-24'!C413,IF('dash board'!$H$5="Persistent Systems Ltd.",'PERSISTENT 23-24&amp;24-25'!C413,IF('dash board'!$H$5="Ipca Laboratories Ltd.",'IPCALAB 7-4-23&amp;24,24&amp;25'!G413,IF('dash board'!$H$5="MRF Ltd.",'-MRF-7423-24&amp;24-25'!C413,"")))))</f>
        <v>1390.05</v>
      </c>
      <c r="F414">
        <f>IF('dash board'!$H$5="Dixon Technologies (India) Ltd.",'DIXON7423-24&amp;24-25'!L413,IF('dash board'!$H$5="Bharat Forge Ltd.",'BHARATFOR 7424-25&amp;23-24'!L413,IF('dash board'!$H$5="Persistent Systems Ltd.",'PERSISTENT 23-24&amp;24-25'!L413,IF('dash board'!$H$5="Ipca Laboratories Ltd.",'IPCALAB 7-4-23&amp;24,24&amp;25'!F413,IF('dash board'!$H$5="MRF Ltd.",'-MRF-7423-24&amp;24-25'!L413,"")))))</f>
        <v>1419861</v>
      </c>
    </row>
    <row r="415" spans="1:6" x14ac:dyDescent="0.3">
      <c r="A415" s="126">
        <v>45513</v>
      </c>
      <c r="B415">
        <f>IF('dash board'!$H$5="Dixon Technologies (India) Ltd.",'DIXON7423-24&amp;24-25'!H414,IF('dash board'!$H$5="Bharat Forge Ltd.",'BHARATFOR 7424-25&amp;23-24'!B414,IF('dash board'!$H$5="Persistent Systems Ltd.",'PERSISTENT 23-24&amp;24-25'!H414,IF('dash board'!$H$5="Ipca Laboratories Ltd.",'IPCALAB 7-4-23&amp;24,24&amp;25'!D414,IF('dash board'!$H$5="MRF Ltd.",'-MRF-7423-24&amp;24-25'!H414,"")))))</f>
        <v>1381.95</v>
      </c>
      <c r="C415">
        <f>IF('dash board'!$H$5="Dixon Technologies (India) Ltd.",'DIXON7423-24&amp;24-25'!D414,IF('dash board'!$H$5="Bharat Forge Ltd.",'BHARATFOR 7424-25&amp;23-24'!D414,IF('dash board'!$H$5="Persistent Systems Ltd.",'PERSISTENT 23-24&amp;24-25'!D414,IF('dash board'!$H$5="Ipca Laboratories Ltd.",'IPCALAB 7-4-23&amp;24,24&amp;25'!H414,IF('dash board'!$H$5="MRF Ltd.",'-MRF-7423-24&amp;24-25'!D414,"")))))</f>
        <v>1390</v>
      </c>
      <c r="D415">
        <f>IF('dash board'!$H$5="Dixon Technologies (India) Ltd.",'DIXON7423-24&amp;24-25'!E414,IF('dash board'!$H$5="Bharat Forge Ltd.",'BHARATFOR 7424-25&amp;23-24'!E414,IF('dash board'!$H$5="Persistent Systems Ltd.",'PERSISTENT 23-24&amp;24-25'!E414,IF('dash board'!$H$5="Ipca Laboratories Ltd.",'IPCALAB 7-4-23&amp;24,24&amp;25'!I414,IF('dash board'!$H$5="MRF Ltd.",'-MRF-7423-24&amp;24-25'!E414,"")))))</f>
        <v>1353.2</v>
      </c>
      <c r="E415">
        <f>IF('dash board'!$H$5="Dixon Technologies (India) Ltd.",'DIXON7423-24&amp;24-25'!C414,IF('dash board'!$H$5="Bharat Forge Ltd.",'BHARATFOR 7424-25&amp;23-24'!C414,IF('dash board'!$H$5="Persistent Systems Ltd.",'PERSISTENT 23-24&amp;24-25'!C414,IF('dash board'!$H$5="Ipca Laboratories Ltd.",'IPCALAB 7-4-23&amp;24,24&amp;25'!G414,IF('dash board'!$H$5="MRF Ltd.",'-MRF-7423-24&amp;24-25'!C414,"")))))</f>
        <v>1365.65</v>
      </c>
      <c r="F415">
        <f>IF('dash board'!$H$5="Dixon Technologies (India) Ltd.",'DIXON7423-24&amp;24-25'!L414,IF('dash board'!$H$5="Bharat Forge Ltd.",'BHARATFOR 7424-25&amp;23-24'!L414,IF('dash board'!$H$5="Persistent Systems Ltd.",'PERSISTENT 23-24&amp;24-25'!L414,IF('dash board'!$H$5="Ipca Laboratories Ltd.",'IPCALAB 7-4-23&amp;24,24&amp;25'!F414,IF('dash board'!$H$5="MRF Ltd.",'-MRF-7423-24&amp;24-25'!L414,"")))))</f>
        <v>421300</v>
      </c>
    </row>
    <row r="416" spans="1:6" x14ac:dyDescent="0.3">
      <c r="A416" s="126">
        <v>45512</v>
      </c>
      <c r="B416">
        <f>IF('dash board'!$H$5="Dixon Technologies (India) Ltd.",'DIXON7423-24&amp;24-25'!H415,IF('dash board'!$H$5="Bharat Forge Ltd.",'BHARATFOR 7424-25&amp;23-24'!B415,IF('dash board'!$H$5="Persistent Systems Ltd.",'PERSISTENT 23-24&amp;24-25'!H415,IF('dash board'!$H$5="Ipca Laboratories Ltd.",'IPCALAB 7-4-23&amp;24,24&amp;25'!D415,IF('dash board'!$H$5="MRF Ltd.",'-MRF-7423-24&amp;24-25'!H415,"")))))</f>
        <v>1365.65</v>
      </c>
      <c r="C416">
        <f>IF('dash board'!$H$5="Dixon Technologies (India) Ltd.",'DIXON7423-24&amp;24-25'!D415,IF('dash board'!$H$5="Bharat Forge Ltd.",'BHARATFOR 7424-25&amp;23-24'!D415,IF('dash board'!$H$5="Persistent Systems Ltd.",'PERSISTENT 23-24&amp;24-25'!D415,IF('dash board'!$H$5="Ipca Laboratories Ltd.",'IPCALAB 7-4-23&amp;24,24&amp;25'!H415,IF('dash board'!$H$5="MRF Ltd.",'-MRF-7423-24&amp;24-25'!D415,"")))))</f>
        <v>1393</v>
      </c>
      <c r="D416">
        <f>IF('dash board'!$H$5="Dixon Technologies (India) Ltd.",'DIXON7423-24&amp;24-25'!E415,IF('dash board'!$H$5="Bharat Forge Ltd.",'BHARATFOR 7424-25&amp;23-24'!E415,IF('dash board'!$H$5="Persistent Systems Ltd.",'PERSISTENT 23-24&amp;24-25'!E415,IF('dash board'!$H$5="Ipca Laboratories Ltd.",'IPCALAB 7-4-23&amp;24,24&amp;25'!I415,IF('dash board'!$H$5="MRF Ltd.",'-MRF-7423-24&amp;24-25'!E415,"")))))</f>
        <v>1360.15</v>
      </c>
      <c r="E416">
        <f>IF('dash board'!$H$5="Dixon Technologies (India) Ltd.",'DIXON7423-24&amp;24-25'!C415,IF('dash board'!$H$5="Bharat Forge Ltd.",'BHARATFOR 7424-25&amp;23-24'!C415,IF('dash board'!$H$5="Persistent Systems Ltd.",'PERSISTENT 23-24&amp;24-25'!C415,IF('dash board'!$H$5="Ipca Laboratories Ltd.",'IPCALAB 7-4-23&amp;24,24&amp;25'!G415,IF('dash board'!$H$5="MRF Ltd.",'-MRF-7423-24&amp;24-25'!C415,"")))))</f>
        <v>1372.75</v>
      </c>
      <c r="F416">
        <f>IF('dash board'!$H$5="Dixon Technologies (India) Ltd.",'DIXON7423-24&amp;24-25'!L415,IF('dash board'!$H$5="Bharat Forge Ltd.",'BHARATFOR 7424-25&amp;23-24'!L415,IF('dash board'!$H$5="Persistent Systems Ltd.",'PERSISTENT 23-24&amp;24-25'!L415,IF('dash board'!$H$5="Ipca Laboratories Ltd.",'IPCALAB 7-4-23&amp;24,24&amp;25'!F415,IF('dash board'!$H$5="MRF Ltd.",'-MRF-7423-24&amp;24-25'!L415,"")))))</f>
        <v>718448</v>
      </c>
    </row>
    <row r="417" spans="1:6" x14ac:dyDescent="0.3">
      <c r="A417" s="126">
        <v>45511</v>
      </c>
      <c r="B417">
        <f>IF('dash board'!$H$5="Dixon Technologies (India) Ltd.",'DIXON7423-24&amp;24-25'!H416,IF('dash board'!$H$5="Bharat Forge Ltd.",'BHARATFOR 7424-25&amp;23-24'!B416,IF('dash board'!$H$5="Persistent Systems Ltd.",'PERSISTENT 23-24&amp;24-25'!H416,IF('dash board'!$H$5="Ipca Laboratories Ltd.",'IPCALAB 7-4-23&amp;24,24&amp;25'!D416,IF('dash board'!$H$5="MRF Ltd.",'-MRF-7423-24&amp;24-25'!H416,"")))))</f>
        <v>1361.35</v>
      </c>
      <c r="C417">
        <f>IF('dash board'!$H$5="Dixon Technologies (India) Ltd.",'DIXON7423-24&amp;24-25'!D416,IF('dash board'!$H$5="Bharat Forge Ltd.",'BHARATFOR 7424-25&amp;23-24'!D416,IF('dash board'!$H$5="Persistent Systems Ltd.",'PERSISTENT 23-24&amp;24-25'!D416,IF('dash board'!$H$5="Ipca Laboratories Ltd.",'IPCALAB 7-4-23&amp;24,24&amp;25'!H416,IF('dash board'!$H$5="MRF Ltd.",'-MRF-7423-24&amp;24-25'!D416,"")))))</f>
        <v>1374.55</v>
      </c>
      <c r="D417">
        <f>IF('dash board'!$H$5="Dixon Technologies (India) Ltd.",'DIXON7423-24&amp;24-25'!E416,IF('dash board'!$H$5="Bharat Forge Ltd.",'BHARATFOR 7424-25&amp;23-24'!E416,IF('dash board'!$H$5="Persistent Systems Ltd.",'PERSISTENT 23-24&amp;24-25'!E416,IF('dash board'!$H$5="Ipca Laboratories Ltd.",'IPCALAB 7-4-23&amp;24,24&amp;25'!I416,IF('dash board'!$H$5="MRF Ltd.",'-MRF-7423-24&amp;24-25'!E416,"")))))</f>
        <v>1338.7</v>
      </c>
      <c r="E417">
        <f>IF('dash board'!$H$5="Dixon Technologies (India) Ltd.",'DIXON7423-24&amp;24-25'!C416,IF('dash board'!$H$5="Bharat Forge Ltd.",'BHARATFOR 7424-25&amp;23-24'!C416,IF('dash board'!$H$5="Persistent Systems Ltd.",'PERSISTENT 23-24&amp;24-25'!C416,IF('dash board'!$H$5="Ipca Laboratories Ltd.",'IPCALAB 7-4-23&amp;24,24&amp;25'!G416,IF('dash board'!$H$5="MRF Ltd.",'-MRF-7423-24&amp;24-25'!C416,"")))))</f>
        <v>1344.3</v>
      </c>
      <c r="F417">
        <f>IF('dash board'!$H$5="Dixon Technologies (India) Ltd.",'DIXON7423-24&amp;24-25'!L416,IF('dash board'!$H$5="Bharat Forge Ltd.",'BHARATFOR 7424-25&amp;23-24'!L416,IF('dash board'!$H$5="Persistent Systems Ltd.",'PERSISTENT 23-24&amp;24-25'!L416,IF('dash board'!$H$5="Ipca Laboratories Ltd.",'IPCALAB 7-4-23&amp;24,24&amp;25'!F416,IF('dash board'!$H$5="MRF Ltd.",'-MRF-7423-24&amp;24-25'!L416,"")))))</f>
        <v>773760</v>
      </c>
    </row>
    <row r="418" spans="1:6" x14ac:dyDescent="0.3">
      <c r="A418" s="126">
        <v>45510</v>
      </c>
      <c r="B418">
        <f>IF('dash board'!$H$5="Dixon Technologies (India) Ltd.",'DIXON7423-24&amp;24-25'!H417,IF('dash board'!$H$5="Bharat Forge Ltd.",'BHARATFOR 7424-25&amp;23-24'!B417,IF('dash board'!$H$5="Persistent Systems Ltd.",'PERSISTENT 23-24&amp;24-25'!H417,IF('dash board'!$H$5="Ipca Laboratories Ltd.",'IPCALAB 7-4-23&amp;24,24&amp;25'!D417,IF('dash board'!$H$5="MRF Ltd.",'-MRF-7423-24&amp;24-25'!H417,"")))))</f>
        <v>1340.5</v>
      </c>
      <c r="C418">
        <f>IF('dash board'!$H$5="Dixon Technologies (India) Ltd.",'DIXON7423-24&amp;24-25'!D417,IF('dash board'!$H$5="Bharat Forge Ltd.",'BHARATFOR 7424-25&amp;23-24'!D417,IF('dash board'!$H$5="Persistent Systems Ltd.",'PERSISTENT 23-24&amp;24-25'!D417,IF('dash board'!$H$5="Ipca Laboratories Ltd.",'IPCALAB 7-4-23&amp;24,24&amp;25'!H417,IF('dash board'!$H$5="MRF Ltd.",'-MRF-7423-24&amp;24-25'!D417,"")))))</f>
        <v>1350</v>
      </c>
      <c r="D418">
        <f>IF('dash board'!$H$5="Dixon Technologies (India) Ltd.",'DIXON7423-24&amp;24-25'!E417,IF('dash board'!$H$5="Bharat Forge Ltd.",'BHARATFOR 7424-25&amp;23-24'!E417,IF('dash board'!$H$5="Persistent Systems Ltd.",'PERSISTENT 23-24&amp;24-25'!E417,IF('dash board'!$H$5="Ipca Laboratories Ltd.",'IPCALAB 7-4-23&amp;24,24&amp;25'!I417,IF('dash board'!$H$5="MRF Ltd.",'-MRF-7423-24&amp;24-25'!E417,"")))))</f>
        <v>1320</v>
      </c>
      <c r="E418">
        <f>IF('dash board'!$H$5="Dixon Technologies (India) Ltd.",'DIXON7423-24&amp;24-25'!C417,IF('dash board'!$H$5="Bharat Forge Ltd.",'BHARATFOR 7424-25&amp;23-24'!C417,IF('dash board'!$H$5="Persistent Systems Ltd.",'PERSISTENT 23-24&amp;24-25'!C417,IF('dash board'!$H$5="Ipca Laboratories Ltd.",'IPCALAB 7-4-23&amp;24,24&amp;25'!G417,IF('dash board'!$H$5="MRF Ltd.",'-MRF-7423-24&amp;24-25'!C417,"")))))</f>
        <v>1321.6</v>
      </c>
      <c r="F418">
        <f>IF('dash board'!$H$5="Dixon Technologies (India) Ltd.",'DIXON7423-24&amp;24-25'!L417,IF('dash board'!$H$5="Bharat Forge Ltd.",'BHARATFOR 7424-25&amp;23-24'!L417,IF('dash board'!$H$5="Persistent Systems Ltd.",'PERSISTENT 23-24&amp;24-25'!L417,IF('dash board'!$H$5="Ipca Laboratories Ltd.",'IPCALAB 7-4-23&amp;24,24&amp;25'!F417,IF('dash board'!$H$5="MRF Ltd.",'-MRF-7423-24&amp;24-25'!L417,"")))))</f>
        <v>595353</v>
      </c>
    </row>
    <row r="419" spans="1:6" x14ac:dyDescent="0.3">
      <c r="A419" s="126">
        <v>45509</v>
      </c>
      <c r="B419">
        <f>IF('dash board'!$H$5="Dixon Technologies (India) Ltd.",'DIXON7423-24&amp;24-25'!H418,IF('dash board'!$H$5="Bharat Forge Ltd.",'BHARATFOR 7424-25&amp;23-24'!B418,IF('dash board'!$H$5="Persistent Systems Ltd.",'PERSISTENT 23-24&amp;24-25'!H418,IF('dash board'!$H$5="Ipca Laboratories Ltd.",'IPCALAB 7-4-23&amp;24,24&amp;25'!D418,IF('dash board'!$H$5="MRF Ltd.",'-MRF-7423-24&amp;24-25'!H418,"")))))</f>
        <v>1319.35</v>
      </c>
      <c r="C419">
        <f>IF('dash board'!$H$5="Dixon Technologies (India) Ltd.",'DIXON7423-24&amp;24-25'!D418,IF('dash board'!$H$5="Bharat Forge Ltd.",'BHARATFOR 7424-25&amp;23-24'!D418,IF('dash board'!$H$5="Persistent Systems Ltd.",'PERSISTENT 23-24&amp;24-25'!D418,IF('dash board'!$H$5="Ipca Laboratories Ltd.",'IPCALAB 7-4-23&amp;24,24&amp;25'!H418,IF('dash board'!$H$5="MRF Ltd.",'-MRF-7423-24&amp;24-25'!D418,"")))))</f>
        <v>1328.95</v>
      </c>
      <c r="D419">
        <f>IF('dash board'!$H$5="Dixon Technologies (India) Ltd.",'DIXON7423-24&amp;24-25'!E418,IF('dash board'!$H$5="Bharat Forge Ltd.",'BHARATFOR 7424-25&amp;23-24'!E418,IF('dash board'!$H$5="Persistent Systems Ltd.",'PERSISTENT 23-24&amp;24-25'!E418,IF('dash board'!$H$5="Ipca Laboratories Ltd.",'IPCALAB 7-4-23&amp;24,24&amp;25'!I418,IF('dash board'!$H$5="MRF Ltd.",'-MRF-7423-24&amp;24-25'!E418,"")))))</f>
        <v>1287.3499999999999</v>
      </c>
      <c r="E419">
        <f>IF('dash board'!$H$5="Dixon Technologies (India) Ltd.",'DIXON7423-24&amp;24-25'!C418,IF('dash board'!$H$5="Bharat Forge Ltd.",'BHARATFOR 7424-25&amp;23-24'!C418,IF('dash board'!$H$5="Persistent Systems Ltd.",'PERSISTENT 23-24&amp;24-25'!C418,IF('dash board'!$H$5="Ipca Laboratories Ltd.",'IPCALAB 7-4-23&amp;24,24&amp;25'!G418,IF('dash board'!$H$5="MRF Ltd.",'-MRF-7423-24&amp;24-25'!C418,"")))))</f>
        <v>1288.3</v>
      </c>
      <c r="F419">
        <f>IF('dash board'!$H$5="Dixon Technologies (India) Ltd.",'DIXON7423-24&amp;24-25'!L418,IF('dash board'!$H$5="Bharat Forge Ltd.",'BHARATFOR 7424-25&amp;23-24'!L418,IF('dash board'!$H$5="Persistent Systems Ltd.",'PERSISTENT 23-24&amp;24-25'!L418,IF('dash board'!$H$5="Ipca Laboratories Ltd.",'IPCALAB 7-4-23&amp;24,24&amp;25'!F418,IF('dash board'!$H$5="MRF Ltd.",'-MRF-7423-24&amp;24-25'!L418,"")))))</f>
        <v>605194</v>
      </c>
    </row>
    <row r="420" spans="1:6" x14ac:dyDescent="0.3">
      <c r="A420" s="126">
        <v>45506</v>
      </c>
      <c r="B420">
        <f>IF('dash board'!$H$5="Dixon Technologies (India) Ltd.",'DIXON7423-24&amp;24-25'!H419,IF('dash board'!$H$5="Bharat Forge Ltd.",'BHARATFOR 7424-25&amp;23-24'!B419,IF('dash board'!$H$5="Persistent Systems Ltd.",'PERSISTENT 23-24&amp;24-25'!H419,IF('dash board'!$H$5="Ipca Laboratories Ltd.",'IPCALAB 7-4-23&amp;24,24&amp;25'!D419,IF('dash board'!$H$5="MRF Ltd.",'-MRF-7423-24&amp;24-25'!H419,"")))))</f>
        <v>1283.5</v>
      </c>
      <c r="C420">
        <f>IF('dash board'!$H$5="Dixon Technologies (India) Ltd.",'DIXON7423-24&amp;24-25'!D419,IF('dash board'!$H$5="Bharat Forge Ltd.",'BHARATFOR 7424-25&amp;23-24'!D419,IF('dash board'!$H$5="Persistent Systems Ltd.",'PERSISTENT 23-24&amp;24-25'!D419,IF('dash board'!$H$5="Ipca Laboratories Ltd.",'IPCALAB 7-4-23&amp;24,24&amp;25'!H419,IF('dash board'!$H$5="MRF Ltd.",'-MRF-7423-24&amp;24-25'!D419,"")))))</f>
        <v>1319.95</v>
      </c>
      <c r="D420">
        <f>IF('dash board'!$H$5="Dixon Technologies (India) Ltd.",'DIXON7423-24&amp;24-25'!E419,IF('dash board'!$H$5="Bharat Forge Ltd.",'BHARATFOR 7424-25&amp;23-24'!E419,IF('dash board'!$H$5="Persistent Systems Ltd.",'PERSISTENT 23-24&amp;24-25'!E419,IF('dash board'!$H$5="Ipca Laboratories Ltd.",'IPCALAB 7-4-23&amp;24,24&amp;25'!I419,IF('dash board'!$H$5="MRF Ltd.",'-MRF-7423-24&amp;24-25'!E419,"")))))</f>
        <v>1276.05</v>
      </c>
      <c r="E420">
        <f>IF('dash board'!$H$5="Dixon Technologies (India) Ltd.",'DIXON7423-24&amp;24-25'!C419,IF('dash board'!$H$5="Bharat Forge Ltd.",'BHARATFOR 7424-25&amp;23-24'!C419,IF('dash board'!$H$5="Persistent Systems Ltd.",'PERSISTENT 23-24&amp;24-25'!C419,IF('dash board'!$H$5="Ipca Laboratories Ltd.",'IPCALAB 7-4-23&amp;24,24&amp;25'!G419,IF('dash board'!$H$5="MRF Ltd.",'-MRF-7423-24&amp;24-25'!C419,"")))))</f>
        <v>1289.75</v>
      </c>
      <c r="F420">
        <f>IF('dash board'!$H$5="Dixon Technologies (India) Ltd.",'DIXON7423-24&amp;24-25'!L419,IF('dash board'!$H$5="Bharat Forge Ltd.",'BHARATFOR 7424-25&amp;23-24'!L419,IF('dash board'!$H$5="Persistent Systems Ltd.",'PERSISTENT 23-24&amp;24-25'!L419,IF('dash board'!$H$5="Ipca Laboratories Ltd.",'IPCALAB 7-4-23&amp;24,24&amp;25'!F419,IF('dash board'!$H$5="MRF Ltd.",'-MRF-7423-24&amp;24-25'!L419,"")))))</f>
        <v>670628</v>
      </c>
    </row>
    <row r="421" spans="1:6" x14ac:dyDescent="0.3">
      <c r="A421" s="126">
        <v>45505</v>
      </c>
      <c r="B421">
        <f>IF('dash board'!$H$5="Dixon Technologies (India) Ltd.",'DIXON7423-24&amp;24-25'!H420,IF('dash board'!$H$5="Bharat Forge Ltd.",'BHARATFOR 7424-25&amp;23-24'!B420,IF('dash board'!$H$5="Persistent Systems Ltd.",'PERSISTENT 23-24&amp;24-25'!H420,IF('dash board'!$H$5="Ipca Laboratories Ltd.",'IPCALAB 7-4-23&amp;24,24&amp;25'!D420,IF('dash board'!$H$5="MRF Ltd.",'-MRF-7423-24&amp;24-25'!H420,"")))))</f>
        <v>1300.3</v>
      </c>
      <c r="C421">
        <f>IF('dash board'!$H$5="Dixon Technologies (India) Ltd.",'DIXON7423-24&amp;24-25'!D420,IF('dash board'!$H$5="Bharat Forge Ltd.",'BHARATFOR 7424-25&amp;23-24'!D420,IF('dash board'!$H$5="Persistent Systems Ltd.",'PERSISTENT 23-24&amp;24-25'!D420,IF('dash board'!$H$5="Ipca Laboratories Ltd.",'IPCALAB 7-4-23&amp;24,24&amp;25'!H420,IF('dash board'!$H$5="MRF Ltd.",'-MRF-7423-24&amp;24-25'!D420,"")))))</f>
        <v>1313.15</v>
      </c>
      <c r="D421">
        <f>IF('dash board'!$H$5="Dixon Technologies (India) Ltd.",'DIXON7423-24&amp;24-25'!E420,IF('dash board'!$H$5="Bharat Forge Ltd.",'BHARATFOR 7424-25&amp;23-24'!E420,IF('dash board'!$H$5="Persistent Systems Ltd.",'PERSISTENT 23-24&amp;24-25'!E420,IF('dash board'!$H$5="Ipca Laboratories Ltd.",'IPCALAB 7-4-23&amp;24,24&amp;25'!I420,IF('dash board'!$H$5="MRF Ltd.",'-MRF-7423-24&amp;24-25'!E420,"")))))</f>
        <v>1280.05</v>
      </c>
      <c r="E421">
        <f>IF('dash board'!$H$5="Dixon Technologies (India) Ltd.",'DIXON7423-24&amp;24-25'!C420,IF('dash board'!$H$5="Bharat Forge Ltd.",'BHARATFOR 7424-25&amp;23-24'!C420,IF('dash board'!$H$5="Persistent Systems Ltd.",'PERSISTENT 23-24&amp;24-25'!C420,IF('dash board'!$H$5="Ipca Laboratories Ltd.",'IPCALAB 7-4-23&amp;24,24&amp;25'!G420,IF('dash board'!$H$5="MRF Ltd.",'-MRF-7423-24&amp;24-25'!C420,"")))))</f>
        <v>1288.5999999999999</v>
      </c>
      <c r="F421">
        <f>IF('dash board'!$H$5="Dixon Technologies (India) Ltd.",'DIXON7423-24&amp;24-25'!L420,IF('dash board'!$H$5="Bharat Forge Ltd.",'BHARATFOR 7424-25&amp;23-24'!L420,IF('dash board'!$H$5="Persistent Systems Ltd.",'PERSISTENT 23-24&amp;24-25'!L420,IF('dash board'!$H$5="Ipca Laboratories Ltd.",'IPCALAB 7-4-23&amp;24,24&amp;25'!F420,IF('dash board'!$H$5="MRF Ltd.",'-MRF-7423-24&amp;24-25'!L420,"")))))</f>
        <v>714731</v>
      </c>
    </row>
    <row r="422" spans="1:6" x14ac:dyDescent="0.3">
      <c r="A422" s="126">
        <v>45504</v>
      </c>
      <c r="B422">
        <f>IF('dash board'!$H$5="Dixon Technologies (India) Ltd.",'DIXON7423-24&amp;24-25'!H421,IF('dash board'!$H$5="Bharat Forge Ltd.",'BHARATFOR 7424-25&amp;23-24'!B421,IF('dash board'!$H$5="Persistent Systems Ltd.",'PERSISTENT 23-24&amp;24-25'!H421,IF('dash board'!$H$5="Ipca Laboratories Ltd.",'IPCALAB 7-4-23&amp;24,24&amp;25'!D421,IF('dash board'!$H$5="MRF Ltd.",'-MRF-7423-24&amp;24-25'!H421,"")))))</f>
        <v>1304.8</v>
      </c>
      <c r="C422">
        <f>IF('dash board'!$H$5="Dixon Technologies (India) Ltd.",'DIXON7423-24&amp;24-25'!D421,IF('dash board'!$H$5="Bharat Forge Ltd.",'BHARATFOR 7424-25&amp;23-24'!D421,IF('dash board'!$H$5="Persistent Systems Ltd.",'PERSISTENT 23-24&amp;24-25'!D421,IF('dash board'!$H$5="Ipca Laboratories Ltd.",'IPCALAB 7-4-23&amp;24,24&amp;25'!H421,IF('dash board'!$H$5="MRF Ltd.",'-MRF-7423-24&amp;24-25'!D421,"")))))</f>
        <v>1315.2</v>
      </c>
      <c r="D422">
        <f>IF('dash board'!$H$5="Dixon Technologies (India) Ltd.",'DIXON7423-24&amp;24-25'!E421,IF('dash board'!$H$5="Bharat Forge Ltd.",'BHARATFOR 7424-25&amp;23-24'!E421,IF('dash board'!$H$5="Persistent Systems Ltd.",'PERSISTENT 23-24&amp;24-25'!E421,IF('dash board'!$H$5="Ipca Laboratories Ltd.",'IPCALAB 7-4-23&amp;24,24&amp;25'!I421,IF('dash board'!$H$5="MRF Ltd.",'-MRF-7423-24&amp;24-25'!E421,"")))))</f>
        <v>1291.45</v>
      </c>
      <c r="E422">
        <f>IF('dash board'!$H$5="Dixon Technologies (India) Ltd.",'DIXON7423-24&amp;24-25'!C421,IF('dash board'!$H$5="Bharat Forge Ltd.",'BHARATFOR 7424-25&amp;23-24'!C421,IF('dash board'!$H$5="Persistent Systems Ltd.",'PERSISTENT 23-24&amp;24-25'!C421,IF('dash board'!$H$5="Ipca Laboratories Ltd.",'IPCALAB 7-4-23&amp;24,24&amp;25'!G421,IF('dash board'!$H$5="MRF Ltd.",'-MRF-7423-24&amp;24-25'!C421,"")))))</f>
        <v>1307.95</v>
      </c>
      <c r="F422">
        <f>IF('dash board'!$H$5="Dixon Technologies (India) Ltd.",'DIXON7423-24&amp;24-25'!L421,IF('dash board'!$H$5="Bharat Forge Ltd.",'BHARATFOR 7424-25&amp;23-24'!L421,IF('dash board'!$H$5="Persistent Systems Ltd.",'PERSISTENT 23-24&amp;24-25'!L421,IF('dash board'!$H$5="Ipca Laboratories Ltd.",'IPCALAB 7-4-23&amp;24,24&amp;25'!F421,IF('dash board'!$H$5="MRF Ltd.",'-MRF-7423-24&amp;24-25'!L421,"")))))</f>
        <v>492218</v>
      </c>
    </row>
    <row r="423" spans="1:6" x14ac:dyDescent="0.3">
      <c r="A423" s="126">
        <v>45503</v>
      </c>
      <c r="B423">
        <f>IF('dash board'!$H$5="Dixon Technologies (India) Ltd.",'DIXON7423-24&amp;24-25'!H422,IF('dash board'!$H$5="Bharat Forge Ltd.",'BHARATFOR 7424-25&amp;23-24'!B422,IF('dash board'!$H$5="Persistent Systems Ltd.",'PERSISTENT 23-24&amp;24-25'!H422,IF('dash board'!$H$5="Ipca Laboratories Ltd.",'IPCALAB 7-4-23&amp;24,24&amp;25'!D422,IF('dash board'!$H$5="MRF Ltd.",'-MRF-7423-24&amp;24-25'!H422,"")))))</f>
        <v>1307.95</v>
      </c>
      <c r="C423">
        <f>IF('dash board'!$H$5="Dixon Technologies (India) Ltd.",'DIXON7423-24&amp;24-25'!D422,IF('dash board'!$H$5="Bharat Forge Ltd.",'BHARATFOR 7424-25&amp;23-24'!D422,IF('dash board'!$H$5="Persistent Systems Ltd.",'PERSISTENT 23-24&amp;24-25'!D422,IF('dash board'!$H$5="Ipca Laboratories Ltd.",'IPCALAB 7-4-23&amp;24,24&amp;25'!H422,IF('dash board'!$H$5="MRF Ltd.",'-MRF-7423-24&amp;24-25'!D422,"")))))</f>
        <v>1322.85</v>
      </c>
      <c r="D423">
        <f>IF('dash board'!$H$5="Dixon Technologies (India) Ltd.",'DIXON7423-24&amp;24-25'!E422,IF('dash board'!$H$5="Bharat Forge Ltd.",'BHARATFOR 7424-25&amp;23-24'!E422,IF('dash board'!$H$5="Persistent Systems Ltd.",'PERSISTENT 23-24&amp;24-25'!E422,IF('dash board'!$H$5="Ipca Laboratories Ltd.",'IPCALAB 7-4-23&amp;24,24&amp;25'!I422,IF('dash board'!$H$5="MRF Ltd.",'-MRF-7423-24&amp;24-25'!E422,"")))))</f>
        <v>1292.0999999999999</v>
      </c>
      <c r="E423">
        <f>IF('dash board'!$H$5="Dixon Technologies (India) Ltd.",'DIXON7423-24&amp;24-25'!C422,IF('dash board'!$H$5="Bharat Forge Ltd.",'BHARATFOR 7424-25&amp;23-24'!C422,IF('dash board'!$H$5="Persistent Systems Ltd.",'PERSISTENT 23-24&amp;24-25'!C422,IF('dash board'!$H$5="Ipca Laboratories Ltd.",'IPCALAB 7-4-23&amp;24,24&amp;25'!G422,IF('dash board'!$H$5="MRF Ltd.",'-MRF-7423-24&amp;24-25'!C422,"")))))</f>
        <v>1297.8499999999999</v>
      </c>
      <c r="F423">
        <f>IF('dash board'!$H$5="Dixon Technologies (India) Ltd.",'DIXON7423-24&amp;24-25'!L422,IF('dash board'!$H$5="Bharat Forge Ltd.",'BHARATFOR 7424-25&amp;23-24'!L422,IF('dash board'!$H$5="Persistent Systems Ltd.",'PERSISTENT 23-24&amp;24-25'!L422,IF('dash board'!$H$5="Ipca Laboratories Ltd.",'IPCALAB 7-4-23&amp;24,24&amp;25'!F422,IF('dash board'!$H$5="MRF Ltd.",'-MRF-7423-24&amp;24-25'!L422,"")))))</f>
        <v>335687</v>
      </c>
    </row>
    <row r="424" spans="1:6" x14ac:dyDescent="0.3">
      <c r="A424" s="126">
        <v>45502</v>
      </c>
      <c r="B424">
        <f>IF('dash board'!$H$5="Dixon Technologies (India) Ltd.",'DIXON7423-24&amp;24-25'!H423,IF('dash board'!$H$5="Bharat Forge Ltd.",'BHARATFOR 7424-25&amp;23-24'!B423,IF('dash board'!$H$5="Persistent Systems Ltd.",'PERSISTENT 23-24&amp;24-25'!H423,IF('dash board'!$H$5="Ipca Laboratories Ltd.",'IPCALAB 7-4-23&amp;24,24&amp;25'!D423,IF('dash board'!$H$5="MRF Ltd.",'-MRF-7423-24&amp;24-25'!H423,"")))))</f>
        <v>1291.2</v>
      </c>
      <c r="C424">
        <f>IF('dash board'!$H$5="Dixon Technologies (India) Ltd.",'DIXON7423-24&amp;24-25'!D423,IF('dash board'!$H$5="Bharat Forge Ltd.",'BHARATFOR 7424-25&amp;23-24'!D423,IF('dash board'!$H$5="Persistent Systems Ltd.",'PERSISTENT 23-24&amp;24-25'!D423,IF('dash board'!$H$5="Ipca Laboratories Ltd.",'IPCALAB 7-4-23&amp;24,24&amp;25'!H423,IF('dash board'!$H$5="MRF Ltd.",'-MRF-7423-24&amp;24-25'!D423,"")))))</f>
        <v>1304.8499999999999</v>
      </c>
      <c r="D424">
        <f>IF('dash board'!$H$5="Dixon Technologies (India) Ltd.",'DIXON7423-24&amp;24-25'!E423,IF('dash board'!$H$5="Bharat Forge Ltd.",'BHARATFOR 7424-25&amp;23-24'!E423,IF('dash board'!$H$5="Persistent Systems Ltd.",'PERSISTENT 23-24&amp;24-25'!E423,IF('dash board'!$H$5="Ipca Laboratories Ltd.",'IPCALAB 7-4-23&amp;24,24&amp;25'!I423,IF('dash board'!$H$5="MRF Ltd.",'-MRF-7423-24&amp;24-25'!E423,"")))))</f>
        <v>1286.9000000000001</v>
      </c>
      <c r="E424">
        <f>IF('dash board'!$H$5="Dixon Technologies (India) Ltd.",'DIXON7423-24&amp;24-25'!C423,IF('dash board'!$H$5="Bharat Forge Ltd.",'BHARATFOR 7424-25&amp;23-24'!C423,IF('dash board'!$H$5="Persistent Systems Ltd.",'PERSISTENT 23-24&amp;24-25'!C423,IF('dash board'!$H$5="Ipca Laboratories Ltd.",'IPCALAB 7-4-23&amp;24,24&amp;25'!G423,IF('dash board'!$H$5="MRF Ltd.",'-MRF-7423-24&amp;24-25'!C423,"")))))</f>
        <v>1299.05</v>
      </c>
      <c r="F424">
        <f>IF('dash board'!$H$5="Dixon Technologies (India) Ltd.",'DIXON7423-24&amp;24-25'!L423,IF('dash board'!$H$5="Bharat Forge Ltd.",'BHARATFOR 7424-25&amp;23-24'!L423,IF('dash board'!$H$5="Persistent Systems Ltd.",'PERSISTENT 23-24&amp;24-25'!L423,IF('dash board'!$H$5="Ipca Laboratories Ltd.",'IPCALAB 7-4-23&amp;24,24&amp;25'!F423,IF('dash board'!$H$5="MRF Ltd.",'-MRF-7423-24&amp;24-25'!L423,"")))))</f>
        <v>119839</v>
      </c>
    </row>
    <row r="425" spans="1:6" x14ac:dyDescent="0.3">
      <c r="A425" s="126">
        <v>45499</v>
      </c>
      <c r="B425">
        <f>IF('dash board'!$H$5="Dixon Technologies (India) Ltd.",'DIXON7423-24&amp;24-25'!H424,IF('dash board'!$H$5="Bharat Forge Ltd.",'BHARATFOR 7424-25&amp;23-24'!B424,IF('dash board'!$H$5="Persistent Systems Ltd.",'PERSISTENT 23-24&amp;24-25'!H424,IF('dash board'!$H$5="Ipca Laboratories Ltd.",'IPCALAB 7-4-23&amp;24,24&amp;25'!D424,IF('dash board'!$H$5="MRF Ltd.",'-MRF-7423-24&amp;24-25'!H424,"")))))</f>
        <v>1292.25</v>
      </c>
      <c r="C425">
        <f>IF('dash board'!$H$5="Dixon Technologies (India) Ltd.",'DIXON7423-24&amp;24-25'!D424,IF('dash board'!$H$5="Bharat Forge Ltd.",'BHARATFOR 7424-25&amp;23-24'!D424,IF('dash board'!$H$5="Persistent Systems Ltd.",'PERSISTENT 23-24&amp;24-25'!D424,IF('dash board'!$H$5="Ipca Laboratories Ltd.",'IPCALAB 7-4-23&amp;24,24&amp;25'!H424,IF('dash board'!$H$5="MRF Ltd.",'-MRF-7423-24&amp;24-25'!D424,"")))))</f>
        <v>1308</v>
      </c>
      <c r="D425">
        <f>IF('dash board'!$H$5="Dixon Technologies (India) Ltd.",'DIXON7423-24&amp;24-25'!E424,IF('dash board'!$H$5="Bharat Forge Ltd.",'BHARATFOR 7424-25&amp;23-24'!E424,IF('dash board'!$H$5="Persistent Systems Ltd.",'PERSISTENT 23-24&amp;24-25'!E424,IF('dash board'!$H$5="Ipca Laboratories Ltd.",'IPCALAB 7-4-23&amp;24,24&amp;25'!I424,IF('dash board'!$H$5="MRF Ltd.",'-MRF-7423-24&amp;24-25'!E424,"")))))</f>
        <v>1285.3</v>
      </c>
      <c r="E425">
        <f>IF('dash board'!$H$5="Dixon Technologies (India) Ltd.",'DIXON7423-24&amp;24-25'!C424,IF('dash board'!$H$5="Bharat Forge Ltd.",'BHARATFOR 7424-25&amp;23-24'!C424,IF('dash board'!$H$5="Persistent Systems Ltd.",'PERSISTENT 23-24&amp;24-25'!C424,IF('dash board'!$H$5="Ipca Laboratories Ltd.",'IPCALAB 7-4-23&amp;24,24&amp;25'!G424,IF('dash board'!$H$5="MRF Ltd.",'-MRF-7423-24&amp;24-25'!C424,"")))))</f>
        <v>1292.1500000000001</v>
      </c>
      <c r="F425">
        <f>IF('dash board'!$H$5="Dixon Technologies (India) Ltd.",'DIXON7423-24&amp;24-25'!L424,IF('dash board'!$H$5="Bharat Forge Ltd.",'BHARATFOR 7424-25&amp;23-24'!L424,IF('dash board'!$H$5="Persistent Systems Ltd.",'PERSISTENT 23-24&amp;24-25'!L424,IF('dash board'!$H$5="Ipca Laboratories Ltd.",'IPCALAB 7-4-23&amp;24,24&amp;25'!F424,IF('dash board'!$H$5="MRF Ltd.",'-MRF-7423-24&amp;24-25'!L424,"")))))</f>
        <v>282161</v>
      </c>
    </row>
    <row r="426" spans="1:6" x14ac:dyDescent="0.3">
      <c r="A426" s="126">
        <v>45498</v>
      </c>
      <c r="B426">
        <f>IF('dash board'!$H$5="Dixon Technologies (India) Ltd.",'DIXON7423-24&amp;24-25'!H425,IF('dash board'!$H$5="Bharat Forge Ltd.",'BHARATFOR 7424-25&amp;23-24'!B425,IF('dash board'!$H$5="Persistent Systems Ltd.",'PERSISTENT 23-24&amp;24-25'!H425,IF('dash board'!$H$5="Ipca Laboratories Ltd.",'IPCALAB 7-4-23&amp;24,24&amp;25'!D425,IF('dash board'!$H$5="MRF Ltd.",'-MRF-7423-24&amp;24-25'!H425,"")))))</f>
        <v>1285.3</v>
      </c>
      <c r="C426">
        <f>IF('dash board'!$H$5="Dixon Technologies (India) Ltd.",'DIXON7423-24&amp;24-25'!D425,IF('dash board'!$H$5="Bharat Forge Ltd.",'BHARATFOR 7424-25&amp;23-24'!D425,IF('dash board'!$H$5="Persistent Systems Ltd.",'PERSISTENT 23-24&amp;24-25'!D425,IF('dash board'!$H$5="Ipca Laboratories Ltd.",'IPCALAB 7-4-23&amp;24,24&amp;25'!H425,IF('dash board'!$H$5="MRF Ltd.",'-MRF-7423-24&amp;24-25'!D425,"")))))</f>
        <v>1296</v>
      </c>
      <c r="D426">
        <f>IF('dash board'!$H$5="Dixon Technologies (India) Ltd.",'DIXON7423-24&amp;24-25'!E425,IF('dash board'!$H$5="Bharat Forge Ltd.",'BHARATFOR 7424-25&amp;23-24'!E425,IF('dash board'!$H$5="Persistent Systems Ltd.",'PERSISTENT 23-24&amp;24-25'!E425,IF('dash board'!$H$5="Ipca Laboratories Ltd.",'IPCALAB 7-4-23&amp;24,24&amp;25'!I425,IF('dash board'!$H$5="MRF Ltd.",'-MRF-7423-24&amp;24-25'!E425,"")))))</f>
        <v>1260</v>
      </c>
      <c r="E426">
        <f>IF('dash board'!$H$5="Dixon Technologies (India) Ltd.",'DIXON7423-24&amp;24-25'!C425,IF('dash board'!$H$5="Bharat Forge Ltd.",'BHARATFOR 7424-25&amp;23-24'!C425,IF('dash board'!$H$5="Persistent Systems Ltd.",'PERSISTENT 23-24&amp;24-25'!C425,IF('dash board'!$H$5="Ipca Laboratories Ltd.",'IPCALAB 7-4-23&amp;24,24&amp;25'!G425,IF('dash board'!$H$5="MRF Ltd.",'-MRF-7423-24&amp;24-25'!C425,"")))))</f>
        <v>1270</v>
      </c>
      <c r="F426">
        <f>IF('dash board'!$H$5="Dixon Technologies (India) Ltd.",'DIXON7423-24&amp;24-25'!L425,IF('dash board'!$H$5="Bharat Forge Ltd.",'BHARATFOR 7424-25&amp;23-24'!L425,IF('dash board'!$H$5="Persistent Systems Ltd.",'PERSISTENT 23-24&amp;24-25'!L425,IF('dash board'!$H$5="Ipca Laboratories Ltd.",'IPCALAB 7-4-23&amp;24,24&amp;25'!F425,IF('dash board'!$H$5="MRF Ltd.",'-MRF-7423-24&amp;24-25'!L425,"")))))</f>
        <v>502512</v>
      </c>
    </row>
    <row r="427" spans="1:6" x14ac:dyDescent="0.3">
      <c r="A427" s="126">
        <v>45497</v>
      </c>
      <c r="B427">
        <f>IF('dash board'!$H$5="Dixon Technologies (India) Ltd.",'DIXON7423-24&amp;24-25'!H426,IF('dash board'!$H$5="Bharat Forge Ltd.",'BHARATFOR 7424-25&amp;23-24'!B426,IF('dash board'!$H$5="Persistent Systems Ltd.",'PERSISTENT 23-24&amp;24-25'!H426,IF('dash board'!$H$5="Ipca Laboratories Ltd.",'IPCALAB 7-4-23&amp;24,24&amp;25'!D426,IF('dash board'!$H$5="MRF Ltd.",'-MRF-7423-24&amp;24-25'!H426,"")))))</f>
        <v>1258.55</v>
      </c>
      <c r="C427">
        <f>IF('dash board'!$H$5="Dixon Technologies (India) Ltd.",'DIXON7423-24&amp;24-25'!D426,IF('dash board'!$H$5="Bharat Forge Ltd.",'BHARATFOR 7424-25&amp;23-24'!D426,IF('dash board'!$H$5="Persistent Systems Ltd.",'PERSISTENT 23-24&amp;24-25'!D426,IF('dash board'!$H$5="Ipca Laboratories Ltd.",'IPCALAB 7-4-23&amp;24,24&amp;25'!H426,IF('dash board'!$H$5="MRF Ltd.",'-MRF-7423-24&amp;24-25'!D426,"")))))</f>
        <v>1264.45</v>
      </c>
      <c r="D427">
        <f>IF('dash board'!$H$5="Dixon Technologies (India) Ltd.",'DIXON7423-24&amp;24-25'!E426,IF('dash board'!$H$5="Bharat Forge Ltd.",'BHARATFOR 7424-25&amp;23-24'!E426,IF('dash board'!$H$5="Persistent Systems Ltd.",'PERSISTENT 23-24&amp;24-25'!E426,IF('dash board'!$H$5="Ipca Laboratories Ltd.",'IPCALAB 7-4-23&amp;24,24&amp;25'!I426,IF('dash board'!$H$5="MRF Ltd.",'-MRF-7423-24&amp;24-25'!E426,"")))))</f>
        <v>1218.6500000000001</v>
      </c>
      <c r="E427">
        <f>IF('dash board'!$H$5="Dixon Technologies (India) Ltd.",'DIXON7423-24&amp;24-25'!C426,IF('dash board'!$H$5="Bharat Forge Ltd.",'BHARATFOR 7424-25&amp;23-24'!C426,IF('dash board'!$H$5="Persistent Systems Ltd.",'PERSISTENT 23-24&amp;24-25'!C426,IF('dash board'!$H$5="Ipca Laboratories Ltd.",'IPCALAB 7-4-23&amp;24,24&amp;25'!G426,IF('dash board'!$H$5="MRF Ltd.",'-MRF-7423-24&amp;24-25'!C426,"")))))</f>
        <v>1222.05</v>
      </c>
      <c r="F427">
        <f>IF('dash board'!$H$5="Dixon Technologies (India) Ltd.",'DIXON7423-24&amp;24-25'!L426,IF('dash board'!$H$5="Bharat Forge Ltd.",'BHARATFOR 7424-25&amp;23-24'!L426,IF('dash board'!$H$5="Persistent Systems Ltd.",'PERSISTENT 23-24&amp;24-25'!L426,IF('dash board'!$H$5="Ipca Laboratories Ltd.",'IPCALAB 7-4-23&amp;24,24&amp;25'!F426,IF('dash board'!$H$5="MRF Ltd.",'-MRF-7423-24&amp;24-25'!L426,"")))))</f>
        <v>476137</v>
      </c>
    </row>
    <row r="428" spans="1:6" x14ac:dyDescent="0.3">
      <c r="A428" s="126">
        <v>45496</v>
      </c>
      <c r="B428">
        <f>IF('dash board'!$H$5="Dixon Technologies (India) Ltd.",'DIXON7423-24&amp;24-25'!H427,IF('dash board'!$H$5="Bharat Forge Ltd.",'BHARATFOR 7424-25&amp;23-24'!B427,IF('dash board'!$H$5="Persistent Systems Ltd.",'PERSISTENT 23-24&amp;24-25'!H427,IF('dash board'!$H$5="Ipca Laboratories Ltd.",'IPCALAB 7-4-23&amp;24,24&amp;25'!D427,IF('dash board'!$H$5="MRF Ltd.",'-MRF-7423-24&amp;24-25'!H427,"")))))</f>
        <v>1236.95</v>
      </c>
      <c r="C428">
        <f>IF('dash board'!$H$5="Dixon Technologies (India) Ltd.",'DIXON7423-24&amp;24-25'!D427,IF('dash board'!$H$5="Bharat Forge Ltd.",'BHARATFOR 7424-25&amp;23-24'!D427,IF('dash board'!$H$5="Persistent Systems Ltd.",'PERSISTENT 23-24&amp;24-25'!D427,IF('dash board'!$H$5="Ipca Laboratories Ltd.",'IPCALAB 7-4-23&amp;24,24&amp;25'!H427,IF('dash board'!$H$5="MRF Ltd.",'-MRF-7423-24&amp;24-25'!D427,"")))))</f>
        <v>1251.1500000000001</v>
      </c>
      <c r="D428">
        <f>IF('dash board'!$H$5="Dixon Technologies (India) Ltd.",'DIXON7423-24&amp;24-25'!E427,IF('dash board'!$H$5="Bharat Forge Ltd.",'BHARATFOR 7424-25&amp;23-24'!E427,IF('dash board'!$H$5="Persistent Systems Ltd.",'PERSISTENT 23-24&amp;24-25'!E427,IF('dash board'!$H$5="Ipca Laboratories Ltd.",'IPCALAB 7-4-23&amp;24,24&amp;25'!I427,IF('dash board'!$H$5="MRF Ltd.",'-MRF-7423-24&amp;24-25'!E427,"")))))</f>
        <v>1227</v>
      </c>
      <c r="E428">
        <f>IF('dash board'!$H$5="Dixon Technologies (India) Ltd.",'DIXON7423-24&amp;24-25'!C427,IF('dash board'!$H$5="Bharat Forge Ltd.",'BHARATFOR 7424-25&amp;23-24'!C427,IF('dash board'!$H$5="Persistent Systems Ltd.",'PERSISTENT 23-24&amp;24-25'!C427,IF('dash board'!$H$5="Ipca Laboratories Ltd.",'IPCALAB 7-4-23&amp;24,24&amp;25'!G427,IF('dash board'!$H$5="MRF Ltd.",'-MRF-7423-24&amp;24-25'!C427,"")))))</f>
        <v>1243</v>
      </c>
      <c r="F428">
        <f>IF('dash board'!$H$5="Dixon Technologies (India) Ltd.",'DIXON7423-24&amp;24-25'!L427,IF('dash board'!$H$5="Bharat Forge Ltd.",'BHARATFOR 7424-25&amp;23-24'!L427,IF('dash board'!$H$5="Persistent Systems Ltd.",'PERSISTENT 23-24&amp;24-25'!L427,IF('dash board'!$H$5="Ipca Laboratories Ltd.",'IPCALAB 7-4-23&amp;24,24&amp;25'!F427,IF('dash board'!$H$5="MRF Ltd.",'-MRF-7423-24&amp;24-25'!L427,"")))))</f>
        <v>460105</v>
      </c>
    </row>
    <row r="429" spans="1:6" x14ac:dyDescent="0.3">
      <c r="A429" s="126">
        <v>45495</v>
      </c>
      <c r="B429">
        <f>IF('dash board'!$H$5="Dixon Technologies (India) Ltd.",'DIXON7423-24&amp;24-25'!H428,IF('dash board'!$H$5="Bharat Forge Ltd.",'BHARATFOR 7424-25&amp;23-24'!B428,IF('dash board'!$H$5="Persistent Systems Ltd.",'PERSISTENT 23-24&amp;24-25'!H428,IF('dash board'!$H$5="Ipca Laboratories Ltd.",'IPCALAB 7-4-23&amp;24,24&amp;25'!D428,IF('dash board'!$H$5="MRF Ltd.",'-MRF-7423-24&amp;24-25'!H428,"")))))</f>
        <v>1241.2</v>
      </c>
      <c r="C429">
        <f>IF('dash board'!$H$5="Dixon Technologies (India) Ltd.",'DIXON7423-24&amp;24-25'!D428,IF('dash board'!$H$5="Bharat Forge Ltd.",'BHARATFOR 7424-25&amp;23-24'!D428,IF('dash board'!$H$5="Persistent Systems Ltd.",'PERSISTENT 23-24&amp;24-25'!D428,IF('dash board'!$H$5="Ipca Laboratories Ltd.",'IPCALAB 7-4-23&amp;24,24&amp;25'!H428,IF('dash board'!$H$5="MRF Ltd.",'-MRF-7423-24&amp;24-25'!D428,"")))))</f>
        <v>1246.9000000000001</v>
      </c>
      <c r="D429">
        <f>IF('dash board'!$H$5="Dixon Technologies (India) Ltd.",'DIXON7423-24&amp;24-25'!E428,IF('dash board'!$H$5="Bharat Forge Ltd.",'BHARATFOR 7424-25&amp;23-24'!E428,IF('dash board'!$H$5="Persistent Systems Ltd.",'PERSISTENT 23-24&amp;24-25'!E428,IF('dash board'!$H$5="Ipca Laboratories Ltd.",'IPCALAB 7-4-23&amp;24,24&amp;25'!I428,IF('dash board'!$H$5="MRF Ltd.",'-MRF-7423-24&amp;24-25'!E428,"")))))</f>
        <v>1191.55</v>
      </c>
      <c r="E429">
        <f>IF('dash board'!$H$5="Dixon Technologies (India) Ltd.",'DIXON7423-24&amp;24-25'!C428,IF('dash board'!$H$5="Bharat Forge Ltd.",'BHARATFOR 7424-25&amp;23-24'!C428,IF('dash board'!$H$5="Persistent Systems Ltd.",'PERSISTENT 23-24&amp;24-25'!C428,IF('dash board'!$H$5="Ipca Laboratories Ltd.",'IPCALAB 7-4-23&amp;24,24&amp;25'!G428,IF('dash board'!$H$5="MRF Ltd.",'-MRF-7423-24&amp;24-25'!C428,"")))))</f>
        <v>1213.8</v>
      </c>
      <c r="F429">
        <f>IF('dash board'!$H$5="Dixon Technologies (India) Ltd.",'DIXON7423-24&amp;24-25'!L428,IF('dash board'!$H$5="Bharat Forge Ltd.",'BHARATFOR 7424-25&amp;23-24'!L428,IF('dash board'!$H$5="Persistent Systems Ltd.",'PERSISTENT 23-24&amp;24-25'!L428,IF('dash board'!$H$5="Ipca Laboratories Ltd.",'IPCALAB 7-4-23&amp;24,24&amp;25'!F428,IF('dash board'!$H$5="MRF Ltd.",'-MRF-7423-24&amp;24-25'!L428,"")))))</f>
        <v>401104</v>
      </c>
    </row>
    <row r="430" spans="1:6" x14ac:dyDescent="0.3">
      <c r="A430" s="126">
        <v>45492</v>
      </c>
      <c r="B430">
        <f>IF('dash board'!$H$5="Dixon Technologies (India) Ltd.",'DIXON7423-24&amp;24-25'!H429,IF('dash board'!$H$5="Bharat Forge Ltd.",'BHARATFOR 7424-25&amp;23-24'!B429,IF('dash board'!$H$5="Persistent Systems Ltd.",'PERSISTENT 23-24&amp;24-25'!H429,IF('dash board'!$H$5="Ipca Laboratories Ltd.",'IPCALAB 7-4-23&amp;24,24&amp;25'!D429,IF('dash board'!$H$5="MRF Ltd.",'-MRF-7423-24&amp;24-25'!H429,"")))))</f>
        <v>1213.8</v>
      </c>
      <c r="C430">
        <f>IF('dash board'!$H$5="Dixon Technologies (India) Ltd.",'DIXON7423-24&amp;24-25'!D429,IF('dash board'!$H$5="Bharat Forge Ltd.",'BHARATFOR 7424-25&amp;23-24'!D429,IF('dash board'!$H$5="Persistent Systems Ltd.",'PERSISTENT 23-24&amp;24-25'!D429,IF('dash board'!$H$5="Ipca Laboratories Ltd.",'IPCALAB 7-4-23&amp;24,24&amp;25'!H429,IF('dash board'!$H$5="MRF Ltd.",'-MRF-7423-24&amp;24-25'!D429,"")))))</f>
        <v>1219.5999999999999</v>
      </c>
      <c r="D430">
        <f>IF('dash board'!$H$5="Dixon Technologies (India) Ltd.",'DIXON7423-24&amp;24-25'!E429,IF('dash board'!$H$5="Bharat Forge Ltd.",'BHARATFOR 7424-25&amp;23-24'!E429,IF('dash board'!$H$5="Persistent Systems Ltd.",'PERSISTENT 23-24&amp;24-25'!E429,IF('dash board'!$H$5="Ipca Laboratories Ltd.",'IPCALAB 7-4-23&amp;24,24&amp;25'!I429,IF('dash board'!$H$5="MRF Ltd.",'-MRF-7423-24&amp;24-25'!E429,"")))))</f>
        <v>1181</v>
      </c>
      <c r="E430">
        <f>IF('dash board'!$H$5="Dixon Technologies (India) Ltd.",'DIXON7423-24&amp;24-25'!C429,IF('dash board'!$H$5="Bharat Forge Ltd.",'BHARATFOR 7424-25&amp;23-24'!C429,IF('dash board'!$H$5="Persistent Systems Ltd.",'PERSISTENT 23-24&amp;24-25'!C429,IF('dash board'!$H$5="Ipca Laboratories Ltd.",'IPCALAB 7-4-23&amp;24,24&amp;25'!G429,IF('dash board'!$H$5="MRF Ltd.",'-MRF-7423-24&amp;24-25'!C429,"")))))</f>
        <v>1182.9000000000001</v>
      </c>
      <c r="F430">
        <f>IF('dash board'!$H$5="Dixon Technologies (India) Ltd.",'DIXON7423-24&amp;24-25'!L429,IF('dash board'!$H$5="Bharat Forge Ltd.",'BHARATFOR 7424-25&amp;23-24'!L429,IF('dash board'!$H$5="Persistent Systems Ltd.",'PERSISTENT 23-24&amp;24-25'!L429,IF('dash board'!$H$5="Ipca Laboratories Ltd.",'IPCALAB 7-4-23&amp;24,24&amp;25'!F429,IF('dash board'!$H$5="MRF Ltd.",'-MRF-7423-24&amp;24-25'!L429,"")))))</f>
        <v>130975</v>
      </c>
    </row>
    <row r="431" spans="1:6" x14ac:dyDescent="0.3">
      <c r="A431" s="126">
        <v>45491</v>
      </c>
      <c r="B431">
        <f>IF('dash board'!$H$5="Dixon Technologies (India) Ltd.",'DIXON7423-24&amp;24-25'!H430,IF('dash board'!$H$5="Bharat Forge Ltd.",'BHARATFOR 7424-25&amp;23-24'!B430,IF('dash board'!$H$5="Persistent Systems Ltd.",'PERSISTENT 23-24&amp;24-25'!H430,IF('dash board'!$H$5="Ipca Laboratories Ltd.",'IPCALAB 7-4-23&amp;24,24&amp;25'!D430,IF('dash board'!$H$5="MRF Ltd.",'-MRF-7423-24&amp;24-25'!H430,"")))))</f>
        <v>1193.8</v>
      </c>
      <c r="C431">
        <f>IF('dash board'!$H$5="Dixon Technologies (India) Ltd.",'DIXON7423-24&amp;24-25'!D430,IF('dash board'!$H$5="Bharat Forge Ltd.",'BHARATFOR 7424-25&amp;23-24'!D430,IF('dash board'!$H$5="Persistent Systems Ltd.",'PERSISTENT 23-24&amp;24-25'!D430,IF('dash board'!$H$5="Ipca Laboratories Ltd.",'IPCALAB 7-4-23&amp;24,24&amp;25'!H430,IF('dash board'!$H$5="MRF Ltd.",'-MRF-7423-24&amp;24-25'!D430,"")))))</f>
        <v>1228.1500000000001</v>
      </c>
      <c r="D431">
        <f>IF('dash board'!$H$5="Dixon Technologies (India) Ltd.",'DIXON7423-24&amp;24-25'!E430,IF('dash board'!$H$5="Bharat Forge Ltd.",'BHARATFOR 7424-25&amp;23-24'!E430,IF('dash board'!$H$5="Persistent Systems Ltd.",'PERSISTENT 23-24&amp;24-25'!E430,IF('dash board'!$H$5="Ipca Laboratories Ltd.",'IPCALAB 7-4-23&amp;24,24&amp;25'!I430,IF('dash board'!$H$5="MRF Ltd.",'-MRF-7423-24&amp;24-25'!E430,"")))))</f>
        <v>1190</v>
      </c>
      <c r="E431">
        <f>IF('dash board'!$H$5="Dixon Technologies (India) Ltd.",'DIXON7423-24&amp;24-25'!C430,IF('dash board'!$H$5="Bharat Forge Ltd.",'BHARATFOR 7424-25&amp;23-24'!C430,IF('dash board'!$H$5="Persistent Systems Ltd.",'PERSISTENT 23-24&amp;24-25'!C430,IF('dash board'!$H$5="Ipca Laboratories Ltd.",'IPCALAB 7-4-23&amp;24,24&amp;25'!G430,IF('dash board'!$H$5="MRF Ltd.",'-MRF-7423-24&amp;24-25'!C430,"")))))</f>
        <v>1228.0999999999999</v>
      </c>
      <c r="F431">
        <f>IF('dash board'!$H$5="Dixon Technologies (India) Ltd.",'DIXON7423-24&amp;24-25'!L430,IF('dash board'!$H$5="Bharat Forge Ltd.",'BHARATFOR 7424-25&amp;23-24'!L430,IF('dash board'!$H$5="Persistent Systems Ltd.",'PERSISTENT 23-24&amp;24-25'!L430,IF('dash board'!$H$5="Ipca Laboratories Ltd.",'IPCALAB 7-4-23&amp;24,24&amp;25'!F430,IF('dash board'!$H$5="MRF Ltd.",'-MRF-7423-24&amp;24-25'!L430,"")))))</f>
        <v>178305</v>
      </c>
    </row>
    <row r="432" spans="1:6" x14ac:dyDescent="0.3">
      <c r="A432" s="126">
        <v>45489</v>
      </c>
      <c r="B432">
        <f>IF('dash board'!$H$5="Dixon Technologies (India) Ltd.",'DIXON7423-24&amp;24-25'!H431,IF('dash board'!$H$5="Bharat Forge Ltd.",'BHARATFOR 7424-25&amp;23-24'!B431,IF('dash board'!$H$5="Persistent Systems Ltd.",'PERSISTENT 23-24&amp;24-25'!H431,IF('dash board'!$H$5="Ipca Laboratories Ltd.",'IPCALAB 7-4-23&amp;24,24&amp;25'!D431,IF('dash board'!$H$5="MRF Ltd.",'-MRF-7423-24&amp;24-25'!H431,"")))))</f>
        <v>1227.25</v>
      </c>
      <c r="C432">
        <f>IF('dash board'!$H$5="Dixon Technologies (India) Ltd.",'DIXON7423-24&amp;24-25'!D431,IF('dash board'!$H$5="Bharat Forge Ltd.",'BHARATFOR 7424-25&amp;23-24'!D431,IF('dash board'!$H$5="Persistent Systems Ltd.",'PERSISTENT 23-24&amp;24-25'!D431,IF('dash board'!$H$5="Ipca Laboratories Ltd.",'IPCALAB 7-4-23&amp;24,24&amp;25'!H431,IF('dash board'!$H$5="MRF Ltd.",'-MRF-7423-24&amp;24-25'!D431,"")))))</f>
        <v>1233.4000000000001</v>
      </c>
      <c r="D432">
        <f>IF('dash board'!$H$5="Dixon Technologies (India) Ltd.",'DIXON7423-24&amp;24-25'!E431,IF('dash board'!$H$5="Bharat Forge Ltd.",'BHARATFOR 7424-25&amp;23-24'!E431,IF('dash board'!$H$5="Persistent Systems Ltd.",'PERSISTENT 23-24&amp;24-25'!E431,IF('dash board'!$H$5="Ipca Laboratories Ltd.",'IPCALAB 7-4-23&amp;24,24&amp;25'!I431,IF('dash board'!$H$5="MRF Ltd.",'-MRF-7423-24&amp;24-25'!E431,"")))))</f>
        <v>1213.1500000000001</v>
      </c>
      <c r="E432">
        <f>IF('dash board'!$H$5="Dixon Technologies (India) Ltd.",'DIXON7423-24&amp;24-25'!C431,IF('dash board'!$H$5="Bharat Forge Ltd.",'BHARATFOR 7424-25&amp;23-24'!C431,IF('dash board'!$H$5="Persistent Systems Ltd.",'PERSISTENT 23-24&amp;24-25'!C431,IF('dash board'!$H$5="Ipca Laboratories Ltd.",'IPCALAB 7-4-23&amp;24,24&amp;25'!G431,IF('dash board'!$H$5="MRF Ltd.",'-MRF-7423-24&amp;24-25'!C431,"")))))</f>
        <v>1224.5</v>
      </c>
      <c r="F432">
        <f>IF('dash board'!$H$5="Dixon Technologies (India) Ltd.",'DIXON7423-24&amp;24-25'!L431,IF('dash board'!$H$5="Bharat Forge Ltd.",'BHARATFOR 7424-25&amp;23-24'!L431,IF('dash board'!$H$5="Persistent Systems Ltd.",'PERSISTENT 23-24&amp;24-25'!L431,IF('dash board'!$H$5="Ipca Laboratories Ltd.",'IPCALAB 7-4-23&amp;24,24&amp;25'!F431,IF('dash board'!$H$5="MRF Ltd.",'-MRF-7423-24&amp;24-25'!L431,"")))))</f>
        <v>224631</v>
      </c>
    </row>
    <row r="433" spans="1:6" x14ac:dyDescent="0.3">
      <c r="A433" s="126">
        <v>45488</v>
      </c>
      <c r="B433">
        <f>IF('dash board'!$H$5="Dixon Technologies (India) Ltd.",'DIXON7423-24&amp;24-25'!H432,IF('dash board'!$H$5="Bharat Forge Ltd.",'BHARATFOR 7424-25&amp;23-24'!B432,IF('dash board'!$H$5="Persistent Systems Ltd.",'PERSISTENT 23-24&amp;24-25'!H432,IF('dash board'!$H$5="Ipca Laboratories Ltd.",'IPCALAB 7-4-23&amp;24,24&amp;25'!D432,IF('dash board'!$H$5="MRF Ltd.",'-MRF-7423-24&amp;24-25'!H432,"")))))</f>
        <v>1218.2</v>
      </c>
      <c r="C433">
        <f>IF('dash board'!$H$5="Dixon Technologies (India) Ltd.",'DIXON7423-24&amp;24-25'!D432,IF('dash board'!$H$5="Bharat Forge Ltd.",'BHARATFOR 7424-25&amp;23-24'!D432,IF('dash board'!$H$5="Persistent Systems Ltd.",'PERSISTENT 23-24&amp;24-25'!D432,IF('dash board'!$H$5="Ipca Laboratories Ltd.",'IPCALAB 7-4-23&amp;24,24&amp;25'!H432,IF('dash board'!$H$5="MRF Ltd.",'-MRF-7423-24&amp;24-25'!D432,"")))))</f>
        <v>1237</v>
      </c>
      <c r="D433">
        <f>IF('dash board'!$H$5="Dixon Technologies (India) Ltd.",'DIXON7423-24&amp;24-25'!E432,IF('dash board'!$H$5="Bharat Forge Ltd.",'BHARATFOR 7424-25&amp;23-24'!E432,IF('dash board'!$H$5="Persistent Systems Ltd.",'PERSISTENT 23-24&amp;24-25'!E432,IF('dash board'!$H$5="Ipca Laboratories Ltd.",'IPCALAB 7-4-23&amp;24,24&amp;25'!I432,IF('dash board'!$H$5="MRF Ltd.",'-MRF-7423-24&amp;24-25'!E432,"")))))</f>
        <v>1206.05</v>
      </c>
      <c r="E433">
        <f>IF('dash board'!$H$5="Dixon Technologies (India) Ltd.",'DIXON7423-24&amp;24-25'!C432,IF('dash board'!$H$5="Bharat Forge Ltd.",'BHARATFOR 7424-25&amp;23-24'!C432,IF('dash board'!$H$5="Persistent Systems Ltd.",'PERSISTENT 23-24&amp;24-25'!C432,IF('dash board'!$H$5="Ipca Laboratories Ltd.",'IPCALAB 7-4-23&amp;24,24&amp;25'!G432,IF('dash board'!$H$5="MRF Ltd.",'-MRF-7423-24&amp;24-25'!C432,"")))))</f>
        <v>1234.75</v>
      </c>
      <c r="F433">
        <f>IF('dash board'!$H$5="Dixon Technologies (India) Ltd.",'DIXON7423-24&amp;24-25'!L432,IF('dash board'!$H$5="Bharat Forge Ltd.",'BHARATFOR 7424-25&amp;23-24'!L432,IF('dash board'!$H$5="Persistent Systems Ltd.",'PERSISTENT 23-24&amp;24-25'!L432,IF('dash board'!$H$5="Ipca Laboratories Ltd.",'IPCALAB 7-4-23&amp;24,24&amp;25'!F432,IF('dash board'!$H$5="MRF Ltd.",'-MRF-7423-24&amp;24-25'!L432,"")))))</f>
        <v>375405</v>
      </c>
    </row>
    <row r="434" spans="1:6" x14ac:dyDescent="0.3">
      <c r="A434" s="126">
        <v>45485</v>
      </c>
      <c r="B434">
        <f>IF('dash board'!$H$5="Dixon Technologies (India) Ltd.",'DIXON7423-24&amp;24-25'!H433,IF('dash board'!$H$5="Bharat Forge Ltd.",'BHARATFOR 7424-25&amp;23-24'!B433,IF('dash board'!$H$5="Persistent Systems Ltd.",'PERSISTENT 23-24&amp;24-25'!H433,IF('dash board'!$H$5="Ipca Laboratories Ltd.",'IPCALAB 7-4-23&amp;24,24&amp;25'!D433,IF('dash board'!$H$5="MRF Ltd.",'-MRF-7423-24&amp;24-25'!H433,"")))))</f>
        <v>1227.55</v>
      </c>
      <c r="C434">
        <f>IF('dash board'!$H$5="Dixon Technologies (India) Ltd.",'DIXON7423-24&amp;24-25'!D433,IF('dash board'!$H$5="Bharat Forge Ltd.",'BHARATFOR 7424-25&amp;23-24'!D433,IF('dash board'!$H$5="Persistent Systems Ltd.",'PERSISTENT 23-24&amp;24-25'!D433,IF('dash board'!$H$5="Ipca Laboratories Ltd.",'IPCALAB 7-4-23&amp;24,24&amp;25'!H433,IF('dash board'!$H$5="MRF Ltd.",'-MRF-7423-24&amp;24-25'!D433,"")))))</f>
        <v>1239.8499999999999</v>
      </c>
      <c r="D434">
        <f>IF('dash board'!$H$5="Dixon Technologies (India) Ltd.",'DIXON7423-24&amp;24-25'!E433,IF('dash board'!$H$5="Bharat Forge Ltd.",'BHARATFOR 7424-25&amp;23-24'!E433,IF('dash board'!$H$5="Persistent Systems Ltd.",'PERSISTENT 23-24&amp;24-25'!E433,IF('dash board'!$H$5="Ipca Laboratories Ltd.",'IPCALAB 7-4-23&amp;24,24&amp;25'!I433,IF('dash board'!$H$5="MRF Ltd.",'-MRF-7423-24&amp;24-25'!E433,"")))))</f>
        <v>1223.55</v>
      </c>
      <c r="E434">
        <f>IF('dash board'!$H$5="Dixon Technologies (India) Ltd.",'DIXON7423-24&amp;24-25'!C433,IF('dash board'!$H$5="Bharat Forge Ltd.",'BHARATFOR 7424-25&amp;23-24'!C433,IF('dash board'!$H$5="Persistent Systems Ltd.",'PERSISTENT 23-24&amp;24-25'!C433,IF('dash board'!$H$5="Ipca Laboratories Ltd.",'IPCALAB 7-4-23&amp;24,24&amp;25'!G433,IF('dash board'!$H$5="MRF Ltd.",'-MRF-7423-24&amp;24-25'!C433,"")))))</f>
        <v>1230</v>
      </c>
      <c r="F434">
        <f>IF('dash board'!$H$5="Dixon Technologies (India) Ltd.",'DIXON7423-24&amp;24-25'!L433,IF('dash board'!$H$5="Bharat Forge Ltd.",'BHARATFOR 7424-25&amp;23-24'!L433,IF('dash board'!$H$5="Persistent Systems Ltd.",'PERSISTENT 23-24&amp;24-25'!L433,IF('dash board'!$H$5="Ipca Laboratories Ltd.",'IPCALAB 7-4-23&amp;24,24&amp;25'!F433,IF('dash board'!$H$5="MRF Ltd.",'-MRF-7423-24&amp;24-25'!L433,"")))))</f>
        <v>218636</v>
      </c>
    </row>
    <row r="435" spans="1:6" x14ac:dyDescent="0.3">
      <c r="A435" s="126">
        <v>45484</v>
      </c>
      <c r="B435">
        <f>IF('dash board'!$H$5="Dixon Technologies (India) Ltd.",'DIXON7423-24&amp;24-25'!H434,IF('dash board'!$H$5="Bharat Forge Ltd.",'BHARATFOR 7424-25&amp;23-24'!B434,IF('dash board'!$H$5="Persistent Systems Ltd.",'PERSISTENT 23-24&amp;24-25'!H434,IF('dash board'!$H$5="Ipca Laboratories Ltd.",'IPCALAB 7-4-23&amp;24,24&amp;25'!D434,IF('dash board'!$H$5="MRF Ltd.",'-MRF-7423-24&amp;24-25'!H434,"")))))</f>
        <v>1223.55</v>
      </c>
      <c r="C435">
        <f>IF('dash board'!$H$5="Dixon Technologies (India) Ltd.",'DIXON7423-24&amp;24-25'!D434,IF('dash board'!$H$5="Bharat Forge Ltd.",'BHARATFOR 7424-25&amp;23-24'!D434,IF('dash board'!$H$5="Persistent Systems Ltd.",'PERSISTENT 23-24&amp;24-25'!D434,IF('dash board'!$H$5="Ipca Laboratories Ltd.",'IPCALAB 7-4-23&amp;24,24&amp;25'!H434,IF('dash board'!$H$5="MRF Ltd.",'-MRF-7423-24&amp;24-25'!D434,"")))))</f>
        <v>1229.9000000000001</v>
      </c>
      <c r="D435">
        <f>IF('dash board'!$H$5="Dixon Technologies (India) Ltd.",'DIXON7423-24&amp;24-25'!E434,IF('dash board'!$H$5="Bharat Forge Ltd.",'BHARATFOR 7424-25&amp;23-24'!E434,IF('dash board'!$H$5="Persistent Systems Ltd.",'PERSISTENT 23-24&amp;24-25'!E434,IF('dash board'!$H$5="Ipca Laboratories Ltd.",'IPCALAB 7-4-23&amp;24,24&amp;25'!I434,IF('dash board'!$H$5="MRF Ltd.",'-MRF-7423-24&amp;24-25'!E434,"")))))</f>
        <v>1197.0999999999999</v>
      </c>
      <c r="E435">
        <f>IF('dash board'!$H$5="Dixon Technologies (India) Ltd.",'DIXON7423-24&amp;24-25'!C434,IF('dash board'!$H$5="Bharat Forge Ltd.",'BHARATFOR 7424-25&amp;23-24'!C434,IF('dash board'!$H$5="Persistent Systems Ltd.",'PERSISTENT 23-24&amp;24-25'!C434,IF('dash board'!$H$5="Ipca Laboratories Ltd.",'IPCALAB 7-4-23&amp;24,24&amp;25'!G434,IF('dash board'!$H$5="MRF Ltd.",'-MRF-7423-24&amp;24-25'!C434,"")))))</f>
        <v>1229.9000000000001</v>
      </c>
      <c r="F435">
        <f>IF('dash board'!$H$5="Dixon Technologies (India) Ltd.",'DIXON7423-24&amp;24-25'!L434,IF('dash board'!$H$5="Bharat Forge Ltd.",'BHARATFOR 7424-25&amp;23-24'!L434,IF('dash board'!$H$5="Persistent Systems Ltd.",'PERSISTENT 23-24&amp;24-25'!L434,IF('dash board'!$H$5="Ipca Laboratories Ltd.",'IPCALAB 7-4-23&amp;24,24&amp;25'!F434,IF('dash board'!$H$5="MRF Ltd.",'-MRF-7423-24&amp;24-25'!L434,"")))))</f>
        <v>240195</v>
      </c>
    </row>
    <row r="436" spans="1:6" x14ac:dyDescent="0.3">
      <c r="A436" s="126">
        <v>45483</v>
      </c>
      <c r="B436">
        <f>IF('dash board'!$H$5="Dixon Technologies (India) Ltd.",'DIXON7423-24&amp;24-25'!H435,IF('dash board'!$H$5="Bharat Forge Ltd.",'BHARATFOR 7424-25&amp;23-24'!B435,IF('dash board'!$H$5="Persistent Systems Ltd.",'PERSISTENT 23-24&amp;24-25'!H435,IF('dash board'!$H$5="Ipca Laboratories Ltd.",'IPCALAB 7-4-23&amp;24,24&amp;25'!D435,IF('dash board'!$H$5="MRF Ltd.",'-MRF-7423-24&amp;24-25'!H435,"")))))</f>
        <v>1223.8499999999999</v>
      </c>
      <c r="C436">
        <f>IF('dash board'!$H$5="Dixon Technologies (India) Ltd.",'DIXON7423-24&amp;24-25'!D435,IF('dash board'!$H$5="Bharat Forge Ltd.",'BHARATFOR 7424-25&amp;23-24'!D435,IF('dash board'!$H$5="Persistent Systems Ltd.",'PERSISTENT 23-24&amp;24-25'!D435,IF('dash board'!$H$5="Ipca Laboratories Ltd.",'IPCALAB 7-4-23&amp;24,24&amp;25'!H435,IF('dash board'!$H$5="MRF Ltd.",'-MRF-7423-24&amp;24-25'!D435,"")))))</f>
        <v>1232</v>
      </c>
      <c r="D436">
        <f>IF('dash board'!$H$5="Dixon Technologies (India) Ltd.",'DIXON7423-24&amp;24-25'!E435,IF('dash board'!$H$5="Bharat Forge Ltd.",'BHARATFOR 7424-25&amp;23-24'!E435,IF('dash board'!$H$5="Persistent Systems Ltd.",'PERSISTENT 23-24&amp;24-25'!E435,IF('dash board'!$H$5="Ipca Laboratories Ltd.",'IPCALAB 7-4-23&amp;24,24&amp;25'!I435,IF('dash board'!$H$5="MRF Ltd.",'-MRF-7423-24&amp;24-25'!E435,"")))))</f>
        <v>1214.4000000000001</v>
      </c>
      <c r="E436">
        <f>IF('dash board'!$H$5="Dixon Technologies (India) Ltd.",'DIXON7423-24&amp;24-25'!C435,IF('dash board'!$H$5="Bharat Forge Ltd.",'BHARATFOR 7424-25&amp;23-24'!C435,IF('dash board'!$H$5="Persistent Systems Ltd.",'PERSISTENT 23-24&amp;24-25'!C435,IF('dash board'!$H$5="Ipca Laboratories Ltd.",'IPCALAB 7-4-23&amp;24,24&amp;25'!G435,IF('dash board'!$H$5="MRF Ltd.",'-MRF-7423-24&amp;24-25'!C435,"")))))</f>
        <v>1230.05</v>
      </c>
      <c r="F436">
        <f>IF('dash board'!$H$5="Dixon Technologies (India) Ltd.",'DIXON7423-24&amp;24-25'!L435,IF('dash board'!$H$5="Bharat Forge Ltd.",'BHARATFOR 7424-25&amp;23-24'!L435,IF('dash board'!$H$5="Persistent Systems Ltd.",'PERSISTENT 23-24&amp;24-25'!L435,IF('dash board'!$H$5="Ipca Laboratories Ltd.",'IPCALAB 7-4-23&amp;24,24&amp;25'!F435,IF('dash board'!$H$5="MRF Ltd.",'-MRF-7423-24&amp;24-25'!L435,"")))))</f>
        <v>218538</v>
      </c>
    </row>
    <row r="437" spans="1:6" x14ac:dyDescent="0.3">
      <c r="A437" s="126">
        <v>45482</v>
      </c>
      <c r="B437">
        <f>IF('dash board'!$H$5="Dixon Technologies (India) Ltd.",'DIXON7423-24&amp;24-25'!H436,IF('dash board'!$H$5="Bharat Forge Ltd.",'BHARATFOR 7424-25&amp;23-24'!B436,IF('dash board'!$H$5="Persistent Systems Ltd.",'PERSISTENT 23-24&amp;24-25'!H436,IF('dash board'!$H$5="Ipca Laboratories Ltd.",'IPCALAB 7-4-23&amp;24,24&amp;25'!D436,IF('dash board'!$H$5="MRF Ltd.",'-MRF-7423-24&amp;24-25'!H436,"")))))</f>
        <v>1226.25</v>
      </c>
      <c r="C437">
        <f>IF('dash board'!$H$5="Dixon Technologies (India) Ltd.",'DIXON7423-24&amp;24-25'!D436,IF('dash board'!$H$5="Bharat Forge Ltd.",'BHARATFOR 7424-25&amp;23-24'!D436,IF('dash board'!$H$5="Persistent Systems Ltd.",'PERSISTENT 23-24&amp;24-25'!D436,IF('dash board'!$H$5="Ipca Laboratories Ltd.",'IPCALAB 7-4-23&amp;24,24&amp;25'!H436,IF('dash board'!$H$5="MRF Ltd.",'-MRF-7423-24&amp;24-25'!D436,"")))))</f>
        <v>1232</v>
      </c>
      <c r="D437">
        <f>IF('dash board'!$H$5="Dixon Technologies (India) Ltd.",'DIXON7423-24&amp;24-25'!E436,IF('dash board'!$H$5="Bharat Forge Ltd.",'BHARATFOR 7424-25&amp;23-24'!E436,IF('dash board'!$H$5="Persistent Systems Ltd.",'PERSISTENT 23-24&amp;24-25'!E436,IF('dash board'!$H$5="Ipca Laboratories Ltd.",'IPCALAB 7-4-23&amp;24,24&amp;25'!I436,IF('dash board'!$H$5="MRF Ltd.",'-MRF-7423-24&amp;24-25'!E436,"")))))</f>
        <v>1200.0999999999999</v>
      </c>
      <c r="E437">
        <f>IF('dash board'!$H$5="Dixon Technologies (India) Ltd.",'DIXON7423-24&amp;24-25'!C436,IF('dash board'!$H$5="Bharat Forge Ltd.",'BHARATFOR 7424-25&amp;23-24'!C436,IF('dash board'!$H$5="Persistent Systems Ltd.",'PERSISTENT 23-24&amp;24-25'!C436,IF('dash board'!$H$5="Ipca Laboratories Ltd.",'IPCALAB 7-4-23&amp;24,24&amp;25'!G436,IF('dash board'!$H$5="MRF Ltd.",'-MRF-7423-24&amp;24-25'!C436,"")))))</f>
        <v>1228.25</v>
      </c>
      <c r="F437">
        <f>IF('dash board'!$H$5="Dixon Technologies (India) Ltd.",'DIXON7423-24&amp;24-25'!L436,IF('dash board'!$H$5="Bharat Forge Ltd.",'BHARATFOR 7424-25&amp;23-24'!L436,IF('dash board'!$H$5="Persistent Systems Ltd.",'PERSISTENT 23-24&amp;24-25'!L436,IF('dash board'!$H$5="Ipca Laboratories Ltd.",'IPCALAB 7-4-23&amp;24,24&amp;25'!F436,IF('dash board'!$H$5="MRF Ltd.",'-MRF-7423-24&amp;24-25'!L436,"")))))</f>
        <v>674743</v>
      </c>
    </row>
    <row r="438" spans="1:6" x14ac:dyDescent="0.3">
      <c r="A438" s="126">
        <v>45481</v>
      </c>
      <c r="B438">
        <f>IF('dash board'!$H$5="Dixon Technologies (India) Ltd.",'DIXON7423-24&amp;24-25'!H437,IF('dash board'!$H$5="Bharat Forge Ltd.",'BHARATFOR 7424-25&amp;23-24'!B437,IF('dash board'!$H$5="Persistent Systems Ltd.",'PERSISTENT 23-24&amp;24-25'!H437,IF('dash board'!$H$5="Ipca Laboratories Ltd.",'IPCALAB 7-4-23&amp;24,24&amp;25'!D437,IF('dash board'!$H$5="MRF Ltd.",'-MRF-7423-24&amp;24-25'!H437,"")))))</f>
        <v>1220.75</v>
      </c>
      <c r="C438">
        <f>IF('dash board'!$H$5="Dixon Technologies (India) Ltd.",'DIXON7423-24&amp;24-25'!D437,IF('dash board'!$H$5="Bharat Forge Ltd.",'BHARATFOR 7424-25&amp;23-24'!D437,IF('dash board'!$H$5="Persistent Systems Ltd.",'PERSISTENT 23-24&amp;24-25'!D437,IF('dash board'!$H$5="Ipca Laboratories Ltd.",'IPCALAB 7-4-23&amp;24,24&amp;25'!H437,IF('dash board'!$H$5="MRF Ltd.",'-MRF-7423-24&amp;24-25'!D437,"")))))</f>
        <v>1224.9000000000001</v>
      </c>
      <c r="D438">
        <f>IF('dash board'!$H$5="Dixon Technologies (India) Ltd.",'DIXON7423-24&amp;24-25'!E437,IF('dash board'!$H$5="Bharat Forge Ltd.",'BHARATFOR 7424-25&amp;23-24'!E437,IF('dash board'!$H$5="Persistent Systems Ltd.",'PERSISTENT 23-24&amp;24-25'!E437,IF('dash board'!$H$5="Ipca Laboratories Ltd.",'IPCALAB 7-4-23&amp;24,24&amp;25'!I437,IF('dash board'!$H$5="MRF Ltd.",'-MRF-7423-24&amp;24-25'!E437,"")))))</f>
        <v>1180.55</v>
      </c>
      <c r="E438">
        <f>IF('dash board'!$H$5="Dixon Technologies (India) Ltd.",'DIXON7423-24&amp;24-25'!C437,IF('dash board'!$H$5="Bharat Forge Ltd.",'BHARATFOR 7424-25&amp;23-24'!C437,IF('dash board'!$H$5="Persistent Systems Ltd.",'PERSISTENT 23-24&amp;24-25'!C437,IF('dash board'!$H$5="Ipca Laboratories Ltd.",'IPCALAB 7-4-23&amp;24,24&amp;25'!G437,IF('dash board'!$H$5="MRF Ltd.",'-MRF-7423-24&amp;24-25'!C437,"")))))</f>
        <v>1190.55</v>
      </c>
      <c r="F438">
        <f>IF('dash board'!$H$5="Dixon Technologies (India) Ltd.",'DIXON7423-24&amp;24-25'!L437,IF('dash board'!$H$5="Bharat Forge Ltd.",'BHARATFOR 7424-25&amp;23-24'!L437,IF('dash board'!$H$5="Persistent Systems Ltd.",'PERSISTENT 23-24&amp;24-25'!L437,IF('dash board'!$H$5="Ipca Laboratories Ltd.",'IPCALAB 7-4-23&amp;24,24&amp;25'!F437,IF('dash board'!$H$5="MRF Ltd.",'-MRF-7423-24&amp;24-25'!L437,"")))))</f>
        <v>650186</v>
      </c>
    </row>
    <row r="439" spans="1:6" x14ac:dyDescent="0.3">
      <c r="A439" s="126">
        <v>45478</v>
      </c>
      <c r="B439">
        <f>IF('dash board'!$H$5="Dixon Technologies (India) Ltd.",'DIXON7423-24&amp;24-25'!H438,IF('dash board'!$H$5="Bharat Forge Ltd.",'BHARATFOR 7424-25&amp;23-24'!B438,IF('dash board'!$H$5="Persistent Systems Ltd.",'PERSISTENT 23-24&amp;24-25'!H438,IF('dash board'!$H$5="Ipca Laboratories Ltd.",'IPCALAB 7-4-23&amp;24,24&amp;25'!D438,IF('dash board'!$H$5="MRF Ltd.",'-MRF-7423-24&amp;24-25'!H438,"")))))</f>
        <v>1188.1500000000001</v>
      </c>
      <c r="C439">
        <f>IF('dash board'!$H$5="Dixon Technologies (India) Ltd.",'DIXON7423-24&amp;24-25'!D438,IF('dash board'!$H$5="Bharat Forge Ltd.",'BHARATFOR 7424-25&amp;23-24'!D438,IF('dash board'!$H$5="Persistent Systems Ltd.",'PERSISTENT 23-24&amp;24-25'!D438,IF('dash board'!$H$5="Ipca Laboratories Ltd.",'IPCALAB 7-4-23&amp;24,24&amp;25'!H438,IF('dash board'!$H$5="MRF Ltd.",'-MRF-7423-24&amp;24-25'!D438,"")))))</f>
        <v>1200.2</v>
      </c>
      <c r="D439">
        <f>IF('dash board'!$H$5="Dixon Technologies (India) Ltd.",'DIXON7423-24&amp;24-25'!E438,IF('dash board'!$H$5="Bharat Forge Ltd.",'BHARATFOR 7424-25&amp;23-24'!E438,IF('dash board'!$H$5="Persistent Systems Ltd.",'PERSISTENT 23-24&amp;24-25'!E438,IF('dash board'!$H$5="Ipca Laboratories Ltd.",'IPCALAB 7-4-23&amp;24,24&amp;25'!I438,IF('dash board'!$H$5="MRF Ltd.",'-MRF-7423-24&amp;24-25'!E438,"")))))</f>
        <v>1181.6500000000001</v>
      </c>
      <c r="E439">
        <f>IF('dash board'!$H$5="Dixon Technologies (India) Ltd.",'DIXON7423-24&amp;24-25'!C438,IF('dash board'!$H$5="Bharat Forge Ltd.",'BHARATFOR 7424-25&amp;23-24'!C438,IF('dash board'!$H$5="Persistent Systems Ltd.",'PERSISTENT 23-24&amp;24-25'!C438,IF('dash board'!$H$5="Ipca Laboratories Ltd.",'IPCALAB 7-4-23&amp;24,24&amp;25'!G438,IF('dash board'!$H$5="MRF Ltd.",'-MRF-7423-24&amp;24-25'!C438,"")))))</f>
        <v>1192.75</v>
      </c>
      <c r="F439">
        <f>IF('dash board'!$H$5="Dixon Technologies (India) Ltd.",'DIXON7423-24&amp;24-25'!L438,IF('dash board'!$H$5="Bharat Forge Ltd.",'BHARATFOR 7424-25&amp;23-24'!L438,IF('dash board'!$H$5="Persistent Systems Ltd.",'PERSISTENT 23-24&amp;24-25'!L438,IF('dash board'!$H$5="Ipca Laboratories Ltd.",'IPCALAB 7-4-23&amp;24,24&amp;25'!F438,IF('dash board'!$H$5="MRF Ltd.",'-MRF-7423-24&amp;24-25'!L438,"")))))</f>
        <v>156248</v>
      </c>
    </row>
    <row r="440" spans="1:6" x14ac:dyDescent="0.3">
      <c r="A440" s="126">
        <v>45477</v>
      </c>
      <c r="B440">
        <f>IF('dash board'!$H$5="Dixon Technologies (India) Ltd.",'DIXON7423-24&amp;24-25'!H439,IF('dash board'!$H$5="Bharat Forge Ltd.",'BHARATFOR 7424-25&amp;23-24'!B439,IF('dash board'!$H$5="Persistent Systems Ltd.",'PERSISTENT 23-24&amp;24-25'!H439,IF('dash board'!$H$5="Ipca Laboratories Ltd.",'IPCALAB 7-4-23&amp;24,24&amp;25'!D439,IF('dash board'!$H$5="MRF Ltd.",'-MRF-7423-24&amp;24-25'!H439,"")))))</f>
        <v>1192.75</v>
      </c>
      <c r="C440">
        <f>IF('dash board'!$H$5="Dixon Technologies (India) Ltd.",'DIXON7423-24&amp;24-25'!D439,IF('dash board'!$H$5="Bharat Forge Ltd.",'BHARATFOR 7424-25&amp;23-24'!D439,IF('dash board'!$H$5="Persistent Systems Ltd.",'PERSISTENT 23-24&amp;24-25'!D439,IF('dash board'!$H$5="Ipca Laboratories Ltd.",'IPCALAB 7-4-23&amp;24,24&amp;25'!H439,IF('dash board'!$H$5="MRF Ltd.",'-MRF-7423-24&amp;24-25'!D439,"")))))</f>
        <v>1198.8</v>
      </c>
      <c r="D440">
        <f>IF('dash board'!$H$5="Dixon Technologies (India) Ltd.",'DIXON7423-24&amp;24-25'!E439,IF('dash board'!$H$5="Bharat Forge Ltd.",'BHARATFOR 7424-25&amp;23-24'!E439,IF('dash board'!$H$5="Persistent Systems Ltd.",'PERSISTENT 23-24&amp;24-25'!E439,IF('dash board'!$H$5="Ipca Laboratories Ltd.",'IPCALAB 7-4-23&amp;24,24&amp;25'!I439,IF('dash board'!$H$5="MRF Ltd.",'-MRF-7423-24&amp;24-25'!E439,"")))))</f>
        <v>1174.5</v>
      </c>
      <c r="E440">
        <f>IF('dash board'!$H$5="Dixon Technologies (India) Ltd.",'DIXON7423-24&amp;24-25'!C439,IF('dash board'!$H$5="Bharat Forge Ltd.",'BHARATFOR 7424-25&amp;23-24'!C439,IF('dash board'!$H$5="Persistent Systems Ltd.",'PERSISTENT 23-24&amp;24-25'!C439,IF('dash board'!$H$5="Ipca Laboratories Ltd.",'IPCALAB 7-4-23&amp;24,24&amp;25'!G439,IF('dash board'!$H$5="MRF Ltd.",'-MRF-7423-24&amp;24-25'!C439,"")))))</f>
        <v>1175.05</v>
      </c>
      <c r="F440">
        <f>IF('dash board'!$H$5="Dixon Technologies (India) Ltd.",'DIXON7423-24&amp;24-25'!L439,IF('dash board'!$H$5="Bharat Forge Ltd.",'BHARATFOR 7424-25&amp;23-24'!L439,IF('dash board'!$H$5="Persistent Systems Ltd.",'PERSISTENT 23-24&amp;24-25'!L439,IF('dash board'!$H$5="Ipca Laboratories Ltd.",'IPCALAB 7-4-23&amp;24,24&amp;25'!F439,IF('dash board'!$H$5="MRF Ltd.",'-MRF-7423-24&amp;24-25'!L439,"")))))</f>
        <v>1038443</v>
      </c>
    </row>
    <row r="441" spans="1:6" x14ac:dyDescent="0.3">
      <c r="A441" s="126">
        <v>45476</v>
      </c>
      <c r="B441">
        <f>IF('dash board'!$H$5="Dixon Technologies (India) Ltd.",'DIXON7423-24&amp;24-25'!H440,IF('dash board'!$H$5="Bharat Forge Ltd.",'BHARATFOR 7424-25&amp;23-24'!B440,IF('dash board'!$H$5="Persistent Systems Ltd.",'PERSISTENT 23-24&amp;24-25'!H440,IF('dash board'!$H$5="Ipca Laboratories Ltd.",'IPCALAB 7-4-23&amp;24,24&amp;25'!D440,IF('dash board'!$H$5="MRF Ltd.",'-MRF-7423-24&amp;24-25'!H440,"")))))</f>
        <v>1177.8</v>
      </c>
      <c r="C441">
        <f>IF('dash board'!$H$5="Dixon Technologies (India) Ltd.",'DIXON7423-24&amp;24-25'!D440,IF('dash board'!$H$5="Bharat Forge Ltd.",'BHARATFOR 7424-25&amp;23-24'!D440,IF('dash board'!$H$5="Persistent Systems Ltd.",'PERSISTENT 23-24&amp;24-25'!D440,IF('dash board'!$H$5="Ipca Laboratories Ltd.",'IPCALAB 7-4-23&amp;24,24&amp;25'!H440,IF('dash board'!$H$5="MRF Ltd.",'-MRF-7423-24&amp;24-25'!D440,"")))))</f>
        <v>1181.1500000000001</v>
      </c>
      <c r="D441">
        <f>IF('dash board'!$H$5="Dixon Technologies (India) Ltd.",'DIXON7423-24&amp;24-25'!E440,IF('dash board'!$H$5="Bharat Forge Ltd.",'BHARATFOR 7424-25&amp;23-24'!E440,IF('dash board'!$H$5="Persistent Systems Ltd.",'PERSISTENT 23-24&amp;24-25'!E440,IF('dash board'!$H$5="Ipca Laboratories Ltd.",'IPCALAB 7-4-23&amp;24,24&amp;25'!I440,IF('dash board'!$H$5="MRF Ltd.",'-MRF-7423-24&amp;24-25'!E440,"")))))</f>
        <v>1149</v>
      </c>
      <c r="E441">
        <f>IF('dash board'!$H$5="Dixon Technologies (India) Ltd.",'DIXON7423-24&amp;24-25'!C440,IF('dash board'!$H$5="Bharat Forge Ltd.",'BHARATFOR 7424-25&amp;23-24'!C440,IF('dash board'!$H$5="Persistent Systems Ltd.",'PERSISTENT 23-24&amp;24-25'!C440,IF('dash board'!$H$5="Ipca Laboratories Ltd.",'IPCALAB 7-4-23&amp;24,24&amp;25'!G440,IF('dash board'!$H$5="MRF Ltd.",'-MRF-7423-24&amp;24-25'!C440,"")))))</f>
        <v>1162</v>
      </c>
      <c r="F441">
        <f>IF('dash board'!$H$5="Dixon Technologies (India) Ltd.",'DIXON7423-24&amp;24-25'!L440,IF('dash board'!$H$5="Bharat Forge Ltd.",'BHARATFOR 7424-25&amp;23-24'!L440,IF('dash board'!$H$5="Persistent Systems Ltd.",'PERSISTENT 23-24&amp;24-25'!L440,IF('dash board'!$H$5="Ipca Laboratories Ltd.",'IPCALAB 7-4-23&amp;24,24&amp;25'!F440,IF('dash board'!$H$5="MRF Ltd.",'-MRF-7423-24&amp;24-25'!L440,"")))))</f>
        <v>734508</v>
      </c>
    </row>
    <row r="442" spans="1:6" x14ac:dyDescent="0.3">
      <c r="A442" s="126">
        <v>45475</v>
      </c>
      <c r="B442">
        <f>IF('dash board'!$H$5="Dixon Technologies (India) Ltd.",'DIXON7423-24&amp;24-25'!H441,IF('dash board'!$H$5="Bharat Forge Ltd.",'BHARATFOR 7424-25&amp;23-24'!B441,IF('dash board'!$H$5="Persistent Systems Ltd.",'PERSISTENT 23-24&amp;24-25'!H441,IF('dash board'!$H$5="Ipca Laboratories Ltd.",'IPCALAB 7-4-23&amp;24,24&amp;25'!D441,IF('dash board'!$H$5="MRF Ltd.",'-MRF-7423-24&amp;24-25'!H441,"")))))</f>
        <v>1153.45</v>
      </c>
      <c r="C442">
        <f>IF('dash board'!$H$5="Dixon Technologies (India) Ltd.",'DIXON7423-24&amp;24-25'!D441,IF('dash board'!$H$5="Bharat Forge Ltd.",'BHARATFOR 7424-25&amp;23-24'!D441,IF('dash board'!$H$5="Persistent Systems Ltd.",'PERSISTENT 23-24&amp;24-25'!D441,IF('dash board'!$H$5="Ipca Laboratories Ltd.",'IPCALAB 7-4-23&amp;24,24&amp;25'!H441,IF('dash board'!$H$5="MRF Ltd.",'-MRF-7423-24&amp;24-25'!D441,"")))))</f>
        <v>1172.8</v>
      </c>
      <c r="D442">
        <f>IF('dash board'!$H$5="Dixon Technologies (India) Ltd.",'DIXON7423-24&amp;24-25'!E441,IF('dash board'!$H$5="Bharat Forge Ltd.",'BHARATFOR 7424-25&amp;23-24'!E441,IF('dash board'!$H$5="Persistent Systems Ltd.",'PERSISTENT 23-24&amp;24-25'!E441,IF('dash board'!$H$5="Ipca Laboratories Ltd.",'IPCALAB 7-4-23&amp;24,24&amp;25'!I441,IF('dash board'!$H$5="MRF Ltd.",'-MRF-7423-24&amp;24-25'!E441,"")))))</f>
        <v>1128</v>
      </c>
      <c r="E442">
        <f>IF('dash board'!$H$5="Dixon Technologies (India) Ltd.",'DIXON7423-24&amp;24-25'!C441,IF('dash board'!$H$5="Bharat Forge Ltd.",'BHARATFOR 7424-25&amp;23-24'!C441,IF('dash board'!$H$5="Persistent Systems Ltd.",'PERSISTENT 23-24&amp;24-25'!C441,IF('dash board'!$H$5="Ipca Laboratories Ltd.",'IPCALAB 7-4-23&amp;24,24&amp;25'!G441,IF('dash board'!$H$5="MRF Ltd.",'-MRF-7423-24&amp;24-25'!C441,"")))))</f>
        <v>1132</v>
      </c>
      <c r="F442">
        <f>IF('dash board'!$H$5="Dixon Technologies (India) Ltd.",'DIXON7423-24&amp;24-25'!L441,IF('dash board'!$H$5="Bharat Forge Ltd.",'BHARATFOR 7424-25&amp;23-24'!L441,IF('dash board'!$H$5="Persistent Systems Ltd.",'PERSISTENT 23-24&amp;24-25'!L441,IF('dash board'!$H$5="Ipca Laboratories Ltd.",'IPCALAB 7-4-23&amp;24,24&amp;25'!F441,IF('dash board'!$H$5="MRF Ltd.",'-MRF-7423-24&amp;24-25'!L441,"")))))</f>
        <v>950710</v>
      </c>
    </row>
    <row r="443" spans="1:6" x14ac:dyDescent="0.3">
      <c r="A443" s="126">
        <v>45474</v>
      </c>
      <c r="B443">
        <f>IF('dash board'!$H$5="Dixon Technologies (India) Ltd.",'DIXON7423-24&amp;24-25'!H442,IF('dash board'!$H$5="Bharat Forge Ltd.",'BHARATFOR 7424-25&amp;23-24'!B442,IF('dash board'!$H$5="Persistent Systems Ltd.",'PERSISTENT 23-24&amp;24-25'!H442,IF('dash board'!$H$5="Ipca Laboratories Ltd.",'IPCALAB 7-4-23&amp;24,24&amp;25'!D442,IF('dash board'!$H$5="MRF Ltd.",'-MRF-7423-24&amp;24-25'!H442,"")))))</f>
        <v>1131.5999999999999</v>
      </c>
      <c r="C443">
        <f>IF('dash board'!$H$5="Dixon Technologies (India) Ltd.",'DIXON7423-24&amp;24-25'!D442,IF('dash board'!$H$5="Bharat Forge Ltd.",'BHARATFOR 7424-25&amp;23-24'!D442,IF('dash board'!$H$5="Persistent Systems Ltd.",'PERSISTENT 23-24&amp;24-25'!D442,IF('dash board'!$H$5="Ipca Laboratories Ltd.",'IPCALAB 7-4-23&amp;24,24&amp;25'!H442,IF('dash board'!$H$5="MRF Ltd.",'-MRF-7423-24&amp;24-25'!D442,"")))))</f>
        <v>1146</v>
      </c>
      <c r="D443">
        <f>IF('dash board'!$H$5="Dixon Technologies (India) Ltd.",'DIXON7423-24&amp;24-25'!E442,IF('dash board'!$H$5="Bharat Forge Ltd.",'BHARATFOR 7424-25&amp;23-24'!E442,IF('dash board'!$H$5="Persistent Systems Ltd.",'PERSISTENT 23-24&amp;24-25'!E442,IF('dash board'!$H$5="Ipca Laboratories Ltd.",'IPCALAB 7-4-23&amp;24,24&amp;25'!I442,IF('dash board'!$H$5="MRF Ltd.",'-MRF-7423-24&amp;24-25'!E442,"")))))</f>
        <v>1113.3</v>
      </c>
      <c r="E443">
        <f>IF('dash board'!$H$5="Dixon Technologies (India) Ltd.",'DIXON7423-24&amp;24-25'!C442,IF('dash board'!$H$5="Bharat Forge Ltd.",'BHARATFOR 7424-25&amp;23-24'!C442,IF('dash board'!$H$5="Persistent Systems Ltd.",'PERSISTENT 23-24&amp;24-25'!C442,IF('dash board'!$H$5="Ipca Laboratories Ltd.",'IPCALAB 7-4-23&amp;24,24&amp;25'!G442,IF('dash board'!$H$5="MRF Ltd.",'-MRF-7423-24&amp;24-25'!C442,"")))))</f>
        <v>1136</v>
      </c>
      <c r="F443">
        <f>IF('dash board'!$H$5="Dixon Technologies (India) Ltd.",'DIXON7423-24&amp;24-25'!L442,IF('dash board'!$H$5="Bharat Forge Ltd.",'BHARATFOR 7424-25&amp;23-24'!L442,IF('dash board'!$H$5="Persistent Systems Ltd.",'PERSISTENT 23-24&amp;24-25'!L442,IF('dash board'!$H$5="Ipca Laboratories Ltd.",'IPCALAB 7-4-23&amp;24,24&amp;25'!F442,IF('dash board'!$H$5="MRF Ltd.",'-MRF-7423-24&amp;24-25'!L442,"")))))</f>
        <v>956188</v>
      </c>
    </row>
    <row r="444" spans="1:6" x14ac:dyDescent="0.3">
      <c r="A444" s="126">
        <v>45471</v>
      </c>
      <c r="B444">
        <f>IF('dash board'!$H$5="Dixon Technologies (India) Ltd.",'DIXON7423-24&amp;24-25'!H443,IF('dash board'!$H$5="Bharat Forge Ltd.",'BHARATFOR 7424-25&amp;23-24'!B443,IF('dash board'!$H$5="Persistent Systems Ltd.",'PERSISTENT 23-24&amp;24-25'!H443,IF('dash board'!$H$5="Ipca Laboratories Ltd.",'IPCALAB 7-4-23&amp;24,24&amp;25'!D443,IF('dash board'!$H$5="MRF Ltd.",'-MRF-7423-24&amp;24-25'!H443,"")))))</f>
        <v>1135.25</v>
      </c>
      <c r="C444">
        <f>IF('dash board'!$H$5="Dixon Technologies (India) Ltd.",'DIXON7423-24&amp;24-25'!D443,IF('dash board'!$H$5="Bharat Forge Ltd.",'BHARATFOR 7424-25&amp;23-24'!D443,IF('dash board'!$H$5="Persistent Systems Ltd.",'PERSISTENT 23-24&amp;24-25'!D443,IF('dash board'!$H$5="Ipca Laboratories Ltd.",'IPCALAB 7-4-23&amp;24,24&amp;25'!H443,IF('dash board'!$H$5="MRF Ltd.",'-MRF-7423-24&amp;24-25'!D443,"")))))</f>
        <v>1147.9000000000001</v>
      </c>
      <c r="D444">
        <f>IF('dash board'!$H$5="Dixon Technologies (India) Ltd.",'DIXON7423-24&amp;24-25'!E443,IF('dash board'!$H$5="Bharat Forge Ltd.",'BHARATFOR 7424-25&amp;23-24'!E443,IF('dash board'!$H$5="Persistent Systems Ltd.",'PERSISTENT 23-24&amp;24-25'!E443,IF('dash board'!$H$5="Ipca Laboratories Ltd.",'IPCALAB 7-4-23&amp;24,24&amp;25'!I443,IF('dash board'!$H$5="MRF Ltd.",'-MRF-7423-24&amp;24-25'!E443,"")))))</f>
        <v>1130.8</v>
      </c>
      <c r="E444">
        <f>IF('dash board'!$H$5="Dixon Technologies (India) Ltd.",'DIXON7423-24&amp;24-25'!C443,IF('dash board'!$H$5="Bharat Forge Ltd.",'BHARATFOR 7424-25&amp;23-24'!C443,IF('dash board'!$H$5="Persistent Systems Ltd.",'PERSISTENT 23-24&amp;24-25'!C443,IF('dash board'!$H$5="Ipca Laboratories Ltd.",'IPCALAB 7-4-23&amp;24,24&amp;25'!G443,IF('dash board'!$H$5="MRF Ltd.",'-MRF-7423-24&amp;24-25'!C443,"")))))</f>
        <v>1137.9000000000001</v>
      </c>
      <c r="F444">
        <f>IF('dash board'!$H$5="Dixon Technologies (India) Ltd.",'DIXON7423-24&amp;24-25'!L443,IF('dash board'!$H$5="Bharat Forge Ltd.",'BHARATFOR 7424-25&amp;23-24'!L443,IF('dash board'!$H$5="Persistent Systems Ltd.",'PERSISTENT 23-24&amp;24-25'!L443,IF('dash board'!$H$5="Ipca Laboratories Ltd.",'IPCALAB 7-4-23&amp;24,24&amp;25'!F443,IF('dash board'!$H$5="MRF Ltd.",'-MRF-7423-24&amp;24-25'!L443,"")))))</f>
        <v>437651</v>
      </c>
    </row>
    <row r="445" spans="1:6" x14ac:dyDescent="0.3">
      <c r="A445" s="126">
        <v>45470</v>
      </c>
      <c r="B445">
        <f>IF('dash board'!$H$5="Dixon Technologies (India) Ltd.",'DIXON7423-24&amp;24-25'!H444,IF('dash board'!$H$5="Bharat Forge Ltd.",'BHARATFOR 7424-25&amp;23-24'!B444,IF('dash board'!$H$5="Persistent Systems Ltd.",'PERSISTENT 23-24&amp;24-25'!H444,IF('dash board'!$H$5="Ipca Laboratories Ltd.",'IPCALAB 7-4-23&amp;24,24&amp;25'!D444,IF('dash board'!$H$5="MRF Ltd.",'-MRF-7423-24&amp;24-25'!H444,"")))))</f>
        <v>1129.7</v>
      </c>
      <c r="C445">
        <f>IF('dash board'!$H$5="Dixon Technologies (India) Ltd.",'DIXON7423-24&amp;24-25'!D444,IF('dash board'!$H$5="Bharat Forge Ltd.",'BHARATFOR 7424-25&amp;23-24'!D444,IF('dash board'!$H$5="Persistent Systems Ltd.",'PERSISTENT 23-24&amp;24-25'!D444,IF('dash board'!$H$5="Ipca Laboratories Ltd.",'IPCALAB 7-4-23&amp;24,24&amp;25'!H444,IF('dash board'!$H$5="MRF Ltd.",'-MRF-7423-24&amp;24-25'!D444,"")))))</f>
        <v>1138.8499999999999</v>
      </c>
      <c r="D445">
        <f>IF('dash board'!$H$5="Dixon Technologies (India) Ltd.",'DIXON7423-24&amp;24-25'!E444,IF('dash board'!$H$5="Bharat Forge Ltd.",'BHARATFOR 7424-25&amp;23-24'!E444,IF('dash board'!$H$5="Persistent Systems Ltd.",'PERSISTENT 23-24&amp;24-25'!E444,IF('dash board'!$H$5="Ipca Laboratories Ltd.",'IPCALAB 7-4-23&amp;24,24&amp;25'!I444,IF('dash board'!$H$5="MRF Ltd.",'-MRF-7423-24&amp;24-25'!E444,"")))))</f>
        <v>1052</v>
      </c>
      <c r="E445">
        <f>IF('dash board'!$H$5="Dixon Technologies (India) Ltd.",'DIXON7423-24&amp;24-25'!C444,IF('dash board'!$H$5="Bharat Forge Ltd.",'BHARATFOR 7424-25&amp;23-24'!C444,IF('dash board'!$H$5="Persistent Systems Ltd.",'PERSISTENT 23-24&amp;24-25'!C444,IF('dash board'!$H$5="Ipca Laboratories Ltd.",'IPCALAB 7-4-23&amp;24,24&amp;25'!G444,IF('dash board'!$H$5="MRF Ltd.",'-MRF-7423-24&amp;24-25'!C444,"")))))</f>
        <v>1052</v>
      </c>
      <c r="F445">
        <f>IF('dash board'!$H$5="Dixon Technologies (India) Ltd.",'DIXON7423-24&amp;24-25'!L444,IF('dash board'!$H$5="Bharat Forge Ltd.",'BHARATFOR 7424-25&amp;23-24'!L444,IF('dash board'!$H$5="Persistent Systems Ltd.",'PERSISTENT 23-24&amp;24-25'!L444,IF('dash board'!$H$5="Ipca Laboratories Ltd.",'IPCALAB 7-4-23&amp;24,24&amp;25'!F444,IF('dash board'!$H$5="MRF Ltd.",'-MRF-7423-24&amp;24-25'!L444,"")))))</f>
        <v>1057281</v>
      </c>
    </row>
    <row r="446" spans="1:6" x14ac:dyDescent="0.3">
      <c r="A446" s="126">
        <v>45469</v>
      </c>
      <c r="B446">
        <f>IF('dash board'!$H$5="Dixon Technologies (India) Ltd.",'DIXON7423-24&amp;24-25'!H445,IF('dash board'!$H$5="Bharat Forge Ltd.",'BHARATFOR 7424-25&amp;23-24'!B445,IF('dash board'!$H$5="Persistent Systems Ltd.",'PERSISTENT 23-24&amp;24-25'!H445,IF('dash board'!$H$5="Ipca Laboratories Ltd.",'IPCALAB 7-4-23&amp;24,24&amp;25'!D445,IF('dash board'!$H$5="MRF Ltd.",'-MRF-7423-24&amp;24-25'!H445,"")))))</f>
        <v>1088.1500000000001</v>
      </c>
      <c r="C446">
        <f>IF('dash board'!$H$5="Dixon Technologies (India) Ltd.",'DIXON7423-24&amp;24-25'!D445,IF('dash board'!$H$5="Bharat Forge Ltd.",'BHARATFOR 7424-25&amp;23-24'!D445,IF('dash board'!$H$5="Persistent Systems Ltd.",'PERSISTENT 23-24&amp;24-25'!D445,IF('dash board'!$H$5="Ipca Laboratories Ltd.",'IPCALAB 7-4-23&amp;24,24&amp;25'!H445,IF('dash board'!$H$5="MRF Ltd.",'-MRF-7423-24&amp;24-25'!D445,"")))))</f>
        <v>1114.3</v>
      </c>
      <c r="D446">
        <f>IF('dash board'!$H$5="Dixon Technologies (India) Ltd.",'DIXON7423-24&amp;24-25'!E445,IF('dash board'!$H$5="Bharat Forge Ltd.",'BHARATFOR 7424-25&amp;23-24'!E445,IF('dash board'!$H$5="Persistent Systems Ltd.",'PERSISTENT 23-24&amp;24-25'!E445,IF('dash board'!$H$5="Ipca Laboratories Ltd.",'IPCALAB 7-4-23&amp;24,24&amp;25'!I445,IF('dash board'!$H$5="MRF Ltd.",'-MRF-7423-24&amp;24-25'!E445,"")))))</f>
        <v>1080</v>
      </c>
      <c r="E446">
        <f>IF('dash board'!$H$5="Dixon Technologies (India) Ltd.",'DIXON7423-24&amp;24-25'!C445,IF('dash board'!$H$5="Bharat Forge Ltd.",'BHARATFOR 7424-25&amp;23-24'!C445,IF('dash board'!$H$5="Persistent Systems Ltd.",'PERSISTENT 23-24&amp;24-25'!C445,IF('dash board'!$H$5="Ipca Laboratories Ltd.",'IPCALAB 7-4-23&amp;24,24&amp;25'!G445,IF('dash board'!$H$5="MRF Ltd.",'-MRF-7423-24&amp;24-25'!C445,"")))))</f>
        <v>1114.3</v>
      </c>
      <c r="F446">
        <f>IF('dash board'!$H$5="Dixon Technologies (India) Ltd.",'DIXON7423-24&amp;24-25'!L445,IF('dash board'!$H$5="Bharat Forge Ltd.",'BHARATFOR 7424-25&amp;23-24'!L445,IF('dash board'!$H$5="Persistent Systems Ltd.",'PERSISTENT 23-24&amp;24-25'!L445,IF('dash board'!$H$5="Ipca Laboratories Ltd.",'IPCALAB 7-4-23&amp;24,24&amp;25'!F445,IF('dash board'!$H$5="MRF Ltd.",'-MRF-7423-24&amp;24-25'!L445,"")))))</f>
        <v>1755171</v>
      </c>
    </row>
    <row r="447" spans="1:6" x14ac:dyDescent="0.3">
      <c r="A447" s="126">
        <v>45468</v>
      </c>
      <c r="B447">
        <f>IF('dash board'!$H$5="Dixon Technologies (India) Ltd.",'DIXON7423-24&amp;24-25'!H446,IF('dash board'!$H$5="Bharat Forge Ltd.",'BHARATFOR 7424-25&amp;23-24'!B446,IF('dash board'!$H$5="Persistent Systems Ltd.",'PERSISTENT 23-24&amp;24-25'!H446,IF('dash board'!$H$5="Ipca Laboratories Ltd.",'IPCALAB 7-4-23&amp;24,24&amp;25'!D446,IF('dash board'!$H$5="MRF Ltd.",'-MRF-7423-24&amp;24-25'!H446,"")))))</f>
        <v>1107.3</v>
      </c>
      <c r="C447">
        <f>IF('dash board'!$H$5="Dixon Technologies (India) Ltd.",'DIXON7423-24&amp;24-25'!D446,IF('dash board'!$H$5="Bharat Forge Ltd.",'BHARATFOR 7424-25&amp;23-24'!D446,IF('dash board'!$H$5="Persistent Systems Ltd.",'PERSISTENT 23-24&amp;24-25'!D446,IF('dash board'!$H$5="Ipca Laboratories Ltd.",'IPCALAB 7-4-23&amp;24,24&amp;25'!H446,IF('dash board'!$H$5="MRF Ltd.",'-MRF-7423-24&amp;24-25'!D446,"")))))</f>
        <v>1119</v>
      </c>
      <c r="D447">
        <f>IF('dash board'!$H$5="Dixon Technologies (India) Ltd.",'DIXON7423-24&amp;24-25'!E446,IF('dash board'!$H$5="Bharat Forge Ltd.",'BHARATFOR 7424-25&amp;23-24'!E446,IF('dash board'!$H$5="Persistent Systems Ltd.",'PERSISTENT 23-24&amp;24-25'!E446,IF('dash board'!$H$5="Ipca Laboratories Ltd.",'IPCALAB 7-4-23&amp;24,24&amp;25'!I446,IF('dash board'!$H$5="MRF Ltd.",'-MRF-7423-24&amp;24-25'!E446,"")))))</f>
        <v>1095.8499999999999</v>
      </c>
      <c r="E447">
        <f>IF('dash board'!$H$5="Dixon Technologies (India) Ltd.",'DIXON7423-24&amp;24-25'!C446,IF('dash board'!$H$5="Bharat Forge Ltd.",'BHARATFOR 7424-25&amp;23-24'!C446,IF('dash board'!$H$5="Persistent Systems Ltd.",'PERSISTENT 23-24&amp;24-25'!C446,IF('dash board'!$H$5="Ipca Laboratories Ltd.",'IPCALAB 7-4-23&amp;24,24&amp;25'!G446,IF('dash board'!$H$5="MRF Ltd.",'-MRF-7423-24&amp;24-25'!C446,"")))))</f>
        <v>1105.7</v>
      </c>
      <c r="F447">
        <f>IF('dash board'!$H$5="Dixon Technologies (India) Ltd.",'DIXON7423-24&amp;24-25'!L446,IF('dash board'!$H$5="Bharat Forge Ltd.",'BHARATFOR 7424-25&amp;23-24'!L446,IF('dash board'!$H$5="Persistent Systems Ltd.",'PERSISTENT 23-24&amp;24-25'!L446,IF('dash board'!$H$5="Ipca Laboratories Ltd.",'IPCALAB 7-4-23&amp;24,24&amp;25'!F446,IF('dash board'!$H$5="MRF Ltd.",'-MRF-7423-24&amp;24-25'!L446,"")))))</f>
        <v>513552</v>
      </c>
    </row>
    <row r="448" spans="1:6" x14ac:dyDescent="0.3">
      <c r="A448" s="126">
        <v>45467</v>
      </c>
      <c r="B448">
        <f>IF('dash board'!$H$5="Dixon Technologies (India) Ltd.",'DIXON7423-24&amp;24-25'!H447,IF('dash board'!$H$5="Bharat Forge Ltd.",'BHARATFOR 7424-25&amp;23-24'!B447,IF('dash board'!$H$5="Persistent Systems Ltd.",'PERSISTENT 23-24&amp;24-25'!H447,IF('dash board'!$H$5="Ipca Laboratories Ltd.",'IPCALAB 7-4-23&amp;24,24&amp;25'!D447,IF('dash board'!$H$5="MRF Ltd.",'-MRF-7423-24&amp;24-25'!H447,"")))))</f>
        <v>1101.75</v>
      </c>
      <c r="C448">
        <f>IF('dash board'!$H$5="Dixon Technologies (India) Ltd.",'DIXON7423-24&amp;24-25'!D447,IF('dash board'!$H$5="Bharat Forge Ltd.",'BHARATFOR 7424-25&amp;23-24'!D447,IF('dash board'!$H$5="Persistent Systems Ltd.",'PERSISTENT 23-24&amp;24-25'!D447,IF('dash board'!$H$5="Ipca Laboratories Ltd.",'IPCALAB 7-4-23&amp;24,24&amp;25'!H447,IF('dash board'!$H$5="MRF Ltd.",'-MRF-7423-24&amp;24-25'!D447,"")))))</f>
        <v>1137.5</v>
      </c>
      <c r="D448">
        <f>IF('dash board'!$H$5="Dixon Technologies (India) Ltd.",'DIXON7423-24&amp;24-25'!E447,IF('dash board'!$H$5="Bharat Forge Ltd.",'BHARATFOR 7424-25&amp;23-24'!E447,IF('dash board'!$H$5="Persistent Systems Ltd.",'PERSISTENT 23-24&amp;24-25'!E447,IF('dash board'!$H$5="Ipca Laboratories Ltd.",'IPCALAB 7-4-23&amp;24,24&amp;25'!I447,IF('dash board'!$H$5="MRF Ltd.",'-MRF-7423-24&amp;24-25'!E447,"")))))</f>
        <v>1090</v>
      </c>
      <c r="E448">
        <f>IF('dash board'!$H$5="Dixon Technologies (India) Ltd.",'DIXON7423-24&amp;24-25'!C447,IF('dash board'!$H$5="Bharat Forge Ltd.",'BHARATFOR 7424-25&amp;23-24'!C447,IF('dash board'!$H$5="Persistent Systems Ltd.",'PERSISTENT 23-24&amp;24-25'!C447,IF('dash board'!$H$5="Ipca Laboratories Ltd.",'IPCALAB 7-4-23&amp;24,24&amp;25'!G447,IF('dash board'!$H$5="MRF Ltd.",'-MRF-7423-24&amp;24-25'!C447,"")))))</f>
        <v>1130</v>
      </c>
      <c r="F448">
        <f>IF('dash board'!$H$5="Dixon Technologies (India) Ltd.",'DIXON7423-24&amp;24-25'!L447,IF('dash board'!$H$5="Bharat Forge Ltd.",'BHARATFOR 7424-25&amp;23-24'!L447,IF('dash board'!$H$5="Persistent Systems Ltd.",'PERSISTENT 23-24&amp;24-25'!L447,IF('dash board'!$H$5="Ipca Laboratories Ltd.",'IPCALAB 7-4-23&amp;24,24&amp;25'!F447,IF('dash board'!$H$5="MRF Ltd.",'-MRF-7423-24&amp;24-25'!L447,"")))))</f>
        <v>772609</v>
      </c>
    </row>
    <row r="449" spans="1:6" x14ac:dyDescent="0.3">
      <c r="A449" s="126">
        <v>45464</v>
      </c>
      <c r="B449">
        <f>IF('dash board'!$H$5="Dixon Technologies (India) Ltd.",'DIXON7423-24&amp;24-25'!H448,IF('dash board'!$H$5="Bharat Forge Ltd.",'BHARATFOR 7424-25&amp;23-24'!B448,IF('dash board'!$H$5="Persistent Systems Ltd.",'PERSISTENT 23-24&amp;24-25'!H448,IF('dash board'!$H$5="Ipca Laboratories Ltd.",'IPCALAB 7-4-23&amp;24,24&amp;25'!D448,IF('dash board'!$H$5="MRF Ltd.",'-MRF-7423-24&amp;24-25'!H448,"")))))</f>
        <v>1125.4000000000001</v>
      </c>
      <c r="C449">
        <f>IF('dash board'!$H$5="Dixon Technologies (India) Ltd.",'DIXON7423-24&amp;24-25'!D448,IF('dash board'!$H$5="Bharat Forge Ltd.",'BHARATFOR 7424-25&amp;23-24'!D448,IF('dash board'!$H$5="Persistent Systems Ltd.",'PERSISTENT 23-24&amp;24-25'!D448,IF('dash board'!$H$5="Ipca Laboratories Ltd.",'IPCALAB 7-4-23&amp;24,24&amp;25'!H448,IF('dash board'!$H$5="MRF Ltd.",'-MRF-7423-24&amp;24-25'!D448,"")))))</f>
        <v>1142</v>
      </c>
      <c r="D449">
        <f>IF('dash board'!$H$5="Dixon Technologies (India) Ltd.",'DIXON7423-24&amp;24-25'!E448,IF('dash board'!$H$5="Bharat Forge Ltd.",'BHARATFOR 7424-25&amp;23-24'!E448,IF('dash board'!$H$5="Persistent Systems Ltd.",'PERSISTENT 23-24&amp;24-25'!E448,IF('dash board'!$H$5="Ipca Laboratories Ltd.",'IPCALAB 7-4-23&amp;24,24&amp;25'!I448,IF('dash board'!$H$5="MRF Ltd.",'-MRF-7423-24&amp;24-25'!E448,"")))))</f>
        <v>1123.2</v>
      </c>
      <c r="E449">
        <f>IF('dash board'!$H$5="Dixon Technologies (India) Ltd.",'DIXON7423-24&amp;24-25'!C448,IF('dash board'!$H$5="Bharat Forge Ltd.",'BHARATFOR 7424-25&amp;23-24'!C448,IF('dash board'!$H$5="Persistent Systems Ltd.",'PERSISTENT 23-24&amp;24-25'!C448,IF('dash board'!$H$5="Ipca Laboratories Ltd.",'IPCALAB 7-4-23&amp;24,24&amp;25'!G448,IF('dash board'!$H$5="MRF Ltd.",'-MRF-7423-24&amp;24-25'!C448,"")))))</f>
        <v>1137.4000000000001</v>
      </c>
      <c r="F449">
        <f>IF('dash board'!$H$5="Dixon Technologies (India) Ltd.",'DIXON7423-24&amp;24-25'!L448,IF('dash board'!$H$5="Bharat Forge Ltd.",'BHARATFOR 7424-25&amp;23-24'!L448,IF('dash board'!$H$5="Persistent Systems Ltd.",'PERSISTENT 23-24&amp;24-25'!L448,IF('dash board'!$H$5="Ipca Laboratories Ltd.",'IPCALAB 7-4-23&amp;24,24&amp;25'!F448,IF('dash board'!$H$5="MRF Ltd.",'-MRF-7423-24&amp;24-25'!L448,"")))))</f>
        <v>278691</v>
      </c>
    </row>
    <row r="450" spans="1:6" x14ac:dyDescent="0.3">
      <c r="A450" s="126">
        <v>45463</v>
      </c>
      <c r="B450">
        <f>IF('dash board'!$H$5="Dixon Technologies (India) Ltd.",'DIXON7423-24&amp;24-25'!H449,IF('dash board'!$H$5="Bharat Forge Ltd.",'BHARATFOR 7424-25&amp;23-24'!B449,IF('dash board'!$H$5="Persistent Systems Ltd.",'PERSISTENT 23-24&amp;24-25'!H449,IF('dash board'!$H$5="Ipca Laboratories Ltd.",'IPCALAB 7-4-23&amp;24,24&amp;25'!D449,IF('dash board'!$H$5="MRF Ltd.",'-MRF-7423-24&amp;24-25'!H449,"")))))</f>
        <v>1136.4000000000001</v>
      </c>
      <c r="C450">
        <f>IF('dash board'!$H$5="Dixon Technologies (India) Ltd.",'DIXON7423-24&amp;24-25'!D449,IF('dash board'!$H$5="Bharat Forge Ltd.",'BHARATFOR 7424-25&amp;23-24'!D449,IF('dash board'!$H$5="Persistent Systems Ltd.",'PERSISTENT 23-24&amp;24-25'!D449,IF('dash board'!$H$5="Ipca Laboratories Ltd.",'IPCALAB 7-4-23&amp;24,24&amp;25'!H449,IF('dash board'!$H$5="MRF Ltd.",'-MRF-7423-24&amp;24-25'!D449,"")))))</f>
        <v>1143.8</v>
      </c>
      <c r="D450">
        <f>IF('dash board'!$H$5="Dixon Technologies (India) Ltd.",'DIXON7423-24&amp;24-25'!E449,IF('dash board'!$H$5="Bharat Forge Ltd.",'BHARATFOR 7424-25&amp;23-24'!E449,IF('dash board'!$H$5="Persistent Systems Ltd.",'PERSISTENT 23-24&amp;24-25'!E449,IF('dash board'!$H$5="Ipca Laboratories Ltd.",'IPCALAB 7-4-23&amp;24,24&amp;25'!I449,IF('dash board'!$H$5="MRF Ltd.",'-MRF-7423-24&amp;24-25'!E449,"")))))</f>
        <v>1124.05</v>
      </c>
      <c r="E450">
        <f>IF('dash board'!$H$5="Dixon Technologies (India) Ltd.",'DIXON7423-24&amp;24-25'!C449,IF('dash board'!$H$5="Bharat Forge Ltd.",'BHARATFOR 7424-25&amp;23-24'!C449,IF('dash board'!$H$5="Persistent Systems Ltd.",'PERSISTENT 23-24&amp;24-25'!C449,IF('dash board'!$H$5="Ipca Laboratories Ltd.",'IPCALAB 7-4-23&amp;24,24&amp;25'!G449,IF('dash board'!$H$5="MRF Ltd.",'-MRF-7423-24&amp;24-25'!C449,"")))))</f>
        <v>1128</v>
      </c>
      <c r="F450">
        <f>IF('dash board'!$H$5="Dixon Technologies (India) Ltd.",'DIXON7423-24&amp;24-25'!L449,IF('dash board'!$H$5="Bharat Forge Ltd.",'BHARATFOR 7424-25&amp;23-24'!L449,IF('dash board'!$H$5="Persistent Systems Ltd.",'PERSISTENT 23-24&amp;24-25'!L449,IF('dash board'!$H$5="Ipca Laboratories Ltd.",'IPCALAB 7-4-23&amp;24,24&amp;25'!F449,IF('dash board'!$H$5="MRF Ltd.",'-MRF-7423-24&amp;24-25'!L449,"")))))</f>
        <v>799558</v>
      </c>
    </row>
    <row r="451" spans="1:6" x14ac:dyDescent="0.3">
      <c r="A451" s="126">
        <v>45462</v>
      </c>
      <c r="B451">
        <f>IF('dash board'!$H$5="Dixon Technologies (India) Ltd.",'DIXON7423-24&amp;24-25'!H450,IF('dash board'!$H$5="Bharat Forge Ltd.",'BHARATFOR 7424-25&amp;23-24'!B450,IF('dash board'!$H$5="Persistent Systems Ltd.",'PERSISTENT 23-24&amp;24-25'!H450,IF('dash board'!$H$5="Ipca Laboratories Ltd.",'IPCALAB 7-4-23&amp;24,24&amp;25'!D450,IF('dash board'!$H$5="MRF Ltd.",'-MRF-7423-24&amp;24-25'!H450,"")))))</f>
        <v>1125.45</v>
      </c>
      <c r="C451">
        <f>IF('dash board'!$H$5="Dixon Technologies (India) Ltd.",'DIXON7423-24&amp;24-25'!D450,IF('dash board'!$H$5="Bharat Forge Ltd.",'BHARATFOR 7424-25&amp;23-24'!D450,IF('dash board'!$H$5="Persistent Systems Ltd.",'PERSISTENT 23-24&amp;24-25'!D450,IF('dash board'!$H$5="Ipca Laboratories Ltd.",'IPCALAB 7-4-23&amp;24,24&amp;25'!H450,IF('dash board'!$H$5="MRF Ltd.",'-MRF-7423-24&amp;24-25'!D450,"")))))</f>
        <v>1139.4000000000001</v>
      </c>
      <c r="D451">
        <f>IF('dash board'!$H$5="Dixon Technologies (India) Ltd.",'DIXON7423-24&amp;24-25'!E450,IF('dash board'!$H$5="Bharat Forge Ltd.",'BHARATFOR 7424-25&amp;23-24'!E450,IF('dash board'!$H$5="Persistent Systems Ltd.",'PERSISTENT 23-24&amp;24-25'!E450,IF('dash board'!$H$5="Ipca Laboratories Ltd.",'IPCALAB 7-4-23&amp;24,24&amp;25'!I450,IF('dash board'!$H$5="MRF Ltd.",'-MRF-7423-24&amp;24-25'!E450,"")))))</f>
        <v>1124.05</v>
      </c>
      <c r="E451">
        <f>IF('dash board'!$H$5="Dixon Technologies (India) Ltd.",'DIXON7423-24&amp;24-25'!C450,IF('dash board'!$H$5="Bharat Forge Ltd.",'BHARATFOR 7424-25&amp;23-24'!C450,IF('dash board'!$H$5="Persistent Systems Ltd.",'PERSISTENT 23-24&amp;24-25'!C450,IF('dash board'!$H$5="Ipca Laboratories Ltd.",'IPCALAB 7-4-23&amp;24,24&amp;25'!G450,IF('dash board'!$H$5="MRF Ltd.",'-MRF-7423-24&amp;24-25'!C450,"")))))</f>
        <v>1139.4000000000001</v>
      </c>
      <c r="F451">
        <f>IF('dash board'!$H$5="Dixon Technologies (India) Ltd.",'DIXON7423-24&amp;24-25'!L450,IF('dash board'!$H$5="Bharat Forge Ltd.",'BHARATFOR 7424-25&amp;23-24'!L450,IF('dash board'!$H$5="Persistent Systems Ltd.",'PERSISTENT 23-24&amp;24-25'!L450,IF('dash board'!$H$5="Ipca Laboratories Ltd.",'IPCALAB 7-4-23&amp;24,24&amp;25'!F450,IF('dash board'!$H$5="MRF Ltd.",'-MRF-7423-24&amp;24-25'!L450,"")))))</f>
        <v>558269</v>
      </c>
    </row>
    <row r="452" spans="1:6" x14ac:dyDescent="0.3">
      <c r="A452" s="126">
        <v>45461</v>
      </c>
      <c r="B452">
        <f>IF('dash board'!$H$5="Dixon Technologies (India) Ltd.",'DIXON7423-24&amp;24-25'!H451,IF('dash board'!$H$5="Bharat Forge Ltd.",'BHARATFOR 7424-25&amp;23-24'!B451,IF('dash board'!$H$5="Persistent Systems Ltd.",'PERSISTENT 23-24&amp;24-25'!H451,IF('dash board'!$H$5="Ipca Laboratories Ltd.",'IPCALAB 7-4-23&amp;24,24&amp;25'!D451,IF('dash board'!$H$5="MRF Ltd.",'-MRF-7423-24&amp;24-25'!H451,"")))))</f>
        <v>1133.4000000000001</v>
      </c>
      <c r="C452">
        <f>IF('dash board'!$H$5="Dixon Technologies (India) Ltd.",'DIXON7423-24&amp;24-25'!D451,IF('dash board'!$H$5="Bharat Forge Ltd.",'BHARATFOR 7424-25&amp;23-24'!D451,IF('dash board'!$H$5="Persistent Systems Ltd.",'PERSISTENT 23-24&amp;24-25'!D451,IF('dash board'!$H$5="Ipca Laboratories Ltd.",'IPCALAB 7-4-23&amp;24,24&amp;25'!H451,IF('dash board'!$H$5="MRF Ltd.",'-MRF-7423-24&amp;24-25'!D451,"")))))</f>
        <v>1171.4000000000001</v>
      </c>
      <c r="D452">
        <f>IF('dash board'!$H$5="Dixon Technologies (India) Ltd.",'DIXON7423-24&amp;24-25'!E451,IF('dash board'!$H$5="Bharat Forge Ltd.",'BHARATFOR 7424-25&amp;23-24'!E451,IF('dash board'!$H$5="Persistent Systems Ltd.",'PERSISTENT 23-24&amp;24-25'!E451,IF('dash board'!$H$5="Ipca Laboratories Ltd.",'IPCALAB 7-4-23&amp;24,24&amp;25'!I451,IF('dash board'!$H$5="MRF Ltd.",'-MRF-7423-24&amp;24-25'!E451,"")))))</f>
        <v>1130.05</v>
      </c>
      <c r="E452">
        <f>IF('dash board'!$H$5="Dixon Technologies (India) Ltd.",'DIXON7423-24&amp;24-25'!C451,IF('dash board'!$H$5="Bharat Forge Ltd.",'BHARATFOR 7424-25&amp;23-24'!C451,IF('dash board'!$H$5="Persistent Systems Ltd.",'PERSISTENT 23-24&amp;24-25'!C451,IF('dash board'!$H$5="Ipca Laboratories Ltd.",'IPCALAB 7-4-23&amp;24,24&amp;25'!G451,IF('dash board'!$H$5="MRF Ltd.",'-MRF-7423-24&amp;24-25'!C451,"")))))</f>
        <v>1169</v>
      </c>
      <c r="F452">
        <f>IF('dash board'!$H$5="Dixon Technologies (India) Ltd.",'DIXON7423-24&amp;24-25'!L451,IF('dash board'!$H$5="Bharat Forge Ltd.",'BHARATFOR 7424-25&amp;23-24'!L451,IF('dash board'!$H$5="Persistent Systems Ltd.",'PERSISTENT 23-24&amp;24-25'!L451,IF('dash board'!$H$5="Ipca Laboratories Ltd.",'IPCALAB 7-4-23&amp;24,24&amp;25'!F451,IF('dash board'!$H$5="MRF Ltd.",'-MRF-7423-24&amp;24-25'!L451,"")))))</f>
        <v>373279</v>
      </c>
    </row>
    <row r="453" spans="1:6" x14ac:dyDescent="0.3">
      <c r="A453" s="126">
        <v>45457</v>
      </c>
      <c r="B453">
        <f>IF('dash board'!$H$5="Dixon Technologies (India) Ltd.",'DIXON7423-24&amp;24-25'!H452,IF('dash board'!$H$5="Bharat Forge Ltd.",'BHARATFOR 7424-25&amp;23-24'!B452,IF('dash board'!$H$5="Persistent Systems Ltd.",'PERSISTENT 23-24&amp;24-25'!H452,IF('dash board'!$H$5="Ipca Laboratories Ltd.",'IPCALAB 7-4-23&amp;24,24&amp;25'!D452,IF('dash board'!$H$5="MRF Ltd.",'-MRF-7423-24&amp;24-25'!H452,"")))))</f>
        <v>1162.8499999999999</v>
      </c>
      <c r="C453">
        <f>IF('dash board'!$H$5="Dixon Technologies (India) Ltd.",'DIXON7423-24&amp;24-25'!D452,IF('dash board'!$H$5="Bharat Forge Ltd.",'BHARATFOR 7424-25&amp;23-24'!D452,IF('dash board'!$H$5="Persistent Systems Ltd.",'PERSISTENT 23-24&amp;24-25'!D452,IF('dash board'!$H$5="Ipca Laboratories Ltd.",'IPCALAB 7-4-23&amp;24,24&amp;25'!H452,IF('dash board'!$H$5="MRF Ltd.",'-MRF-7423-24&amp;24-25'!D452,"")))))</f>
        <v>1187.9000000000001</v>
      </c>
      <c r="D453">
        <f>IF('dash board'!$H$5="Dixon Technologies (India) Ltd.",'DIXON7423-24&amp;24-25'!E452,IF('dash board'!$H$5="Bharat Forge Ltd.",'BHARATFOR 7424-25&amp;23-24'!E452,IF('dash board'!$H$5="Persistent Systems Ltd.",'PERSISTENT 23-24&amp;24-25'!E452,IF('dash board'!$H$5="Ipca Laboratories Ltd.",'IPCALAB 7-4-23&amp;24,24&amp;25'!I452,IF('dash board'!$H$5="MRF Ltd.",'-MRF-7423-24&amp;24-25'!E452,"")))))</f>
        <v>1160.5</v>
      </c>
      <c r="E453">
        <f>IF('dash board'!$H$5="Dixon Technologies (India) Ltd.",'DIXON7423-24&amp;24-25'!C452,IF('dash board'!$H$5="Bharat Forge Ltd.",'BHARATFOR 7424-25&amp;23-24'!C452,IF('dash board'!$H$5="Persistent Systems Ltd.",'PERSISTENT 23-24&amp;24-25'!C452,IF('dash board'!$H$5="Ipca Laboratories Ltd.",'IPCALAB 7-4-23&amp;24,24&amp;25'!G452,IF('dash board'!$H$5="MRF Ltd.",'-MRF-7423-24&amp;24-25'!C452,"")))))</f>
        <v>1175</v>
      </c>
      <c r="F453">
        <f>IF('dash board'!$H$5="Dixon Technologies (India) Ltd.",'DIXON7423-24&amp;24-25'!L452,IF('dash board'!$H$5="Bharat Forge Ltd.",'BHARATFOR 7424-25&amp;23-24'!L452,IF('dash board'!$H$5="Persistent Systems Ltd.",'PERSISTENT 23-24&amp;24-25'!L452,IF('dash board'!$H$5="Ipca Laboratories Ltd.",'IPCALAB 7-4-23&amp;24,24&amp;25'!F452,IF('dash board'!$H$5="MRF Ltd.",'-MRF-7423-24&amp;24-25'!L452,"")))))</f>
        <v>524432</v>
      </c>
    </row>
    <row r="454" spans="1:6" x14ac:dyDescent="0.3">
      <c r="A454" s="126">
        <v>45456</v>
      </c>
      <c r="B454">
        <f>IF('dash board'!$H$5="Dixon Technologies (India) Ltd.",'DIXON7423-24&amp;24-25'!H453,IF('dash board'!$H$5="Bharat Forge Ltd.",'BHARATFOR 7424-25&amp;23-24'!B453,IF('dash board'!$H$5="Persistent Systems Ltd.",'PERSISTENT 23-24&amp;24-25'!H453,IF('dash board'!$H$5="Ipca Laboratories Ltd.",'IPCALAB 7-4-23&amp;24,24&amp;25'!D453,IF('dash board'!$H$5="MRF Ltd.",'-MRF-7423-24&amp;24-25'!H453,"")))))</f>
        <v>1181.3499999999999</v>
      </c>
      <c r="C454">
        <f>IF('dash board'!$H$5="Dixon Technologies (India) Ltd.",'DIXON7423-24&amp;24-25'!D453,IF('dash board'!$H$5="Bharat Forge Ltd.",'BHARATFOR 7424-25&amp;23-24'!D453,IF('dash board'!$H$5="Persistent Systems Ltd.",'PERSISTENT 23-24&amp;24-25'!D453,IF('dash board'!$H$5="Ipca Laboratories Ltd.",'IPCALAB 7-4-23&amp;24,24&amp;25'!H453,IF('dash board'!$H$5="MRF Ltd.",'-MRF-7423-24&amp;24-25'!D453,"")))))</f>
        <v>1213.7</v>
      </c>
      <c r="D454">
        <f>IF('dash board'!$H$5="Dixon Technologies (India) Ltd.",'DIXON7423-24&amp;24-25'!E453,IF('dash board'!$H$5="Bharat Forge Ltd.",'BHARATFOR 7424-25&amp;23-24'!E453,IF('dash board'!$H$5="Persistent Systems Ltd.",'PERSISTENT 23-24&amp;24-25'!E453,IF('dash board'!$H$5="Ipca Laboratories Ltd.",'IPCALAB 7-4-23&amp;24,24&amp;25'!I453,IF('dash board'!$H$5="MRF Ltd.",'-MRF-7423-24&amp;24-25'!E453,"")))))</f>
        <v>1175.75</v>
      </c>
      <c r="E454">
        <f>IF('dash board'!$H$5="Dixon Technologies (India) Ltd.",'DIXON7423-24&amp;24-25'!C453,IF('dash board'!$H$5="Bharat Forge Ltd.",'BHARATFOR 7424-25&amp;23-24'!C453,IF('dash board'!$H$5="Persistent Systems Ltd.",'PERSISTENT 23-24&amp;24-25'!C453,IF('dash board'!$H$5="Ipca Laboratories Ltd.",'IPCALAB 7-4-23&amp;24,24&amp;25'!G453,IF('dash board'!$H$5="MRF Ltd.",'-MRF-7423-24&amp;24-25'!C453,"")))))</f>
        <v>1200</v>
      </c>
      <c r="F454">
        <f>IF('dash board'!$H$5="Dixon Technologies (India) Ltd.",'DIXON7423-24&amp;24-25'!L453,IF('dash board'!$H$5="Bharat Forge Ltd.",'BHARATFOR 7424-25&amp;23-24'!L453,IF('dash board'!$H$5="Persistent Systems Ltd.",'PERSISTENT 23-24&amp;24-25'!L453,IF('dash board'!$H$5="Ipca Laboratories Ltd.",'IPCALAB 7-4-23&amp;24,24&amp;25'!F453,IF('dash board'!$H$5="MRF Ltd.",'-MRF-7423-24&amp;24-25'!L453,"")))))</f>
        <v>285975</v>
      </c>
    </row>
    <row r="455" spans="1:6" x14ac:dyDescent="0.3">
      <c r="A455" s="126">
        <v>45455</v>
      </c>
      <c r="B455">
        <f>IF('dash board'!$H$5="Dixon Technologies (India) Ltd.",'DIXON7423-24&amp;24-25'!H454,IF('dash board'!$H$5="Bharat Forge Ltd.",'BHARATFOR 7424-25&amp;23-24'!B454,IF('dash board'!$H$5="Persistent Systems Ltd.",'PERSISTENT 23-24&amp;24-25'!H454,IF('dash board'!$H$5="Ipca Laboratories Ltd.",'IPCALAB 7-4-23&amp;24,24&amp;25'!D454,IF('dash board'!$H$5="MRF Ltd.",'-MRF-7423-24&amp;24-25'!H454,"")))))</f>
        <v>1199.8</v>
      </c>
      <c r="C455">
        <f>IF('dash board'!$H$5="Dixon Technologies (India) Ltd.",'DIXON7423-24&amp;24-25'!D454,IF('dash board'!$H$5="Bharat Forge Ltd.",'BHARATFOR 7424-25&amp;23-24'!D454,IF('dash board'!$H$5="Persistent Systems Ltd.",'PERSISTENT 23-24&amp;24-25'!D454,IF('dash board'!$H$5="Ipca Laboratories Ltd.",'IPCALAB 7-4-23&amp;24,24&amp;25'!H454,IF('dash board'!$H$5="MRF Ltd.",'-MRF-7423-24&amp;24-25'!D454,"")))))</f>
        <v>1210</v>
      </c>
      <c r="D455">
        <f>IF('dash board'!$H$5="Dixon Technologies (India) Ltd.",'DIXON7423-24&amp;24-25'!E454,IF('dash board'!$H$5="Bharat Forge Ltd.",'BHARATFOR 7424-25&amp;23-24'!E454,IF('dash board'!$H$5="Persistent Systems Ltd.",'PERSISTENT 23-24&amp;24-25'!E454,IF('dash board'!$H$5="Ipca Laboratories Ltd.",'IPCALAB 7-4-23&amp;24,24&amp;25'!I454,IF('dash board'!$H$5="MRF Ltd.",'-MRF-7423-24&amp;24-25'!E454,"")))))</f>
        <v>1185</v>
      </c>
      <c r="E455">
        <f>IF('dash board'!$H$5="Dixon Technologies (India) Ltd.",'DIXON7423-24&amp;24-25'!C454,IF('dash board'!$H$5="Bharat Forge Ltd.",'BHARATFOR 7424-25&amp;23-24'!C454,IF('dash board'!$H$5="Persistent Systems Ltd.",'PERSISTENT 23-24&amp;24-25'!C454,IF('dash board'!$H$5="Ipca Laboratories Ltd.",'IPCALAB 7-4-23&amp;24,24&amp;25'!G454,IF('dash board'!$H$5="MRF Ltd.",'-MRF-7423-24&amp;24-25'!C454,"")))))</f>
        <v>1185.55</v>
      </c>
      <c r="F455">
        <f>IF('dash board'!$H$5="Dixon Technologies (India) Ltd.",'DIXON7423-24&amp;24-25'!L454,IF('dash board'!$H$5="Bharat Forge Ltd.",'BHARATFOR 7424-25&amp;23-24'!L454,IF('dash board'!$H$5="Persistent Systems Ltd.",'PERSISTENT 23-24&amp;24-25'!L454,IF('dash board'!$H$5="Ipca Laboratories Ltd.",'IPCALAB 7-4-23&amp;24,24&amp;25'!F454,IF('dash board'!$H$5="MRF Ltd.",'-MRF-7423-24&amp;24-25'!L454,"")))))</f>
        <v>1053240</v>
      </c>
    </row>
    <row r="456" spans="1:6" x14ac:dyDescent="0.3">
      <c r="A456" s="126">
        <v>45454</v>
      </c>
      <c r="B456">
        <f>IF('dash board'!$H$5="Dixon Technologies (India) Ltd.",'DIXON7423-24&amp;24-25'!H455,IF('dash board'!$H$5="Bharat Forge Ltd.",'BHARATFOR 7424-25&amp;23-24'!B455,IF('dash board'!$H$5="Persistent Systems Ltd.",'PERSISTENT 23-24&amp;24-25'!H455,IF('dash board'!$H$5="Ipca Laboratories Ltd.",'IPCALAB 7-4-23&amp;24,24&amp;25'!D455,IF('dash board'!$H$5="MRF Ltd.",'-MRF-7423-24&amp;24-25'!H455,"")))))</f>
        <v>1179.45</v>
      </c>
      <c r="C456">
        <f>IF('dash board'!$H$5="Dixon Technologies (India) Ltd.",'DIXON7423-24&amp;24-25'!D455,IF('dash board'!$H$5="Bharat Forge Ltd.",'BHARATFOR 7424-25&amp;23-24'!D455,IF('dash board'!$H$5="Persistent Systems Ltd.",'PERSISTENT 23-24&amp;24-25'!D455,IF('dash board'!$H$5="Ipca Laboratories Ltd.",'IPCALAB 7-4-23&amp;24,24&amp;25'!H455,IF('dash board'!$H$5="MRF Ltd.",'-MRF-7423-24&amp;24-25'!D455,"")))))</f>
        <v>1188.5</v>
      </c>
      <c r="D456">
        <f>IF('dash board'!$H$5="Dixon Technologies (India) Ltd.",'DIXON7423-24&amp;24-25'!E455,IF('dash board'!$H$5="Bharat Forge Ltd.",'BHARATFOR 7424-25&amp;23-24'!E455,IF('dash board'!$H$5="Persistent Systems Ltd.",'PERSISTENT 23-24&amp;24-25'!E455,IF('dash board'!$H$5="Ipca Laboratories Ltd.",'IPCALAB 7-4-23&amp;24,24&amp;25'!I455,IF('dash board'!$H$5="MRF Ltd.",'-MRF-7423-24&amp;24-25'!E455,"")))))</f>
        <v>1173</v>
      </c>
      <c r="E456">
        <f>IF('dash board'!$H$5="Dixon Technologies (India) Ltd.",'DIXON7423-24&amp;24-25'!C455,IF('dash board'!$H$5="Bharat Forge Ltd.",'BHARATFOR 7424-25&amp;23-24'!C455,IF('dash board'!$H$5="Persistent Systems Ltd.",'PERSISTENT 23-24&amp;24-25'!C455,IF('dash board'!$H$5="Ipca Laboratories Ltd.",'IPCALAB 7-4-23&amp;24,24&amp;25'!G455,IF('dash board'!$H$5="MRF Ltd.",'-MRF-7423-24&amp;24-25'!C455,"")))))</f>
        <v>1179.55</v>
      </c>
      <c r="F456">
        <f>IF('dash board'!$H$5="Dixon Technologies (India) Ltd.",'DIXON7423-24&amp;24-25'!L455,IF('dash board'!$H$5="Bharat Forge Ltd.",'BHARATFOR 7424-25&amp;23-24'!L455,IF('dash board'!$H$5="Persistent Systems Ltd.",'PERSISTENT 23-24&amp;24-25'!L455,IF('dash board'!$H$5="Ipca Laboratories Ltd.",'IPCALAB 7-4-23&amp;24,24&amp;25'!F455,IF('dash board'!$H$5="MRF Ltd.",'-MRF-7423-24&amp;24-25'!L455,"")))))</f>
        <v>942555</v>
      </c>
    </row>
    <row r="457" spans="1:6" x14ac:dyDescent="0.3">
      <c r="A457" s="126">
        <v>45453</v>
      </c>
      <c r="B457">
        <f>IF('dash board'!$H$5="Dixon Technologies (India) Ltd.",'DIXON7423-24&amp;24-25'!H456,IF('dash board'!$H$5="Bharat Forge Ltd.",'BHARATFOR 7424-25&amp;23-24'!B456,IF('dash board'!$H$5="Persistent Systems Ltd.",'PERSISTENT 23-24&amp;24-25'!H456,IF('dash board'!$H$5="Ipca Laboratories Ltd.",'IPCALAB 7-4-23&amp;24,24&amp;25'!D456,IF('dash board'!$H$5="MRF Ltd.",'-MRF-7423-24&amp;24-25'!H456,"")))))</f>
        <v>1173.7</v>
      </c>
      <c r="C457">
        <f>IF('dash board'!$H$5="Dixon Technologies (India) Ltd.",'DIXON7423-24&amp;24-25'!D456,IF('dash board'!$H$5="Bharat Forge Ltd.",'BHARATFOR 7424-25&amp;23-24'!D456,IF('dash board'!$H$5="Persistent Systems Ltd.",'PERSISTENT 23-24&amp;24-25'!D456,IF('dash board'!$H$5="Ipca Laboratories Ltd.",'IPCALAB 7-4-23&amp;24,24&amp;25'!H456,IF('dash board'!$H$5="MRF Ltd.",'-MRF-7423-24&amp;24-25'!D456,"")))))</f>
        <v>1181.95</v>
      </c>
      <c r="D457">
        <f>IF('dash board'!$H$5="Dixon Technologies (India) Ltd.",'DIXON7423-24&amp;24-25'!E456,IF('dash board'!$H$5="Bharat Forge Ltd.",'BHARATFOR 7424-25&amp;23-24'!E456,IF('dash board'!$H$5="Persistent Systems Ltd.",'PERSISTENT 23-24&amp;24-25'!E456,IF('dash board'!$H$5="Ipca Laboratories Ltd.",'IPCALAB 7-4-23&amp;24,24&amp;25'!I456,IF('dash board'!$H$5="MRF Ltd.",'-MRF-7423-24&amp;24-25'!E456,"")))))</f>
        <v>1164.0999999999999</v>
      </c>
      <c r="E457">
        <f>IF('dash board'!$H$5="Dixon Technologies (India) Ltd.",'DIXON7423-24&amp;24-25'!C456,IF('dash board'!$H$5="Bharat Forge Ltd.",'BHARATFOR 7424-25&amp;23-24'!C456,IF('dash board'!$H$5="Persistent Systems Ltd.",'PERSISTENT 23-24&amp;24-25'!C456,IF('dash board'!$H$5="Ipca Laboratories Ltd.",'IPCALAB 7-4-23&amp;24,24&amp;25'!G456,IF('dash board'!$H$5="MRF Ltd.",'-MRF-7423-24&amp;24-25'!C456,"")))))</f>
        <v>1180</v>
      </c>
      <c r="F457">
        <f>IF('dash board'!$H$5="Dixon Technologies (India) Ltd.",'DIXON7423-24&amp;24-25'!L456,IF('dash board'!$H$5="Bharat Forge Ltd.",'BHARATFOR 7424-25&amp;23-24'!L456,IF('dash board'!$H$5="Persistent Systems Ltd.",'PERSISTENT 23-24&amp;24-25'!L456,IF('dash board'!$H$5="Ipca Laboratories Ltd.",'IPCALAB 7-4-23&amp;24,24&amp;25'!F456,IF('dash board'!$H$5="MRF Ltd.",'-MRF-7423-24&amp;24-25'!L456,"")))))</f>
        <v>542486</v>
      </c>
    </row>
    <row r="458" spans="1:6" x14ac:dyDescent="0.3">
      <c r="A458" s="126">
        <v>45450</v>
      </c>
      <c r="B458">
        <f>IF('dash board'!$H$5="Dixon Technologies (India) Ltd.",'DIXON7423-24&amp;24-25'!H457,IF('dash board'!$H$5="Bharat Forge Ltd.",'BHARATFOR 7424-25&amp;23-24'!B457,IF('dash board'!$H$5="Persistent Systems Ltd.",'PERSISTENT 23-24&amp;24-25'!H457,IF('dash board'!$H$5="Ipca Laboratories Ltd.",'IPCALAB 7-4-23&amp;24,24&amp;25'!D457,IF('dash board'!$H$5="MRF Ltd.",'-MRF-7423-24&amp;24-25'!H457,"")))))</f>
        <v>1176.7</v>
      </c>
      <c r="C458">
        <f>IF('dash board'!$H$5="Dixon Technologies (India) Ltd.",'DIXON7423-24&amp;24-25'!D457,IF('dash board'!$H$5="Bharat Forge Ltd.",'BHARATFOR 7424-25&amp;23-24'!D457,IF('dash board'!$H$5="Persistent Systems Ltd.",'PERSISTENT 23-24&amp;24-25'!D457,IF('dash board'!$H$5="Ipca Laboratories Ltd.",'IPCALAB 7-4-23&amp;24,24&amp;25'!H457,IF('dash board'!$H$5="MRF Ltd.",'-MRF-7423-24&amp;24-25'!D457,"")))))</f>
        <v>1186.2</v>
      </c>
      <c r="D458">
        <f>IF('dash board'!$H$5="Dixon Technologies (India) Ltd.",'DIXON7423-24&amp;24-25'!E457,IF('dash board'!$H$5="Bharat Forge Ltd.",'BHARATFOR 7424-25&amp;23-24'!E457,IF('dash board'!$H$5="Persistent Systems Ltd.",'PERSISTENT 23-24&amp;24-25'!E457,IF('dash board'!$H$5="Ipca Laboratories Ltd.",'IPCALAB 7-4-23&amp;24,24&amp;25'!I457,IF('dash board'!$H$5="MRF Ltd.",'-MRF-7423-24&amp;24-25'!E457,"")))))</f>
        <v>1169.7</v>
      </c>
      <c r="E458">
        <f>IF('dash board'!$H$5="Dixon Technologies (India) Ltd.",'DIXON7423-24&amp;24-25'!C457,IF('dash board'!$H$5="Bharat Forge Ltd.",'BHARATFOR 7424-25&amp;23-24'!C457,IF('dash board'!$H$5="Persistent Systems Ltd.",'PERSISTENT 23-24&amp;24-25'!C457,IF('dash board'!$H$5="Ipca Laboratories Ltd.",'IPCALAB 7-4-23&amp;24,24&amp;25'!G457,IF('dash board'!$H$5="MRF Ltd.",'-MRF-7423-24&amp;24-25'!C457,"")))))</f>
        <v>1169.7</v>
      </c>
      <c r="F458">
        <f>IF('dash board'!$H$5="Dixon Technologies (India) Ltd.",'DIXON7423-24&amp;24-25'!L457,IF('dash board'!$H$5="Bharat Forge Ltd.",'BHARATFOR 7424-25&amp;23-24'!L457,IF('dash board'!$H$5="Persistent Systems Ltd.",'PERSISTENT 23-24&amp;24-25'!L457,IF('dash board'!$H$5="Ipca Laboratories Ltd.",'IPCALAB 7-4-23&amp;24,24&amp;25'!F457,IF('dash board'!$H$5="MRF Ltd.",'-MRF-7423-24&amp;24-25'!L457,"")))))</f>
        <v>162598</v>
      </c>
    </row>
    <row r="459" spans="1:6" x14ac:dyDescent="0.3">
      <c r="A459" s="126">
        <v>45449</v>
      </c>
      <c r="B459">
        <f>IF('dash board'!$H$5="Dixon Technologies (India) Ltd.",'DIXON7423-24&amp;24-25'!H458,IF('dash board'!$H$5="Bharat Forge Ltd.",'BHARATFOR 7424-25&amp;23-24'!B458,IF('dash board'!$H$5="Persistent Systems Ltd.",'PERSISTENT 23-24&amp;24-25'!H458,IF('dash board'!$H$5="Ipca Laboratories Ltd.",'IPCALAB 7-4-23&amp;24,24&amp;25'!D458,IF('dash board'!$H$5="MRF Ltd.",'-MRF-7423-24&amp;24-25'!H458,"")))))</f>
        <v>1169.7</v>
      </c>
      <c r="C459">
        <f>IF('dash board'!$H$5="Dixon Technologies (India) Ltd.",'DIXON7423-24&amp;24-25'!D458,IF('dash board'!$H$5="Bharat Forge Ltd.",'BHARATFOR 7424-25&amp;23-24'!D458,IF('dash board'!$H$5="Persistent Systems Ltd.",'PERSISTENT 23-24&amp;24-25'!D458,IF('dash board'!$H$5="Ipca Laboratories Ltd.",'IPCALAB 7-4-23&amp;24,24&amp;25'!H458,IF('dash board'!$H$5="MRF Ltd.",'-MRF-7423-24&amp;24-25'!D458,"")))))</f>
        <v>1182.05</v>
      </c>
      <c r="D459">
        <f>IF('dash board'!$H$5="Dixon Technologies (India) Ltd.",'DIXON7423-24&amp;24-25'!E458,IF('dash board'!$H$5="Bharat Forge Ltd.",'BHARATFOR 7424-25&amp;23-24'!E458,IF('dash board'!$H$5="Persistent Systems Ltd.",'PERSISTENT 23-24&amp;24-25'!E458,IF('dash board'!$H$5="Ipca Laboratories Ltd.",'IPCALAB 7-4-23&amp;24,24&amp;25'!I458,IF('dash board'!$H$5="MRF Ltd.",'-MRF-7423-24&amp;24-25'!E458,"")))))</f>
        <v>1153.5</v>
      </c>
      <c r="E459">
        <f>IF('dash board'!$H$5="Dixon Technologies (India) Ltd.",'DIXON7423-24&amp;24-25'!C458,IF('dash board'!$H$5="Bharat Forge Ltd.",'BHARATFOR 7424-25&amp;23-24'!C458,IF('dash board'!$H$5="Persistent Systems Ltd.",'PERSISTENT 23-24&amp;24-25'!C458,IF('dash board'!$H$5="Ipca Laboratories Ltd.",'IPCALAB 7-4-23&amp;24,24&amp;25'!G458,IF('dash board'!$H$5="MRF Ltd.",'-MRF-7423-24&amp;24-25'!C458,"")))))</f>
        <v>1170.4000000000001</v>
      </c>
      <c r="F459">
        <f>IF('dash board'!$H$5="Dixon Technologies (India) Ltd.",'DIXON7423-24&amp;24-25'!L458,IF('dash board'!$H$5="Bharat Forge Ltd.",'BHARATFOR 7424-25&amp;23-24'!L458,IF('dash board'!$H$5="Persistent Systems Ltd.",'PERSISTENT 23-24&amp;24-25'!L458,IF('dash board'!$H$5="Ipca Laboratories Ltd.",'IPCALAB 7-4-23&amp;24,24&amp;25'!F458,IF('dash board'!$H$5="MRF Ltd.",'-MRF-7423-24&amp;24-25'!L458,"")))))</f>
        <v>323013</v>
      </c>
    </row>
    <row r="460" spans="1:6" x14ac:dyDescent="0.3">
      <c r="A460" s="126">
        <v>45448</v>
      </c>
      <c r="B460">
        <f>IF('dash board'!$H$5="Dixon Technologies (India) Ltd.",'DIXON7423-24&amp;24-25'!H459,IF('dash board'!$H$5="Bharat Forge Ltd.",'BHARATFOR 7424-25&amp;23-24'!B459,IF('dash board'!$H$5="Persistent Systems Ltd.",'PERSISTENT 23-24&amp;24-25'!H459,IF('dash board'!$H$5="Ipca Laboratories Ltd.",'IPCALAB 7-4-23&amp;24,24&amp;25'!D459,IF('dash board'!$H$5="MRF Ltd.",'-MRF-7423-24&amp;24-25'!H459,"")))))</f>
        <v>1161.75</v>
      </c>
      <c r="C460">
        <f>IF('dash board'!$H$5="Dixon Technologies (India) Ltd.",'DIXON7423-24&amp;24-25'!D459,IF('dash board'!$H$5="Bharat Forge Ltd.",'BHARATFOR 7424-25&amp;23-24'!D459,IF('dash board'!$H$5="Persistent Systems Ltd.",'PERSISTENT 23-24&amp;24-25'!D459,IF('dash board'!$H$5="Ipca Laboratories Ltd.",'IPCALAB 7-4-23&amp;24,24&amp;25'!H459,IF('dash board'!$H$5="MRF Ltd.",'-MRF-7423-24&amp;24-25'!D459,"")))))</f>
        <v>1179.95</v>
      </c>
      <c r="D460">
        <f>IF('dash board'!$H$5="Dixon Technologies (India) Ltd.",'DIXON7423-24&amp;24-25'!E459,IF('dash board'!$H$5="Bharat Forge Ltd.",'BHARATFOR 7424-25&amp;23-24'!E459,IF('dash board'!$H$5="Persistent Systems Ltd.",'PERSISTENT 23-24&amp;24-25'!E459,IF('dash board'!$H$5="Ipca Laboratories Ltd.",'IPCALAB 7-4-23&amp;24,24&amp;25'!I459,IF('dash board'!$H$5="MRF Ltd.",'-MRF-7423-24&amp;24-25'!E459,"")))))</f>
        <v>1150</v>
      </c>
      <c r="E460">
        <f>IF('dash board'!$H$5="Dixon Technologies (India) Ltd.",'DIXON7423-24&amp;24-25'!C459,IF('dash board'!$H$5="Bharat Forge Ltd.",'BHARATFOR 7424-25&amp;23-24'!C459,IF('dash board'!$H$5="Persistent Systems Ltd.",'PERSISTENT 23-24&amp;24-25'!C459,IF('dash board'!$H$5="Ipca Laboratories Ltd.",'IPCALAB 7-4-23&amp;24,24&amp;25'!G459,IF('dash board'!$H$5="MRF Ltd.",'-MRF-7423-24&amp;24-25'!C459,"")))))</f>
        <v>1178.7</v>
      </c>
      <c r="F460">
        <f>IF('dash board'!$H$5="Dixon Technologies (India) Ltd.",'DIXON7423-24&amp;24-25'!L459,IF('dash board'!$H$5="Bharat Forge Ltd.",'BHARATFOR 7424-25&amp;23-24'!L459,IF('dash board'!$H$5="Persistent Systems Ltd.",'PERSISTENT 23-24&amp;24-25'!L459,IF('dash board'!$H$5="Ipca Laboratories Ltd.",'IPCALAB 7-4-23&amp;24,24&amp;25'!F459,IF('dash board'!$H$5="MRF Ltd.",'-MRF-7423-24&amp;24-25'!L459,"")))))</f>
        <v>312305</v>
      </c>
    </row>
    <row r="461" spans="1:6" x14ac:dyDescent="0.3">
      <c r="A461" s="126">
        <v>45447</v>
      </c>
      <c r="B461">
        <f>IF('dash board'!$H$5="Dixon Technologies (India) Ltd.",'DIXON7423-24&amp;24-25'!H460,IF('dash board'!$H$5="Bharat Forge Ltd.",'BHARATFOR 7424-25&amp;23-24'!B460,IF('dash board'!$H$5="Persistent Systems Ltd.",'PERSISTENT 23-24&amp;24-25'!H460,IF('dash board'!$H$5="Ipca Laboratories Ltd.",'IPCALAB 7-4-23&amp;24,24&amp;25'!D460,IF('dash board'!$H$5="MRF Ltd.",'-MRF-7423-24&amp;24-25'!H460,"")))))</f>
        <v>1176.3499999999999</v>
      </c>
      <c r="C461">
        <f>IF('dash board'!$H$5="Dixon Technologies (India) Ltd.",'DIXON7423-24&amp;24-25'!D460,IF('dash board'!$H$5="Bharat Forge Ltd.",'BHARATFOR 7424-25&amp;23-24'!D460,IF('dash board'!$H$5="Persistent Systems Ltd.",'PERSISTENT 23-24&amp;24-25'!D460,IF('dash board'!$H$5="Ipca Laboratories Ltd.",'IPCALAB 7-4-23&amp;24,24&amp;25'!H460,IF('dash board'!$H$5="MRF Ltd.",'-MRF-7423-24&amp;24-25'!D460,"")))))</f>
        <v>1186.5</v>
      </c>
      <c r="D461">
        <f>IF('dash board'!$H$5="Dixon Technologies (India) Ltd.",'DIXON7423-24&amp;24-25'!E460,IF('dash board'!$H$5="Bharat Forge Ltd.",'BHARATFOR 7424-25&amp;23-24'!E460,IF('dash board'!$H$5="Persistent Systems Ltd.",'PERSISTENT 23-24&amp;24-25'!E460,IF('dash board'!$H$5="Ipca Laboratories Ltd.",'IPCALAB 7-4-23&amp;24,24&amp;25'!I460,IF('dash board'!$H$5="MRF Ltd.",'-MRF-7423-24&amp;24-25'!E460,"")))))</f>
        <v>1137.5</v>
      </c>
      <c r="E461">
        <f>IF('dash board'!$H$5="Dixon Technologies (India) Ltd.",'DIXON7423-24&amp;24-25'!C460,IF('dash board'!$H$5="Bharat Forge Ltd.",'BHARATFOR 7424-25&amp;23-24'!C460,IF('dash board'!$H$5="Persistent Systems Ltd.",'PERSISTENT 23-24&amp;24-25'!C460,IF('dash board'!$H$5="Ipca Laboratories Ltd.",'IPCALAB 7-4-23&amp;24,24&amp;25'!G460,IF('dash board'!$H$5="MRF Ltd.",'-MRF-7423-24&amp;24-25'!C460,"")))))</f>
        <v>1145.7</v>
      </c>
      <c r="F461">
        <f>IF('dash board'!$H$5="Dixon Technologies (India) Ltd.",'DIXON7423-24&amp;24-25'!L460,IF('dash board'!$H$5="Bharat Forge Ltd.",'BHARATFOR 7424-25&amp;23-24'!L460,IF('dash board'!$H$5="Persistent Systems Ltd.",'PERSISTENT 23-24&amp;24-25'!L460,IF('dash board'!$H$5="Ipca Laboratories Ltd.",'IPCALAB 7-4-23&amp;24,24&amp;25'!F460,IF('dash board'!$H$5="MRF Ltd.",'-MRF-7423-24&amp;24-25'!L460,"")))))</f>
        <v>410432</v>
      </c>
    </row>
    <row r="462" spans="1:6" x14ac:dyDescent="0.3">
      <c r="A462" s="126">
        <v>45446</v>
      </c>
      <c r="B462">
        <f>IF('dash board'!$H$5="Dixon Technologies (India) Ltd.",'DIXON7423-24&amp;24-25'!H461,IF('dash board'!$H$5="Bharat Forge Ltd.",'BHARATFOR 7424-25&amp;23-24'!B461,IF('dash board'!$H$5="Persistent Systems Ltd.",'PERSISTENT 23-24&amp;24-25'!H461,IF('dash board'!$H$5="Ipca Laboratories Ltd.",'IPCALAB 7-4-23&amp;24,24&amp;25'!D461,IF('dash board'!$H$5="MRF Ltd.",'-MRF-7423-24&amp;24-25'!H461,"")))))</f>
        <v>1139.8499999999999</v>
      </c>
      <c r="C462">
        <f>IF('dash board'!$H$5="Dixon Technologies (India) Ltd.",'DIXON7423-24&amp;24-25'!D461,IF('dash board'!$H$5="Bharat Forge Ltd.",'BHARATFOR 7424-25&amp;23-24'!D461,IF('dash board'!$H$5="Persistent Systems Ltd.",'PERSISTENT 23-24&amp;24-25'!D461,IF('dash board'!$H$5="Ipca Laboratories Ltd.",'IPCALAB 7-4-23&amp;24,24&amp;25'!H461,IF('dash board'!$H$5="MRF Ltd.",'-MRF-7423-24&amp;24-25'!D461,"")))))</f>
        <v>1148.1500000000001</v>
      </c>
      <c r="D462">
        <f>IF('dash board'!$H$5="Dixon Technologies (India) Ltd.",'DIXON7423-24&amp;24-25'!E461,IF('dash board'!$H$5="Bharat Forge Ltd.",'BHARATFOR 7424-25&amp;23-24'!E461,IF('dash board'!$H$5="Persistent Systems Ltd.",'PERSISTENT 23-24&amp;24-25'!E461,IF('dash board'!$H$5="Ipca Laboratories Ltd.",'IPCALAB 7-4-23&amp;24,24&amp;25'!I461,IF('dash board'!$H$5="MRF Ltd.",'-MRF-7423-24&amp;24-25'!E461,"")))))</f>
        <v>1073.5999999999999</v>
      </c>
      <c r="E462">
        <f>IF('dash board'!$H$5="Dixon Technologies (India) Ltd.",'DIXON7423-24&amp;24-25'!C461,IF('dash board'!$H$5="Bharat Forge Ltd.",'BHARATFOR 7424-25&amp;23-24'!C461,IF('dash board'!$H$5="Persistent Systems Ltd.",'PERSISTENT 23-24&amp;24-25'!C461,IF('dash board'!$H$5="Ipca Laboratories Ltd.",'IPCALAB 7-4-23&amp;24,24&amp;25'!G461,IF('dash board'!$H$5="MRF Ltd.",'-MRF-7423-24&amp;24-25'!C461,"")))))</f>
        <v>1128</v>
      </c>
      <c r="F462">
        <f>IF('dash board'!$H$5="Dixon Technologies (India) Ltd.",'DIXON7423-24&amp;24-25'!L461,IF('dash board'!$H$5="Bharat Forge Ltd.",'BHARATFOR 7424-25&amp;23-24'!L461,IF('dash board'!$H$5="Persistent Systems Ltd.",'PERSISTENT 23-24&amp;24-25'!L461,IF('dash board'!$H$5="Ipca Laboratories Ltd.",'IPCALAB 7-4-23&amp;24,24&amp;25'!F461,IF('dash board'!$H$5="MRF Ltd.",'-MRF-7423-24&amp;24-25'!L461,"")))))</f>
        <v>1033914</v>
      </c>
    </row>
    <row r="463" spans="1:6" x14ac:dyDescent="0.3">
      <c r="A463" s="126">
        <v>45443</v>
      </c>
      <c r="B463">
        <f>IF('dash board'!$H$5="Dixon Technologies (India) Ltd.",'DIXON7423-24&amp;24-25'!H462,IF('dash board'!$H$5="Bharat Forge Ltd.",'BHARATFOR 7424-25&amp;23-24'!B462,IF('dash board'!$H$5="Persistent Systems Ltd.",'PERSISTENT 23-24&amp;24-25'!H462,IF('dash board'!$H$5="Ipca Laboratories Ltd.",'IPCALAB 7-4-23&amp;24,24&amp;25'!D462,IF('dash board'!$H$5="MRF Ltd.",'-MRF-7423-24&amp;24-25'!H462,"")))))</f>
        <v>1127.3</v>
      </c>
      <c r="C463">
        <f>IF('dash board'!$H$5="Dixon Technologies (India) Ltd.",'DIXON7423-24&amp;24-25'!D462,IF('dash board'!$H$5="Bharat Forge Ltd.",'BHARATFOR 7424-25&amp;23-24'!D462,IF('dash board'!$H$5="Persistent Systems Ltd.",'PERSISTENT 23-24&amp;24-25'!D462,IF('dash board'!$H$5="Ipca Laboratories Ltd.",'IPCALAB 7-4-23&amp;24,24&amp;25'!H462,IF('dash board'!$H$5="MRF Ltd.",'-MRF-7423-24&amp;24-25'!D462,"")))))</f>
        <v>1174.4000000000001</v>
      </c>
      <c r="D463">
        <f>IF('dash board'!$H$5="Dixon Technologies (India) Ltd.",'DIXON7423-24&amp;24-25'!E462,IF('dash board'!$H$5="Bharat Forge Ltd.",'BHARATFOR 7424-25&amp;23-24'!E462,IF('dash board'!$H$5="Persistent Systems Ltd.",'PERSISTENT 23-24&amp;24-25'!E462,IF('dash board'!$H$5="Ipca Laboratories Ltd.",'IPCALAB 7-4-23&amp;24,24&amp;25'!I462,IF('dash board'!$H$5="MRF Ltd.",'-MRF-7423-24&amp;24-25'!E462,"")))))</f>
        <v>1124</v>
      </c>
      <c r="E463">
        <f>IF('dash board'!$H$5="Dixon Technologies (India) Ltd.",'DIXON7423-24&amp;24-25'!C462,IF('dash board'!$H$5="Bharat Forge Ltd.",'BHARATFOR 7424-25&amp;23-24'!C462,IF('dash board'!$H$5="Persistent Systems Ltd.",'PERSISTENT 23-24&amp;24-25'!C462,IF('dash board'!$H$5="Ipca Laboratories Ltd.",'IPCALAB 7-4-23&amp;24,24&amp;25'!G462,IF('dash board'!$H$5="MRF Ltd.",'-MRF-7423-24&amp;24-25'!C462,"")))))</f>
        <v>1174.4000000000001</v>
      </c>
      <c r="F463">
        <f>IF('dash board'!$H$5="Dixon Technologies (India) Ltd.",'DIXON7423-24&amp;24-25'!L462,IF('dash board'!$H$5="Bharat Forge Ltd.",'BHARATFOR 7424-25&amp;23-24'!L462,IF('dash board'!$H$5="Persistent Systems Ltd.",'PERSISTENT 23-24&amp;24-25'!L462,IF('dash board'!$H$5="Ipca Laboratories Ltd.",'IPCALAB 7-4-23&amp;24,24&amp;25'!F462,IF('dash board'!$H$5="MRF Ltd.",'-MRF-7423-24&amp;24-25'!L462,"")))))</f>
        <v>1217343</v>
      </c>
    </row>
    <row r="464" spans="1:6" x14ac:dyDescent="0.3">
      <c r="A464" s="126">
        <v>45442</v>
      </c>
      <c r="B464">
        <f>IF('dash board'!$H$5="Dixon Technologies (India) Ltd.",'DIXON7423-24&amp;24-25'!H463,IF('dash board'!$H$5="Bharat Forge Ltd.",'BHARATFOR 7424-25&amp;23-24'!B463,IF('dash board'!$H$5="Persistent Systems Ltd.",'PERSISTENT 23-24&amp;24-25'!H463,IF('dash board'!$H$5="Ipca Laboratories Ltd.",'IPCALAB 7-4-23&amp;24,24&amp;25'!D463,IF('dash board'!$H$5="MRF Ltd.",'-MRF-7423-24&amp;24-25'!H463,"")))))</f>
        <v>1152.1500000000001</v>
      </c>
      <c r="C464">
        <f>IF('dash board'!$H$5="Dixon Technologies (India) Ltd.",'DIXON7423-24&amp;24-25'!D463,IF('dash board'!$H$5="Bharat Forge Ltd.",'BHARATFOR 7424-25&amp;23-24'!D463,IF('dash board'!$H$5="Persistent Systems Ltd.",'PERSISTENT 23-24&amp;24-25'!D463,IF('dash board'!$H$5="Ipca Laboratories Ltd.",'IPCALAB 7-4-23&amp;24,24&amp;25'!H463,IF('dash board'!$H$5="MRF Ltd.",'-MRF-7423-24&amp;24-25'!D463,"")))))</f>
        <v>1239.9000000000001</v>
      </c>
      <c r="D464">
        <f>IF('dash board'!$H$5="Dixon Technologies (India) Ltd.",'DIXON7423-24&amp;24-25'!E463,IF('dash board'!$H$5="Bharat Forge Ltd.",'BHARATFOR 7424-25&amp;23-24'!E463,IF('dash board'!$H$5="Persistent Systems Ltd.",'PERSISTENT 23-24&amp;24-25'!E463,IF('dash board'!$H$5="Ipca Laboratories Ltd.",'IPCALAB 7-4-23&amp;24,24&amp;25'!I463,IF('dash board'!$H$5="MRF Ltd.",'-MRF-7423-24&amp;24-25'!E463,"")))))</f>
        <v>1146.5999999999999</v>
      </c>
      <c r="E464">
        <f>IF('dash board'!$H$5="Dixon Technologies (India) Ltd.",'DIXON7423-24&amp;24-25'!C463,IF('dash board'!$H$5="Bharat Forge Ltd.",'BHARATFOR 7424-25&amp;23-24'!C463,IF('dash board'!$H$5="Persistent Systems Ltd.",'PERSISTENT 23-24&amp;24-25'!C463,IF('dash board'!$H$5="Ipca Laboratories Ltd.",'IPCALAB 7-4-23&amp;24,24&amp;25'!G463,IF('dash board'!$H$5="MRF Ltd.",'-MRF-7423-24&amp;24-25'!C463,"")))))</f>
        <v>1232.0999999999999</v>
      </c>
      <c r="F464">
        <f>IF('dash board'!$H$5="Dixon Technologies (India) Ltd.",'DIXON7423-24&amp;24-25'!L463,IF('dash board'!$H$5="Bharat Forge Ltd.",'BHARATFOR 7424-25&amp;23-24'!L463,IF('dash board'!$H$5="Persistent Systems Ltd.",'PERSISTENT 23-24&amp;24-25'!L463,IF('dash board'!$H$5="Ipca Laboratories Ltd.",'IPCALAB 7-4-23&amp;24,24&amp;25'!F463,IF('dash board'!$H$5="MRF Ltd.",'-MRF-7423-24&amp;24-25'!L463,"")))))</f>
        <v>2421958</v>
      </c>
    </row>
    <row r="465" spans="1:6" x14ac:dyDescent="0.3">
      <c r="A465" s="126">
        <v>45441</v>
      </c>
      <c r="B465">
        <f>IF('dash board'!$H$5="Dixon Technologies (India) Ltd.",'DIXON7423-24&amp;24-25'!H464,IF('dash board'!$H$5="Bharat Forge Ltd.",'BHARATFOR 7424-25&amp;23-24'!B464,IF('dash board'!$H$5="Persistent Systems Ltd.",'PERSISTENT 23-24&amp;24-25'!H464,IF('dash board'!$H$5="Ipca Laboratories Ltd.",'IPCALAB 7-4-23&amp;24,24&amp;25'!D464,IF('dash board'!$H$5="MRF Ltd.",'-MRF-7423-24&amp;24-25'!H464,"")))))</f>
        <v>1249.4000000000001</v>
      </c>
      <c r="C465">
        <f>IF('dash board'!$H$5="Dixon Technologies (India) Ltd.",'DIXON7423-24&amp;24-25'!D464,IF('dash board'!$H$5="Bharat Forge Ltd.",'BHARATFOR 7424-25&amp;23-24'!D464,IF('dash board'!$H$5="Persistent Systems Ltd.",'PERSISTENT 23-24&amp;24-25'!D464,IF('dash board'!$H$5="Ipca Laboratories Ltd.",'IPCALAB 7-4-23&amp;24,24&amp;25'!H464,IF('dash board'!$H$5="MRF Ltd.",'-MRF-7423-24&amp;24-25'!D464,"")))))</f>
        <v>1291.5999999999999</v>
      </c>
      <c r="D465">
        <f>IF('dash board'!$H$5="Dixon Technologies (India) Ltd.",'DIXON7423-24&amp;24-25'!E464,IF('dash board'!$H$5="Bharat Forge Ltd.",'BHARATFOR 7424-25&amp;23-24'!E464,IF('dash board'!$H$5="Persistent Systems Ltd.",'PERSISTENT 23-24&amp;24-25'!E464,IF('dash board'!$H$5="Ipca Laboratories Ltd.",'IPCALAB 7-4-23&amp;24,24&amp;25'!I464,IF('dash board'!$H$5="MRF Ltd.",'-MRF-7423-24&amp;24-25'!E464,"")))))</f>
        <v>1231.1500000000001</v>
      </c>
      <c r="E465">
        <f>IF('dash board'!$H$5="Dixon Technologies (India) Ltd.",'DIXON7423-24&amp;24-25'!C464,IF('dash board'!$H$5="Bharat Forge Ltd.",'BHARATFOR 7424-25&amp;23-24'!C464,IF('dash board'!$H$5="Persistent Systems Ltd.",'PERSISTENT 23-24&amp;24-25'!C464,IF('dash board'!$H$5="Ipca Laboratories Ltd.",'IPCALAB 7-4-23&amp;24,24&amp;25'!G464,IF('dash board'!$H$5="MRF Ltd.",'-MRF-7423-24&amp;24-25'!C464,"")))))</f>
        <v>1291.5999999999999</v>
      </c>
      <c r="F465">
        <f>IF('dash board'!$H$5="Dixon Technologies (India) Ltd.",'DIXON7423-24&amp;24-25'!L464,IF('dash board'!$H$5="Bharat Forge Ltd.",'BHARATFOR 7424-25&amp;23-24'!L464,IF('dash board'!$H$5="Persistent Systems Ltd.",'PERSISTENT 23-24&amp;24-25'!L464,IF('dash board'!$H$5="Ipca Laboratories Ltd.",'IPCALAB 7-4-23&amp;24,24&amp;25'!F464,IF('dash board'!$H$5="MRF Ltd.",'-MRF-7423-24&amp;24-25'!L464,"")))))</f>
        <v>644782</v>
      </c>
    </row>
    <row r="466" spans="1:6" x14ac:dyDescent="0.3">
      <c r="A466" s="126">
        <v>45440</v>
      </c>
      <c r="B466">
        <f>IF('dash board'!$H$5="Dixon Technologies (India) Ltd.",'DIXON7423-24&amp;24-25'!H465,IF('dash board'!$H$5="Bharat Forge Ltd.",'BHARATFOR 7424-25&amp;23-24'!B465,IF('dash board'!$H$5="Persistent Systems Ltd.",'PERSISTENT 23-24&amp;24-25'!H465,IF('dash board'!$H$5="Ipca Laboratories Ltd.",'IPCALAB 7-4-23&amp;24,24&amp;25'!D465,IF('dash board'!$H$5="MRF Ltd.",'-MRF-7423-24&amp;24-25'!H465,"")))))</f>
        <v>1294</v>
      </c>
      <c r="C466">
        <f>IF('dash board'!$H$5="Dixon Technologies (India) Ltd.",'DIXON7423-24&amp;24-25'!D465,IF('dash board'!$H$5="Bharat Forge Ltd.",'BHARATFOR 7424-25&amp;23-24'!D465,IF('dash board'!$H$5="Persistent Systems Ltd.",'PERSISTENT 23-24&amp;24-25'!D465,IF('dash board'!$H$5="Ipca Laboratories Ltd.",'IPCALAB 7-4-23&amp;24,24&amp;25'!H465,IF('dash board'!$H$5="MRF Ltd.",'-MRF-7423-24&amp;24-25'!D465,"")))))</f>
        <v>1354.5</v>
      </c>
      <c r="D466">
        <f>IF('dash board'!$H$5="Dixon Technologies (India) Ltd.",'DIXON7423-24&amp;24-25'!E465,IF('dash board'!$H$5="Bharat Forge Ltd.",'BHARATFOR 7424-25&amp;23-24'!E465,IF('dash board'!$H$5="Persistent Systems Ltd.",'PERSISTENT 23-24&amp;24-25'!E465,IF('dash board'!$H$5="Ipca Laboratories Ltd.",'IPCALAB 7-4-23&amp;24,24&amp;25'!I465,IF('dash board'!$H$5="MRF Ltd.",'-MRF-7423-24&amp;24-25'!E465,"")))))</f>
        <v>1276.0999999999999</v>
      </c>
      <c r="E466">
        <f>IF('dash board'!$H$5="Dixon Technologies (India) Ltd.",'DIXON7423-24&amp;24-25'!C465,IF('dash board'!$H$5="Bharat Forge Ltd.",'BHARATFOR 7424-25&amp;23-24'!C465,IF('dash board'!$H$5="Persistent Systems Ltd.",'PERSISTENT 23-24&amp;24-25'!C465,IF('dash board'!$H$5="Ipca Laboratories Ltd.",'IPCALAB 7-4-23&amp;24,24&amp;25'!G465,IF('dash board'!$H$5="MRF Ltd.",'-MRF-7423-24&amp;24-25'!C465,"")))))</f>
        <v>1327</v>
      </c>
      <c r="F466">
        <f>IF('dash board'!$H$5="Dixon Technologies (India) Ltd.",'DIXON7423-24&amp;24-25'!L465,IF('dash board'!$H$5="Bharat Forge Ltd.",'BHARATFOR 7424-25&amp;23-24'!L465,IF('dash board'!$H$5="Persistent Systems Ltd.",'PERSISTENT 23-24&amp;24-25'!L465,IF('dash board'!$H$5="Ipca Laboratories Ltd.",'IPCALAB 7-4-23&amp;24,24&amp;25'!F465,IF('dash board'!$H$5="MRF Ltd.",'-MRF-7423-24&amp;24-25'!L465,"")))))</f>
        <v>2025821</v>
      </c>
    </row>
    <row r="467" spans="1:6" x14ac:dyDescent="0.3">
      <c r="A467" s="126">
        <v>45439</v>
      </c>
      <c r="B467">
        <f>IF('dash board'!$H$5="Dixon Technologies (India) Ltd.",'DIXON7423-24&amp;24-25'!H466,IF('dash board'!$H$5="Bharat Forge Ltd.",'BHARATFOR 7424-25&amp;23-24'!B466,IF('dash board'!$H$5="Persistent Systems Ltd.",'PERSISTENT 23-24&amp;24-25'!H466,IF('dash board'!$H$5="Ipca Laboratories Ltd.",'IPCALAB 7-4-23&amp;24,24&amp;25'!D466,IF('dash board'!$H$5="MRF Ltd.",'-MRF-7423-24&amp;24-25'!H466,"")))))</f>
        <v>1319.75</v>
      </c>
      <c r="C467">
        <f>IF('dash board'!$H$5="Dixon Technologies (India) Ltd.",'DIXON7423-24&amp;24-25'!D466,IF('dash board'!$H$5="Bharat Forge Ltd.",'BHARATFOR 7424-25&amp;23-24'!D466,IF('dash board'!$H$5="Persistent Systems Ltd.",'PERSISTENT 23-24&amp;24-25'!D466,IF('dash board'!$H$5="Ipca Laboratories Ltd.",'IPCALAB 7-4-23&amp;24,24&amp;25'!H466,IF('dash board'!$H$5="MRF Ltd.",'-MRF-7423-24&amp;24-25'!D466,"")))))</f>
        <v>1325.7</v>
      </c>
      <c r="D467">
        <f>IF('dash board'!$H$5="Dixon Technologies (India) Ltd.",'DIXON7423-24&amp;24-25'!E466,IF('dash board'!$H$5="Bharat Forge Ltd.",'BHARATFOR 7424-25&amp;23-24'!E466,IF('dash board'!$H$5="Persistent Systems Ltd.",'PERSISTENT 23-24&amp;24-25'!E466,IF('dash board'!$H$5="Ipca Laboratories Ltd.",'IPCALAB 7-4-23&amp;24,24&amp;25'!I466,IF('dash board'!$H$5="MRF Ltd.",'-MRF-7423-24&amp;24-25'!E466,"")))))</f>
        <v>1286.45</v>
      </c>
      <c r="E467">
        <f>IF('dash board'!$H$5="Dixon Technologies (India) Ltd.",'DIXON7423-24&amp;24-25'!C466,IF('dash board'!$H$5="Bharat Forge Ltd.",'BHARATFOR 7424-25&amp;23-24'!C466,IF('dash board'!$H$5="Persistent Systems Ltd.",'PERSISTENT 23-24&amp;24-25'!C466,IF('dash board'!$H$5="Ipca Laboratories Ltd.",'IPCALAB 7-4-23&amp;24,24&amp;25'!G466,IF('dash board'!$H$5="MRF Ltd.",'-MRF-7423-24&amp;24-25'!C466,"")))))</f>
        <v>1296.5999999999999</v>
      </c>
      <c r="F467">
        <f>IF('dash board'!$H$5="Dixon Technologies (India) Ltd.",'DIXON7423-24&amp;24-25'!L466,IF('dash board'!$H$5="Bharat Forge Ltd.",'BHARATFOR 7424-25&amp;23-24'!L466,IF('dash board'!$H$5="Persistent Systems Ltd.",'PERSISTENT 23-24&amp;24-25'!L466,IF('dash board'!$H$5="Ipca Laboratories Ltd.",'IPCALAB 7-4-23&amp;24,24&amp;25'!F466,IF('dash board'!$H$5="MRF Ltd.",'-MRF-7423-24&amp;24-25'!L466,"")))))</f>
        <v>422797</v>
      </c>
    </row>
    <row r="468" spans="1:6" x14ac:dyDescent="0.3">
      <c r="A468" s="126">
        <v>45436</v>
      </c>
      <c r="B468">
        <f>IF('dash board'!$H$5="Dixon Technologies (India) Ltd.",'DIXON7423-24&amp;24-25'!H467,IF('dash board'!$H$5="Bharat Forge Ltd.",'BHARATFOR 7424-25&amp;23-24'!B467,IF('dash board'!$H$5="Persistent Systems Ltd.",'PERSISTENT 23-24&amp;24-25'!H467,IF('dash board'!$H$5="Ipca Laboratories Ltd.",'IPCALAB 7-4-23&amp;24,24&amp;25'!D467,IF('dash board'!$H$5="MRF Ltd.",'-MRF-7423-24&amp;24-25'!H467,"")))))</f>
        <v>1296.5999999999999</v>
      </c>
      <c r="C468">
        <f>IF('dash board'!$H$5="Dixon Technologies (India) Ltd.",'DIXON7423-24&amp;24-25'!D467,IF('dash board'!$H$5="Bharat Forge Ltd.",'BHARATFOR 7424-25&amp;23-24'!D467,IF('dash board'!$H$5="Persistent Systems Ltd.",'PERSISTENT 23-24&amp;24-25'!D467,IF('dash board'!$H$5="Ipca Laboratories Ltd.",'IPCALAB 7-4-23&amp;24,24&amp;25'!H467,IF('dash board'!$H$5="MRF Ltd.",'-MRF-7423-24&amp;24-25'!D467,"")))))</f>
        <v>1310.9</v>
      </c>
      <c r="D468">
        <f>IF('dash board'!$H$5="Dixon Technologies (India) Ltd.",'DIXON7423-24&amp;24-25'!E467,IF('dash board'!$H$5="Bharat Forge Ltd.",'BHARATFOR 7424-25&amp;23-24'!E467,IF('dash board'!$H$5="Persistent Systems Ltd.",'PERSISTENT 23-24&amp;24-25'!E467,IF('dash board'!$H$5="Ipca Laboratories Ltd.",'IPCALAB 7-4-23&amp;24,24&amp;25'!I467,IF('dash board'!$H$5="MRF Ltd.",'-MRF-7423-24&amp;24-25'!E467,"")))))</f>
        <v>1291.3</v>
      </c>
      <c r="E468">
        <f>IF('dash board'!$H$5="Dixon Technologies (India) Ltd.",'DIXON7423-24&amp;24-25'!C467,IF('dash board'!$H$5="Bharat Forge Ltd.",'BHARATFOR 7424-25&amp;23-24'!C467,IF('dash board'!$H$5="Persistent Systems Ltd.",'PERSISTENT 23-24&amp;24-25'!C467,IF('dash board'!$H$5="Ipca Laboratories Ltd.",'IPCALAB 7-4-23&amp;24,24&amp;25'!G467,IF('dash board'!$H$5="MRF Ltd.",'-MRF-7423-24&amp;24-25'!C467,"")))))</f>
        <v>1302.05</v>
      </c>
      <c r="F468">
        <f>IF('dash board'!$H$5="Dixon Technologies (India) Ltd.",'DIXON7423-24&amp;24-25'!L467,IF('dash board'!$H$5="Bharat Forge Ltd.",'BHARATFOR 7424-25&amp;23-24'!L467,IF('dash board'!$H$5="Persistent Systems Ltd.",'PERSISTENT 23-24&amp;24-25'!L467,IF('dash board'!$H$5="Ipca Laboratories Ltd.",'IPCALAB 7-4-23&amp;24,24&amp;25'!F467,IF('dash board'!$H$5="MRF Ltd.",'-MRF-7423-24&amp;24-25'!L467,"")))))</f>
        <v>132016</v>
      </c>
    </row>
    <row r="469" spans="1:6" x14ac:dyDescent="0.3">
      <c r="A469" s="126">
        <v>45435</v>
      </c>
      <c r="B469">
        <f>IF('dash board'!$H$5="Dixon Technologies (India) Ltd.",'DIXON7423-24&amp;24-25'!H468,IF('dash board'!$H$5="Bharat Forge Ltd.",'BHARATFOR 7424-25&amp;23-24'!B468,IF('dash board'!$H$5="Persistent Systems Ltd.",'PERSISTENT 23-24&amp;24-25'!H468,IF('dash board'!$H$5="Ipca Laboratories Ltd.",'IPCALAB 7-4-23&amp;24,24&amp;25'!D468,IF('dash board'!$H$5="MRF Ltd.",'-MRF-7423-24&amp;24-25'!H468,"")))))</f>
        <v>1297.75</v>
      </c>
      <c r="C469">
        <f>IF('dash board'!$H$5="Dixon Technologies (India) Ltd.",'DIXON7423-24&amp;24-25'!D468,IF('dash board'!$H$5="Bharat Forge Ltd.",'BHARATFOR 7424-25&amp;23-24'!D468,IF('dash board'!$H$5="Persistent Systems Ltd.",'PERSISTENT 23-24&amp;24-25'!D468,IF('dash board'!$H$5="Ipca Laboratories Ltd.",'IPCALAB 7-4-23&amp;24,24&amp;25'!H468,IF('dash board'!$H$5="MRF Ltd.",'-MRF-7423-24&amp;24-25'!D468,"")))))</f>
        <v>1319.05</v>
      </c>
      <c r="D469">
        <f>IF('dash board'!$H$5="Dixon Technologies (India) Ltd.",'DIXON7423-24&amp;24-25'!E468,IF('dash board'!$H$5="Bharat Forge Ltd.",'BHARATFOR 7424-25&amp;23-24'!E468,IF('dash board'!$H$5="Persistent Systems Ltd.",'PERSISTENT 23-24&amp;24-25'!E468,IF('dash board'!$H$5="Ipca Laboratories Ltd.",'IPCALAB 7-4-23&amp;24,24&amp;25'!I468,IF('dash board'!$H$5="MRF Ltd.",'-MRF-7423-24&amp;24-25'!E468,"")))))</f>
        <v>1285.2</v>
      </c>
      <c r="E469">
        <f>IF('dash board'!$H$5="Dixon Technologies (India) Ltd.",'DIXON7423-24&amp;24-25'!C468,IF('dash board'!$H$5="Bharat Forge Ltd.",'BHARATFOR 7424-25&amp;23-24'!C468,IF('dash board'!$H$5="Persistent Systems Ltd.",'PERSISTENT 23-24&amp;24-25'!C468,IF('dash board'!$H$5="Ipca Laboratories Ltd.",'IPCALAB 7-4-23&amp;24,24&amp;25'!G468,IF('dash board'!$H$5="MRF Ltd.",'-MRF-7423-24&amp;24-25'!C468,"")))))</f>
        <v>1310.75</v>
      </c>
      <c r="F469">
        <f>IF('dash board'!$H$5="Dixon Technologies (India) Ltd.",'DIXON7423-24&amp;24-25'!L468,IF('dash board'!$H$5="Bharat Forge Ltd.",'BHARATFOR 7424-25&amp;23-24'!L468,IF('dash board'!$H$5="Persistent Systems Ltd.",'PERSISTENT 23-24&amp;24-25'!L468,IF('dash board'!$H$5="Ipca Laboratories Ltd.",'IPCALAB 7-4-23&amp;24,24&amp;25'!F468,IF('dash board'!$H$5="MRF Ltd.",'-MRF-7423-24&amp;24-25'!L468,"")))))</f>
        <v>318132</v>
      </c>
    </row>
    <row r="470" spans="1:6" x14ac:dyDescent="0.3">
      <c r="A470" s="126">
        <v>45434</v>
      </c>
      <c r="B470">
        <f>IF('dash board'!$H$5="Dixon Technologies (India) Ltd.",'DIXON7423-24&amp;24-25'!H469,IF('dash board'!$H$5="Bharat Forge Ltd.",'BHARATFOR 7424-25&amp;23-24'!B469,IF('dash board'!$H$5="Persistent Systems Ltd.",'PERSISTENT 23-24&amp;24-25'!H469,IF('dash board'!$H$5="Ipca Laboratories Ltd.",'IPCALAB 7-4-23&amp;24,24&amp;25'!D469,IF('dash board'!$H$5="MRF Ltd.",'-MRF-7423-24&amp;24-25'!H469,"")))))</f>
        <v>1308.8</v>
      </c>
      <c r="C470">
        <f>IF('dash board'!$H$5="Dixon Technologies (India) Ltd.",'DIXON7423-24&amp;24-25'!D469,IF('dash board'!$H$5="Bharat Forge Ltd.",'BHARATFOR 7424-25&amp;23-24'!D469,IF('dash board'!$H$5="Persistent Systems Ltd.",'PERSISTENT 23-24&amp;24-25'!D469,IF('dash board'!$H$5="Ipca Laboratories Ltd.",'IPCALAB 7-4-23&amp;24,24&amp;25'!H469,IF('dash board'!$H$5="MRF Ltd.",'-MRF-7423-24&amp;24-25'!D469,"")))))</f>
        <v>1327.9</v>
      </c>
      <c r="D470">
        <f>IF('dash board'!$H$5="Dixon Technologies (India) Ltd.",'DIXON7423-24&amp;24-25'!E469,IF('dash board'!$H$5="Bharat Forge Ltd.",'BHARATFOR 7424-25&amp;23-24'!E469,IF('dash board'!$H$5="Persistent Systems Ltd.",'PERSISTENT 23-24&amp;24-25'!E469,IF('dash board'!$H$5="Ipca Laboratories Ltd.",'IPCALAB 7-4-23&amp;24,24&amp;25'!I469,IF('dash board'!$H$5="MRF Ltd.",'-MRF-7423-24&amp;24-25'!E469,"")))))</f>
        <v>1301</v>
      </c>
      <c r="E470">
        <f>IF('dash board'!$H$5="Dixon Technologies (India) Ltd.",'DIXON7423-24&amp;24-25'!C469,IF('dash board'!$H$5="Bharat Forge Ltd.",'BHARATFOR 7424-25&amp;23-24'!C469,IF('dash board'!$H$5="Persistent Systems Ltd.",'PERSISTENT 23-24&amp;24-25'!C469,IF('dash board'!$H$5="Ipca Laboratories Ltd.",'IPCALAB 7-4-23&amp;24,24&amp;25'!G469,IF('dash board'!$H$5="MRF Ltd.",'-MRF-7423-24&amp;24-25'!C469,"")))))</f>
        <v>1327.9</v>
      </c>
      <c r="F470">
        <f>IF('dash board'!$H$5="Dixon Technologies (India) Ltd.",'DIXON7423-24&amp;24-25'!L469,IF('dash board'!$H$5="Bharat Forge Ltd.",'BHARATFOR 7424-25&amp;23-24'!L469,IF('dash board'!$H$5="Persistent Systems Ltd.",'PERSISTENT 23-24&amp;24-25'!L469,IF('dash board'!$H$5="Ipca Laboratories Ltd.",'IPCALAB 7-4-23&amp;24,24&amp;25'!F469,IF('dash board'!$H$5="MRF Ltd.",'-MRF-7423-24&amp;24-25'!L469,"")))))</f>
        <v>170445</v>
      </c>
    </row>
    <row r="471" spans="1:6" x14ac:dyDescent="0.3">
      <c r="A471" s="126">
        <v>45433</v>
      </c>
      <c r="B471">
        <f>IF('dash board'!$H$5="Dixon Technologies (India) Ltd.",'DIXON7423-24&amp;24-25'!H470,IF('dash board'!$H$5="Bharat Forge Ltd.",'BHARATFOR 7424-25&amp;23-24'!B470,IF('dash board'!$H$5="Persistent Systems Ltd.",'PERSISTENT 23-24&amp;24-25'!H470,IF('dash board'!$H$5="Ipca Laboratories Ltd.",'IPCALAB 7-4-23&amp;24,24&amp;25'!D470,IF('dash board'!$H$5="MRF Ltd.",'-MRF-7423-24&amp;24-25'!H470,"")))))</f>
        <v>1318.5</v>
      </c>
      <c r="C471">
        <f>IF('dash board'!$H$5="Dixon Technologies (India) Ltd.",'DIXON7423-24&amp;24-25'!D470,IF('dash board'!$H$5="Bharat Forge Ltd.",'BHARATFOR 7424-25&amp;23-24'!D470,IF('dash board'!$H$5="Persistent Systems Ltd.",'PERSISTENT 23-24&amp;24-25'!D470,IF('dash board'!$H$5="Ipca Laboratories Ltd.",'IPCALAB 7-4-23&amp;24,24&amp;25'!H470,IF('dash board'!$H$5="MRF Ltd.",'-MRF-7423-24&amp;24-25'!D470,"")))))</f>
        <v>1324.7</v>
      </c>
      <c r="D471">
        <f>IF('dash board'!$H$5="Dixon Technologies (India) Ltd.",'DIXON7423-24&amp;24-25'!E470,IF('dash board'!$H$5="Bharat Forge Ltd.",'BHARATFOR 7424-25&amp;23-24'!E470,IF('dash board'!$H$5="Persistent Systems Ltd.",'PERSISTENT 23-24&amp;24-25'!E470,IF('dash board'!$H$5="Ipca Laboratories Ltd.",'IPCALAB 7-4-23&amp;24,24&amp;25'!I470,IF('dash board'!$H$5="MRF Ltd.",'-MRF-7423-24&amp;24-25'!E470,"")))))</f>
        <v>1293.8</v>
      </c>
      <c r="E471">
        <f>IF('dash board'!$H$5="Dixon Technologies (India) Ltd.",'DIXON7423-24&amp;24-25'!C470,IF('dash board'!$H$5="Bharat Forge Ltd.",'BHARATFOR 7424-25&amp;23-24'!C470,IF('dash board'!$H$5="Persistent Systems Ltd.",'PERSISTENT 23-24&amp;24-25'!C470,IF('dash board'!$H$5="Ipca Laboratories Ltd.",'IPCALAB 7-4-23&amp;24,24&amp;25'!G470,IF('dash board'!$H$5="MRF Ltd.",'-MRF-7423-24&amp;24-25'!C470,"")))))</f>
        <v>1310</v>
      </c>
      <c r="F471">
        <f>IF('dash board'!$H$5="Dixon Technologies (India) Ltd.",'DIXON7423-24&amp;24-25'!L470,IF('dash board'!$H$5="Bharat Forge Ltd.",'BHARATFOR 7424-25&amp;23-24'!L470,IF('dash board'!$H$5="Persistent Systems Ltd.",'PERSISTENT 23-24&amp;24-25'!L470,IF('dash board'!$H$5="Ipca Laboratories Ltd.",'IPCALAB 7-4-23&amp;24,24&amp;25'!F470,IF('dash board'!$H$5="MRF Ltd.",'-MRF-7423-24&amp;24-25'!L470,"")))))</f>
        <v>173094</v>
      </c>
    </row>
    <row r="472" spans="1:6" x14ac:dyDescent="0.3">
      <c r="A472" s="126">
        <v>45430</v>
      </c>
      <c r="B472">
        <f>IF('dash board'!$H$5="Dixon Technologies (India) Ltd.",'DIXON7423-24&amp;24-25'!H471,IF('dash board'!$H$5="Bharat Forge Ltd.",'BHARATFOR 7424-25&amp;23-24'!B471,IF('dash board'!$H$5="Persistent Systems Ltd.",'PERSISTENT 23-24&amp;24-25'!H471,IF('dash board'!$H$5="Ipca Laboratories Ltd.",'IPCALAB 7-4-23&amp;24,24&amp;25'!D471,IF('dash board'!$H$5="MRF Ltd.",'-MRF-7423-24&amp;24-25'!H471,"")))))</f>
        <v>1306.95</v>
      </c>
      <c r="C472">
        <f>IF('dash board'!$H$5="Dixon Technologies (India) Ltd.",'DIXON7423-24&amp;24-25'!D471,IF('dash board'!$H$5="Bharat Forge Ltd.",'BHARATFOR 7424-25&amp;23-24'!D471,IF('dash board'!$H$5="Persistent Systems Ltd.",'PERSISTENT 23-24&amp;24-25'!D471,IF('dash board'!$H$5="Ipca Laboratories Ltd.",'IPCALAB 7-4-23&amp;24,24&amp;25'!H471,IF('dash board'!$H$5="MRF Ltd.",'-MRF-7423-24&amp;24-25'!D471,"")))))</f>
        <v>1314.85</v>
      </c>
      <c r="D472">
        <f>IF('dash board'!$H$5="Dixon Technologies (India) Ltd.",'DIXON7423-24&amp;24-25'!E471,IF('dash board'!$H$5="Bharat Forge Ltd.",'BHARATFOR 7424-25&amp;23-24'!E471,IF('dash board'!$H$5="Persistent Systems Ltd.",'PERSISTENT 23-24&amp;24-25'!E471,IF('dash board'!$H$5="Ipca Laboratories Ltd.",'IPCALAB 7-4-23&amp;24,24&amp;25'!I471,IF('dash board'!$H$5="MRF Ltd.",'-MRF-7423-24&amp;24-25'!E471,"")))))</f>
        <v>1283.6500000000001</v>
      </c>
      <c r="E472">
        <f>IF('dash board'!$H$5="Dixon Technologies (India) Ltd.",'DIXON7423-24&amp;24-25'!C471,IF('dash board'!$H$5="Bharat Forge Ltd.",'BHARATFOR 7424-25&amp;23-24'!C471,IF('dash board'!$H$5="Persistent Systems Ltd.",'PERSISTENT 23-24&amp;24-25'!C471,IF('dash board'!$H$5="Ipca Laboratories Ltd.",'IPCALAB 7-4-23&amp;24,24&amp;25'!G471,IF('dash board'!$H$5="MRF Ltd.",'-MRF-7423-24&amp;24-25'!C471,"")))))</f>
        <v>1309.75</v>
      </c>
      <c r="F472">
        <f>IF('dash board'!$H$5="Dixon Technologies (India) Ltd.",'DIXON7423-24&amp;24-25'!L471,IF('dash board'!$H$5="Bharat Forge Ltd.",'BHARATFOR 7424-25&amp;23-24'!L471,IF('dash board'!$H$5="Persistent Systems Ltd.",'PERSISTENT 23-24&amp;24-25'!L471,IF('dash board'!$H$5="Ipca Laboratories Ltd.",'IPCALAB 7-4-23&amp;24,24&amp;25'!F471,IF('dash board'!$H$5="MRF Ltd.",'-MRF-7423-24&amp;24-25'!L471,"")))))</f>
        <v>321671</v>
      </c>
    </row>
    <row r="473" spans="1:6" x14ac:dyDescent="0.3">
      <c r="A473" s="126">
        <v>45429</v>
      </c>
      <c r="B473">
        <f>IF('dash board'!$H$5="Dixon Technologies (India) Ltd.",'DIXON7423-24&amp;24-25'!H472,IF('dash board'!$H$5="Bharat Forge Ltd.",'BHARATFOR 7424-25&amp;23-24'!B472,IF('dash board'!$H$5="Persistent Systems Ltd.",'PERSISTENT 23-24&amp;24-25'!H472,IF('dash board'!$H$5="Ipca Laboratories Ltd.",'IPCALAB 7-4-23&amp;24,24&amp;25'!D472,IF('dash board'!$H$5="MRF Ltd.",'-MRF-7423-24&amp;24-25'!H472,"")))))</f>
        <v>1309.75</v>
      </c>
      <c r="C473">
        <f>IF('dash board'!$H$5="Dixon Technologies (India) Ltd.",'DIXON7423-24&amp;24-25'!D472,IF('dash board'!$H$5="Bharat Forge Ltd.",'BHARATFOR 7424-25&amp;23-24'!D472,IF('dash board'!$H$5="Persistent Systems Ltd.",'PERSISTENT 23-24&amp;24-25'!D472,IF('dash board'!$H$5="Ipca Laboratories Ltd.",'IPCALAB 7-4-23&amp;24,24&amp;25'!H472,IF('dash board'!$H$5="MRF Ltd.",'-MRF-7423-24&amp;24-25'!D472,"")))))</f>
        <v>1334.7</v>
      </c>
      <c r="D473">
        <f>IF('dash board'!$H$5="Dixon Technologies (India) Ltd.",'DIXON7423-24&amp;24-25'!E472,IF('dash board'!$H$5="Bharat Forge Ltd.",'BHARATFOR 7424-25&amp;23-24'!E472,IF('dash board'!$H$5="Persistent Systems Ltd.",'PERSISTENT 23-24&amp;24-25'!E472,IF('dash board'!$H$5="Ipca Laboratories Ltd.",'IPCALAB 7-4-23&amp;24,24&amp;25'!I472,IF('dash board'!$H$5="MRF Ltd.",'-MRF-7423-24&amp;24-25'!E472,"")))))</f>
        <v>1299.55</v>
      </c>
      <c r="E473">
        <f>IF('dash board'!$H$5="Dixon Technologies (India) Ltd.",'DIXON7423-24&amp;24-25'!C472,IF('dash board'!$H$5="Bharat Forge Ltd.",'BHARATFOR 7424-25&amp;23-24'!C472,IF('dash board'!$H$5="Persistent Systems Ltd.",'PERSISTENT 23-24&amp;24-25'!C472,IF('dash board'!$H$5="Ipca Laboratories Ltd.",'IPCALAB 7-4-23&amp;24,24&amp;25'!G472,IF('dash board'!$H$5="MRF Ltd.",'-MRF-7423-24&amp;24-25'!C472,"")))))</f>
        <v>1308.6500000000001</v>
      </c>
      <c r="F473">
        <f>IF('dash board'!$H$5="Dixon Technologies (India) Ltd.",'DIXON7423-24&amp;24-25'!L472,IF('dash board'!$H$5="Bharat Forge Ltd.",'BHARATFOR 7424-25&amp;23-24'!L472,IF('dash board'!$H$5="Persistent Systems Ltd.",'PERSISTENT 23-24&amp;24-25'!L472,IF('dash board'!$H$5="Ipca Laboratories Ltd.",'IPCALAB 7-4-23&amp;24,24&amp;25'!F472,IF('dash board'!$H$5="MRF Ltd.",'-MRF-7423-24&amp;24-25'!L472,"")))))</f>
        <v>31324</v>
      </c>
    </row>
    <row r="474" spans="1:6" x14ac:dyDescent="0.3">
      <c r="A474" s="126">
        <v>45428</v>
      </c>
      <c r="B474">
        <f>IF('dash board'!$H$5="Dixon Technologies (India) Ltd.",'DIXON7423-24&amp;24-25'!H473,IF('dash board'!$H$5="Bharat Forge Ltd.",'BHARATFOR 7424-25&amp;23-24'!B473,IF('dash board'!$H$5="Persistent Systems Ltd.",'PERSISTENT 23-24&amp;24-25'!H473,IF('dash board'!$H$5="Ipca Laboratories Ltd.",'IPCALAB 7-4-23&amp;24,24&amp;25'!D473,IF('dash board'!$H$5="MRF Ltd.",'-MRF-7423-24&amp;24-25'!H473,"")))))</f>
        <v>1301.7</v>
      </c>
      <c r="C474">
        <f>IF('dash board'!$H$5="Dixon Technologies (India) Ltd.",'DIXON7423-24&amp;24-25'!D473,IF('dash board'!$H$5="Bharat Forge Ltd.",'BHARATFOR 7424-25&amp;23-24'!D473,IF('dash board'!$H$5="Persistent Systems Ltd.",'PERSISTENT 23-24&amp;24-25'!D473,IF('dash board'!$H$5="Ipca Laboratories Ltd.",'IPCALAB 7-4-23&amp;24,24&amp;25'!H473,IF('dash board'!$H$5="MRF Ltd.",'-MRF-7423-24&amp;24-25'!D473,"")))))</f>
        <v>1306.6500000000001</v>
      </c>
      <c r="D474">
        <f>IF('dash board'!$H$5="Dixon Technologies (India) Ltd.",'DIXON7423-24&amp;24-25'!E473,IF('dash board'!$H$5="Bharat Forge Ltd.",'BHARATFOR 7424-25&amp;23-24'!E473,IF('dash board'!$H$5="Persistent Systems Ltd.",'PERSISTENT 23-24&amp;24-25'!E473,IF('dash board'!$H$5="Ipca Laboratories Ltd.",'IPCALAB 7-4-23&amp;24,24&amp;25'!I473,IF('dash board'!$H$5="MRF Ltd.",'-MRF-7423-24&amp;24-25'!E473,"")))))</f>
        <v>1276.8499999999999</v>
      </c>
      <c r="E474">
        <f>IF('dash board'!$H$5="Dixon Technologies (India) Ltd.",'DIXON7423-24&amp;24-25'!C473,IF('dash board'!$H$5="Bharat Forge Ltd.",'BHARATFOR 7424-25&amp;23-24'!C473,IF('dash board'!$H$5="Persistent Systems Ltd.",'PERSISTENT 23-24&amp;24-25'!C473,IF('dash board'!$H$5="Ipca Laboratories Ltd.",'IPCALAB 7-4-23&amp;24,24&amp;25'!G473,IF('dash board'!$H$5="MRF Ltd.",'-MRF-7423-24&amp;24-25'!C473,"")))))</f>
        <v>1293.95</v>
      </c>
      <c r="F474">
        <f>IF('dash board'!$H$5="Dixon Technologies (India) Ltd.",'DIXON7423-24&amp;24-25'!L473,IF('dash board'!$H$5="Bharat Forge Ltd.",'BHARATFOR 7424-25&amp;23-24'!L473,IF('dash board'!$H$5="Persistent Systems Ltd.",'PERSISTENT 23-24&amp;24-25'!L473,IF('dash board'!$H$5="Ipca Laboratories Ltd.",'IPCALAB 7-4-23&amp;24,24&amp;25'!F473,IF('dash board'!$H$5="MRF Ltd.",'-MRF-7423-24&amp;24-25'!L473,"")))))</f>
        <v>160999</v>
      </c>
    </row>
    <row r="475" spans="1:6" x14ac:dyDescent="0.3">
      <c r="A475" s="126">
        <v>45427</v>
      </c>
      <c r="B475">
        <f>IF('dash board'!$H$5="Dixon Technologies (India) Ltd.",'DIXON7423-24&amp;24-25'!H474,IF('dash board'!$H$5="Bharat Forge Ltd.",'BHARATFOR 7424-25&amp;23-24'!B474,IF('dash board'!$H$5="Persistent Systems Ltd.",'PERSISTENT 23-24&amp;24-25'!H474,IF('dash board'!$H$5="Ipca Laboratories Ltd.",'IPCALAB 7-4-23&amp;24,24&amp;25'!D474,IF('dash board'!$H$5="MRF Ltd.",'-MRF-7423-24&amp;24-25'!H474,"")))))</f>
        <v>1287.5</v>
      </c>
      <c r="C475">
        <f>IF('dash board'!$H$5="Dixon Technologies (India) Ltd.",'DIXON7423-24&amp;24-25'!D474,IF('dash board'!$H$5="Bharat Forge Ltd.",'BHARATFOR 7424-25&amp;23-24'!D474,IF('dash board'!$H$5="Persistent Systems Ltd.",'PERSISTENT 23-24&amp;24-25'!D474,IF('dash board'!$H$5="Ipca Laboratories Ltd.",'IPCALAB 7-4-23&amp;24,24&amp;25'!H474,IF('dash board'!$H$5="MRF Ltd.",'-MRF-7423-24&amp;24-25'!D474,"")))))</f>
        <v>1293.9000000000001</v>
      </c>
      <c r="D475">
        <f>IF('dash board'!$H$5="Dixon Technologies (India) Ltd.",'DIXON7423-24&amp;24-25'!E474,IF('dash board'!$H$5="Bharat Forge Ltd.",'BHARATFOR 7424-25&amp;23-24'!E474,IF('dash board'!$H$5="Persistent Systems Ltd.",'PERSISTENT 23-24&amp;24-25'!E474,IF('dash board'!$H$5="Ipca Laboratories Ltd.",'IPCALAB 7-4-23&amp;24,24&amp;25'!I474,IF('dash board'!$H$5="MRF Ltd.",'-MRF-7423-24&amp;24-25'!E474,"")))))</f>
        <v>1269.8</v>
      </c>
      <c r="E475">
        <f>IF('dash board'!$H$5="Dixon Technologies (India) Ltd.",'DIXON7423-24&amp;24-25'!C474,IF('dash board'!$H$5="Bharat Forge Ltd.",'BHARATFOR 7424-25&amp;23-24'!C474,IF('dash board'!$H$5="Persistent Systems Ltd.",'PERSISTENT 23-24&amp;24-25'!C474,IF('dash board'!$H$5="Ipca Laboratories Ltd.",'IPCALAB 7-4-23&amp;24,24&amp;25'!G474,IF('dash board'!$H$5="MRF Ltd.",'-MRF-7423-24&amp;24-25'!C474,"")))))</f>
        <v>1284.6500000000001</v>
      </c>
      <c r="F475">
        <f>IF('dash board'!$H$5="Dixon Technologies (India) Ltd.",'DIXON7423-24&amp;24-25'!L474,IF('dash board'!$H$5="Bharat Forge Ltd.",'BHARATFOR 7424-25&amp;23-24'!L474,IF('dash board'!$H$5="Persistent Systems Ltd.",'PERSISTENT 23-24&amp;24-25'!L474,IF('dash board'!$H$5="Ipca Laboratories Ltd.",'IPCALAB 7-4-23&amp;24,24&amp;25'!F474,IF('dash board'!$H$5="MRF Ltd.",'-MRF-7423-24&amp;24-25'!L474,"")))))</f>
        <v>87052</v>
      </c>
    </row>
    <row r="476" spans="1:6" x14ac:dyDescent="0.3">
      <c r="A476" s="126">
        <v>45426</v>
      </c>
      <c r="B476">
        <f>IF('dash board'!$H$5="Dixon Technologies (India) Ltd.",'DIXON7423-24&amp;24-25'!H475,IF('dash board'!$H$5="Bharat Forge Ltd.",'BHARATFOR 7424-25&amp;23-24'!B475,IF('dash board'!$H$5="Persistent Systems Ltd.",'PERSISTENT 23-24&amp;24-25'!H475,IF('dash board'!$H$5="Ipca Laboratories Ltd.",'IPCALAB 7-4-23&amp;24,24&amp;25'!D475,IF('dash board'!$H$5="MRF Ltd.",'-MRF-7423-24&amp;24-25'!H475,"")))))</f>
        <v>1276.3</v>
      </c>
      <c r="C476">
        <f>IF('dash board'!$H$5="Dixon Technologies (India) Ltd.",'DIXON7423-24&amp;24-25'!D475,IF('dash board'!$H$5="Bharat Forge Ltd.",'BHARATFOR 7424-25&amp;23-24'!D475,IF('dash board'!$H$5="Persistent Systems Ltd.",'PERSISTENT 23-24&amp;24-25'!D475,IF('dash board'!$H$5="Ipca Laboratories Ltd.",'IPCALAB 7-4-23&amp;24,24&amp;25'!H475,IF('dash board'!$H$5="MRF Ltd.",'-MRF-7423-24&amp;24-25'!D475,"")))))</f>
        <v>1295</v>
      </c>
      <c r="D476">
        <f>IF('dash board'!$H$5="Dixon Technologies (India) Ltd.",'DIXON7423-24&amp;24-25'!E475,IF('dash board'!$H$5="Bharat Forge Ltd.",'BHARATFOR 7424-25&amp;23-24'!E475,IF('dash board'!$H$5="Persistent Systems Ltd.",'PERSISTENT 23-24&amp;24-25'!E475,IF('dash board'!$H$5="Ipca Laboratories Ltd.",'IPCALAB 7-4-23&amp;24,24&amp;25'!I475,IF('dash board'!$H$5="MRF Ltd.",'-MRF-7423-24&amp;24-25'!E475,"")))))</f>
        <v>1266.5</v>
      </c>
      <c r="E476">
        <f>IF('dash board'!$H$5="Dixon Technologies (India) Ltd.",'DIXON7423-24&amp;24-25'!C475,IF('dash board'!$H$5="Bharat Forge Ltd.",'BHARATFOR 7424-25&amp;23-24'!C475,IF('dash board'!$H$5="Persistent Systems Ltd.",'PERSISTENT 23-24&amp;24-25'!C475,IF('dash board'!$H$5="Ipca Laboratories Ltd.",'IPCALAB 7-4-23&amp;24,24&amp;25'!G475,IF('dash board'!$H$5="MRF Ltd.",'-MRF-7423-24&amp;24-25'!C475,"")))))</f>
        <v>1295</v>
      </c>
      <c r="F476">
        <f>IF('dash board'!$H$5="Dixon Technologies (India) Ltd.",'DIXON7423-24&amp;24-25'!L475,IF('dash board'!$H$5="Bharat Forge Ltd.",'BHARATFOR 7424-25&amp;23-24'!L475,IF('dash board'!$H$5="Persistent Systems Ltd.",'PERSISTENT 23-24&amp;24-25'!L475,IF('dash board'!$H$5="Ipca Laboratories Ltd.",'IPCALAB 7-4-23&amp;24,24&amp;25'!F475,IF('dash board'!$H$5="MRF Ltd.",'-MRF-7423-24&amp;24-25'!L475,"")))))</f>
        <v>139522</v>
      </c>
    </row>
    <row r="477" spans="1:6" x14ac:dyDescent="0.3">
      <c r="A477" s="126">
        <v>45425</v>
      </c>
      <c r="B477">
        <f>IF('dash board'!$H$5="Dixon Technologies (India) Ltd.",'DIXON7423-24&amp;24-25'!H476,IF('dash board'!$H$5="Bharat Forge Ltd.",'BHARATFOR 7424-25&amp;23-24'!B476,IF('dash board'!$H$5="Persistent Systems Ltd.",'PERSISTENT 23-24&amp;24-25'!H476,IF('dash board'!$H$5="Ipca Laboratories Ltd.",'IPCALAB 7-4-23&amp;24,24&amp;25'!D476,IF('dash board'!$H$5="MRF Ltd.",'-MRF-7423-24&amp;24-25'!H476,"")))))</f>
        <v>1289.95</v>
      </c>
      <c r="C477">
        <f>IF('dash board'!$H$5="Dixon Technologies (India) Ltd.",'DIXON7423-24&amp;24-25'!D476,IF('dash board'!$H$5="Bharat Forge Ltd.",'BHARATFOR 7424-25&amp;23-24'!D476,IF('dash board'!$H$5="Persistent Systems Ltd.",'PERSISTENT 23-24&amp;24-25'!D476,IF('dash board'!$H$5="Ipca Laboratories Ltd.",'IPCALAB 7-4-23&amp;24,24&amp;25'!H476,IF('dash board'!$H$5="MRF Ltd.",'-MRF-7423-24&amp;24-25'!D476,"")))))</f>
        <v>1305.05</v>
      </c>
      <c r="D477">
        <f>IF('dash board'!$H$5="Dixon Technologies (India) Ltd.",'DIXON7423-24&amp;24-25'!E476,IF('dash board'!$H$5="Bharat Forge Ltd.",'BHARATFOR 7424-25&amp;23-24'!E476,IF('dash board'!$H$5="Persistent Systems Ltd.",'PERSISTENT 23-24&amp;24-25'!E476,IF('dash board'!$H$5="Ipca Laboratories Ltd.",'IPCALAB 7-4-23&amp;24,24&amp;25'!I476,IF('dash board'!$H$5="MRF Ltd.",'-MRF-7423-24&amp;24-25'!E476,"")))))</f>
        <v>1280</v>
      </c>
      <c r="E477">
        <f>IF('dash board'!$H$5="Dixon Technologies (India) Ltd.",'DIXON7423-24&amp;24-25'!C476,IF('dash board'!$H$5="Bharat Forge Ltd.",'BHARATFOR 7424-25&amp;23-24'!C476,IF('dash board'!$H$5="Persistent Systems Ltd.",'PERSISTENT 23-24&amp;24-25'!C476,IF('dash board'!$H$5="Ipca Laboratories Ltd.",'IPCALAB 7-4-23&amp;24,24&amp;25'!G476,IF('dash board'!$H$5="MRF Ltd.",'-MRF-7423-24&amp;24-25'!C476,"")))))</f>
        <v>1300.05</v>
      </c>
      <c r="F477">
        <f>IF('dash board'!$H$5="Dixon Technologies (India) Ltd.",'DIXON7423-24&amp;24-25'!L476,IF('dash board'!$H$5="Bharat Forge Ltd.",'BHARATFOR 7424-25&amp;23-24'!L476,IF('dash board'!$H$5="Persistent Systems Ltd.",'PERSISTENT 23-24&amp;24-25'!L476,IF('dash board'!$H$5="Ipca Laboratories Ltd.",'IPCALAB 7-4-23&amp;24,24&amp;25'!F476,IF('dash board'!$H$5="MRF Ltd.",'-MRF-7423-24&amp;24-25'!L476,"")))))</f>
        <v>280228</v>
      </c>
    </row>
    <row r="478" spans="1:6" x14ac:dyDescent="0.3">
      <c r="A478" s="126">
        <v>45422</v>
      </c>
      <c r="B478">
        <f>IF('dash board'!$H$5="Dixon Technologies (India) Ltd.",'DIXON7423-24&amp;24-25'!H477,IF('dash board'!$H$5="Bharat Forge Ltd.",'BHARATFOR 7424-25&amp;23-24'!B477,IF('dash board'!$H$5="Persistent Systems Ltd.",'PERSISTENT 23-24&amp;24-25'!H477,IF('dash board'!$H$5="Ipca Laboratories Ltd.",'IPCALAB 7-4-23&amp;24,24&amp;25'!D477,IF('dash board'!$H$5="MRF Ltd.",'-MRF-7423-24&amp;24-25'!H477,"")))))</f>
        <v>1298.3</v>
      </c>
      <c r="C478">
        <f>IF('dash board'!$H$5="Dixon Technologies (India) Ltd.",'DIXON7423-24&amp;24-25'!D477,IF('dash board'!$H$5="Bharat Forge Ltd.",'BHARATFOR 7424-25&amp;23-24'!D477,IF('dash board'!$H$5="Persistent Systems Ltd.",'PERSISTENT 23-24&amp;24-25'!D477,IF('dash board'!$H$5="Ipca Laboratories Ltd.",'IPCALAB 7-4-23&amp;24,24&amp;25'!H477,IF('dash board'!$H$5="MRF Ltd.",'-MRF-7423-24&amp;24-25'!D477,"")))))</f>
        <v>1314.3</v>
      </c>
      <c r="D478">
        <f>IF('dash board'!$H$5="Dixon Technologies (India) Ltd.",'DIXON7423-24&amp;24-25'!E477,IF('dash board'!$H$5="Bharat Forge Ltd.",'BHARATFOR 7424-25&amp;23-24'!E477,IF('dash board'!$H$5="Persistent Systems Ltd.",'PERSISTENT 23-24&amp;24-25'!E477,IF('dash board'!$H$5="Ipca Laboratories Ltd.",'IPCALAB 7-4-23&amp;24,24&amp;25'!I477,IF('dash board'!$H$5="MRF Ltd.",'-MRF-7423-24&amp;24-25'!E477,"")))))</f>
        <v>1291.45</v>
      </c>
      <c r="E478">
        <f>IF('dash board'!$H$5="Dixon Technologies (India) Ltd.",'DIXON7423-24&amp;24-25'!C477,IF('dash board'!$H$5="Bharat Forge Ltd.",'BHARATFOR 7424-25&amp;23-24'!C477,IF('dash board'!$H$5="Persistent Systems Ltd.",'PERSISTENT 23-24&amp;24-25'!C477,IF('dash board'!$H$5="Ipca Laboratories Ltd.",'IPCALAB 7-4-23&amp;24,24&amp;25'!G477,IF('dash board'!$H$5="MRF Ltd.",'-MRF-7423-24&amp;24-25'!C477,"")))))</f>
        <v>1301</v>
      </c>
      <c r="F478">
        <f>IF('dash board'!$H$5="Dixon Technologies (India) Ltd.",'DIXON7423-24&amp;24-25'!L477,IF('dash board'!$H$5="Bharat Forge Ltd.",'BHARATFOR 7424-25&amp;23-24'!L477,IF('dash board'!$H$5="Persistent Systems Ltd.",'PERSISTENT 23-24&amp;24-25'!L477,IF('dash board'!$H$5="Ipca Laboratories Ltd.",'IPCALAB 7-4-23&amp;24,24&amp;25'!F477,IF('dash board'!$H$5="MRF Ltd.",'-MRF-7423-24&amp;24-25'!L477,"")))))</f>
        <v>417644</v>
      </c>
    </row>
    <row r="479" spans="1:6" x14ac:dyDescent="0.3">
      <c r="A479" s="126">
        <v>45421</v>
      </c>
      <c r="B479">
        <f>IF('dash board'!$H$5="Dixon Technologies (India) Ltd.",'DIXON7423-24&amp;24-25'!H478,IF('dash board'!$H$5="Bharat Forge Ltd.",'BHARATFOR 7424-25&amp;23-24'!B478,IF('dash board'!$H$5="Persistent Systems Ltd.",'PERSISTENT 23-24&amp;24-25'!H478,IF('dash board'!$H$5="Ipca Laboratories Ltd.",'IPCALAB 7-4-23&amp;24,24&amp;25'!D478,IF('dash board'!$H$5="MRF Ltd.",'-MRF-7423-24&amp;24-25'!H478,"")))))</f>
        <v>1312.95</v>
      </c>
      <c r="C479">
        <f>IF('dash board'!$H$5="Dixon Technologies (India) Ltd.",'DIXON7423-24&amp;24-25'!D478,IF('dash board'!$H$5="Bharat Forge Ltd.",'BHARATFOR 7424-25&amp;23-24'!D478,IF('dash board'!$H$5="Persistent Systems Ltd.",'PERSISTENT 23-24&amp;24-25'!D478,IF('dash board'!$H$5="Ipca Laboratories Ltd.",'IPCALAB 7-4-23&amp;24,24&amp;25'!H478,IF('dash board'!$H$5="MRF Ltd.",'-MRF-7423-24&amp;24-25'!D478,"")))))</f>
        <v>1319.9</v>
      </c>
      <c r="D479">
        <f>IF('dash board'!$H$5="Dixon Technologies (India) Ltd.",'DIXON7423-24&amp;24-25'!E478,IF('dash board'!$H$5="Bharat Forge Ltd.",'BHARATFOR 7424-25&amp;23-24'!E478,IF('dash board'!$H$5="Persistent Systems Ltd.",'PERSISTENT 23-24&amp;24-25'!E478,IF('dash board'!$H$5="Ipca Laboratories Ltd.",'IPCALAB 7-4-23&amp;24,24&amp;25'!I478,IF('dash board'!$H$5="MRF Ltd.",'-MRF-7423-24&amp;24-25'!E478,"")))))</f>
        <v>1283.95</v>
      </c>
      <c r="E479">
        <f>IF('dash board'!$H$5="Dixon Technologies (India) Ltd.",'DIXON7423-24&amp;24-25'!C478,IF('dash board'!$H$5="Bharat Forge Ltd.",'BHARATFOR 7424-25&amp;23-24'!C478,IF('dash board'!$H$5="Persistent Systems Ltd.",'PERSISTENT 23-24&amp;24-25'!C478,IF('dash board'!$H$5="Ipca Laboratories Ltd.",'IPCALAB 7-4-23&amp;24,24&amp;25'!G478,IF('dash board'!$H$5="MRF Ltd.",'-MRF-7423-24&amp;24-25'!C478,"")))))</f>
        <v>1284.25</v>
      </c>
      <c r="F479">
        <f>IF('dash board'!$H$5="Dixon Technologies (India) Ltd.",'DIXON7423-24&amp;24-25'!L478,IF('dash board'!$H$5="Bharat Forge Ltd.",'BHARATFOR 7424-25&amp;23-24'!L478,IF('dash board'!$H$5="Persistent Systems Ltd.",'PERSISTENT 23-24&amp;24-25'!L478,IF('dash board'!$H$5="Ipca Laboratories Ltd.",'IPCALAB 7-4-23&amp;24,24&amp;25'!F478,IF('dash board'!$H$5="MRF Ltd.",'-MRF-7423-24&amp;24-25'!L478,"")))))</f>
        <v>316687</v>
      </c>
    </row>
    <row r="480" spans="1:6" x14ac:dyDescent="0.3">
      <c r="A480" s="126">
        <v>45420</v>
      </c>
      <c r="B480">
        <f>IF('dash board'!$H$5="Dixon Technologies (India) Ltd.",'DIXON7423-24&amp;24-25'!H479,IF('dash board'!$H$5="Bharat Forge Ltd.",'BHARATFOR 7424-25&amp;23-24'!B479,IF('dash board'!$H$5="Persistent Systems Ltd.",'PERSISTENT 23-24&amp;24-25'!H479,IF('dash board'!$H$5="Ipca Laboratories Ltd.",'IPCALAB 7-4-23&amp;24,24&amp;25'!D479,IF('dash board'!$H$5="MRF Ltd.",'-MRF-7423-24&amp;24-25'!H479,"")))))</f>
        <v>1284.25</v>
      </c>
      <c r="C480">
        <f>IF('dash board'!$H$5="Dixon Technologies (India) Ltd.",'DIXON7423-24&amp;24-25'!D479,IF('dash board'!$H$5="Bharat Forge Ltd.",'BHARATFOR 7424-25&amp;23-24'!D479,IF('dash board'!$H$5="Persistent Systems Ltd.",'PERSISTENT 23-24&amp;24-25'!D479,IF('dash board'!$H$5="Ipca Laboratories Ltd.",'IPCALAB 7-4-23&amp;24,24&amp;25'!H479,IF('dash board'!$H$5="MRF Ltd.",'-MRF-7423-24&amp;24-25'!D479,"")))))</f>
        <v>1335</v>
      </c>
      <c r="D480">
        <f>IF('dash board'!$H$5="Dixon Technologies (India) Ltd.",'DIXON7423-24&amp;24-25'!E479,IF('dash board'!$H$5="Bharat Forge Ltd.",'BHARATFOR 7424-25&amp;23-24'!E479,IF('dash board'!$H$5="Persistent Systems Ltd.",'PERSISTENT 23-24&amp;24-25'!E479,IF('dash board'!$H$5="Ipca Laboratories Ltd.",'IPCALAB 7-4-23&amp;24,24&amp;25'!I479,IF('dash board'!$H$5="MRF Ltd.",'-MRF-7423-24&amp;24-25'!E479,"")))))</f>
        <v>1280</v>
      </c>
      <c r="E480">
        <f>IF('dash board'!$H$5="Dixon Technologies (India) Ltd.",'DIXON7423-24&amp;24-25'!C479,IF('dash board'!$H$5="Bharat Forge Ltd.",'BHARATFOR 7424-25&amp;23-24'!C479,IF('dash board'!$H$5="Persistent Systems Ltd.",'PERSISTENT 23-24&amp;24-25'!C479,IF('dash board'!$H$5="Ipca Laboratories Ltd.",'IPCALAB 7-4-23&amp;24,24&amp;25'!G479,IF('dash board'!$H$5="MRF Ltd.",'-MRF-7423-24&amp;24-25'!C479,"")))))</f>
        <v>1316.45</v>
      </c>
      <c r="F480">
        <f>IF('dash board'!$H$5="Dixon Technologies (India) Ltd.",'DIXON7423-24&amp;24-25'!L479,IF('dash board'!$H$5="Bharat Forge Ltd.",'BHARATFOR 7424-25&amp;23-24'!L479,IF('dash board'!$H$5="Persistent Systems Ltd.",'PERSISTENT 23-24&amp;24-25'!L479,IF('dash board'!$H$5="Ipca Laboratories Ltd.",'IPCALAB 7-4-23&amp;24,24&amp;25'!F479,IF('dash board'!$H$5="MRF Ltd.",'-MRF-7423-24&amp;24-25'!L479,"")))))</f>
        <v>117602</v>
      </c>
    </row>
    <row r="481" spans="1:6" x14ac:dyDescent="0.3">
      <c r="A481" s="126">
        <v>45419</v>
      </c>
      <c r="B481">
        <f>IF('dash board'!$H$5="Dixon Technologies (India) Ltd.",'DIXON7423-24&amp;24-25'!H480,IF('dash board'!$H$5="Bharat Forge Ltd.",'BHARATFOR 7424-25&amp;23-24'!B480,IF('dash board'!$H$5="Persistent Systems Ltd.",'PERSISTENT 23-24&amp;24-25'!H480,IF('dash board'!$H$5="Ipca Laboratories Ltd.",'IPCALAB 7-4-23&amp;24,24&amp;25'!D480,IF('dash board'!$H$5="MRF Ltd.",'-MRF-7423-24&amp;24-25'!H480,"")))))</f>
        <v>1316.45</v>
      </c>
      <c r="C481">
        <f>IF('dash board'!$H$5="Dixon Technologies (India) Ltd.",'DIXON7423-24&amp;24-25'!D480,IF('dash board'!$H$5="Bharat Forge Ltd.",'BHARATFOR 7424-25&amp;23-24'!D480,IF('dash board'!$H$5="Persistent Systems Ltd.",'PERSISTENT 23-24&amp;24-25'!D480,IF('dash board'!$H$5="Ipca Laboratories Ltd.",'IPCALAB 7-4-23&amp;24,24&amp;25'!H480,IF('dash board'!$H$5="MRF Ltd.",'-MRF-7423-24&amp;24-25'!D480,"")))))</f>
        <v>1328.35</v>
      </c>
      <c r="D481">
        <f>IF('dash board'!$H$5="Dixon Technologies (India) Ltd.",'DIXON7423-24&amp;24-25'!E480,IF('dash board'!$H$5="Bharat Forge Ltd.",'BHARATFOR 7424-25&amp;23-24'!E480,IF('dash board'!$H$5="Persistent Systems Ltd.",'PERSISTENT 23-24&amp;24-25'!E480,IF('dash board'!$H$5="Ipca Laboratories Ltd.",'IPCALAB 7-4-23&amp;24,24&amp;25'!I480,IF('dash board'!$H$5="MRF Ltd.",'-MRF-7423-24&amp;24-25'!E480,"")))))</f>
        <v>1250</v>
      </c>
      <c r="E481">
        <f>IF('dash board'!$H$5="Dixon Technologies (India) Ltd.",'DIXON7423-24&amp;24-25'!C480,IF('dash board'!$H$5="Bharat Forge Ltd.",'BHARATFOR 7424-25&amp;23-24'!C480,IF('dash board'!$H$5="Persistent Systems Ltd.",'PERSISTENT 23-24&amp;24-25'!C480,IF('dash board'!$H$5="Ipca Laboratories Ltd.",'IPCALAB 7-4-23&amp;24,24&amp;25'!G480,IF('dash board'!$H$5="MRF Ltd.",'-MRF-7423-24&amp;24-25'!C480,"")))))</f>
        <v>1250</v>
      </c>
      <c r="F481">
        <f>IF('dash board'!$H$5="Dixon Technologies (India) Ltd.",'DIXON7423-24&amp;24-25'!L480,IF('dash board'!$H$5="Bharat Forge Ltd.",'BHARATFOR 7424-25&amp;23-24'!L480,IF('dash board'!$H$5="Persistent Systems Ltd.",'PERSISTENT 23-24&amp;24-25'!L480,IF('dash board'!$H$5="Ipca Laboratories Ltd.",'IPCALAB 7-4-23&amp;24,24&amp;25'!F480,IF('dash board'!$H$5="MRF Ltd.",'-MRF-7423-24&amp;24-25'!L480,"")))))</f>
        <v>532186</v>
      </c>
    </row>
    <row r="482" spans="1:6" x14ac:dyDescent="0.3">
      <c r="A482" s="126">
        <v>45418</v>
      </c>
      <c r="B482">
        <f>IF('dash board'!$H$5="Dixon Technologies (India) Ltd.",'DIXON7423-24&amp;24-25'!H481,IF('dash board'!$H$5="Bharat Forge Ltd.",'BHARATFOR 7424-25&amp;23-24'!B481,IF('dash board'!$H$5="Persistent Systems Ltd.",'PERSISTENT 23-24&amp;24-25'!H481,IF('dash board'!$H$5="Ipca Laboratories Ltd.",'IPCALAB 7-4-23&amp;24,24&amp;25'!D481,IF('dash board'!$H$5="MRF Ltd.",'-MRF-7423-24&amp;24-25'!H481,"")))))</f>
        <v>1293.3</v>
      </c>
      <c r="C482">
        <f>IF('dash board'!$H$5="Dixon Technologies (India) Ltd.",'DIXON7423-24&amp;24-25'!D481,IF('dash board'!$H$5="Bharat Forge Ltd.",'BHARATFOR 7424-25&amp;23-24'!D481,IF('dash board'!$H$5="Persistent Systems Ltd.",'PERSISTENT 23-24&amp;24-25'!D481,IF('dash board'!$H$5="Ipca Laboratories Ltd.",'IPCALAB 7-4-23&amp;24,24&amp;25'!H481,IF('dash board'!$H$5="MRF Ltd.",'-MRF-7423-24&amp;24-25'!D481,"")))))</f>
        <v>1344.45</v>
      </c>
      <c r="D482">
        <f>IF('dash board'!$H$5="Dixon Technologies (India) Ltd.",'DIXON7423-24&amp;24-25'!E481,IF('dash board'!$H$5="Bharat Forge Ltd.",'BHARATFOR 7424-25&amp;23-24'!E481,IF('dash board'!$H$5="Persistent Systems Ltd.",'PERSISTENT 23-24&amp;24-25'!E481,IF('dash board'!$H$5="Ipca Laboratories Ltd.",'IPCALAB 7-4-23&amp;24,24&amp;25'!I481,IF('dash board'!$H$5="MRF Ltd.",'-MRF-7423-24&amp;24-25'!E481,"")))))</f>
        <v>1273.75</v>
      </c>
      <c r="E482">
        <f>IF('dash board'!$H$5="Dixon Technologies (India) Ltd.",'DIXON7423-24&amp;24-25'!C481,IF('dash board'!$H$5="Bharat Forge Ltd.",'BHARATFOR 7424-25&amp;23-24'!C481,IF('dash board'!$H$5="Persistent Systems Ltd.",'PERSISTENT 23-24&amp;24-25'!C481,IF('dash board'!$H$5="Ipca Laboratories Ltd.",'IPCALAB 7-4-23&amp;24,24&amp;25'!G481,IF('dash board'!$H$5="MRF Ltd.",'-MRF-7423-24&amp;24-25'!C481,"")))))</f>
        <v>1336.3</v>
      </c>
      <c r="F482">
        <f>IF('dash board'!$H$5="Dixon Technologies (India) Ltd.",'DIXON7423-24&amp;24-25'!L481,IF('dash board'!$H$5="Bharat Forge Ltd.",'BHARATFOR 7424-25&amp;23-24'!L481,IF('dash board'!$H$5="Persistent Systems Ltd.",'PERSISTENT 23-24&amp;24-25'!L481,IF('dash board'!$H$5="Ipca Laboratories Ltd.",'IPCALAB 7-4-23&amp;24,24&amp;25'!F481,IF('dash board'!$H$5="MRF Ltd.",'-MRF-7423-24&amp;24-25'!L481,"")))))</f>
        <v>360488</v>
      </c>
    </row>
    <row r="483" spans="1:6" x14ac:dyDescent="0.3">
      <c r="A483" s="126">
        <v>45415</v>
      </c>
      <c r="B483">
        <f>IF('dash board'!$H$5="Dixon Technologies (India) Ltd.",'DIXON7423-24&amp;24-25'!H482,IF('dash board'!$H$5="Bharat Forge Ltd.",'BHARATFOR 7424-25&amp;23-24'!B482,IF('dash board'!$H$5="Persistent Systems Ltd.",'PERSISTENT 23-24&amp;24-25'!H482,IF('dash board'!$H$5="Ipca Laboratories Ltd.",'IPCALAB 7-4-23&amp;24,24&amp;25'!D482,IF('dash board'!$H$5="MRF Ltd.",'-MRF-7423-24&amp;24-25'!H482,"")))))</f>
        <v>1336.3</v>
      </c>
      <c r="C483">
        <f>IF('dash board'!$H$5="Dixon Technologies (India) Ltd.",'DIXON7423-24&amp;24-25'!D482,IF('dash board'!$H$5="Bharat Forge Ltd.",'BHARATFOR 7424-25&amp;23-24'!D482,IF('dash board'!$H$5="Persistent Systems Ltd.",'PERSISTENT 23-24&amp;24-25'!D482,IF('dash board'!$H$5="Ipca Laboratories Ltd.",'IPCALAB 7-4-23&amp;24,24&amp;25'!H482,IF('dash board'!$H$5="MRF Ltd.",'-MRF-7423-24&amp;24-25'!D482,"")))))</f>
        <v>1351.9</v>
      </c>
      <c r="D483">
        <f>IF('dash board'!$H$5="Dixon Technologies (India) Ltd.",'DIXON7423-24&amp;24-25'!E482,IF('dash board'!$H$5="Bharat Forge Ltd.",'BHARATFOR 7424-25&amp;23-24'!E482,IF('dash board'!$H$5="Persistent Systems Ltd.",'PERSISTENT 23-24&amp;24-25'!E482,IF('dash board'!$H$5="Ipca Laboratories Ltd.",'IPCALAB 7-4-23&amp;24,24&amp;25'!I482,IF('dash board'!$H$5="MRF Ltd.",'-MRF-7423-24&amp;24-25'!E482,"")))))</f>
        <v>1324.6</v>
      </c>
      <c r="E483">
        <f>IF('dash board'!$H$5="Dixon Technologies (India) Ltd.",'DIXON7423-24&amp;24-25'!C482,IF('dash board'!$H$5="Bharat Forge Ltd.",'BHARATFOR 7424-25&amp;23-24'!C482,IF('dash board'!$H$5="Persistent Systems Ltd.",'PERSISTENT 23-24&amp;24-25'!C482,IF('dash board'!$H$5="Ipca Laboratories Ltd.",'IPCALAB 7-4-23&amp;24,24&amp;25'!G482,IF('dash board'!$H$5="MRF Ltd.",'-MRF-7423-24&amp;24-25'!C482,"")))))</f>
        <v>1332.25</v>
      </c>
      <c r="F483">
        <f>IF('dash board'!$H$5="Dixon Technologies (India) Ltd.",'DIXON7423-24&amp;24-25'!L482,IF('dash board'!$H$5="Bharat Forge Ltd.",'BHARATFOR 7424-25&amp;23-24'!L482,IF('dash board'!$H$5="Persistent Systems Ltd.",'PERSISTENT 23-24&amp;24-25'!L482,IF('dash board'!$H$5="Ipca Laboratories Ltd.",'IPCALAB 7-4-23&amp;24,24&amp;25'!F482,IF('dash board'!$H$5="MRF Ltd.",'-MRF-7423-24&amp;24-25'!L482,"")))))</f>
        <v>194153</v>
      </c>
    </row>
    <row r="484" spans="1:6" x14ac:dyDescent="0.3">
      <c r="A484" s="126">
        <v>45414</v>
      </c>
      <c r="B484">
        <f>IF('dash board'!$H$5="Dixon Technologies (India) Ltd.",'DIXON7423-24&amp;24-25'!H483,IF('dash board'!$H$5="Bharat Forge Ltd.",'BHARATFOR 7424-25&amp;23-24'!B483,IF('dash board'!$H$5="Persistent Systems Ltd.",'PERSISTENT 23-24&amp;24-25'!H483,IF('dash board'!$H$5="Ipca Laboratories Ltd.",'IPCALAB 7-4-23&amp;24,24&amp;25'!D483,IF('dash board'!$H$5="MRF Ltd.",'-MRF-7423-24&amp;24-25'!H483,"")))))</f>
        <v>1337.7</v>
      </c>
      <c r="C484">
        <f>IF('dash board'!$H$5="Dixon Technologies (India) Ltd.",'DIXON7423-24&amp;24-25'!D483,IF('dash board'!$H$5="Bharat Forge Ltd.",'BHARATFOR 7424-25&amp;23-24'!D483,IF('dash board'!$H$5="Persistent Systems Ltd.",'PERSISTENT 23-24&amp;24-25'!D483,IF('dash board'!$H$5="Ipca Laboratories Ltd.",'IPCALAB 7-4-23&amp;24,24&amp;25'!H483,IF('dash board'!$H$5="MRF Ltd.",'-MRF-7423-24&amp;24-25'!D483,"")))))</f>
        <v>1359.05</v>
      </c>
      <c r="D484">
        <f>IF('dash board'!$H$5="Dixon Technologies (India) Ltd.",'DIXON7423-24&amp;24-25'!E483,IF('dash board'!$H$5="Bharat Forge Ltd.",'BHARATFOR 7424-25&amp;23-24'!E483,IF('dash board'!$H$5="Persistent Systems Ltd.",'PERSISTENT 23-24&amp;24-25'!E483,IF('dash board'!$H$5="Ipca Laboratories Ltd.",'IPCALAB 7-4-23&amp;24,24&amp;25'!I483,IF('dash board'!$H$5="MRF Ltd.",'-MRF-7423-24&amp;24-25'!E483,"")))))</f>
        <v>1324.05</v>
      </c>
      <c r="E484">
        <f>IF('dash board'!$H$5="Dixon Technologies (India) Ltd.",'DIXON7423-24&amp;24-25'!C483,IF('dash board'!$H$5="Bharat Forge Ltd.",'BHARATFOR 7424-25&amp;23-24'!C483,IF('dash board'!$H$5="Persistent Systems Ltd.",'PERSISTENT 23-24&amp;24-25'!C483,IF('dash board'!$H$5="Ipca Laboratories Ltd.",'IPCALAB 7-4-23&amp;24,24&amp;25'!G483,IF('dash board'!$H$5="MRF Ltd.",'-MRF-7423-24&amp;24-25'!C483,"")))))</f>
        <v>1358</v>
      </c>
      <c r="F484">
        <f>IF('dash board'!$H$5="Dixon Technologies (India) Ltd.",'DIXON7423-24&amp;24-25'!L483,IF('dash board'!$H$5="Bharat Forge Ltd.",'BHARATFOR 7424-25&amp;23-24'!L483,IF('dash board'!$H$5="Persistent Systems Ltd.",'PERSISTENT 23-24&amp;24-25'!L483,IF('dash board'!$H$5="Ipca Laboratories Ltd.",'IPCALAB 7-4-23&amp;24,24&amp;25'!F483,IF('dash board'!$H$5="MRF Ltd.",'-MRF-7423-24&amp;24-25'!L483,"")))))</f>
        <v>278430</v>
      </c>
    </row>
    <row r="485" spans="1:6" x14ac:dyDescent="0.3">
      <c r="A485" s="126">
        <v>45412</v>
      </c>
      <c r="B485">
        <f>IF('dash board'!$H$5="Dixon Technologies (India) Ltd.",'DIXON7423-24&amp;24-25'!H484,IF('dash board'!$H$5="Bharat Forge Ltd.",'BHARATFOR 7424-25&amp;23-24'!B484,IF('dash board'!$H$5="Persistent Systems Ltd.",'PERSISTENT 23-24&amp;24-25'!H484,IF('dash board'!$H$5="Ipca Laboratories Ltd.",'IPCALAB 7-4-23&amp;24,24&amp;25'!D484,IF('dash board'!$H$5="MRF Ltd.",'-MRF-7423-24&amp;24-25'!H484,"")))))</f>
        <v>1351</v>
      </c>
      <c r="C485">
        <f>IF('dash board'!$H$5="Dixon Technologies (India) Ltd.",'DIXON7423-24&amp;24-25'!D484,IF('dash board'!$H$5="Bharat Forge Ltd.",'BHARATFOR 7424-25&amp;23-24'!D484,IF('dash board'!$H$5="Persistent Systems Ltd.",'PERSISTENT 23-24&amp;24-25'!D484,IF('dash board'!$H$5="Ipca Laboratories Ltd.",'IPCALAB 7-4-23&amp;24,24&amp;25'!H484,IF('dash board'!$H$5="MRF Ltd.",'-MRF-7423-24&amp;24-25'!D484,"")))))</f>
        <v>1355</v>
      </c>
      <c r="D485">
        <f>IF('dash board'!$H$5="Dixon Technologies (India) Ltd.",'DIXON7423-24&amp;24-25'!E484,IF('dash board'!$H$5="Bharat Forge Ltd.",'BHARATFOR 7424-25&amp;23-24'!E484,IF('dash board'!$H$5="Persistent Systems Ltd.",'PERSISTENT 23-24&amp;24-25'!E484,IF('dash board'!$H$5="Ipca Laboratories Ltd.",'IPCALAB 7-4-23&amp;24,24&amp;25'!I484,IF('dash board'!$H$5="MRF Ltd.",'-MRF-7423-24&amp;24-25'!E484,"")))))</f>
        <v>1332.6</v>
      </c>
      <c r="E485">
        <f>IF('dash board'!$H$5="Dixon Technologies (India) Ltd.",'DIXON7423-24&amp;24-25'!C484,IF('dash board'!$H$5="Bharat Forge Ltd.",'BHARATFOR 7424-25&amp;23-24'!C484,IF('dash board'!$H$5="Persistent Systems Ltd.",'PERSISTENT 23-24&amp;24-25'!C484,IF('dash board'!$H$5="Ipca Laboratories Ltd.",'IPCALAB 7-4-23&amp;24,24&amp;25'!G484,IF('dash board'!$H$5="MRF Ltd.",'-MRF-7423-24&amp;24-25'!C484,"")))))</f>
        <v>1340</v>
      </c>
      <c r="F485">
        <f>IF('dash board'!$H$5="Dixon Technologies (India) Ltd.",'DIXON7423-24&amp;24-25'!L484,IF('dash board'!$H$5="Bharat Forge Ltd.",'BHARATFOR 7424-25&amp;23-24'!L484,IF('dash board'!$H$5="Persistent Systems Ltd.",'PERSISTENT 23-24&amp;24-25'!L484,IF('dash board'!$H$5="Ipca Laboratories Ltd.",'IPCALAB 7-4-23&amp;24,24&amp;25'!F484,IF('dash board'!$H$5="MRF Ltd.",'-MRF-7423-24&amp;24-25'!L484,"")))))</f>
        <v>291150</v>
      </c>
    </row>
    <row r="486" spans="1:6" x14ac:dyDescent="0.3">
      <c r="A486" s="126">
        <v>45411</v>
      </c>
      <c r="B486">
        <f>IF('dash board'!$H$5="Dixon Technologies (India) Ltd.",'DIXON7423-24&amp;24-25'!H485,IF('dash board'!$H$5="Bharat Forge Ltd.",'BHARATFOR 7424-25&amp;23-24'!B485,IF('dash board'!$H$5="Persistent Systems Ltd.",'PERSISTENT 23-24&amp;24-25'!H485,IF('dash board'!$H$5="Ipca Laboratories Ltd.",'IPCALAB 7-4-23&amp;24,24&amp;25'!D485,IF('dash board'!$H$5="MRF Ltd.",'-MRF-7423-24&amp;24-25'!H485,"")))))</f>
        <v>1339.5</v>
      </c>
      <c r="C486">
        <f>IF('dash board'!$H$5="Dixon Technologies (India) Ltd.",'DIXON7423-24&amp;24-25'!D485,IF('dash board'!$H$5="Bharat Forge Ltd.",'BHARATFOR 7424-25&amp;23-24'!D485,IF('dash board'!$H$5="Persistent Systems Ltd.",'PERSISTENT 23-24&amp;24-25'!D485,IF('dash board'!$H$5="Ipca Laboratories Ltd.",'IPCALAB 7-4-23&amp;24,24&amp;25'!H485,IF('dash board'!$H$5="MRF Ltd.",'-MRF-7423-24&amp;24-25'!D485,"")))))</f>
        <v>1363</v>
      </c>
      <c r="D486">
        <f>IF('dash board'!$H$5="Dixon Technologies (India) Ltd.",'DIXON7423-24&amp;24-25'!E485,IF('dash board'!$H$5="Bharat Forge Ltd.",'BHARATFOR 7424-25&amp;23-24'!E485,IF('dash board'!$H$5="Persistent Systems Ltd.",'PERSISTENT 23-24&amp;24-25'!E485,IF('dash board'!$H$5="Ipca Laboratories Ltd.",'IPCALAB 7-4-23&amp;24,24&amp;25'!I485,IF('dash board'!$H$5="MRF Ltd.",'-MRF-7423-24&amp;24-25'!E485,"")))))</f>
        <v>1331.65</v>
      </c>
      <c r="E486">
        <f>IF('dash board'!$H$5="Dixon Technologies (India) Ltd.",'DIXON7423-24&amp;24-25'!C485,IF('dash board'!$H$5="Bharat Forge Ltd.",'BHARATFOR 7424-25&amp;23-24'!C485,IF('dash board'!$H$5="Persistent Systems Ltd.",'PERSISTENT 23-24&amp;24-25'!C485,IF('dash board'!$H$5="Ipca Laboratories Ltd.",'IPCALAB 7-4-23&amp;24,24&amp;25'!G485,IF('dash board'!$H$5="MRF Ltd.",'-MRF-7423-24&amp;24-25'!C485,"")))))</f>
        <v>1335.3</v>
      </c>
      <c r="F486">
        <f>IF('dash board'!$H$5="Dixon Technologies (India) Ltd.",'DIXON7423-24&amp;24-25'!L485,IF('dash board'!$H$5="Bharat Forge Ltd.",'BHARATFOR 7424-25&amp;23-24'!L485,IF('dash board'!$H$5="Persistent Systems Ltd.",'PERSISTENT 23-24&amp;24-25'!L485,IF('dash board'!$H$5="Ipca Laboratories Ltd.",'IPCALAB 7-4-23&amp;24,24&amp;25'!F485,IF('dash board'!$H$5="MRF Ltd.",'-MRF-7423-24&amp;24-25'!L485,"")))))</f>
        <v>358148</v>
      </c>
    </row>
    <row r="487" spans="1:6" x14ac:dyDescent="0.3">
      <c r="A487" s="126">
        <v>45408</v>
      </c>
      <c r="B487">
        <f>IF('dash board'!$H$5="Dixon Technologies (India) Ltd.",'DIXON7423-24&amp;24-25'!H486,IF('dash board'!$H$5="Bharat Forge Ltd.",'BHARATFOR 7424-25&amp;23-24'!B486,IF('dash board'!$H$5="Persistent Systems Ltd.",'PERSISTENT 23-24&amp;24-25'!H486,IF('dash board'!$H$5="Ipca Laboratories Ltd.",'IPCALAB 7-4-23&amp;24,24&amp;25'!D486,IF('dash board'!$H$5="MRF Ltd.",'-MRF-7423-24&amp;24-25'!H486,"")))))</f>
        <v>1334</v>
      </c>
      <c r="C487">
        <f>IF('dash board'!$H$5="Dixon Technologies (India) Ltd.",'DIXON7423-24&amp;24-25'!D486,IF('dash board'!$H$5="Bharat Forge Ltd.",'BHARATFOR 7424-25&amp;23-24'!D486,IF('dash board'!$H$5="Persistent Systems Ltd.",'PERSISTENT 23-24&amp;24-25'!D486,IF('dash board'!$H$5="Ipca Laboratories Ltd.",'IPCALAB 7-4-23&amp;24,24&amp;25'!H486,IF('dash board'!$H$5="MRF Ltd.",'-MRF-7423-24&amp;24-25'!D486,"")))))</f>
        <v>1350</v>
      </c>
      <c r="D487">
        <f>IF('dash board'!$H$5="Dixon Technologies (India) Ltd.",'DIXON7423-24&amp;24-25'!E486,IF('dash board'!$H$5="Bharat Forge Ltd.",'BHARATFOR 7424-25&amp;23-24'!E486,IF('dash board'!$H$5="Persistent Systems Ltd.",'PERSISTENT 23-24&amp;24-25'!E486,IF('dash board'!$H$5="Ipca Laboratories Ltd.",'IPCALAB 7-4-23&amp;24,24&amp;25'!I486,IF('dash board'!$H$5="MRF Ltd.",'-MRF-7423-24&amp;24-25'!E486,"")))))</f>
        <v>1324.55</v>
      </c>
      <c r="E487">
        <f>IF('dash board'!$H$5="Dixon Technologies (India) Ltd.",'DIXON7423-24&amp;24-25'!C486,IF('dash board'!$H$5="Bharat Forge Ltd.",'BHARATFOR 7424-25&amp;23-24'!C486,IF('dash board'!$H$5="Persistent Systems Ltd.",'PERSISTENT 23-24&amp;24-25'!C486,IF('dash board'!$H$5="Ipca Laboratories Ltd.",'IPCALAB 7-4-23&amp;24,24&amp;25'!G486,IF('dash board'!$H$5="MRF Ltd.",'-MRF-7423-24&amp;24-25'!C486,"")))))</f>
        <v>1345.4</v>
      </c>
      <c r="F487">
        <f>IF('dash board'!$H$5="Dixon Technologies (India) Ltd.",'DIXON7423-24&amp;24-25'!L486,IF('dash board'!$H$5="Bharat Forge Ltd.",'BHARATFOR 7424-25&amp;23-24'!L486,IF('dash board'!$H$5="Persistent Systems Ltd.",'PERSISTENT 23-24&amp;24-25'!L486,IF('dash board'!$H$5="Ipca Laboratories Ltd.",'IPCALAB 7-4-23&amp;24,24&amp;25'!F486,IF('dash board'!$H$5="MRF Ltd.",'-MRF-7423-24&amp;24-25'!L486,"")))))</f>
        <v>384574</v>
      </c>
    </row>
    <row r="488" spans="1:6" x14ac:dyDescent="0.3">
      <c r="A488" s="126">
        <v>45407</v>
      </c>
      <c r="B488">
        <f>IF('dash board'!$H$5="Dixon Technologies (India) Ltd.",'DIXON7423-24&amp;24-25'!H487,IF('dash board'!$H$5="Bharat Forge Ltd.",'BHARATFOR 7424-25&amp;23-24'!B487,IF('dash board'!$H$5="Persistent Systems Ltd.",'PERSISTENT 23-24&amp;24-25'!H487,IF('dash board'!$H$5="Ipca Laboratories Ltd.",'IPCALAB 7-4-23&amp;24,24&amp;25'!D487,IF('dash board'!$H$5="MRF Ltd.",'-MRF-7423-24&amp;24-25'!H487,"")))))</f>
        <v>1338.5</v>
      </c>
      <c r="C488">
        <f>IF('dash board'!$H$5="Dixon Technologies (India) Ltd.",'DIXON7423-24&amp;24-25'!D487,IF('dash board'!$H$5="Bharat Forge Ltd.",'BHARATFOR 7424-25&amp;23-24'!D487,IF('dash board'!$H$5="Persistent Systems Ltd.",'PERSISTENT 23-24&amp;24-25'!D487,IF('dash board'!$H$5="Ipca Laboratories Ltd.",'IPCALAB 7-4-23&amp;24,24&amp;25'!H487,IF('dash board'!$H$5="MRF Ltd.",'-MRF-7423-24&amp;24-25'!D487,"")))))</f>
        <v>1343.95</v>
      </c>
      <c r="D488">
        <f>IF('dash board'!$H$5="Dixon Technologies (India) Ltd.",'DIXON7423-24&amp;24-25'!E487,IF('dash board'!$H$5="Bharat Forge Ltd.",'BHARATFOR 7424-25&amp;23-24'!E487,IF('dash board'!$H$5="Persistent Systems Ltd.",'PERSISTENT 23-24&amp;24-25'!E487,IF('dash board'!$H$5="Ipca Laboratories Ltd.",'IPCALAB 7-4-23&amp;24,24&amp;25'!I487,IF('dash board'!$H$5="MRF Ltd.",'-MRF-7423-24&amp;24-25'!E487,"")))))</f>
        <v>1330</v>
      </c>
      <c r="E488">
        <f>IF('dash board'!$H$5="Dixon Technologies (India) Ltd.",'DIXON7423-24&amp;24-25'!C487,IF('dash board'!$H$5="Bharat Forge Ltd.",'BHARATFOR 7424-25&amp;23-24'!C487,IF('dash board'!$H$5="Persistent Systems Ltd.",'PERSISTENT 23-24&amp;24-25'!C487,IF('dash board'!$H$5="Ipca Laboratories Ltd.",'IPCALAB 7-4-23&amp;24,24&amp;25'!G487,IF('dash board'!$H$5="MRF Ltd.",'-MRF-7423-24&amp;24-25'!C487,"")))))</f>
        <v>1330</v>
      </c>
      <c r="F488">
        <f>IF('dash board'!$H$5="Dixon Technologies (India) Ltd.",'DIXON7423-24&amp;24-25'!L487,IF('dash board'!$H$5="Bharat Forge Ltd.",'BHARATFOR 7424-25&amp;23-24'!L487,IF('dash board'!$H$5="Persistent Systems Ltd.",'PERSISTENT 23-24&amp;24-25'!L487,IF('dash board'!$H$5="Ipca Laboratories Ltd.",'IPCALAB 7-4-23&amp;24,24&amp;25'!F487,IF('dash board'!$H$5="MRF Ltd.",'-MRF-7423-24&amp;24-25'!L487,"")))))</f>
        <v>196893</v>
      </c>
    </row>
    <row r="489" spans="1:6" x14ac:dyDescent="0.3">
      <c r="A489" s="126">
        <v>45406</v>
      </c>
      <c r="B489">
        <f>IF('dash board'!$H$5="Dixon Technologies (India) Ltd.",'DIXON7423-24&amp;24-25'!H488,IF('dash board'!$H$5="Bharat Forge Ltd.",'BHARATFOR 7424-25&amp;23-24'!B488,IF('dash board'!$H$5="Persistent Systems Ltd.",'PERSISTENT 23-24&amp;24-25'!H488,IF('dash board'!$H$5="Ipca Laboratories Ltd.",'IPCALAB 7-4-23&amp;24,24&amp;25'!D488,IF('dash board'!$H$5="MRF Ltd.",'-MRF-7423-24&amp;24-25'!H488,"")))))</f>
        <v>1328.45</v>
      </c>
      <c r="C489">
        <f>IF('dash board'!$H$5="Dixon Technologies (India) Ltd.",'DIXON7423-24&amp;24-25'!D488,IF('dash board'!$H$5="Bharat Forge Ltd.",'BHARATFOR 7424-25&amp;23-24'!D488,IF('dash board'!$H$5="Persistent Systems Ltd.",'PERSISTENT 23-24&amp;24-25'!D488,IF('dash board'!$H$5="Ipca Laboratories Ltd.",'IPCALAB 7-4-23&amp;24,24&amp;25'!H488,IF('dash board'!$H$5="MRF Ltd.",'-MRF-7423-24&amp;24-25'!D488,"")))))</f>
        <v>1354</v>
      </c>
      <c r="D489">
        <f>IF('dash board'!$H$5="Dixon Technologies (India) Ltd.",'DIXON7423-24&amp;24-25'!E488,IF('dash board'!$H$5="Bharat Forge Ltd.",'BHARATFOR 7424-25&amp;23-24'!E488,IF('dash board'!$H$5="Persistent Systems Ltd.",'PERSISTENT 23-24&amp;24-25'!E488,IF('dash board'!$H$5="Ipca Laboratories Ltd.",'IPCALAB 7-4-23&amp;24,24&amp;25'!I488,IF('dash board'!$H$5="MRF Ltd.",'-MRF-7423-24&amp;24-25'!E488,"")))))</f>
        <v>1322</v>
      </c>
      <c r="E489">
        <f>IF('dash board'!$H$5="Dixon Technologies (India) Ltd.",'DIXON7423-24&amp;24-25'!C488,IF('dash board'!$H$5="Bharat Forge Ltd.",'BHARATFOR 7424-25&amp;23-24'!C488,IF('dash board'!$H$5="Persistent Systems Ltd.",'PERSISTENT 23-24&amp;24-25'!C488,IF('dash board'!$H$5="Ipca Laboratories Ltd.",'IPCALAB 7-4-23&amp;24,24&amp;25'!G488,IF('dash board'!$H$5="MRF Ltd.",'-MRF-7423-24&amp;24-25'!C488,"")))))</f>
        <v>1348.95</v>
      </c>
      <c r="F489">
        <f>IF('dash board'!$H$5="Dixon Technologies (India) Ltd.",'DIXON7423-24&amp;24-25'!L488,IF('dash board'!$H$5="Bharat Forge Ltd.",'BHARATFOR 7424-25&amp;23-24'!L488,IF('dash board'!$H$5="Persistent Systems Ltd.",'PERSISTENT 23-24&amp;24-25'!L488,IF('dash board'!$H$5="Ipca Laboratories Ltd.",'IPCALAB 7-4-23&amp;24,24&amp;25'!F488,IF('dash board'!$H$5="MRF Ltd.",'-MRF-7423-24&amp;24-25'!L488,"")))))</f>
        <v>209171</v>
      </c>
    </row>
    <row r="490" spans="1:6" x14ac:dyDescent="0.3">
      <c r="A490" s="126">
        <v>45405</v>
      </c>
      <c r="B490">
        <f>IF('dash board'!$H$5="Dixon Technologies (India) Ltd.",'DIXON7423-24&amp;24-25'!H489,IF('dash board'!$H$5="Bharat Forge Ltd.",'BHARATFOR 7424-25&amp;23-24'!B489,IF('dash board'!$H$5="Persistent Systems Ltd.",'PERSISTENT 23-24&amp;24-25'!H489,IF('dash board'!$H$5="Ipca Laboratories Ltd.",'IPCALAB 7-4-23&amp;24,24&amp;25'!D489,IF('dash board'!$H$5="MRF Ltd.",'-MRF-7423-24&amp;24-25'!H489,"")))))</f>
        <v>1347.25</v>
      </c>
      <c r="C490">
        <f>IF('dash board'!$H$5="Dixon Technologies (India) Ltd.",'DIXON7423-24&amp;24-25'!D489,IF('dash board'!$H$5="Bharat Forge Ltd.",'BHARATFOR 7424-25&amp;23-24'!D489,IF('dash board'!$H$5="Persistent Systems Ltd.",'PERSISTENT 23-24&amp;24-25'!D489,IF('dash board'!$H$5="Ipca Laboratories Ltd.",'IPCALAB 7-4-23&amp;24,24&amp;25'!H489,IF('dash board'!$H$5="MRF Ltd.",'-MRF-7423-24&amp;24-25'!D489,"")))))</f>
        <v>1356.3</v>
      </c>
      <c r="D490">
        <f>IF('dash board'!$H$5="Dixon Technologies (India) Ltd.",'DIXON7423-24&amp;24-25'!E489,IF('dash board'!$H$5="Bharat Forge Ltd.",'BHARATFOR 7424-25&amp;23-24'!E489,IF('dash board'!$H$5="Persistent Systems Ltd.",'PERSISTENT 23-24&amp;24-25'!E489,IF('dash board'!$H$5="Ipca Laboratories Ltd.",'IPCALAB 7-4-23&amp;24,24&amp;25'!I489,IF('dash board'!$H$5="MRF Ltd.",'-MRF-7423-24&amp;24-25'!E489,"")))))</f>
        <v>1319.25</v>
      </c>
      <c r="E490">
        <f>IF('dash board'!$H$5="Dixon Technologies (India) Ltd.",'DIXON7423-24&amp;24-25'!C489,IF('dash board'!$H$5="Bharat Forge Ltd.",'BHARATFOR 7424-25&amp;23-24'!C489,IF('dash board'!$H$5="Persistent Systems Ltd.",'PERSISTENT 23-24&amp;24-25'!C489,IF('dash board'!$H$5="Ipca Laboratories Ltd.",'IPCALAB 7-4-23&amp;24,24&amp;25'!G489,IF('dash board'!$H$5="MRF Ltd.",'-MRF-7423-24&amp;24-25'!C489,"")))))</f>
        <v>1322.15</v>
      </c>
      <c r="F490">
        <f>IF('dash board'!$H$5="Dixon Technologies (India) Ltd.",'DIXON7423-24&amp;24-25'!L489,IF('dash board'!$H$5="Bharat Forge Ltd.",'BHARATFOR 7424-25&amp;23-24'!L489,IF('dash board'!$H$5="Persistent Systems Ltd.",'PERSISTENT 23-24&amp;24-25'!L489,IF('dash board'!$H$5="Ipca Laboratories Ltd.",'IPCALAB 7-4-23&amp;24,24&amp;25'!F489,IF('dash board'!$H$5="MRF Ltd.",'-MRF-7423-24&amp;24-25'!L489,"")))))</f>
        <v>564608</v>
      </c>
    </row>
    <row r="491" spans="1:6" x14ac:dyDescent="0.3">
      <c r="A491" s="126">
        <v>45404</v>
      </c>
      <c r="B491">
        <f>IF('dash board'!$H$5="Dixon Technologies (India) Ltd.",'DIXON7423-24&amp;24-25'!H490,IF('dash board'!$H$5="Bharat Forge Ltd.",'BHARATFOR 7424-25&amp;23-24'!B490,IF('dash board'!$H$5="Persistent Systems Ltd.",'PERSISTENT 23-24&amp;24-25'!H490,IF('dash board'!$H$5="Ipca Laboratories Ltd.",'IPCALAB 7-4-23&amp;24,24&amp;25'!D490,IF('dash board'!$H$5="MRF Ltd.",'-MRF-7423-24&amp;24-25'!H490,"")))))</f>
        <v>1323.95</v>
      </c>
      <c r="C491">
        <f>IF('dash board'!$H$5="Dixon Technologies (India) Ltd.",'DIXON7423-24&amp;24-25'!D490,IF('dash board'!$H$5="Bharat Forge Ltd.",'BHARATFOR 7424-25&amp;23-24'!D490,IF('dash board'!$H$5="Persistent Systems Ltd.",'PERSISTENT 23-24&amp;24-25'!D490,IF('dash board'!$H$5="Ipca Laboratories Ltd.",'IPCALAB 7-4-23&amp;24,24&amp;25'!H490,IF('dash board'!$H$5="MRF Ltd.",'-MRF-7423-24&amp;24-25'!D490,"")))))</f>
        <v>1335.9</v>
      </c>
      <c r="D491">
        <f>IF('dash board'!$H$5="Dixon Technologies (India) Ltd.",'DIXON7423-24&amp;24-25'!E490,IF('dash board'!$H$5="Bharat Forge Ltd.",'BHARATFOR 7424-25&amp;23-24'!E490,IF('dash board'!$H$5="Persistent Systems Ltd.",'PERSISTENT 23-24&amp;24-25'!E490,IF('dash board'!$H$5="Ipca Laboratories Ltd.",'IPCALAB 7-4-23&amp;24,24&amp;25'!I490,IF('dash board'!$H$5="MRF Ltd.",'-MRF-7423-24&amp;24-25'!E490,"")))))</f>
        <v>1310.55</v>
      </c>
      <c r="E491">
        <f>IF('dash board'!$H$5="Dixon Technologies (India) Ltd.",'DIXON7423-24&amp;24-25'!C490,IF('dash board'!$H$5="Bharat Forge Ltd.",'BHARATFOR 7424-25&amp;23-24'!C490,IF('dash board'!$H$5="Persistent Systems Ltd.",'PERSISTENT 23-24&amp;24-25'!C490,IF('dash board'!$H$5="Ipca Laboratories Ltd.",'IPCALAB 7-4-23&amp;24,24&amp;25'!G490,IF('dash board'!$H$5="MRF Ltd.",'-MRF-7423-24&amp;24-25'!C490,"")))))</f>
        <v>1335.9</v>
      </c>
      <c r="F491">
        <f>IF('dash board'!$H$5="Dixon Technologies (India) Ltd.",'DIXON7423-24&amp;24-25'!L490,IF('dash board'!$H$5="Bharat Forge Ltd.",'BHARATFOR 7424-25&amp;23-24'!L490,IF('dash board'!$H$5="Persistent Systems Ltd.",'PERSISTENT 23-24&amp;24-25'!L490,IF('dash board'!$H$5="Ipca Laboratories Ltd.",'IPCALAB 7-4-23&amp;24,24&amp;25'!F490,IF('dash board'!$H$5="MRF Ltd.",'-MRF-7423-24&amp;24-25'!L490,"")))))</f>
        <v>260533</v>
      </c>
    </row>
    <row r="492" spans="1:6" x14ac:dyDescent="0.3">
      <c r="A492" s="126">
        <v>45401</v>
      </c>
      <c r="B492">
        <f>IF('dash board'!$H$5="Dixon Technologies (India) Ltd.",'DIXON7423-24&amp;24-25'!H491,IF('dash board'!$H$5="Bharat Forge Ltd.",'BHARATFOR 7424-25&amp;23-24'!B491,IF('dash board'!$H$5="Persistent Systems Ltd.",'PERSISTENT 23-24&amp;24-25'!H491,IF('dash board'!$H$5="Ipca Laboratories Ltd.",'IPCALAB 7-4-23&amp;24,24&amp;25'!D491,IF('dash board'!$H$5="MRF Ltd.",'-MRF-7423-24&amp;24-25'!H491,"")))))</f>
        <v>1328.95</v>
      </c>
      <c r="C492">
        <f>IF('dash board'!$H$5="Dixon Technologies (India) Ltd.",'DIXON7423-24&amp;24-25'!D491,IF('dash board'!$H$5="Bharat Forge Ltd.",'BHARATFOR 7424-25&amp;23-24'!D491,IF('dash board'!$H$5="Persistent Systems Ltd.",'PERSISTENT 23-24&amp;24-25'!D491,IF('dash board'!$H$5="Ipca Laboratories Ltd.",'IPCALAB 7-4-23&amp;24,24&amp;25'!H491,IF('dash board'!$H$5="MRF Ltd.",'-MRF-7423-24&amp;24-25'!D491,"")))))</f>
        <v>1353.3</v>
      </c>
      <c r="D492">
        <f>IF('dash board'!$H$5="Dixon Technologies (India) Ltd.",'DIXON7423-24&amp;24-25'!E491,IF('dash board'!$H$5="Bharat Forge Ltd.",'BHARATFOR 7424-25&amp;23-24'!E491,IF('dash board'!$H$5="Persistent Systems Ltd.",'PERSISTENT 23-24&amp;24-25'!E491,IF('dash board'!$H$5="Ipca Laboratories Ltd.",'IPCALAB 7-4-23&amp;24,24&amp;25'!I491,IF('dash board'!$H$5="MRF Ltd.",'-MRF-7423-24&amp;24-25'!E491,"")))))</f>
        <v>1324.1</v>
      </c>
      <c r="E492">
        <f>IF('dash board'!$H$5="Dixon Technologies (India) Ltd.",'DIXON7423-24&amp;24-25'!C491,IF('dash board'!$H$5="Bharat Forge Ltd.",'BHARATFOR 7424-25&amp;23-24'!C491,IF('dash board'!$H$5="Persistent Systems Ltd.",'PERSISTENT 23-24&amp;24-25'!C491,IF('dash board'!$H$5="Ipca Laboratories Ltd.",'IPCALAB 7-4-23&amp;24,24&amp;25'!G491,IF('dash board'!$H$5="MRF Ltd.",'-MRF-7423-24&amp;24-25'!C491,"")))))</f>
        <v>1337.95</v>
      </c>
      <c r="F492">
        <f>IF('dash board'!$H$5="Dixon Technologies (India) Ltd.",'DIXON7423-24&amp;24-25'!L491,IF('dash board'!$H$5="Bharat Forge Ltd.",'BHARATFOR 7424-25&amp;23-24'!L491,IF('dash board'!$H$5="Persistent Systems Ltd.",'PERSISTENT 23-24&amp;24-25'!L491,IF('dash board'!$H$5="Ipca Laboratories Ltd.",'IPCALAB 7-4-23&amp;24,24&amp;25'!F491,IF('dash board'!$H$5="MRF Ltd.",'-MRF-7423-24&amp;24-25'!L491,"")))))</f>
        <v>269676</v>
      </c>
    </row>
    <row r="493" spans="1:6" x14ac:dyDescent="0.3">
      <c r="A493" s="126">
        <v>45400</v>
      </c>
      <c r="B493">
        <f>IF('dash board'!$H$5="Dixon Technologies (India) Ltd.",'DIXON7423-24&amp;24-25'!H492,IF('dash board'!$H$5="Bharat Forge Ltd.",'BHARATFOR 7424-25&amp;23-24'!B492,IF('dash board'!$H$5="Persistent Systems Ltd.",'PERSISTENT 23-24&amp;24-25'!H492,IF('dash board'!$H$5="Ipca Laboratories Ltd.",'IPCALAB 7-4-23&amp;24,24&amp;25'!D492,IF('dash board'!$H$5="MRF Ltd.",'-MRF-7423-24&amp;24-25'!H492,"")))))</f>
        <v>1337.95</v>
      </c>
      <c r="C493">
        <f>IF('dash board'!$H$5="Dixon Technologies (India) Ltd.",'DIXON7423-24&amp;24-25'!D492,IF('dash board'!$H$5="Bharat Forge Ltd.",'BHARATFOR 7424-25&amp;23-24'!D492,IF('dash board'!$H$5="Persistent Systems Ltd.",'PERSISTENT 23-24&amp;24-25'!D492,IF('dash board'!$H$5="Ipca Laboratories Ltd.",'IPCALAB 7-4-23&amp;24,24&amp;25'!H492,IF('dash board'!$H$5="MRF Ltd.",'-MRF-7423-24&amp;24-25'!D492,"")))))</f>
        <v>1347.5</v>
      </c>
      <c r="D493">
        <f>IF('dash board'!$H$5="Dixon Technologies (India) Ltd.",'DIXON7423-24&amp;24-25'!E492,IF('dash board'!$H$5="Bharat Forge Ltd.",'BHARATFOR 7424-25&amp;23-24'!E492,IF('dash board'!$H$5="Persistent Systems Ltd.",'PERSISTENT 23-24&amp;24-25'!E492,IF('dash board'!$H$5="Ipca Laboratories Ltd.",'IPCALAB 7-4-23&amp;24,24&amp;25'!I492,IF('dash board'!$H$5="MRF Ltd.",'-MRF-7423-24&amp;24-25'!E492,"")))))</f>
        <v>1324.1</v>
      </c>
      <c r="E493">
        <f>IF('dash board'!$H$5="Dixon Technologies (India) Ltd.",'DIXON7423-24&amp;24-25'!C492,IF('dash board'!$H$5="Bharat Forge Ltd.",'BHARATFOR 7424-25&amp;23-24'!C492,IF('dash board'!$H$5="Persistent Systems Ltd.",'PERSISTENT 23-24&amp;24-25'!C492,IF('dash board'!$H$5="Ipca Laboratories Ltd.",'IPCALAB 7-4-23&amp;24,24&amp;25'!G492,IF('dash board'!$H$5="MRF Ltd.",'-MRF-7423-24&amp;24-25'!C492,"")))))</f>
        <v>1330.6</v>
      </c>
      <c r="F493">
        <f>IF('dash board'!$H$5="Dixon Technologies (India) Ltd.",'DIXON7423-24&amp;24-25'!L492,IF('dash board'!$H$5="Bharat Forge Ltd.",'BHARATFOR 7424-25&amp;23-24'!L492,IF('dash board'!$H$5="Persistent Systems Ltd.",'PERSISTENT 23-24&amp;24-25'!L492,IF('dash board'!$H$5="Ipca Laboratories Ltd.",'IPCALAB 7-4-23&amp;24,24&amp;25'!F492,IF('dash board'!$H$5="MRF Ltd.",'-MRF-7423-24&amp;24-25'!L492,"")))))</f>
        <v>243803</v>
      </c>
    </row>
    <row r="494" spans="1:6" x14ac:dyDescent="0.3">
      <c r="A494" s="126">
        <v>45398</v>
      </c>
      <c r="B494">
        <f>IF('dash board'!$H$5="Dixon Technologies (India) Ltd.",'DIXON7423-24&amp;24-25'!H493,IF('dash board'!$H$5="Bharat Forge Ltd.",'BHARATFOR 7424-25&amp;23-24'!B493,IF('dash board'!$H$5="Persistent Systems Ltd.",'PERSISTENT 23-24&amp;24-25'!H493,IF('dash board'!$H$5="Ipca Laboratories Ltd.",'IPCALAB 7-4-23&amp;24,24&amp;25'!D493,IF('dash board'!$H$5="MRF Ltd.",'-MRF-7423-24&amp;24-25'!H493,"")))))</f>
        <v>1352.3</v>
      </c>
      <c r="C494">
        <f>IF('dash board'!$H$5="Dixon Technologies (India) Ltd.",'DIXON7423-24&amp;24-25'!D493,IF('dash board'!$H$5="Bharat Forge Ltd.",'BHARATFOR 7424-25&amp;23-24'!D493,IF('dash board'!$H$5="Persistent Systems Ltd.",'PERSISTENT 23-24&amp;24-25'!D493,IF('dash board'!$H$5="Ipca Laboratories Ltd.",'IPCALAB 7-4-23&amp;24,24&amp;25'!H493,IF('dash board'!$H$5="MRF Ltd.",'-MRF-7423-24&amp;24-25'!D493,"")))))</f>
        <v>1374.6</v>
      </c>
      <c r="D494">
        <f>IF('dash board'!$H$5="Dixon Technologies (India) Ltd.",'DIXON7423-24&amp;24-25'!E493,IF('dash board'!$H$5="Bharat Forge Ltd.",'BHARATFOR 7424-25&amp;23-24'!E493,IF('dash board'!$H$5="Persistent Systems Ltd.",'PERSISTENT 23-24&amp;24-25'!E493,IF('dash board'!$H$5="Ipca Laboratories Ltd.",'IPCALAB 7-4-23&amp;24,24&amp;25'!I493,IF('dash board'!$H$5="MRF Ltd.",'-MRF-7423-24&amp;24-25'!E493,"")))))</f>
        <v>1335</v>
      </c>
      <c r="E494">
        <f>IF('dash board'!$H$5="Dixon Technologies (India) Ltd.",'DIXON7423-24&amp;24-25'!C493,IF('dash board'!$H$5="Bharat Forge Ltd.",'BHARATFOR 7424-25&amp;23-24'!C493,IF('dash board'!$H$5="Persistent Systems Ltd.",'PERSISTENT 23-24&amp;24-25'!C493,IF('dash board'!$H$5="Ipca Laboratories Ltd.",'IPCALAB 7-4-23&amp;24,24&amp;25'!G493,IF('dash board'!$H$5="MRF Ltd.",'-MRF-7423-24&amp;24-25'!C493,"")))))</f>
        <v>1354.55</v>
      </c>
      <c r="F494">
        <f>IF('dash board'!$H$5="Dixon Technologies (India) Ltd.",'DIXON7423-24&amp;24-25'!L493,IF('dash board'!$H$5="Bharat Forge Ltd.",'BHARATFOR 7424-25&amp;23-24'!L493,IF('dash board'!$H$5="Persistent Systems Ltd.",'PERSISTENT 23-24&amp;24-25'!L493,IF('dash board'!$H$5="Ipca Laboratories Ltd.",'IPCALAB 7-4-23&amp;24,24&amp;25'!F493,IF('dash board'!$H$5="MRF Ltd.",'-MRF-7423-24&amp;24-25'!L493,"")))))</f>
        <v>985533</v>
      </c>
    </row>
    <row r="495" spans="1:6" x14ac:dyDescent="0.3">
      <c r="A495" s="126">
        <v>45397</v>
      </c>
      <c r="B495">
        <f>IF('dash board'!$H$5="Dixon Technologies (India) Ltd.",'DIXON7423-24&amp;24-25'!H494,IF('dash board'!$H$5="Bharat Forge Ltd.",'BHARATFOR 7424-25&amp;23-24'!B494,IF('dash board'!$H$5="Persistent Systems Ltd.",'PERSISTENT 23-24&amp;24-25'!H494,IF('dash board'!$H$5="Ipca Laboratories Ltd.",'IPCALAB 7-4-23&amp;24,24&amp;25'!D494,IF('dash board'!$H$5="MRF Ltd.",'-MRF-7423-24&amp;24-25'!H494,"")))))</f>
        <v>1341.5</v>
      </c>
      <c r="C495">
        <f>IF('dash board'!$H$5="Dixon Technologies (India) Ltd.",'DIXON7423-24&amp;24-25'!D494,IF('dash board'!$H$5="Bharat Forge Ltd.",'BHARATFOR 7424-25&amp;23-24'!D494,IF('dash board'!$H$5="Persistent Systems Ltd.",'PERSISTENT 23-24&amp;24-25'!D494,IF('dash board'!$H$5="Ipca Laboratories Ltd.",'IPCALAB 7-4-23&amp;24,24&amp;25'!H494,IF('dash board'!$H$5="MRF Ltd.",'-MRF-7423-24&amp;24-25'!D494,"")))))</f>
        <v>1360.75</v>
      </c>
      <c r="D495">
        <f>IF('dash board'!$H$5="Dixon Technologies (India) Ltd.",'DIXON7423-24&amp;24-25'!E494,IF('dash board'!$H$5="Bharat Forge Ltd.",'BHARATFOR 7424-25&amp;23-24'!E494,IF('dash board'!$H$5="Persistent Systems Ltd.",'PERSISTENT 23-24&amp;24-25'!E494,IF('dash board'!$H$5="Ipca Laboratories Ltd.",'IPCALAB 7-4-23&amp;24,24&amp;25'!I494,IF('dash board'!$H$5="MRF Ltd.",'-MRF-7423-24&amp;24-25'!E494,"")))))</f>
        <v>1316.05</v>
      </c>
      <c r="E495">
        <f>IF('dash board'!$H$5="Dixon Technologies (India) Ltd.",'DIXON7423-24&amp;24-25'!C494,IF('dash board'!$H$5="Bharat Forge Ltd.",'BHARATFOR 7424-25&amp;23-24'!C494,IF('dash board'!$H$5="Persistent Systems Ltd.",'PERSISTENT 23-24&amp;24-25'!C494,IF('dash board'!$H$5="Ipca Laboratories Ltd.",'IPCALAB 7-4-23&amp;24,24&amp;25'!G494,IF('dash board'!$H$5="MRF Ltd.",'-MRF-7423-24&amp;24-25'!C494,"")))))</f>
        <v>1326.7</v>
      </c>
      <c r="F495">
        <f>IF('dash board'!$H$5="Dixon Technologies (India) Ltd.",'DIXON7423-24&amp;24-25'!L494,IF('dash board'!$H$5="Bharat Forge Ltd.",'BHARATFOR 7424-25&amp;23-24'!L494,IF('dash board'!$H$5="Persistent Systems Ltd.",'PERSISTENT 23-24&amp;24-25'!L494,IF('dash board'!$H$5="Ipca Laboratories Ltd.",'IPCALAB 7-4-23&amp;24,24&amp;25'!F494,IF('dash board'!$H$5="MRF Ltd.",'-MRF-7423-24&amp;24-25'!L494,"")))))</f>
        <v>719341</v>
      </c>
    </row>
    <row r="496" spans="1:6" x14ac:dyDescent="0.3">
      <c r="A496" s="126">
        <v>45394</v>
      </c>
      <c r="B496">
        <f>IF('dash board'!$H$5="Dixon Technologies (India) Ltd.",'DIXON7423-24&amp;24-25'!H495,IF('dash board'!$H$5="Bharat Forge Ltd.",'BHARATFOR 7424-25&amp;23-24'!B495,IF('dash board'!$H$5="Persistent Systems Ltd.",'PERSISTENT 23-24&amp;24-25'!H495,IF('dash board'!$H$5="Ipca Laboratories Ltd.",'IPCALAB 7-4-23&amp;24,24&amp;25'!D495,IF('dash board'!$H$5="MRF Ltd.",'-MRF-7423-24&amp;24-25'!H495,"")))))</f>
        <v>1327.65</v>
      </c>
      <c r="C496">
        <f>IF('dash board'!$H$5="Dixon Technologies (India) Ltd.",'DIXON7423-24&amp;24-25'!D495,IF('dash board'!$H$5="Bharat Forge Ltd.",'BHARATFOR 7424-25&amp;23-24'!D495,IF('dash board'!$H$5="Persistent Systems Ltd.",'PERSISTENT 23-24&amp;24-25'!D495,IF('dash board'!$H$5="Ipca Laboratories Ltd.",'IPCALAB 7-4-23&amp;24,24&amp;25'!H495,IF('dash board'!$H$5="MRF Ltd.",'-MRF-7423-24&amp;24-25'!D495,"")))))</f>
        <v>1336</v>
      </c>
      <c r="D496">
        <f>IF('dash board'!$H$5="Dixon Technologies (India) Ltd.",'DIXON7423-24&amp;24-25'!E495,IF('dash board'!$H$5="Bharat Forge Ltd.",'BHARATFOR 7424-25&amp;23-24'!E495,IF('dash board'!$H$5="Persistent Systems Ltd.",'PERSISTENT 23-24&amp;24-25'!E495,IF('dash board'!$H$5="Ipca Laboratories Ltd.",'IPCALAB 7-4-23&amp;24,24&amp;25'!I495,IF('dash board'!$H$5="MRF Ltd.",'-MRF-7423-24&amp;24-25'!E495,"")))))</f>
        <v>1306.6500000000001</v>
      </c>
      <c r="E496">
        <f>IF('dash board'!$H$5="Dixon Technologies (India) Ltd.",'DIXON7423-24&amp;24-25'!C495,IF('dash board'!$H$5="Bharat Forge Ltd.",'BHARATFOR 7424-25&amp;23-24'!C495,IF('dash board'!$H$5="Persistent Systems Ltd.",'PERSISTENT 23-24&amp;24-25'!C495,IF('dash board'!$H$5="Ipca Laboratories Ltd.",'IPCALAB 7-4-23&amp;24,24&amp;25'!G495,IF('dash board'!$H$5="MRF Ltd.",'-MRF-7423-24&amp;24-25'!C495,"")))))</f>
        <v>1322</v>
      </c>
      <c r="F496">
        <f>IF('dash board'!$H$5="Dixon Technologies (India) Ltd.",'DIXON7423-24&amp;24-25'!L495,IF('dash board'!$H$5="Bharat Forge Ltd.",'BHARATFOR 7424-25&amp;23-24'!L495,IF('dash board'!$H$5="Persistent Systems Ltd.",'PERSISTENT 23-24&amp;24-25'!L495,IF('dash board'!$H$5="Ipca Laboratories Ltd.",'IPCALAB 7-4-23&amp;24,24&amp;25'!F495,IF('dash board'!$H$5="MRF Ltd.",'-MRF-7423-24&amp;24-25'!L495,"")))))</f>
        <v>443344</v>
      </c>
    </row>
    <row r="497" spans="1:6" x14ac:dyDescent="0.3">
      <c r="A497" s="126">
        <v>45392</v>
      </c>
      <c r="B497">
        <f>IF('dash board'!$H$5="Dixon Technologies (India) Ltd.",'DIXON7423-24&amp;24-25'!H496,IF('dash board'!$H$5="Bharat Forge Ltd.",'BHARATFOR 7424-25&amp;23-24'!B496,IF('dash board'!$H$5="Persistent Systems Ltd.",'PERSISTENT 23-24&amp;24-25'!H496,IF('dash board'!$H$5="Ipca Laboratories Ltd.",'IPCALAB 7-4-23&amp;24,24&amp;25'!D496,IF('dash board'!$H$5="MRF Ltd.",'-MRF-7423-24&amp;24-25'!H496,"")))))</f>
        <v>1339</v>
      </c>
      <c r="C497">
        <f>IF('dash board'!$H$5="Dixon Technologies (India) Ltd.",'DIXON7423-24&amp;24-25'!D496,IF('dash board'!$H$5="Bharat Forge Ltd.",'BHARATFOR 7424-25&amp;23-24'!D496,IF('dash board'!$H$5="Persistent Systems Ltd.",'PERSISTENT 23-24&amp;24-25'!D496,IF('dash board'!$H$5="Ipca Laboratories Ltd.",'IPCALAB 7-4-23&amp;24,24&amp;25'!H496,IF('dash board'!$H$5="MRF Ltd.",'-MRF-7423-24&amp;24-25'!D496,"")))))</f>
        <v>1348.1</v>
      </c>
      <c r="D497">
        <f>IF('dash board'!$H$5="Dixon Technologies (India) Ltd.",'DIXON7423-24&amp;24-25'!E496,IF('dash board'!$H$5="Bharat Forge Ltd.",'BHARATFOR 7424-25&amp;23-24'!E496,IF('dash board'!$H$5="Persistent Systems Ltd.",'PERSISTENT 23-24&amp;24-25'!E496,IF('dash board'!$H$5="Ipca Laboratories Ltd.",'IPCALAB 7-4-23&amp;24,24&amp;25'!I496,IF('dash board'!$H$5="MRF Ltd.",'-MRF-7423-24&amp;24-25'!E496,"")))))</f>
        <v>1320</v>
      </c>
      <c r="E497">
        <f>IF('dash board'!$H$5="Dixon Technologies (India) Ltd.",'DIXON7423-24&amp;24-25'!C496,IF('dash board'!$H$5="Bharat Forge Ltd.",'BHARATFOR 7424-25&amp;23-24'!C496,IF('dash board'!$H$5="Persistent Systems Ltd.",'PERSISTENT 23-24&amp;24-25'!C496,IF('dash board'!$H$5="Ipca Laboratories Ltd.",'IPCALAB 7-4-23&amp;24,24&amp;25'!G496,IF('dash board'!$H$5="MRF Ltd.",'-MRF-7423-24&amp;24-25'!C496,"")))))</f>
        <v>1320</v>
      </c>
      <c r="F497">
        <f>IF('dash board'!$H$5="Dixon Technologies (India) Ltd.",'DIXON7423-24&amp;24-25'!L496,IF('dash board'!$H$5="Bharat Forge Ltd.",'BHARATFOR 7424-25&amp;23-24'!L496,IF('dash board'!$H$5="Persistent Systems Ltd.",'PERSISTENT 23-24&amp;24-25'!L496,IF('dash board'!$H$5="Ipca Laboratories Ltd.",'IPCALAB 7-4-23&amp;24,24&amp;25'!F496,IF('dash board'!$H$5="MRF Ltd.",'-MRF-7423-24&amp;24-25'!L496,"")))))</f>
        <v>623680</v>
      </c>
    </row>
    <row r="498" spans="1:6" x14ac:dyDescent="0.3">
      <c r="A498" s="126">
        <v>45391</v>
      </c>
      <c r="B498">
        <f>IF('dash board'!$H$5="Dixon Technologies (India) Ltd.",'DIXON7423-24&amp;24-25'!H497,IF('dash board'!$H$5="Bharat Forge Ltd.",'BHARATFOR 7424-25&amp;23-24'!B497,IF('dash board'!$H$5="Persistent Systems Ltd.",'PERSISTENT 23-24&amp;24-25'!H497,IF('dash board'!$H$5="Ipca Laboratories Ltd.",'IPCALAB 7-4-23&amp;24,24&amp;25'!D497,IF('dash board'!$H$5="MRF Ltd.",'-MRF-7423-24&amp;24-25'!H497,"")))))</f>
        <v>1330.85</v>
      </c>
      <c r="C498">
        <f>IF('dash board'!$H$5="Dixon Technologies (India) Ltd.",'DIXON7423-24&amp;24-25'!D497,IF('dash board'!$H$5="Bharat Forge Ltd.",'BHARATFOR 7424-25&amp;23-24'!D497,IF('dash board'!$H$5="Persistent Systems Ltd.",'PERSISTENT 23-24&amp;24-25'!D497,IF('dash board'!$H$5="Ipca Laboratories Ltd.",'IPCALAB 7-4-23&amp;24,24&amp;25'!H497,IF('dash board'!$H$5="MRF Ltd.",'-MRF-7423-24&amp;24-25'!D497,"")))))</f>
        <v>1345</v>
      </c>
      <c r="D498">
        <f>IF('dash board'!$H$5="Dixon Technologies (India) Ltd.",'DIXON7423-24&amp;24-25'!E497,IF('dash board'!$H$5="Bharat Forge Ltd.",'BHARATFOR 7424-25&amp;23-24'!E497,IF('dash board'!$H$5="Persistent Systems Ltd.",'PERSISTENT 23-24&amp;24-25'!E497,IF('dash board'!$H$5="Ipca Laboratories Ltd.",'IPCALAB 7-4-23&amp;24,24&amp;25'!I497,IF('dash board'!$H$5="MRF Ltd.",'-MRF-7423-24&amp;24-25'!E497,"")))))</f>
        <v>1316.3</v>
      </c>
      <c r="E498">
        <f>IF('dash board'!$H$5="Dixon Technologies (India) Ltd.",'DIXON7423-24&amp;24-25'!C497,IF('dash board'!$H$5="Bharat Forge Ltd.",'BHARATFOR 7424-25&amp;23-24'!C497,IF('dash board'!$H$5="Persistent Systems Ltd.",'PERSISTENT 23-24&amp;24-25'!C497,IF('dash board'!$H$5="Ipca Laboratories Ltd.",'IPCALAB 7-4-23&amp;24,24&amp;25'!G497,IF('dash board'!$H$5="MRF Ltd.",'-MRF-7423-24&amp;24-25'!C497,"")))))</f>
        <v>1330</v>
      </c>
      <c r="F498">
        <f>IF('dash board'!$H$5="Dixon Technologies (India) Ltd.",'DIXON7423-24&amp;24-25'!L497,IF('dash board'!$H$5="Bharat Forge Ltd.",'BHARATFOR 7424-25&amp;23-24'!L497,IF('dash board'!$H$5="Persistent Systems Ltd.",'PERSISTENT 23-24&amp;24-25'!L497,IF('dash board'!$H$5="Ipca Laboratories Ltd.",'IPCALAB 7-4-23&amp;24,24&amp;25'!F497,IF('dash board'!$H$5="MRF Ltd.",'-MRF-7423-24&amp;24-25'!L497,"")))))</f>
        <v>453328</v>
      </c>
    </row>
    <row r="499" spans="1:6" x14ac:dyDescent="0.3">
      <c r="A499" s="126">
        <v>45390</v>
      </c>
      <c r="B499">
        <f>IF('dash board'!$H$5="Dixon Technologies (India) Ltd.",'DIXON7423-24&amp;24-25'!H498,IF('dash board'!$H$5="Bharat Forge Ltd.",'BHARATFOR 7424-25&amp;23-24'!B498,IF('dash board'!$H$5="Persistent Systems Ltd.",'PERSISTENT 23-24&amp;24-25'!H498,IF('dash board'!$H$5="Ipca Laboratories Ltd.",'IPCALAB 7-4-23&amp;24,24&amp;25'!D498,IF('dash board'!$H$5="MRF Ltd.",'-MRF-7423-24&amp;24-25'!H498,"")))))</f>
        <v>1322.15</v>
      </c>
      <c r="C499">
        <f>IF('dash board'!$H$5="Dixon Technologies (India) Ltd.",'DIXON7423-24&amp;24-25'!D498,IF('dash board'!$H$5="Bharat Forge Ltd.",'BHARATFOR 7424-25&amp;23-24'!D498,IF('dash board'!$H$5="Persistent Systems Ltd.",'PERSISTENT 23-24&amp;24-25'!D498,IF('dash board'!$H$5="Ipca Laboratories Ltd.",'IPCALAB 7-4-23&amp;24,24&amp;25'!H498,IF('dash board'!$H$5="MRF Ltd.",'-MRF-7423-24&amp;24-25'!D498,"")))))</f>
        <v>1336.9</v>
      </c>
      <c r="D499">
        <f>IF('dash board'!$H$5="Dixon Technologies (India) Ltd.",'DIXON7423-24&amp;24-25'!E498,IF('dash board'!$H$5="Bharat Forge Ltd.",'BHARATFOR 7424-25&amp;23-24'!E498,IF('dash board'!$H$5="Persistent Systems Ltd.",'PERSISTENT 23-24&amp;24-25'!E498,IF('dash board'!$H$5="Ipca Laboratories Ltd.",'IPCALAB 7-4-23&amp;24,24&amp;25'!I498,IF('dash board'!$H$5="MRF Ltd.",'-MRF-7423-24&amp;24-25'!E498,"")))))</f>
        <v>1286.5</v>
      </c>
      <c r="E499">
        <f>IF('dash board'!$H$5="Dixon Technologies (India) Ltd.",'DIXON7423-24&amp;24-25'!C498,IF('dash board'!$H$5="Bharat Forge Ltd.",'BHARATFOR 7424-25&amp;23-24'!C498,IF('dash board'!$H$5="Persistent Systems Ltd.",'PERSISTENT 23-24&amp;24-25'!C498,IF('dash board'!$H$5="Ipca Laboratories Ltd.",'IPCALAB 7-4-23&amp;24,24&amp;25'!G498,IF('dash board'!$H$5="MRF Ltd.",'-MRF-7423-24&amp;24-25'!C498,"")))))</f>
        <v>1306.5</v>
      </c>
      <c r="F499">
        <f>IF('dash board'!$H$5="Dixon Technologies (India) Ltd.",'DIXON7423-24&amp;24-25'!L498,IF('dash board'!$H$5="Bharat Forge Ltd.",'BHARATFOR 7424-25&amp;23-24'!L498,IF('dash board'!$H$5="Persistent Systems Ltd.",'PERSISTENT 23-24&amp;24-25'!L498,IF('dash board'!$H$5="Ipca Laboratories Ltd.",'IPCALAB 7-4-23&amp;24,24&amp;25'!F498,IF('dash board'!$H$5="MRF Ltd.",'-MRF-7423-24&amp;24-25'!L498,"")))))</f>
        <v>1078562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8D19-A16F-4D29-8E09-240184BE2F27}">
  <sheetPr codeName="Sheet21"/>
  <dimension ref="D1:H24"/>
  <sheetViews>
    <sheetView showGridLines="0" tabSelected="1" zoomScale="85" zoomScaleNormal="85" workbookViewId="0">
      <selection activeCell="H5" sqref="H5"/>
    </sheetView>
  </sheetViews>
  <sheetFormatPr defaultColWidth="9.109375" defaultRowHeight="14.4" x14ac:dyDescent="0.3"/>
  <cols>
    <col min="1" max="1" width="1.88671875" style="132" customWidth="1"/>
    <col min="2" max="2" width="3.5546875" style="132" customWidth="1"/>
    <col min="3" max="3" width="2.44140625" style="132" customWidth="1"/>
    <col min="4" max="4" width="1.109375" style="132" hidden="1" customWidth="1"/>
    <col min="5" max="5" width="36.6640625" style="132" bestFit="1" customWidth="1"/>
    <col min="6" max="6" width="82.5546875" style="132" customWidth="1"/>
    <col min="7" max="7" width="15.33203125" style="132" customWidth="1"/>
    <col min="8" max="8" width="46.5546875" style="132" customWidth="1"/>
    <col min="9" max="9" width="13.109375" style="132" customWidth="1"/>
    <col min="10" max="10" width="14.109375" style="132" customWidth="1"/>
    <col min="11" max="11" width="13.6640625" style="132" customWidth="1"/>
    <col min="12" max="16384" width="9.109375" style="132"/>
  </cols>
  <sheetData>
    <row r="1" spans="4:8" ht="6.75" customHeight="1" x14ac:dyDescent="0.3">
      <c r="E1" s="148" t="s">
        <v>2474</v>
      </c>
      <c r="F1" s="149"/>
      <c r="G1" s="149"/>
      <c r="H1" s="149"/>
    </row>
    <row r="2" spans="4:8" x14ac:dyDescent="0.3">
      <c r="E2" s="149"/>
      <c r="F2" s="149"/>
      <c r="G2" s="149"/>
      <c r="H2" s="149"/>
    </row>
    <row r="3" spans="4:8" x14ac:dyDescent="0.3">
      <c r="E3" s="149"/>
      <c r="F3" s="149"/>
      <c r="G3" s="149"/>
      <c r="H3" s="149"/>
    </row>
    <row r="4" spans="4:8" ht="23.25" customHeight="1" x14ac:dyDescent="0.5">
      <c r="E4" s="146" t="s">
        <v>2475</v>
      </c>
      <c r="F4" s="147"/>
      <c r="G4" s="147" t="s">
        <v>2464</v>
      </c>
      <c r="H4" s="147" t="s">
        <v>2479</v>
      </c>
    </row>
    <row r="5" spans="4:8" ht="28.5" customHeight="1" thickBot="1" x14ac:dyDescent="0.45">
      <c r="E5" s="150"/>
      <c r="F5" s="150"/>
      <c r="G5" s="140" t="s">
        <v>2465</v>
      </c>
      <c r="H5" s="140" t="s">
        <v>1326</v>
      </c>
    </row>
    <row r="6" spans="4:8" ht="31.2" x14ac:dyDescent="0.6">
      <c r="D6" s="151"/>
      <c r="E6" s="137" t="s">
        <v>2476</v>
      </c>
      <c r="F6" s="134">
        <f>IF(H5='data sheet'!B1,'data sheet'!C253,FALSE)</f>
        <v>1491.75</v>
      </c>
      <c r="G6" s="151"/>
    </row>
    <row r="7" spans="4:8" ht="31.2" x14ac:dyDescent="0.6">
      <c r="D7" s="151"/>
      <c r="E7" s="138" t="s">
        <v>2478</v>
      </c>
      <c r="F7" s="135">
        <f>('data sheet'!B257-'data sheet'!B253)/'data sheet'!B253</f>
        <v>7.3360728961943969E-2</v>
      </c>
      <c r="G7" s="151"/>
      <c r="H7" s="133"/>
    </row>
    <row r="8" spans="4:8" ht="31.8" thickBot="1" x14ac:dyDescent="0.65">
      <c r="D8" s="151"/>
      <c r="E8" s="139" t="s">
        <v>2477</v>
      </c>
      <c r="F8" s="136">
        <f>INDEX('data sheet'!A3:A499, MATCH(MAX('data sheet'!F3:F499),'data sheet'!F3:F499, 0))</f>
        <v>45041</v>
      </c>
      <c r="G8" s="151"/>
    </row>
    <row r="9" spans="4:8" ht="2.25" customHeight="1" x14ac:dyDescent="0.3"/>
    <row r="10" spans="4:8" ht="33" customHeight="1" x14ac:dyDescent="0.3"/>
    <row r="11" spans="4:8" ht="28.5" customHeight="1" x14ac:dyDescent="0.3"/>
    <row r="12" spans="4:8" ht="29.25" customHeight="1" x14ac:dyDescent="0.3"/>
    <row r="13" spans="4:8" ht="7.5" customHeight="1" x14ac:dyDescent="0.3"/>
    <row r="14" spans="4:8" hidden="1" x14ac:dyDescent="0.3"/>
    <row r="16" spans="4:8" ht="6" customHeight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</sheetData>
  <mergeCells count="2">
    <mergeCell ref="E1:H3"/>
    <mergeCell ref="E4:H4"/>
  </mergeCells>
  <phoneticPr fontId="29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A430E99-7FB5-4114-B314-BB238C3D684D}">
          <x14:formula1>
            <xm:f>'common co percentage'!$I$2:$I$6</xm:f>
          </x14:formula1>
          <xm:sqref>H5:H6</xm:sqref>
        </x14:dataValidation>
        <x14:dataValidation type="list" allowBlank="1" showInputMessage="1" showErrorMessage="1" xr:uid="{98C76C7F-BF52-46D0-8730-369E63009CDE}">
          <x14:formula1>
            <xm:f>'data valadiation'!$E$2:$E$5</xm:f>
          </x14:formula1>
          <xm:sqref>H4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nifty 500 co list</vt:lpstr>
      <vt:lpstr>return on incides</vt:lpstr>
      <vt:lpstr>kotak</vt:lpstr>
      <vt:lpstr>data valadiation</vt:lpstr>
      <vt:lpstr>nippon</vt:lpstr>
      <vt:lpstr>parag parik</vt:lpstr>
      <vt:lpstr>quant</vt:lpstr>
      <vt:lpstr>kotak holdings</vt:lpstr>
      <vt:lpstr>nippon holdings</vt:lpstr>
      <vt:lpstr>parag holdings</vt:lpstr>
      <vt:lpstr>quant holdings</vt:lpstr>
      <vt:lpstr>finding common co</vt:lpstr>
      <vt:lpstr>common co percentage</vt:lpstr>
      <vt:lpstr>IPCALAB 7-4-23&amp;24,24&amp;25</vt:lpstr>
      <vt:lpstr>analysis on IPCALAB</vt:lpstr>
      <vt:lpstr>BHARATFOR 7424-25&amp;23-24</vt:lpstr>
      <vt:lpstr>DIXON7423-24&amp;24-25</vt:lpstr>
      <vt:lpstr>-MRF-7423-24&amp;24-25</vt:lpstr>
      <vt:lpstr>PERSISTENT 23-24&amp;24-25</vt:lpstr>
      <vt:lpstr>data sheet</vt:lpstr>
      <vt:lpstr>dash board</vt:lpstr>
      <vt:lpstr>mutual_fund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 MA</dc:creator>
  <cp:lastModifiedBy>Yashas MA</cp:lastModifiedBy>
  <dcterms:created xsi:type="dcterms:W3CDTF">2025-03-11T18:13:27Z</dcterms:created>
  <dcterms:modified xsi:type="dcterms:W3CDTF">2025-05-01T18:38:14Z</dcterms:modified>
</cp:coreProperties>
</file>