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\378398_Vervolg_DD\2. Do Work\MLay1D\Dwarsraai B\voor\"/>
    </mc:Choice>
  </mc:AlternateContent>
  <xr:revisionPtr revIDLastSave="0" documentId="13_ncr:1_{FAC95DE3-D16A-4C72-AE14-83251477532E}" xr6:coauthVersionLast="46" xr6:coauthVersionMax="47" xr10:uidLastSave="{00000000-0000-0000-0000-000000000000}"/>
  <bookViews>
    <workbookView xWindow="-120" yWindow="-120" windowWidth="29040" windowHeight="15840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" i="1" l="1"/>
  <c r="AP4" i="1"/>
  <c r="AP3" i="1"/>
  <c r="AU5" i="1"/>
  <c r="AT5" i="1"/>
  <c r="AS5" i="1"/>
  <c r="AR5" i="1"/>
  <c r="AQ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Q4" i="1"/>
  <c r="Q4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23" i="1"/>
  <c r="B25" i="1" s="1"/>
  <c r="AN4" i="1" s="1"/>
  <c r="B20" i="1"/>
  <c r="AU3" i="1" s="1"/>
  <c r="R4" i="1" l="1"/>
  <c r="AR4" i="1"/>
  <c r="E4" i="1"/>
  <c r="S4" i="1"/>
  <c r="AS4" i="1"/>
  <c r="F4" i="1"/>
  <c r="T4" i="1"/>
  <c r="G4" i="1"/>
  <c r="U4" i="1"/>
  <c r="H4" i="1"/>
  <c r="Z4" i="1"/>
  <c r="I4" i="1"/>
  <c r="W3" i="1"/>
  <c r="AC4" i="1"/>
  <c r="I3" i="1"/>
  <c r="X3" i="1"/>
  <c r="AD4" i="1"/>
  <c r="J3" i="1"/>
  <c r="Y3" i="1"/>
  <c r="AE4" i="1"/>
  <c r="K3" i="1"/>
  <c r="AI3" i="1"/>
  <c r="AF4" i="1"/>
  <c r="AJ3" i="1"/>
  <c r="AL4" i="1"/>
  <c r="AK3" i="1"/>
  <c r="AO4" i="1"/>
  <c r="L3" i="1"/>
  <c r="AL3" i="1"/>
  <c r="M3" i="1"/>
  <c r="AM3" i="1"/>
  <c r="AG4" i="1"/>
  <c r="J4" i="1"/>
  <c r="AB3" i="1"/>
  <c r="AN3" i="1"/>
  <c r="V4" i="1"/>
  <c r="AH4" i="1"/>
  <c r="AU4" i="1"/>
  <c r="O3" i="1"/>
  <c r="Q3" i="1"/>
  <c r="AC3" i="1"/>
  <c r="AO3" i="1"/>
  <c r="W4" i="1"/>
  <c r="AI4" i="1"/>
  <c r="Z3" i="1"/>
  <c r="AA3" i="1"/>
  <c r="AT4" i="1"/>
  <c r="N3" i="1"/>
  <c r="L4" i="1"/>
  <c r="R3" i="1"/>
  <c r="AD3" i="1"/>
  <c r="AQ3" i="1"/>
  <c r="X4" i="1"/>
  <c r="AJ4" i="1"/>
  <c r="K4" i="1"/>
  <c r="P4" i="1"/>
  <c r="S3" i="1"/>
  <c r="AE3" i="1"/>
  <c r="AR3" i="1"/>
  <c r="Y4" i="1"/>
  <c r="AK4" i="1"/>
  <c r="B3" i="1"/>
  <c r="AF3" i="1"/>
  <c r="C3" i="1"/>
  <c r="U3" i="1"/>
  <c r="AG3" i="1"/>
  <c r="AT3" i="1"/>
  <c r="AA4" i="1"/>
  <c r="AM4" i="1"/>
  <c r="T3" i="1"/>
  <c r="AS3" i="1"/>
  <c r="D4" i="1"/>
  <c r="H3" i="1"/>
  <c r="V3" i="1"/>
  <c r="AH3" i="1"/>
  <c r="AB4" i="1"/>
  <c r="D3" i="1"/>
  <c r="P3" i="1"/>
  <c r="M4" i="1"/>
  <c r="E3" i="1"/>
  <c r="B4" i="1"/>
  <c r="N4" i="1"/>
  <c r="F3" i="1"/>
  <c r="C4" i="1"/>
  <c r="O4" i="1"/>
  <c r="G3" i="1"/>
  <c r="AY4" i="1" l="1"/>
  <c r="AX4" i="1"/>
  <c r="A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E7FEA10E-DA4C-4125-82AD-4E0844884144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Intersection points</t>
        </r>
      </text>
    </comment>
    <comment ref="A3" authorId="0" shapeId="0" xr:uid="{6EFE9DF5-801B-4BEC-A507-42CD6F8EE7D5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Head on top of each section</t>
        </r>
      </text>
    </comment>
    <comment ref="B3" authorId="0" shapeId="0" xr:uid="{045AEA97-D30F-481F-9EAA-3F9BBAA5D012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Ontwateringsniveau = drainniveau. Zie berekening hieronder
</t>
        </r>
      </text>
    </comment>
    <comment ref="AZ3" authorId="0" shapeId="0" xr:uid="{240D4D26-86C2-4382-94E6-F718C9FD4C08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Wadhoogte 0 m+NAP; gemiddeld hoogwater +1,3 m+NAP. Gemiddeld +0,65 m+NAP</t>
        </r>
      </text>
    </comment>
    <comment ref="BJ3" authorId="0" shapeId="0" xr:uid="{49409FEE-DB1B-4065-813A-6B7E272374E6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 Gemiddeld tij: hoogwater NAP+1,30, laagwater NAP-1,53m</t>
        </r>
      </text>
    </comment>
    <comment ref="A4" authorId="0" shapeId="0" xr:uid="{942F1262-BABD-4D88-8BAF-03CA21FCA0D0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Vertical hydraulic resistance</t>
        </r>
      </text>
    </comment>
    <comment ref="B4" authorId="0" shapeId="0" xr:uid="{A2A0FE2D-04F9-4AB3-90A8-C7853D61C6F3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V4" authorId="0" shapeId="0" xr:uid="{D0517E17-3D04-4583-A8A3-662A5D09C8E4}">
      <text>
        <r>
          <rPr>
            <b/>
            <sz val="9"/>
            <color indexed="81"/>
            <rFont val="Tahoma"/>
            <family val="2"/>
          </rPr>
          <t>Hydraulische weerstand tussen de sloot en de zandbaan</t>
        </r>
      </text>
    </comment>
    <comment ref="A5" authorId="0" shapeId="0" xr:uid="{5FA008F8-14A3-4C1D-8985-C042A901363E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Transmissivity</t>
        </r>
      </text>
    </comment>
    <comment ref="B5" authorId="0" shapeId="0" xr:uid="{7C76CF25-A053-448D-98AA-82924052D5AD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8F60110B-BE73-444F-AB5C-11F5972DEA14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Nodal injections</t>
        </r>
      </text>
    </comment>
    <comment ref="A7" authorId="0" shapeId="0" xr:uid="{76A5A0F9-1345-44DD-A5EC-C546C60C6CFA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Vertical hydraulic resistance</t>
        </r>
      </text>
    </comment>
    <comment ref="B7" authorId="0" shapeId="0" xr:uid="{C9221F17-26B8-41EB-836B-EBE2BE964B4F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Notitie effect dubbele dijk op binnendijkse waterhuishouding figuur 6.2 c=1000-4000 (d)</t>
        </r>
      </text>
    </comment>
    <comment ref="A8" authorId="0" shapeId="0" xr:uid="{A90BCAA5-4E72-41B5-A99A-94F21580D0E1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Transmissivity</t>
        </r>
      </text>
    </comment>
    <comment ref="B8" authorId="0" shapeId="0" xr:uid="{EDF6A469-42C8-43FF-A02D-EA6960D78D40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Notitie effect dubbele dijk op binnendijkse waterhuishouding figuur 6.2 kD=2000 (m2/d)</t>
        </r>
      </text>
    </comment>
    <comment ref="A9" authorId="0" shapeId="0" xr:uid="{DD569525-D564-41FC-ACA3-05309050AB3C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<sst xmlns="http://schemas.openxmlformats.org/spreadsheetml/2006/main" count="106" uniqueCount="32">
  <si>
    <t>Polder</t>
  </si>
  <si>
    <t>Slibopvang</t>
  </si>
  <si>
    <t>Dijk</t>
  </si>
  <si>
    <t>Wad</t>
  </si>
  <si>
    <t>Geul</t>
  </si>
  <si>
    <t>h (m+NAP)</t>
  </si>
  <si>
    <t>kD1 (m2/d)</t>
  </si>
  <si>
    <t>kD2 (m2/d)</t>
  </si>
  <si>
    <t>c0 (d)</t>
  </si>
  <si>
    <t>c1 (d)</t>
  </si>
  <si>
    <t xml:space="preserve">Nieuwe hoofdwatergang </t>
  </si>
  <si>
    <t>x (m)</t>
  </si>
  <si>
    <t>Q1 (m2/d)</t>
  </si>
  <si>
    <t>Q2 (m2/d)</t>
  </si>
  <si>
    <t>Area</t>
  </si>
  <si>
    <t>mv</t>
  </si>
  <si>
    <t>m+NAP</t>
  </si>
  <si>
    <t>draindiepte</t>
  </si>
  <si>
    <t>m</t>
  </si>
  <si>
    <t>drain niveau</t>
  </si>
  <si>
    <t>Gt</t>
  </si>
  <si>
    <t>VI</t>
  </si>
  <si>
    <t>GHG</t>
  </si>
  <si>
    <t>m-mv</t>
  </si>
  <si>
    <t>opbolling</t>
  </si>
  <si>
    <t>flux</t>
  </si>
  <si>
    <t>m/d</t>
  </si>
  <si>
    <t>c0</t>
  </si>
  <si>
    <t>d</t>
  </si>
  <si>
    <t>kD zandbaan</t>
  </si>
  <si>
    <t>Zonder zandbaan=1; met zandbaan=10</t>
  </si>
  <si>
    <t xml:space="preserve">Hoofdwatergang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</si>
</sst>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0" fillId="7" borderId="0" xfId="0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0" fillId="9" borderId="0" xfId="0" applyFill="1"/>
    <xf numFmtId="164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0" fontId="0" fillId="9" borderId="0" xfId="0" applyFill="1" applyAlignment="1">
      <alignment horizontal="center" wrapText="1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BW2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V5" sqref="AV5"/>
    </sheetView>
  </sheetViews>
  <sheetFormatPr defaultRowHeight="15" x14ac:dyDescent="0.25"/>
  <cols>
    <col min="1" max="1" width="13" customWidth="1"/>
    <col min="2" max="2" width="7" style="1" customWidth="1"/>
    <col min="3" max="46" width="5" style="1" customWidth="1"/>
    <col min="47" max="47" width="7.5703125" style="1" customWidth="1"/>
    <col min="48" max="48" width="16.85546875" style="23" customWidth="1"/>
    <col min="49" max="49" width="8" style="1" bestFit="1" customWidth="1"/>
    <col min="50" max="50" width="8" style="1" customWidth="1"/>
    <col min="51" max="51" width="8" style="1" bestFit="1" customWidth="1"/>
    <col min="52" max="52" width="5" bestFit="1" customWidth="1"/>
    <col min="53" max="60" width="5" customWidth="1"/>
    <col min="61" max="62" width="5" bestFit="1" customWidth="1"/>
    <col min="63" max="66" width="5" customWidth="1"/>
    <col min="67" max="68" width="5" bestFit="1" customWidth="1"/>
    <col min="69" max="74" width="5" customWidth="1"/>
    <col min="75" max="75" width="5.42578125" customWidth="1"/>
  </cols>
  <sheetData>
    <row r="1" spans="1:75" ht="21.75" customHeight="1" x14ac:dyDescent="0.25">
      <c r="A1" s="14" t="s">
        <v>14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0</v>
      </c>
      <c r="W1" s="14" t="s">
        <v>0</v>
      </c>
      <c r="X1" s="14" t="s">
        <v>0</v>
      </c>
      <c r="Y1" s="14" t="s">
        <v>0</v>
      </c>
      <c r="Z1" s="14" t="s">
        <v>0</v>
      </c>
      <c r="AA1" s="14" t="s">
        <v>0</v>
      </c>
      <c r="AB1" s="14" t="s">
        <v>0</v>
      </c>
      <c r="AC1" s="14" t="s">
        <v>0</v>
      </c>
      <c r="AD1" s="14" t="s">
        <v>0</v>
      </c>
      <c r="AE1" s="14" t="s">
        <v>0</v>
      </c>
      <c r="AF1" s="14" t="s">
        <v>0</v>
      </c>
      <c r="AG1" s="14" t="s">
        <v>0</v>
      </c>
      <c r="AH1" s="14" t="s">
        <v>0</v>
      </c>
      <c r="AI1" s="14" t="s">
        <v>0</v>
      </c>
      <c r="AJ1" s="14" t="s">
        <v>0</v>
      </c>
      <c r="AK1" s="14" t="s">
        <v>0</v>
      </c>
      <c r="AL1" s="14" t="s">
        <v>0</v>
      </c>
      <c r="AM1" s="14" t="s">
        <v>0</v>
      </c>
      <c r="AN1" s="14" t="s">
        <v>0</v>
      </c>
      <c r="AO1" s="14" t="s">
        <v>0</v>
      </c>
      <c r="AP1" s="14" t="s">
        <v>0</v>
      </c>
      <c r="AQ1" s="14" t="s">
        <v>0</v>
      </c>
      <c r="AR1" s="14" t="s">
        <v>0</v>
      </c>
      <c r="AS1" s="14" t="s">
        <v>0</v>
      </c>
      <c r="AT1" s="14" t="s">
        <v>0</v>
      </c>
      <c r="AU1" s="14" t="s">
        <v>0</v>
      </c>
      <c r="AV1" s="19" t="s">
        <v>31</v>
      </c>
      <c r="AW1" s="14" t="s">
        <v>2</v>
      </c>
      <c r="AX1" s="14" t="s">
        <v>2</v>
      </c>
      <c r="AY1" s="14" t="s">
        <v>2</v>
      </c>
      <c r="AZ1" s="14" t="s">
        <v>3</v>
      </c>
      <c r="BA1" s="14" t="s">
        <v>3</v>
      </c>
      <c r="BB1" s="14" t="s">
        <v>3</v>
      </c>
      <c r="BC1" s="14" t="s">
        <v>3</v>
      </c>
      <c r="BD1" s="14" t="s">
        <v>3</v>
      </c>
      <c r="BE1" s="14" t="s">
        <v>3</v>
      </c>
      <c r="BF1" s="14" t="s">
        <v>3</v>
      </c>
      <c r="BG1" s="14" t="s">
        <v>3</v>
      </c>
      <c r="BH1" s="14" t="s">
        <v>3</v>
      </c>
      <c r="BI1" s="14" t="s">
        <v>3</v>
      </c>
      <c r="BJ1" s="14" t="s">
        <v>4</v>
      </c>
      <c r="BK1" s="14" t="s">
        <v>4</v>
      </c>
      <c r="BL1" s="14" t="s">
        <v>4</v>
      </c>
      <c r="BM1" s="14" t="s">
        <v>4</v>
      </c>
      <c r="BN1" s="14" t="s">
        <v>4</v>
      </c>
      <c r="BO1" s="14" t="s">
        <v>4</v>
      </c>
      <c r="BP1" s="14" t="s">
        <v>3</v>
      </c>
      <c r="BQ1" s="14" t="s">
        <v>3</v>
      </c>
      <c r="BR1" s="14" t="s">
        <v>3</v>
      </c>
      <c r="BS1" s="14" t="s">
        <v>3</v>
      </c>
      <c r="BT1" s="14" t="s">
        <v>3</v>
      </c>
      <c r="BU1" s="14" t="s">
        <v>3</v>
      </c>
      <c r="BV1" s="14" t="s">
        <v>3</v>
      </c>
      <c r="BW1" s="14" t="s">
        <v>3</v>
      </c>
    </row>
    <row r="2" spans="1:75" x14ac:dyDescent="0.25">
      <c r="A2" s="7" t="s">
        <v>11</v>
      </c>
      <c r="B2" s="2">
        <v>0</v>
      </c>
      <c r="C2" s="17">
        <v>25</v>
      </c>
      <c r="D2" s="17">
        <v>50</v>
      </c>
      <c r="E2" s="17">
        <v>75</v>
      </c>
      <c r="F2" s="17">
        <v>100</v>
      </c>
      <c r="G2" s="17">
        <v>125</v>
      </c>
      <c r="H2" s="17">
        <v>150</v>
      </c>
      <c r="I2" s="17">
        <v>175</v>
      </c>
      <c r="J2" s="17">
        <v>200</v>
      </c>
      <c r="K2" s="17">
        <v>225</v>
      </c>
      <c r="L2" s="17">
        <v>250</v>
      </c>
      <c r="M2" s="17">
        <v>275</v>
      </c>
      <c r="N2" s="17">
        <v>300</v>
      </c>
      <c r="O2" s="17">
        <v>325</v>
      </c>
      <c r="P2" s="17">
        <v>350</v>
      </c>
      <c r="Q2" s="17">
        <v>375</v>
      </c>
      <c r="R2" s="17">
        <v>400</v>
      </c>
      <c r="S2" s="17">
        <v>425</v>
      </c>
      <c r="T2" s="17">
        <v>450</v>
      </c>
      <c r="U2" s="17">
        <v>475</v>
      </c>
      <c r="V2" s="17">
        <v>500</v>
      </c>
      <c r="W2" s="17">
        <v>525</v>
      </c>
      <c r="X2" s="17">
        <v>550</v>
      </c>
      <c r="Y2" s="17">
        <v>575</v>
      </c>
      <c r="Z2" s="17">
        <v>600</v>
      </c>
      <c r="AA2" s="17">
        <v>625</v>
      </c>
      <c r="AB2" s="17">
        <v>650</v>
      </c>
      <c r="AC2" s="17">
        <v>675</v>
      </c>
      <c r="AD2" s="17">
        <v>700</v>
      </c>
      <c r="AE2" s="17">
        <v>725</v>
      </c>
      <c r="AF2" s="17">
        <v>750</v>
      </c>
      <c r="AG2" s="17">
        <v>775</v>
      </c>
      <c r="AH2" s="17">
        <v>800</v>
      </c>
      <c r="AI2" s="17">
        <v>825</v>
      </c>
      <c r="AJ2" s="17">
        <v>850</v>
      </c>
      <c r="AK2" s="17">
        <v>875</v>
      </c>
      <c r="AL2" s="17">
        <v>900</v>
      </c>
      <c r="AM2" s="17">
        <v>925</v>
      </c>
      <c r="AN2" s="17">
        <v>950</v>
      </c>
      <c r="AO2" s="17">
        <v>975</v>
      </c>
      <c r="AP2" s="17">
        <v>1000</v>
      </c>
      <c r="AQ2" s="17">
        <v>1025</v>
      </c>
      <c r="AR2" s="17">
        <v>1050</v>
      </c>
      <c r="AS2" s="17">
        <v>1075</v>
      </c>
      <c r="AT2" s="17">
        <v>1100</v>
      </c>
      <c r="AU2" s="17">
        <v>1125</v>
      </c>
      <c r="AV2" s="20">
        <v>1130</v>
      </c>
      <c r="AW2" s="18">
        <v>1150</v>
      </c>
      <c r="AX2" s="18">
        <v>1175</v>
      </c>
      <c r="AY2" s="3">
        <v>1200</v>
      </c>
      <c r="AZ2" s="4">
        <v>1225</v>
      </c>
      <c r="BA2" s="4">
        <v>1250</v>
      </c>
      <c r="BB2" s="4">
        <v>1275</v>
      </c>
      <c r="BC2" s="4">
        <v>1300</v>
      </c>
      <c r="BD2" s="4">
        <v>1325</v>
      </c>
      <c r="BE2" s="4">
        <v>1350</v>
      </c>
      <c r="BF2" s="4">
        <v>1375</v>
      </c>
      <c r="BG2" s="4">
        <v>1400</v>
      </c>
      <c r="BH2" s="4">
        <v>1425</v>
      </c>
      <c r="BI2" s="4">
        <v>1450</v>
      </c>
      <c r="BJ2" s="5">
        <v>1475</v>
      </c>
      <c r="BK2" s="5">
        <v>1500</v>
      </c>
      <c r="BL2" s="5">
        <v>1525</v>
      </c>
      <c r="BM2" s="5">
        <v>1550</v>
      </c>
      <c r="BN2" s="5">
        <v>1575</v>
      </c>
      <c r="BO2" s="5">
        <v>1600</v>
      </c>
      <c r="BP2" s="4">
        <v>1625</v>
      </c>
      <c r="BQ2" s="4">
        <v>1650</v>
      </c>
      <c r="BR2" s="4">
        <v>1675</v>
      </c>
      <c r="BS2" s="4">
        <v>1700</v>
      </c>
      <c r="BT2" s="4">
        <v>1725</v>
      </c>
      <c r="BU2" s="4">
        <v>1750</v>
      </c>
      <c r="BV2" s="4">
        <v>1775</v>
      </c>
      <c r="BW2" s="1"/>
    </row>
    <row r="3" spans="1:75" x14ac:dyDescent="0.25">
      <c r="A3" s="7" t="s">
        <v>5</v>
      </c>
      <c r="B3" s="6">
        <f t="shared" ref="B3:AU3" si="0">drain_niveau</f>
        <v>-0.70000000000000007</v>
      </c>
      <c r="C3" s="6">
        <f t="shared" si="0"/>
        <v>-0.70000000000000007</v>
      </c>
      <c r="D3" s="6">
        <f t="shared" si="0"/>
        <v>-0.70000000000000007</v>
      </c>
      <c r="E3" s="6">
        <f t="shared" si="0"/>
        <v>-0.70000000000000007</v>
      </c>
      <c r="F3" s="6">
        <f t="shared" si="0"/>
        <v>-0.70000000000000007</v>
      </c>
      <c r="G3" s="6">
        <f t="shared" si="0"/>
        <v>-0.70000000000000007</v>
      </c>
      <c r="H3" s="6">
        <f t="shared" si="0"/>
        <v>-0.70000000000000007</v>
      </c>
      <c r="I3" s="6">
        <f t="shared" si="0"/>
        <v>-0.70000000000000007</v>
      </c>
      <c r="J3" s="6">
        <f t="shared" si="0"/>
        <v>-0.70000000000000007</v>
      </c>
      <c r="K3" s="6">
        <f t="shared" si="0"/>
        <v>-0.70000000000000007</v>
      </c>
      <c r="L3" s="6">
        <f t="shared" si="0"/>
        <v>-0.70000000000000007</v>
      </c>
      <c r="M3" s="6">
        <f t="shared" si="0"/>
        <v>-0.70000000000000007</v>
      </c>
      <c r="N3" s="6">
        <f t="shared" si="0"/>
        <v>-0.70000000000000007</v>
      </c>
      <c r="O3" s="6">
        <f t="shared" si="0"/>
        <v>-0.70000000000000007</v>
      </c>
      <c r="P3" s="6">
        <f t="shared" si="0"/>
        <v>-0.70000000000000007</v>
      </c>
      <c r="Q3" s="6">
        <f t="shared" si="0"/>
        <v>-0.70000000000000007</v>
      </c>
      <c r="R3" s="6">
        <f t="shared" si="0"/>
        <v>-0.70000000000000007</v>
      </c>
      <c r="S3" s="6">
        <f t="shared" si="0"/>
        <v>-0.70000000000000007</v>
      </c>
      <c r="T3" s="6">
        <f t="shared" si="0"/>
        <v>-0.70000000000000007</v>
      </c>
      <c r="U3" s="6">
        <f t="shared" si="0"/>
        <v>-0.70000000000000007</v>
      </c>
      <c r="V3" s="6">
        <f t="shared" si="0"/>
        <v>-0.70000000000000007</v>
      </c>
      <c r="W3" s="6">
        <f t="shared" si="0"/>
        <v>-0.70000000000000007</v>
      </c>
      <c r="X3" s="6">
        <f t="shared" si="0"/>
        <v>-0.70000000000000007</v>
      </c>
      <c r="Y3" s="6">
        <f t="shared" si="0"/>
        <v>-0.70000000000000007</v>
      </c>
      <c r="Z3" s="6">
        <f t="shared" si="0"/>
        <v>-0.70000000000000007</v>
      </c>
      <c r="AA3" s="6">
        <f t="shared" si="0"/>
        <v>-0.70000000000000007</v>
      </c>
      <c r="AB3" s="6">
        <f t="shared" si="0"/>
        <v>-0.70000000000000007</v>
      </c>
      <c r="AC3" s="6">
        <f t="shared" si="0"/>
        <v>-0.70000000000000007</v>
      </c>
      <c r="AD3" s="6">
        <f t="shared" si="0"/>
        <v>-0.70000000000000007</v>
      </c>
      <c r="AE3" s="6">
        <f t="shared" si="0"/>
        <v>-0.70000000000000007</v>
      </c>
      <c r="AF3" s="6">
        <f t="shared" si="0"/>
        <v>-0.70000000000000007</v>
      </c>
      <c r="AG3" s="6">
        <f t="shared" si="0"/>
        <v>-0.70000000000000007</v>
      </c>
      <c r="AH3" s="6">
        <f t="shared" si="0"/>
        <v>-0.70000000000000007</v>
      </c>
      <c r="AI3" s="6">
        <f t="shared" si="0"/>
        <v>-0.70000000000000007</v>
      </c>
      <c r="AJ3" s="6">
        <f t="shared" si="0"/>
        <v>-0.70000000000000007</v>
      </c>
      <c r="AK3" s="6">
        <f t="shared" si="0"/>
        <v>-0.70000000000000007</v>
      </c>
      <c r="AL3" s="6">
        <f t="shared" si="0"/>
        <v>-0.70000000000000007</v>
      </c>
      <c r="AM3" s="6">
        <f t="shared" si="0"/>
        <v>-0.70000000000000007</v>
      </c>
      <c r="AN3" s="6">
        <f t="shared" si="0"/>
        <v>-0.70000000000000007</v>
      </c>
      <c r="AO3" s="6">
        <f t="shared" si="0"/>
        <v>-0.70000000000000007</v>
      </c>
      <c r="AP3" s="6">
        <f t="shared" si="0"/>
        <v>-0.70000000000000007</v>
      </c>
      <c r="AQ3" s="6">
        <f t="shared" si="0"/>
        <v>-0.70000000000000007</v>
      </c>
      <c r="AR3" s="6">
        <f t="shared" si="0"/>
        <v>-0.70000000000000007</v>
      </c>
      <c r="AS3" s="6">
        <f t="shared" si="0"/>
        <v>-0.70000000000000007</v>
      </c>
      <c r="AT3" s="6">
        <f t="shared" si="0"/>
        <v>-0.70000000000000007</v>
      </c>
      <c r="AU3" s="6">
        <f t="shared" si="0"/>
        <v>-0.70000000000000007</v>
      </c>
      <c r="AV3" s="21">
        <v>-1.2</v>
      </c>
      <c r="AW3" s="3">
        <v>1000</v>
      </c>
      <c r="AX3" s="3">
        <v>1000</v>
      </c>
      <c r="AY3" s="3">
        <v>1000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5">
        <v>-0.115</v>
      </c>
      <c r="BK3" s="5">
        <v>-0.115</v>
      </c>
      <c r="BL3" s="5">
        <v>-0.115</v>
      </c>
      <c r="BM3" s="5">
        <v>-0.115</v>
      </c>
      <c r="BN3" s="5">
        <v>-0.115</v>
      </c>
      <c r="BO3" s="5">
        <v>-0.115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</row>
    <row r="4" spans="1:75" x14ac:dyDescent="0.25">
      <c r="A4" s="7" t="s">
        <v>8</v>
      </c>
      <c r="B4" s="16">
        <f t="shared" ref="B4:AU4" si="1">c0</f>
        <v>71.428571428571445</v>
      </c>
      <c r="C4" s="2">
        <f t="shared" si="1"/>
        <v>71.428571428571445</v>
      </c>
      <c r="D4" s="2">
        <f t="shared" si="1"/>
        <v>71.428571428571445</v>
      </c>
      <c r="E4" s="2">
        <f t="shared" si="1"/>
        <v>71.428571428571445</v>
      </c>
      <c r="F4" s="2">
        <f t="shared" si="1"/>
        <v>71.428571428571445</v>
      </c>
      <c r="G4" s="2">
        <f t="shared" si="1"/>
        <v>71.428571428571445</v>
      </c>
      <c r="H4" s="2">
        <f t="shared" si="1"/>
        <v>71.428571428571445</v>
      </c>
      <c r="I4" s="2">
        <f t="shared" si="1"/>
        <v>71.428571428571445</v>
      </c>
      <c r="J4" s="2">
        <f t="shared" si="1"/>
        <v>71.428571428571445</v>
      </c>
      <c r="K4" s="2">
        <f t="shared" si="1"/>
        <v>71.428571428571445</v>
      </c>
      <c r="L4" s="2">
        <f t="shared" si="1"/>
        <v>71.428571428571445</v>
      </c>
      <c r="M4" s="2">
        <f t="shared" si="1"/>
        <v>71.428571428571445</v>
      </c>
      <c r="N4" s="2">
        <f t="shared" si="1"/>
        <v>71.428571428571445</v>
      </c>
      <c r="O4" s="2">
        <f t="shared" si="1"/>
        <v>71.428571428571445</v>
      </c>
      <c r="P4" s="2">
        <f t="shared" si="1"/>
        <v>71.428571428571445</v>
      </c>
      <c r="Q4" s="2">
        <f t="shared" si="1"/>
        <v>71.428571428571445</v>
      </c>
      <c r="R4" s="2">
        <f t="shared" si="1"/>
        <v>71.428571428571445</v>
      </c>
      <c r="S4" s="2">
        <f t="shared" si="1"/>
        <v>71.428571428571445</v>
      </c>
      <c r="T4" s="2">
        <f t="shared" si="1"/>
        <v>71.428571428571445</v>
      </c>
      <c r="U4" s="2">
        <f t="shared" si="1"/>
        <v>71.428571428571445</v>
      </c>
      <c r="V4" s="2">
        <f t="shared" si="1"/>
        <v>71.428571428571445</v>
      </c>
      <c r="W4" s="2">
        <f t="shared" si="1"/>
        <v>71.428571428571445</v>
      </c>
      <c r="X4" s="2">
        <f t="shared" si="1"/>
        <v>71.428571428571445</v>
      </c>
      <c r="Y4" s="2">
        <f t="shared" si="1"/>
        <v>71.428571428571445</v>
      </c>
      <c r="Z4" s="2">
        <f t="shared" si="1"/>
        <v>71.428571428571445</v>
      </c>
      <c r="AA4" s="2">
        <f t="shared" si="1"/>
        <v>71.428571428571445</v>
      </c>
      <c r="AB4" s="2">
        <f t="shared" si="1"/>
        <v>71.428571428571445</v>
      </c>
      <c r="AC4" s="2">
        <f t="shared" si="1"/>
        <v>71.428571428571445</v>
      </c>
      <c r="AD4" s="2">
        <f t="shared" si="1"/>
        <v>71.428571428571445</v>
      </c>
      <c r="AE4" s="2">
        <f t="shared" si="1"/>
        <v>71.428571428571445</v>
      </c>
      <c r="AF4" s="2">
        <f t="shared" si="1"/>
        <v>71.428571428571445</v>
      </c>
      <c r="AG4" s="2">
        <f t="shared" si="1"/>
        <v>71.428571428571445</v>
      </c>
      <c r="AH4" s="2">
        <f t="shared" si="1"/>
        <v>71.428571428571445</v>
      </c>
      <c r="AI4" s="2">
        <f t="shared" si="1"/>
        <v>71.428571428571445</v>
      </c>
      <c r="AJ4" s="2">
        <f t="shared" si="1"/>
        <v>71.428571428571445</v>
      </c>
      <c r="AK4" s="2">
        <f t="shared" si="1"/>
        <v>71.428571428571445</v>
      </c>
      <c r="AL4" s="2">
        <f t="shared" si="1"/>
        <v>71.428571428571445</v>
      </c>
      <c r="AM4" s="2">
        <f t="shared" si="1"/>
        <v>71.428571428571445</v>
      </c>
      <c r="AN4" s="2">
        <f t="shared" si="1"/>
        <v>71.428571428571445</v>
      </c>
      <c r="AO4" s="2">
        <f t="shared" si="1"/>
        <v>71.428571428571445</v>
      </c>
      <c r="AP4" s="2">
        <f t="shared" si="1"/>
        <v>71.428571428571445</v>
      </c>
      <c r="AQ4" s="2">
        <f t="shared" si="1"/>
        <v>71.428571428571445</v>
      </c>
      <c r="AR4" s="2">
        <f t="shared" si="1"/>
        <v>71.428571428571445</v>
      </c>
      <c r="AS4" s="2">
        <f t="shared" si="1"/>
        <v>71.428571428571445</v>
      </c>
      <c r="AT4" s="2">
        <f t="shared" si="1"/>
        <v>71.428571428571445</v>
      </c>
      <c r="AU4" s="2">
        <f t="shared" si="1"/>
        <v>71.428571428571445</v>
      </c>
      <c r="AV4" s="22">
        <v>1</v>
      </c>
      <c r="AW4" s="3">
        <f t="shared" ref="AW4:AY4" si="2">10^6</f>
        <v>1000000</v>
      </c>
      <c r="AX4" s="3">
        <f t="shared" si="2"/>
        <v>1000000</v>
      </c>
      <c r="AY4" s="3">
        <f t="shared" si="2"/>
        <v>1000000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</row>
    <row r="5" spans="1:75" x14ac:dyDescent="0.25">
      <c r="A5" s="7" t="s">
        <v>6</v>
      </c>
      <c r="B5" s="2">
        <f t="shared" ref="B5:AU5" si="3">kD_zandbaan</f>
        <v>10</v>
      </c>
      <c r="C5" s="2">
        <f t="shared" si="3"/>
        <v>10</v>
      </c>
      <c r="D5" s="2">
        <f t="shared" si="3"/>
        <v>10</v>
      </c>
      <c r="E5" s="2">
        <f t="shared" si="3"/>
        <v>10</v>
      </c>
      <c r="F5" s="2">
        <f t="shared" si="3"/>
        <v>10</v>
      </c>
      <c r="G5" s="2">
        <f t="shared" si="3"/>
        <v>10</v>
      </c>
      <c r="H5" s="2">
        <f t="shared" si="3"/>
        <v>10</v>
      </c>
      <c r="I5" s="2">
        <f t="shared" si="3"/>
        <v>10</v>
      </c>
      <c r="J5" s="2">
        <f t="shared" si="3"/>
        <v>10</v>
      </c>
      <c r="K5" s="2">
        <f t="shared" si="3"/>
        <v>10</v>
      </c>
      <c r="L5" s="2">
        <f t="shared" si="3"/>
        <v>10</v>
      </c>
      <c r="M5" s="2">
        <f t="shared" si="3"/>
        <v>10</v>
      </c>
      <c r="N5" s="2">
        <f t="shared" si="3"/>
        <v>10</v>
      </c>
      <c r="O5" s="2">
        <f t="shared" si="3"/>
        <v>10</v>
      </c>
      <c r="P5" s="2">
        <f t="shared" si="3"/>
        <v>10</v>
      </c>
      <c r="Q5" s="2">
        <f t="shared" si="3"/>
        <v>10</v>
      </c>
      <c r="R5" s="2">
        <f t="shared" si="3"/>
        <v>10</v>
      </c>
      <c r="S5" s="2">
        <f t="shared" si="3"/>
        <v>10</v>
      </c>
      <c r="T5" s="2">
        <f t="shared" si="3"/>
        <v>10</v>
      </c>
      <c r="U5" s="2">
        <f t="shared" si="3"/>
        <v>10</v>
      </c>
      <c r="V5" s="2">
        <f t="shared" si="3"/>
        <v>10</v>
      </c>
      <c r="W5" s="2">
        <f t="shared" si="3"/>
        <v>10</v>
      </c>
      <c r="X5" s="2">
        <f t="shared" si="3"/>
        <v>10</v>
      </c>
      <c r="Y5" s="2">
        <f t="shared" si="3"/>
        <v>10</v>
      </c>
      <c r="Z5" s="2">
        <f t="shared" si="3"/>
        <v>10</v>
      </c>
      <c r="AA5" s="2">
        <f t="shared" si="3"/>
        <v>10</v>
      </c>
      <c r="AB5" s="2">
        <f t="shared" si="3"/>
        <v>10</v>
      </c>
      <c r="AC5" s="2">
        <f t="shared" si="3"/>
        <v>10</v>
      </c>
      <c r="AD5" s="2">
        <f t="shared" si="3"/>
        <v>10</v>
      </c>
      <c r="AE5" s="2">
        <f t="shared" si="3"/>
        <v>10</v>
      </c>
      <c r="AF5" s="2">
        <f t="shared" si="3"/>
        <v>10</v>
      </c>
      <c r="AG5" s="2">
        <f t="shared" si="3"/>
        <v>10</v>
      </c>
      <c r="AH5" s="2">
        <f t="shared" si="3"/>
        <v>10</v>
      </c>
      <c r="AI5" s="2">
        <f t="shared" si="3"/>
        <v>10</v>
      </c>
      <c r="AJ5" s="2">
        <f t="shared" si="3"/>
        <v>10</v>
      </c>
      <c r="AK5" s="2">
        <f t="shared" si="3"/>
        <v>10</v>
      </c>
      <c r="AL5" s="2">
        <f t="shared" si="3"/>
        <v>10</v>
      </c>
      <c r="AM5" s="2">
        <f t="shared" si="3"/>
        <v>10</v>
      </c>
      <c r="AN5" s="2">
        <f t="shared" si="3"/>
        <v>10</v>
      </c>
      <c r="AO5" s="2">
        <f t="shared" si="3"/>
        <v>10</v>
      </c>
      <c r="AP5" s="2">
        <f t="shared" si="3"/>
        <v>10</v>
      </c>
      <c r="AQ5" s="2">
        <f t="shared" si="3"/>
        <v>10</v>
      </c>
      <c r="AR5" s="2">
        <f t="shared" si="3"/>
        <v>10</v>
      </c>
      <c r="AS5" s="2">
        <f t="shared" si="3"/>
        <v>10</v>
      </c>
      <c r="AT5" s="2">
        <f t="shared" si="3"/>
        <v>10</v>
      </c>
      <c r="AU5" s="2">
        <f t="shared" si="3"/>
        <v>10</v>
      </c>
      <c r="AV5" s="22">
        <f t="shared" ref="AV5:BM5" si="4">kD_zandbaan</f>
        <v>10</v>
      </c>
      <c r="AW5" s="3">
        <f t="shared" si="4"/>
        <v>10</v>
      </c>
      <c r="AX5" s="3">
        <f t="shared" si="4"/>
        <v>10</v>
      </c>
      <c r="AY5" s="3">
        <f t="shared" si="4"/>
        <v>10</v>
      </c>
      <c r="AZ5" s="4">
        <f t="shared" si="4"/>
        <v>10</v>
      </c>
      <c r="BA5" s="4">
        <f t="shared" si="4"/>
        <v>10</v>
      </c>
      <c r="BB5" s="4">
        <f t="shared" si="4"/>
        <v>10</v>
      </c>
      <c r="BC5" s="4">
        <f t="shared" si="4"/>
        <v>10</v>
      </c>
      <c r="BD5" s="4">
        <f t="shared" si="4"/>
        <v>10</v>
      </c>
      <c r="BE5" s="4">
        <f t="shared" si="4"/>
        <v>10</v>
      </c>
      <c r="BF5" s="4">
        <f t="shared" si="4"/>
        <v>10</v>
      </c>
      <c r="BG5" s="4">
        <f t="shared" si="4"/>
        <v>10</v>
      </c>
      <c r="BH5" s="4">
        <f t="shared" si="4"/>
        <v>10</v>
      </c>
      <c r="BI5" s="4">
        <f t="shared" si="4"/>
        <v>10</v>
      </c>
      <c r="BJ5" s="5">
        <f t="shared" si="4"/>
        <v>10</v>
      </c>
      <c r="BK5" s="5">
        <f t="shared" si="4"/>
        <v>10</v>
      </c>
      <c r="BL5" s="5">
        <f t="shared" si="4"/>
        <v>10</v>
      </c>
      <c r="BM5" s="5">
        <f t="shared" si="4"/>
        <v>10</v>
      </c>
      <c r="BN5" s="5">
        <f t="shared" ref="BN5:BW5" si="5">kD_zandbaan</f>
        <v>10</v>
      </c>
      <c r="BO5" s="5">
        <f t="shared" si="5"/>
        <v>10</v>
      </c>
      <c r="BP5" s="4">
        <f t="shared" si="5"/>
        <v>10</v>
      </c>
      <c r="BQ5" s="4">
        <f t="shared" si="5"/>
        <v>10</v>
      </c>
      <c r="BR5" s="4">
        <f t="shared" si="5"/>
        <v>10</v>
      </c>
      <c r="BS5" s="4">
        <f t="shared" si="5"/>
        <v>10</v>
      </c>
      <c r="BT5" s="4">
        <f t="shared" si="5"/>
        <v>10</v>
      </c>
      <c r="BU5" s="4">
        <f t="shared" si="5"/>
        <v>10</v>
      </c>
      <c r="BV5" s="4">
        <f t="shared" si="5"/>
        <v>10</v>
      </c>
      <c r="BW5" s="4">
        <f t="shared" si="5"/>
        <v>10</v>
      </c>
    </row>
    <row r="6" spans="1:75" x14ac:dyDescent="0.25">
      <c r="A6" s="7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2">
        <v>0</v>
      </c>
      <c r="AW6" s="3">
        <v>0</v>
      </c>
      <c r="AX6" s="3">
        <v>0</v>
      </c>
      <c r="AY6" s="3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1"/>
    </row>
    <row r="7" spans="1:75" x14ac:dyDescent="0.25">
      <c r="A7" s="7" t="s">
        <v>9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  <c r="N7" s="2">
        <v>2500</v>
      </c>
      <c r="O7" s="2">
        <v>2500</v>
      </c>
      <c r="P7" s="2">
        <v>2500</v>
      </c>
      <c r="Q7" s="2">
        <v>2500</v>
      </c>
      <c r="R7" s="2">
        <v>2500</v>
      </c>
      <c r="S7" s="2">
        <v>2500</v>
      </c>
      <c r="T7" s="2">
        <v>2500</v>
      </c>
      <c r="U7" s="2">
        <v>2500</v>
      </c>
      <c r="V7" s="2">
        <v>2500</v>
      </c>
      <c r="W7" s="2">
        <v>2500</v>
      </c>
      <c r="X7" s="2">
        <v>2500</v>
      </c>
      <c r="Y7" s="2">
        <v>2500</v>
      </c>
      <c r="Z7" s="2">
        <v>2500</v>
      </c>
      <c r="AA7" s="2">
        <v>2500</v>
      </c>
      <c r="AB7" s="2">
        <v>2500</v>
      </c>
      <c r="AC7" s="2">
        <v>2500</v>
      </c>
      <c r="AD7" s="2">
        <v>2500</v>
      </c>
      <c r="AE7" s="2">
        <v>2500</v>
      </c>
      <c r="AF7" s="2">
        <v>2500</v>
      </c>
      <c r="AG7" s="2">
        <v>2500</v>
      </c>
      <c r="AH7" s="2">
        <v>2500</v>
      </c>
      <c r="AI7" s="2">
        <v>2500</v>
      </c>
      <c r="AJ7" s="2">
        <v>2500</v>
      </c>
      <c r="AK7" s="2">
        <v>2500</v>
      </c>
      <c r="AL7" s="2">
        <v>2500</v>
      </c>
      <c r="AM7" s="2">
        <v>2500</v>
      </c>
      <c r="AN7" s="2">
        <v>2500</v>
      </c>
      <c r="AO7" s="2">
        <v>2500</v>
      </c>
      <c r="AP7" s="2">
        <v>2500</v>
      </c>
      <c r="AQ7" s="2">
        <v>2500</v>
      </c>
      <c r="AR7" s="2">
        <v>2500</v>
      </c>
      <c r="AS7" s="2">
        <v>2500</v>
      </c>
      <c r="AT7" s="2">
        <v>2500</v>
      </c>
      <c r="AU7" s="2">
        <v>2500</v>
      </c>
      <c r="AV7" s="22">
        <v>2500</v>
      </c>
      <c r="AW7" s="3">
        <v>2500</v>
      </c>
      <c r="AX7" s="3">
        <v>2500</v>
      </c>
      <c r="AY7" s="3">
        <v>2500</v>
      </c>
      <c r="AZ7" s="4">
        <v>2500</v>
      </c>
      <c r="BA7" s="4">
        <v>2500</v>
      </c>
      <c r="BB7" s="4">
        <v>2500</v>
      </c>
      <c r="BC7" s="4">
        <v>2500</v>
      </c>
      <c r="BD7" s="4">
        <v>2500</v>
      </c>
      <c r="BE7" s="4">
        <v>2500</v>
      </c>
      <c r="BF7" s="4">
        <v>1200</v>
      </c>
      <c r="BG7" s="4">
        <v>800</v>
      </c>
      <c r="BH7" s="4">
        <v>400</v>
      </c>
      <c r="BI7" s="4">
        <v>200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4">
        <v>200</v>
      </c>
      <c r="BQ7" s="4">
        <v>400</v>
      </c>
      <c r="BR7" s="4">
        <v>800</v>
      </c>
      <c r="BS7" s="4">
        <v>1200</v>
      </c>
      <c r="BT7" s="4">
        <v>2500</v>
      </c>
      <c r="BU7" s="4">
        <v>2500</v>
      </c>
      <c r="BV7" s="4">
        <v>2500</v>
      </c>
      <c r="BW7" s="4">
        <v>2500</v>
      </c>
    </row>
    <row r="8" spans="1:75" x14ac:dyDescent="0.25">
      <c r="A8" s="7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2000</v>
      </c>
      <c r="Z8" s="2">
        <v>2000</v>
      </c>
      <c r="AA8" s="2">
        <v>2000</v>
      </c>
      <c r="AB8" s="2">
        <v>2000</v>
      </c>
      <c r="AC8" s="2">
        <v>2000</v>
      </c>
      <c r="AD8" s="2">
        <v>2000</v>
      </c>
      <c r="AE8" s="2">
        <v>2000</v>
      </c>
      <c r="AF8" s="2">
        <v>2000</v>
      </c>
      <c r="AG8" s="2">
        <v>2000</v>
      </c>
      <c r="AH8" s="2">
        <v>2000</v>
      </c>
      <c r="AI8" s="2">
        <v>2000</v>
      </c>
      <c r="AJ8" s="2">
        <v>2000</v>
      </c>
      <c r="AK8" s="2">
        <v>2000</v>
      </c>
      <c r="AL8" s="2">
        <v>2000</v>
      </c>
      <c r="AM8" s="2">
        <v>2000</v>
      </c>
      <c r="AN8" s="2">
        <v>2000</v>
      </c>
      <c r="AO8" s="2">
        <v>2000</v>
      </c>
      <c r="AP8" s="2">
        <v>2000</v>
      </c>
      <c r="AQ8" s="2">
        <v>2000</v>
      </c>
      <c r="AR8" s="2">
        <v>2000</v>
      </c>
      <c r="AS8" s="2">
        <v>2000</v>
      </c>
      <c r="AT8" s="2">
        <v>2000</v>
      </c>
      <c r="AU8" s="2">
        <v>2000</v>
      </c>
      <c r="AV8" s="22">
        <v>2000</v>
      </c>
      <c r="AW8" s="3">
        <v>2000</v>
      </c>
      <c r="AX8" s="3">
        <v>2000</v>
      </c>
      <c r="AY8" s="3">
        <v>2000</v>
      </c>
      <c r="AZ8" s="4">
        <v>2000</v>
      </c>
      <c r="BA8" s="4">
        <v>2000</v>
      </c>
      <c r="BB8" s="4">
        <v>2000</v>
      </c>
      <c r="BC8" s="4">
        <v>2000</v>
      </c>
      <c r="BD8" s="4">
        <v>2000</v>
      </c>
      <c r="BE8" s="4">
        <v>2000</v>
      </c>
      <c r="BF8" s="4">
        <v>2000</v>
      </c>
      <c r="BG8" s="4">
        <v>2000</v>
      </c>
      <c r="BH8" s="4">
        <v>2000</v>
      </c>
      <c r="BI8" s="4">
        <v>2000</v>
      </c>
      <c r="BJ8" s="5">
        <v>2000</v>
      </c>
      <c r="BK8" s="5">
        <v>2000</v>
      </c>
      <c r="BL8" s="5">
        <v>2000</v>
      </c>
      <c r="BM8" s="5">
        <v>2000</v>
      </c>
      <c r="BN8" s="5">
        <v>2000</v>
      </c>
      <c r="BO8" s="5">
        <v>2000</v>
      </c>
      <c r="BP8" s="4">
        <v>2000</v>
      </c>
      <c r="BQ8" s="4">
        <v>2000</v>
      </c>
      <c r="BR8" s="4">
        <v>2000</v>
      </c>
      <c r="BS8" s="4">
        <v>2000</v>
      </c>
      <c r="BT8" s="4">
        <v>2000</v>
      </c>
      <c r="BU8" s="4">
        <v>2000</v>
      </c>
      <c r="BV8" s="4">
        <v>2000</v>
      </c>
      <c r="BW8" s="4">
        <v>2000</v>
      </c>
    </row>
    <row r="9" spans="1:75" x14ac:dyDescent="0.25">
      <c r="A9" s="7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2">
        <v>0</v>
      </c>
      <c r="AW9" s="3">
        <v>0</v>
      </c>
      <c r="AX9" s="3">
        <v>0</v>
      </c>
      <c r="AY9" s="3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1"/>
    </row>
    <row r="11" spans="1:75" x14ac:dyDescent="0.25">
      <c r="A11" s="8" t="s">
        <v>0</v>
      </c>
    </row>
    <row r="12" spans="1:75" x14ac:dyDescent="0.25">
      <c r="A12" s="13" t="s">
        <v>10</v>
      </c>
    </row>
    <row r="13" spans="1:75" x14ac:dyDescent="0.25">
      <c r="A13" s="9" t="s">
        <v>2</v>
      </c>
    </row>
    <row r="14" spans="1:75" x14ac:dyDescent="0.25">
      <c r="A14" s="10" t="s">
        <v>1</v>
      </c>
    </row>
    <row r="15" spans="1:75" x14ac:dyDescent="0.25">
      <c r="A15" s="11" t="s">
        <v>3</v>
      </c>
    </row>
    <row r="16" spans="1:75" x14ac:dyDescent="0.25">
      <c r="A16" s="12" t="s">
        <v>4</v>
      </c>
    </row>
    <row r="18" spans="1:4" x14ac:dyDescent="0.25">
      <c r="A18" t="s">
        <v>15</v>
      </c>
      <c r="B18">
        <v>0.4</v>
      </c>
      <c r="C18" t="s">
        <v>16</v>
      </c>
      <c r="D18"/>
    </row>
    <row r="19" spans="1:4" x14ac:dyDescent="0.25">
      <c r="A19" t="s">
        <v>17</v>
      </c>
      <c r="B19">
        <v>1.1000000000000001</v>
      </c>
      <c r="C19" t="s">
        <v>18</v>
      </c>
      <c r="D19"/>
    </row>
    <row r="20" spans="1:4" x14ac:dyDescent="0.25">
      <c r="A20" t="s">
        <v>19</v>
      </c>
      <c r="B20">
        <f>mv-draindiepte</f>
        <v>-0.70000000000000007</v>
      </c>
      <c r="C20"/>
      <c r="D20"/>
    </row>
    <row r="21" spans="1:4" x14ac:dyDescent="0.25">
      <c r="A21" t="s">
        <v>20</v>
      </c>
      <c r="B21" t="s">
        <v>21</v>
      </c>
      <c r="C21"/>
      <c r="D21"/>
    </row>
    <row r="22" spans="1:4" x14ac:dyDescent="0.25">
      <c r="A22" t="s">
        <v>22</v>
      </c>
      <c r="B22">
        <v>0.6</v>
      </c>
      <c r="C22" t="s">
        <v>23</v>
      </c>
      <c r="D22"/>
    </row>
    <row r="23" spans="1:4" x14ac:dyDescent="0.25">
      <c r="A23" t="s">
        <v>24</v>
      </c>
      <c r="B23">
        <f>draindiepte-GHG</f>
        <v>0.50000000000000011</v>
      </c>
      <c r="C23" t="s">
        <v>18</v>
      </c>
      <c r="D23"/>
    </row>
    <row r="24" spans="1:4" x14ac:dyDescent="0.25">
      <c r="A24" t="s">
        <v>25</v>
      </c>
      <c r="B24" s="15">
        <v>7.0000000000000001E-3</v>
      </c>
      <c r="C24" t="s">
        <v>26</v>
      </c>
      <c r="D24"/>
    </row>
    <row r="25" spans="1:4" x14ac:dyDescent="0.25">
      <c r="A25" t="s">
        <v>27</v>
      </c>
      <c r="B25">
        <f>opbolling/flux</f>
        <v>71.428571428571445</v>
      </c>
      <c r="C25" t="s">
        <v>28</v>
      </c>
      <c r="D25"/>
    </row>
    <row r="26" spans="1:4" x14ac:dyDescent="0.25">
      <c r="B26"/>
      <c r="C26"/>
      <c r="D26"/>
    </row>
    <row r="27" spans="1:4" x14ac:dyDescent="0.25">
      <c r="A27" t="s">
        <v>29</v>
      </c>
      <c r="B27">
        <v>10</v>
      </c>
      <c r="C27"/>
      <c r="D27" t="s">
        <v>30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2021-09-14T09:25:58Z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