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Tecnology\Downloads\"/>
    </mc:Choice>
  </mc:AlternateContent>
  <xr:revisionPtr revIDLastSave="0" documentId="13_ncr:1_{62C207B3-EFE8-45F5-B4D8-53C316F1C15E}" xr6:coauthVersionLast="47" xr6:coauthVersionMax="47" xr10:uidLastSave="{00000000-0000-0000-0000-000000000000}"/>
  <bookViews>
    <workbookView xWindow="-120" yWindow="-120" windowWidth="20730" windowHeight="11160" firstSheet="2" activeTab="9" xr2:uid="{C23ADF7E-B4E8-460B-AA16-751F2FC05C0F}"/>
  </bookViews>
  <sheets>
    <sheet name="Staff" sheetId="3" r:id="rId1"/>
    <sheet name=" Customers" sheetId="1" r:id="rId2"/>
    <sheet name="Pivot 1" sheetId="5" r:id="rId3"/>
    <sheet name="Pivot 2" sheetId="7" r:id="rId4"/>
    <sheet name="Pivot 3" sheetId="8" r:id="rId5"/>
    <sheet name="Pivot 4" sheetId="9" r:id="rId6"/>
    <sheet name="Pivot 5" sheetId="12" r:id="rId7"/>
    <sheet name="Sales" sheetId="2" r:id="rId8"/>
    <sheet name="Requirements" sheetId="4" r:id="rId9"/>
    <sheet name="Dashboard" sheetId="6" r:id="rId10"/>
  </sheets>
  <definedNames>
    <definedName name="_xlnm._FilterDatabase" localSheetId="1" hidden="1">' Customers'!$C$24:$C$24</definedName>
    <definedName name="_xlnm._FilterDatabase" localSheetId="7" hidden="1">Sales!$A$1:$L$700</definedName>
    <definedName name="Slicer_Continent">#N/A</definedName>
    <definedName name="Slicer_Country">#N/A</definedName>
    <definedName name="Slicer_Sex">#N/A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 l="1"/>
  <c r="E5" i="1"/>
  <c r="E6" i="1"/>
  <c r="E7" i="1"/>
  <c r="E8" i="1"/>
  <c r="E9" i="1"/>
  <c r="E10" i="1"/>
  <c r="E11" i="1"/>
  <c r="E12" i="1"/>
  <c r="E13" i="1"/>
  <c r="E14" i="1"/>
  <c r="E15" i="1"/>
  <c r="E16" i="1"/>
  <c r="E17" i="1"/>
  <c r="E18" i="1"/>
  <c r="E19" i="1"/>
  <c r="E20" i="1"/>
  <c r="E21" i="1"/>
  <c r="E22" i="1"/>
  <c r="E3" i="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2" i="2"/>
  <c r="D4" i="1"/>
  <c r="D5" i="1"/>
  <c r="D6" i="1"/>
  <c r="D7" i="1"/>
  <c r="D8" i="1"/>
  <c r="D9" i="1"/>
  <c r="D10" i="1"/>
  <c r="D11" i="1"/>
  <c r="D12" i="1"/>
  <c r="D13" i="1"/>
  <c r="D14" i="1"/>
  <c r="D15" i="1"/>
  <c r="D16" i="1"/>
  <c r="D17" i="1"/>
  <c r="D18" i="1"/>
  <c r="D19" i="1"/>
  <c r="D20" i="1"/>
  <c r="D21" i="1"/>
  <c r="D22" i="1"/>
  <c r="D3" i="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2"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N25" i="2" l="1"/>
  <c r="N36" i="2"/>
  <c r="N61" i="2"/>
  <c r="N67" i="2"/>
  <c r="N112" i="2"/>
  <c r="N135" i="2"/>
  <c r="N152" i="2"/>
  <c r="N154" i="2"/>
  <c r="N166" i="2"/>
  <c r="N189" i="2"/>
  <c r="N237" i="2"/>
  <c r="N259" i="2"/>
  <c r="N313" i="2"/>
  <c r="N317" i="2"/>
  <c r="N334" i="2"/>
  <c r="N351" i="2"/>
  <c r="N394" i="2"/>
  <c r="N425" i="2"/>
  <c r="N433" i="2"/>
  <c r="N449" i="2"/>
  <c r="N476" i="2"/>
  <c r="N489" i="2"/>
  <c r="N529" i="2"/>
  <c r="N557" i="2"/>
  <c r="N606" i="2"/>
  <c r="N633" i="2"/>
  <c r="N656" i="2"/>
  <c r="N672" i="2"/>
  <c r="N679" i="2"/>
  <c r="N14" i="2"/>
  <c r="N15" i="2"/>
  <c r="N40" i="2"/>
  <c r="N62" i="2"/>
  <c r="N70" i="2"/>
  <c r="N74" i="2"/>
  <c r="N75" i="2"/>
  <c r="N80" i="2"/>
  <c r="N117" i="2"/>
  <c r="N124" i="2"/>
  <c r="N171" i="2"/>
  <c r="N194" i="2"/>
  <c r="N204" i="2"/>
  <c r="N211" i="2"/>
  <c r="N260" i="2"/>
  <c r="N280" i="2"/>
  <c r="N288" i="2"/>
  <c r="N302" i="2"/>
  <c r="N312" i="2"/>
  <c r="N350" i="2"/>
  <c r="N367" i="2"/>
  <c r="N369" i="2"/>
  <c r="N371" i="2"/>
  <c r="N384" i="2"/>
  <c r="N385" i="2"/>
  <c r="N417" i="2"/>
  <c r="N421" i="2"/>
  <c r="N423" i="2"/>
  <c r="N436" i="2"/>
  <c r="N438" i="2"/>
  <c r="N444" i="2"/>
  <c r="N473" i="2"/>
  <c r="N482" i="2"/>
  <c r="N507" i="2"/>
  <c r="N508" i="2"/>
  <c r="N518" i="2"/>
  <c r="N584" i="2"/>
  <c r="N590" i="2"/>
  <c r="N597" i="2"/>
  <c r="N625" i="2"/>
  <c r="N639" i="2"/>
  <c r="N641" i="2"/>
  <c r="N648" i="2"/>
  <c r="N650" i="2"/>
  <c r="N652" i="2"/>
  <c r="N661" i="2"/>
  <c r="N667" i="2"/>
  <c r="N677" i="2"/>
  <c r="N2" i="2"/>
  <c r="N10" i="2"/>
  <c r="N68" i="2"/>
  <c r="N116" i="2"/>
  <c r="N146" i="2"/>
  <c r="N172" i="2"/>
  <c r="N175" i="2"/>
  <c r="N186" i="2"/>
  <c r="N188" i="2"/>
  <c r="N191" i="2"/>
  <c r="N192" i="2"/>
  <c r="N203" i="2"/>
  <c r="N205" i="2"/>
  <c r="N217" i="2"/>
  <c r="N229" i="2"/>
  <c r="N243" i="2"/>
  <c r="N249" i="2"/>
  <c r="N266" i="2"/>
  <c r="N271" i="2"/>
  <c r="N289" i="2"/>
  <c r="N349" i="2"/>
  <c r="N358" i="2"/>
  <c r="N361" i="2"/>
  <c r="N377" i="2"/>
  <c r="N391" i="2"/>
  <c r="N402" i="2"/>
  <c r="N445" i="2"/>
  <c r="N461" i="2"/>
  <c r="N480" i="2"/>
  <c r="N496" i="2"/>
  <c r="N499" i="2"/>
  <c r="N509" i="2"/>
  <c r="N550" i="2"/>
  <c r="N631" i="2"/>
  <c r="N636" i="2"/>
  <c r="N653" i="2"/>
  <c r="N688" i="2"/>
  <c r="N3" i="2"/>
  <c r="N21" i="2"/>
  <c r="N22" i="2"/>
  <c r="N43" i="2"/>
  <c r="N57" i="2"/>
  <c r="N60" i="2"/>
  <c r="N72" i="2"/>
  <c r="N137" i="2"/>
  <c r="N150" i="2"/>
  <c r="N181" i="2"/>
  <c r="N187" i="2"/>
  <c r="N215" i="2"/>
  <c r="N218" i="2"/>
  <c r="N276" i="2"/>
  <c r="N296" i="2"/>
  <c r="N309" i="2"/>
  <c r="N328" i="2"/>
  <c r="N365" i="2"/>
  <c r="N418" i="2"/>
  <c r="N467" i="2"/>
  <c r="N484" i="2"/>
  <c r="N487" i="2"/>
  <c r="N536" i="2"/>
  <c r="N541" i="2"/>
  <c r="N548" i="2"/>
  <c r="N595" i="2"/>
  <c r="N627" i="2"/>
  <c r="N662" i="2"/>
  <c r="N670" i="2"/>
  <c r="N674" i="2"/>
  <c r="N684" i="2"/>
  <c r="N19" i="2"/>
  <c r="N20" i="2"/>
  <c r="N26" i="2"/>
  <c r="N29" i="2"/>
  <c r="N33" i="2"/>
  <c r="N35" i="2"/>
  <c r="N42" i="2"/>
  <c r="N55" i="2"/>
  <c r="N56" i="2"/>
  <c r="N78" i="2"/>
  <c r="N122" i="2"/>
  <c r="N127" i="2"/>
  <c r="N247" i="2"/>
  <c r="N258" i="2"/>
  <c r="N330" i="2"/>
  <c r="N332" i="2"/>
  <c r="N366" i="2"/>
  <c r="N368" i="2"/>
  <c r="N440" i="2"/>
  <c r="N454" i="2"/>
  <c r="N481" i="2"/>
  <c r="N501" i="2"/>
  <c r="N528" i="2"/>
  <c r="N547" i="2"/>
  <c r="N568" i="2"/>
  <c r="N573" i="2"/>
  <c r="N600" i="2"/>
  <c r="N601" i="2"/>
  <c r="N602" i="2"/>
  <c r="N609" i="2"/>
  <c r="N613" i="2"/>
  <c r="N675" i="2"/>
  <c r="N694" i="2"/>
  <c r="N64" i="2"/>
  <c r="N85" i="2"/>
  <c r="N92" i="2"/>
  <c r="N94" i="2"/>
  <c r="N99" i="2"/>
  <c r="N103" i="2"/>
  <c r="N139" i="2"/>
  <c r="N151" i="2"/>
  <c r="N158" i="2"/>
  <c r="N176" i="2"/>
  <c r="N182" i="2"/>
  <c r="N209" i="2"/>
  <c r="N212" i="2"/>
  <c r="N275" i="2"/>
  <c r="N307" i="2"/>
  <c r="N360" i="2"/>
  <c r="N397" i="2"/>
  <c r="N407" i="2"/>
  <c r="N437" i="2"/>
  <c r="N455" i="2"/>
  <c r="N479" i="2"/>
  <c r="N520" i="2"/>
  <c r="N521" i="2"/>
  <c r="N524" i="2"/>
  <c r="N526" i="2"/>
  <c r="N542" i="2"/>
  <c r="N563" i="2"/>
  <c r="N583" i="2"/>
  <c r="N598" i="2"/>
  <c r="N623" i="2"/>
  <c r="N655" i="2"/>
  <c r="N657" i="2"/>
  <c r="N676" i="2"/>
  <c r="N690" i="2"/>
  <c r="N45" i="2"/>
  <c r="N47" i="2"/>
  <c r="N49" i="2"/>
  <c r="N83" i="2"/>
  <c r="N104" i="2"/>
  <c r="N126" i="2"/>
  <c r="N129" i="2"/>
  <c r="N134" i="2"/>
  <c r="N148" i="2"/>
  <c r="N167" i="2"/>
  <c r="N197" i="2"/>
  <c r="N233" i="2"/>
  <c r="N235" i="2"/>
  <c r="N253" i="2"/>
  <c r="N282" i="2"/>
  <c r="N286" i="2"/>
  <c r="N305" i="2"/>
  <c r="N354" i="2"/>
  <c r="N389" i="2"/>
  <c r="N403" i="2"/>
  <c r="N431" i="2"/>
  <c r="N432" i="2"/>
  <c r="N492" i="2"/>
  <c r="N530" i="2"/>
  <c r="N534" i="2"/>
  <c r="N551" i="2"/>
  <c r="N559" i="2"/>
  <c r="N618" i="2"/>
  <c r="N626" i="2"/>
  <c r="N643" i="2"/>
  <c r="N6" i="2"/>
  <c r="N31" i="2"/>
  <c r="N69" i="2"/>
  <c r="N73" i="2"/>
  <c r="N82" i="2"/>
  <c r="N93" i="2"/>
  <c r="N105" i="2"/>
  <c r="N125" i="2"/>
  <c r="N164" i="2"/>
  <c r="N178" i="2"/>
  <c r="N193" i="2"/>
  <c r="N200" i="2"/>
  <c r="N221" i="2"/>
  <c r="N223" i="2"/>
  <c r="N224" i="2"/>
  <c r="N269" i="2"/>
  <c r="N277" i="2"/>
  <c r="N315" i="2"/>
  <c r="N386" i="2"/>
  <c r="N411" i="2"/>
  <c r="N412" i="2"/>
  <c r="N424" i="2"/>
  <c r="N426" i="2"/>
  <c r="N471" i="2"/>
  <c r="N517" i="2"/>
  <c r="N539" i="2"/>
  <c r="N564" i="2"/>
  <c r="N580" i="2"/>
  <c r="N588" i="2"/>
  <c r="N611" i="2"/>
  <c r="N630" i="2"/>
  <c r="N671" i="2"/>
  <c r="N683" i="2"/>
  <c r="N5" i="2"/>
  <c r="N79" i="2"/>
  <c r="N89" i="2"/>
  <c r="N119" i="2"/>
  <c r="N136" i="2"/>
  <c r="N145" i="2"/>
  <c r="N206" i="2"/>
  <c r="N216" i="2"/>
  <c r="N232" i="2"/>
  <c r="N236" i="2"/>
  <c r="N267" i="2"/>
  <c r="N318" i="2"/>
  <c r="N339" i="2"/>
  <c r="N343" i="2"/>
  <c r="N355" i="2"/>
  <c r="N378" i="2"/>
  <c r="N383" i="2"/>
  <c r="N388" i="2"/>
  <c r="N429" i="2"/>
  <c r="N450" i="2"/>
  <c r="N466" i="2"/>
  <c r="N474" i="2"/>
  <c r="N500" i="2"/>
  <c r="N506" i="2"/>
  <c r="N525" i="2"/>
  <c r="N578" i="2"/>
  <c r="N591" i="2"/>
  <c r="N596" i="2"/>
  <c r="N605" i="2"/>
  <c r="N616" i="2"/>
  <c r="N617" i="2"/>
  <c r="N629" i="2"/>
  <c r="N660" i="2"/>
  <c r="N7" i="2"/>
  <c r="N16" i="2"/>
  <c r="N30" i="2"/>
  <c r="N34" i="2"/>
  <c r="N41" i="2"/>
  <c r="N44" i="2"/>
  <c r="N81" i="2"/>
  <c r="N97" i="2"/>
  <c r="N101" i="2"/>
  <c r="N111" i="2"/>
  <c r="N128" i="2"/>
  <c r="N131" i="2"/>
  <c r="N170" i="2"/>
  <c r="N174" i="2"/>
  <c r="N190" i="2"/>
  <c r="N225" i="2"/>
  <c r="N240" i="2"/>
  <c r="N245" i="2"/>
  <c r="N252" i="2"/>
  <c r="N285" i="2"/>
  <c r="N287" i="2"/>
  <c r="N306" i="2"/>
  <c r="N316" i="2"/>
  <c r="N352" i="2"/>
  <c r="N353" i="2"/>
  <c r="N390" i="2"/>
  <c r="N434" i="2"/>
  <c r="N442" i="2"/>
  <c r="N453" i="2"/>
  <c r="N470" i="2"/>
  <c r="N477" i="2"/>
  <c r="N485" i="2"/>
  <c r="N488" i="2"/>
  <c r="N493" i="2"/>
  <c r="N503" i="2"/>
  <c r="N522" i="2"/>
  <c r="N523" i="2"/>
  <c r="N537" i="2"/>
  <c r="N545" i="2"/>
  <c r="N560" i="2"/>
  <c r="N574" i="2"/>
  <c r="N575" i="2"/>
  <c r="N577" i="2"/>
  <c r="N582" i="2"/>
  <c r="N587" i="2"/>
  <c r="N620" i="2"/>
  <c r="N658" i="2"/>
  <c r="N697" i="2"/>
  <c r="N17" i="2"/>
  <c r="N96" i="2"/>
  <c r="N106" i="2"/>
  <c r="N113" i="2"/>
  <c r="N123" i="2"/>
  <c r="N142" i="2"/>
  <c r="N159" i="2"/>
  <c r="N160" i="2"/>
  <c r="N202" i="2"/>
  <c r="N213" i="2"/>
  <c r="N250" i="2"/>
  <c r="N265" i="2"/>
  <c r="N274" i="2"/>
  <c r="N325" i="2"/>
  <c r="N335" i="2"/>
  <c r="N364" i="2"/>
  <c r="N374" i="2"/>
  <c r="N382" i="2"/>
  <c r="N405" i="2"/>
  <c r="N414" i="2"/>
  <c r="N457" i="2"/>
  <c r="N462" i="2"/>
  <c r="N469" i="2"/>
  <c r="N533" i="2"/>
  <c r="N579" i="2"/>
  <c r="N637" i="2"/>
  <c r="N687" i="2"/>
  <c r="N699" i="2"/>
  <c r="N8" i="2"/>
  <c r="N100" i="2"/>
  <c r="N115" i="2"/>
  <c r="N133" i="2"/>
  <c r="N138" i="2"/>
  <c r="N157" i="2"/>
  <c r="N163" i="2"/>
  <c r="N199" i="2"/>
  <c r="N219" i="2"/>
  <c r="N255" i="2"/>
  <c r="N272" i="2"/>
  <c r="N278" i="2"/>
  <c r="N294" i="2"/>
  <c r="N304" i="2"/>
  <c r="N331" i="2"/>
  <c r="N370" i="2"/>
  <c r="N381" i="2"/>
  <c r="N430" i="2"/>
  <c r="N439" i="2"/>
  <c r="N443" i="2"/>
  <c r="N452" i="2"/>
  <c r="N465" i="2"/>
  <c r="N498" i="2"/>
  <c r="N514" i="2"/>
  <c r="N561" i="2"/>
  <c r="N599" i="2"/>
  <c r="N624" i="2"/>
  <c r="N681" i="2"/>
  <c r="N86" i="2"/>
  <c r="N87" i="2"/>
  <c r="N109" i="2"/>
  <c r="N132" i="2"/>
  <c r="N143" i="2"/>
  <c r="N144" i="2"/>
  <c r="N169" i="2"/>
  <c r="N196" i="2"/>
  <c r="N207" i="2"/>
  <c r="N239" i="2"/>
  <c r="N263" i="2"/>
  <c r="N299" i="2"/>
  <c r="N310" i="2"/>
  <c r="N311" i="2"/>
  <c r="N338" i="2"/>
  <c r="N347" i="2"/>
  <c r="N348" i="2"/>
  <c r="N357" i="2"/>
  <c r="N363" i="2"/>
  <c r="N376" i="2"/>
  <c r="N399" i="2"/>
  <c r="N422" i="2"/>
  <c r="N460" i="2"/>
  <c r="N464" i="2"/>
  <c r="N494" i="2"/>
  <c r="N531" i="2"/>
  <c r="N543" i="2"/>
  <c r="N562" i="2"/>
  <c r="N592" i="2"/>
  <c r="N612" i="2"/>
  <c r="N614" i="2"/>
  <c r="N638" i="2"/>
  <c r="N664" i="2"/>
  <c r="N666" i="2"/>
  <c r="N698" i="2"/>
  <c r="N27" i="2"/>
  <c r="N50" i="2"/>
  <c r="N84" i="2"/>
  <c r="N95" i="2"/>
  <c r="N102" i="2"/>
  <c r="N130" i="2"/>
  <c r="N153" i="2"/>
  <c r="N156" i="2"/>
  <c r="N162" i="2"/>
  <c r="N168" i="2"/>
  <c r="N180" i="2"/>
  <c r="N214" i="2"/>
  <c r="N227" i="2"/>
  <c r="N261" i="2"/>
  <c r="N270" i="2"/>
  <c r="N281" i="2"/>
  <c r="N284" i="2"/>
  <c r="N291" i="2"/>
  <c r="N301" i="2"/>
  <c r="N320" i="2"/>
  <c r="N392" i="2"/>
  <c r="N420" i="2"/>
  <c r="N428" i="2"/>
  <c r="N451" i="2"/>
  <c r="N519" i="2"/>
  <c r="N554" i="2"/>
  <c r="N593" i="2"/>
  <c r="N659" i="2"/>
  <c r="N669" i="2"/>
  <c r="N682" i="2"/>
  <c r="N692" i="2"/>
  <c r="N9" i="2"/>
  <c r="N58" i="2"/>
  <c r="N88" i="2"/>
  <c r="N108" i="2"/>
  <c r="N141" i="2"/>
  <c r="N149" i="2"/>
  <c r="N183" i="2"/>
  <c r="N184" i="2"/>
  <c r="N220" i="2"/>
  <c r="N234" i="2"/>
  <c r="N238" i="2"/>
  <c r="N256" i="2"/>
  <c r="N257" i="2"/>
  <c r="N303" i="2"/>
  <c r="N319" i="2"/>
  <c r="N323" i="2"/>
  <c r="N341" i="2"/>
  <c r="N356" i="2"/>
  <c r="N375" i="2"/>
  <c r="N380" i="2"/>
  <c r="N456" i="2"/>
  <c r="N458" i="2"/>
  <c r="N475" i="2"/>
  <c r="N538" i="2"/>
  <c r="N549" i="2"/>
  <c r="N566" i="2"/>
  <c r="N569" i="2"/>
  <c r="N589" i="2"/>
  <c r="N610" i="2"/>
  <c r="N622" i="2"/>
  <c r="N632" i="2"/>
  <c r="N640" i="2"/>
  <c r="N649" i="2"/>
  <c r="N651" i="2"/>
  <c r="N686" i="2"/>
  <c r="N689" i="2"/>
  <c r="N24" i="2"/>
  <c r="N48" i="2"/>
  <c r="N54" i="2"/>
  <c r="N63" i="2"/>
  <c r="N77" i="2"/>
  <c r="N90" i="2"/>
  <c r="N98" i="2"/>
  <c r="N251" i="2"/>
  <c r="N264" i="2"/>
  <c r="N297" i="2"/>
  <c r="N308" i="2"/>
  <c r="N324" i="2"/>
  <c r="N329" i="2"/>
  <c r="N333" i="2"/>
  <c r="N342" i="2"/>
  <c r="N372" i="2"/>
  <c r="N395" i="2"/>
  <c r="N401" i="2"/>
  <c r="N427" i="2"/>
  <c r="N435" i="2"/>
  <c r="N441" i="2"/>
  <c r="N447" i="2"/>
  <c r="N478" i="2"/>
  <c r="N486" i="2"/>
  <c r="N490" i="2"/>
  <c r="N565" i="2"/>
  <c r="N572" i="2"/>
  <c r="N603" i="2"/>
  <c r="N619" i="2"/>
  <c r="N621" i="2"/>
  <c r="N628" i="2"/>
  <c r="N634" i="2"/>
  <c r="N695" i="2"/>
  <c r="N13" i="2"/>
  <c r="N28" i="2"/>
  <c r="N53" i="2"/>
  <c r="N121" i="2"/>
  <c r="N155" i="2"/>
  <c r="N177" i="2"/>
  <c r="N195" i="2"/>
  <c r="N248" i="2"/>
  <c r="N314" i="2"/>
  <c r="N322" i="2"/>
  <c r="N359" i="2"/>
  <c r="N373" i="2"/>
  <c r="N379" i="2"/>
  <c r="N400" i="2"/>
  <c r="N413" i="2"/>
  <c r="N416" i="2"/>
  <c r="N448" i="2"/>
  <c r="N468" i="2"/>
  <c r="N491" i="2"/>
  <c r="N497" i="2"/>
  <c r="N527" i="2"/>
  <c r="N535" i="2"/>
  <c r="N552" i="2"/>
  <c r="N570" i="2"/>
  <c r="N604" i="2"/>
  <c r="N615" i="2"/>
  <c r="N635" i="2"/>
  <c r="N642" i="2"/>
  <c r="N644" i="2"/>
  <c r="N668" i="2"/>
  <c r="N678" i="2"/>
  <c r="N4" i="2"/>
  <c r="N39" i="2"/>
  <c r="N51" i="2"/>
  <c r="N52" i="2"/>
  <c r="N59" i="2"/>
  <c r="N66" i="2"/>
  <c r="N107" i="2"/>
  <c r="N140" i="2"/>
  <c r="N147" i="2"/>
  <c r="N173" i="2"/>
  <c r="N185" i="2"/>
  <c r="N198" i="2"/>
  <c r="N208" i="2"/>
  <c r="N231" i="2"/>
  <c r="N244" i="2"/>
  <c r="N268" i="2"/>
  <c r="N279" i="2"/>
  <c r="N283" i="2"/>
  <c r="N298" i="2"/>
  <c r="N326" i="2"/>
  <c r="N327" i="2"/>
  <c r="N337" i="2"/>
  <c r="N415" i="2"/>
  <c r="N419" i="2"/>
  <c r="N483" i="2"/>
  <c r="N502" i="2"/>
  <c r="N505" i="2"/>
  <c r="N511" i="2"/>
  <c r="N553" i="2"/>
  <c r="N571" i="2"/>
  <c r="N581" i="2"/>
  <c r="N607" i="2"/>
  <c r="N645" i="2"/>
  <c r="N696" i="2"/>
  <c r="N11" i="2"/>
  <c r="N12" i="2"/>
  <c r="N18" i="2"/>
  <c r="N32" i="2"/>
  <c r="N37" i="2"/>
  <c r="N38" i="2"/>
  <c r="N65" i="2"/>
  <c r="N76" i="2"/>
  <c r="N91" i="2"/>
  <c r="N110" i="2"/>
  <c r="N114" i="2"/>
  <c r="N165" i="2"/>
  <c r="N179" i="2"/>
  <c r="N201" i="2"/>
  <c r="N210" i="2"/>
  <c r="N230" i="2"/>
  <c r="N242" i="2"/>
  <c r="N246" i="2"/>
  <c r="N254" i="2"/>
  <c r="N262" i="2"/>
  <c r="N273" i="2"/>
  <c r="N290" i="2"/>
  <c r="N292" i="2"/>
  <c r="N293" i="2"/>
  <c r="N300" i="2"/>
  <c r="N340" i="2"/>
  <c r="N344" i="2"/>
  <c r="N393" i="2"/>
  <c r="N396" i="2"/>
  <c r="N398" i="2"/>
  <c r="N446" i="2"/>
  <c r="N495" i="2"/>
  <c r="N504" i="2"/>
  <c r="N510" i="2"/>
  <c r="N540" i="2"/>
  <c r="N556" i="2"/>
  <c r="N558" i="2"/>
  <c r="N567" i="2"/>
  <c r="N594" i="2"/>
  <c r="N608" i="2"/>
  <c r="N654" i="2"/>
  <c r="N663" i="2"/>
  <c r="N665" i="2"/>
  <c r="N673" i="2"/>
  <c r="N680" i="2"/>
  <c r="N693" i="2"/>
  <c r="N700" i="2"/>
  <c r="N23" i="2"/>
  <c r="N46" i="2"/>
  <c r="N71" i="2"/>
  <c r="N118" i="2"/>
  <c r="N120" i="2"/>
  <c r="N161" i="2"/>
  <c r="N222" i="2"/>
  <c r="N226" i="2"/>
  <c r="N228" i="2"/>
  <c r="N241" i="2"/>
  <c r="N295" i="2"/>
  <c r="N321" i="2"/>
  <c r="N336" i="2"/>
  <c r="N345" i="2"/>
  <c r="N346" i="2"/>
  <c r="N362" i="2"/>
  <c r="N387" i="2"/>
  <c r="N404" i="2"/>
  <c r="N406" i="2"/>
  <c r="N408" i="2"/>
  <c r="N409" i="2"/>
  <c r="N410" i="2"/>
  <c r="N459" i="2"/>
  <c r="N463" i="2"/>
  <c r="N472" i="2"/>
  <c r="N512" i="2"/>
  <c r="N513" i="2"/>
  <c r="N515" i="2"/>
  <c r="N516" i="2"/>
  <c r="N532" i="2"/>
  <c r="N544" i="2"/>
  <c r="N546" i="2"/>
  <c r="N555" i="2"/>
  <c r="N576" i="2"/>
  <c r="N585" i="2"/>
  <c r="N586" i="2"/>
  <c r="N646" i="2"/>
  <c r="N647" i="2"/>
  <c r="N685" i="2"/>
  <c r="N691" i="2"/>
  <c r="O25" i="2"/>
  <c r="O36" i="2"/>
  <c r="O61" i="2"/>
  <c r="O67" i="2"/>
  <c r="O112" i="2"/>
  <c r="O135" i="2"/>
  <c r="O152" i="2"/>
  <c r="O154" i="2"/>
  <c r="O166" i="2"/>
  <c r="O189" i="2"/>
  <c r="O237" i="2"/>
  <c r="O259" i="2"/>
  <c r="O313" i="2"/>
  <c r="O317" i="2"/>
  <c r="O334" i="2"/>
  <c r="O351" i="2"/>
  <c r="O394" i="2"/>
  <c r="O425" i="2"/>
  <c r="O433" i="2"/>
  <c r="O449" i="2"/>
  <c r="O476" i="2"/>
  <c r="O489" i="2"/>
  <c r="O529" i="2"/>
  <c r="O557" i="2"/>
  <c r="O606" i="2"/>
  <c r="O633" i="2"/>
  <c r="O656" i="2"/>
  <c r="O672" i="2"/>
  <c r="O679" i="2"/>
  <c r="O14" i="2"/>
  <c r="O15" i="2"/>
  <c r="O40" i="2"/>
  <c r="O62" i="2"/>
  <c r="O70" i="2"/>
  <c r="O74" i="2"/>
  <c r="O75" i="2"/>
  <c r="O80" i="2"/>
  <c r="O117" i="2"/>
  <c r="O124" i="2"/>
  <c r="O171" i="2"/>
  <c r="O194" i="2"/>
  <c r="O204" i="2"/>
  <c r="O211" i="2"/>
  <c r="O260" i="2"/>
  <c r="O280" i="2"/>
  <c r="O288" i="2"/>
  <c r="O302" i="2"/>
  <c r="O312" i="2"/>
  <c r="O350" i="2"/>
  <c r="O367" i="2"/>
  <c r="O369" i="2"/>
  <c r="O371" i="2"/>
  <c r="O384" i="2"/>
  <c r="O385" i="2"/>
  <c r="O417" i="2"/>
  <c r="O421" i="2"/>
  <c r="O423" i="2"/>
  <c r="O436" i="2"/>
  <c r="O438" i="2"/>
  <c r="O444" i="2"/>
  <c r="O473" i="2"/>
  <c r="O482" i="2"/>
  <c r="O507" i="2"/>
  <c r="O508" i="2"/>
  <c r="O518" i="2"/>
  <c r="O584" i="2"/>
  <c r="O590" i="2"/>
  <c r="O597" i="2"/>
  <c r="O625" i="2"/>
  <c r="O639" i="2"/>
  <c r="O641" i="2"/>
  <c r="O648" i="2"/>
  <c r="O650" i="2"/>
  <c r="O652" i="2"/>
  <c r="O661" i="2"/>
  <c r="O667" i="2"/>
  <c r="O677" i="2"/>
  <c r="O10" i="2"/>
  <c r="O68" i="2"/>
  <c r="O116" i="2"/>
  <c r="O146" i="2"/>
  <c r="O172" i="2"/>
  <c r="O175" i="2"/>
  <c r="O186" i="2"/>
  <c r="O188" i="2"/>
  <c r="O191" i="2"/>
  <c r="O192" i="2"/>
  <c r="O203" i="2"/>
  <c r="O205" i="2"/>
  <c r="O217" i="2"/>
  <c r="O229" i="2"/>
  <c r="O243" i="2"/>
  <c r="O249" i="2"/>
  <c r="O266" i="2"/>
  <c r="O271" i="2"/>
  <c r="O289" i="2"/>
  <c r="O349" i="2"/>
  <c r="O358" i="2"/>
  <c r="O361" i="2"/>
  <c r="O377" i="2"/>
  <c r="O391" i="2"/>
  <c r="O402" i="2"/>
  <c r="O445" i="2"/>
  <c r="O461" i="2"/>
  <c r="O480" i="2"/>
  <c r="O496" i="2"/>
  <c r="O499" i="2"/>
  <c r="O509" i="2"/>
  <c r="O550" i="2"/>
  <c r="O631" i="2"/>
  <c r="O636" i="2"/>
  <c r="O653" i="2"/>
  <c r="O688" i="2"/>
  <c r="O2" i="2"/>
  <c r="O3" i="2"/>
  <c r="O21" i="2"/>
  <c r="O22" i="2"/>
  <c r="O43" i="2"/>
  <c r="O57" i="2"/>
  <c r="O60" i="2"/>
  <c r="O72" i="2"/>
  <c r="O137" i="2"/>
  <c r="O150" i="2"/>
  <c r="O181" i="2"/>
  <c r="O187" i="2"/>
  <c r="O215" i="2"/>
  <c r="O218" i="2"/>
  <c r="O276" i="2"/>
  <c r="O296" i="2"/>
  <c r="O309" i="2"/>
  <c r="O328" i="2"/>
  <c r="O365" i="2"/>
  <c r="O418" i="2"/>
  <c r="O467" i="2"/>
  <c r="O484" i="2"/>
  <c r="O487" i="2"/>
  <c r="O536" i="2"/>
  <c r="O541" i="2"/>
  <c r="O548" i="2"/>
  <c r="O595" i="2"/>
  <c r="O627" i="2"/>
  <c r="O662" i="2"/>
  <c r="O670" i="2"/>
  <c r="O674" i="2"/>
  <c r="O684" i="2"/>
  <c r="O19" i="2"/>
  <c r="O20" i="2"/>
  <c r="O26" i="2"/>
  <c r="O29" i="2"/>
  <c r="O33" i="2"/>
  <c r="O35" i="2"/>
  <c r="O42" i="2"/>
  <c r="O55" i="2"/>
  <c r="O56" i="2"/>
  <c r="O78" i="2"/>
  <c r="O122" i="2"/>
  <c r="O127" i="2"/>
  <c r="O247" i="2"/>
  <c r="O258" i="2"/>
  <c r="O330" i="2"/>
  <c r="O332" i="2"/>
  <c r="O366" i="2"/>
  <c r="O368" i="2"/>
  <c r="O440" i="2"/>
  <c r="O454" i="2"/>
  <c r="O481" i="2"/>
  <c r="O501" i="2"/>
  <c r="O528" i="2"/>
  <c r="O547" i="2"/>
  <c r="O568" i="2"/>
  <c r="O573" i="2"/>
  <c r="O600" i="2"/>
  <c r="O601" i="2"/>
  <c r="O602" i="2"/>
  <c r="O609" i="2"/>
  <c r="O613" i="2"/>
  <c r="O675" i="2"/>
  <c r="O694" i="2"/>
  <c r="O64" i="2"/>
  <c r="O85" i="2"/>
  <c r="O92" i="2"/>
  <c r="O94" i="2"/>
  <c r="O99" i="2"/>
  <c r="O103" i="2"/>
  <c r="O139" i="2"/>
  <c r="O151" i="2"/>
  <c r="O158" i="2"/>
  <c r="O176" i="2"/>
  <c r="O182" i="2"/>
  <c r="O209" i="2"/>
  <c r="O212" i="2"/>
  <c r="O275" i="2"/>
  <c r="O307" i="2"/>
  <c r="O360" i="2"/>
  <c r="O397" i="2"/>
  <c r="O407" i="2"/>
  <c r="O437" i="2"/>
  <c r="O455" i="2"/>
  <c r="O479" i="2"/>
  <c r="O520" i="2"/>
  <c r="O521" i="2"/>
  <c r="O524" i="2"/>
  <c r="O526" i="2"/>
  <c r="O542" i="2"/>
  <c r="O563" i="2"/>
  <c r="O583" i="2"/>
  <c r="O598" i="2"/>
  <c r="O623" i="2"/>
  <c r="O655" i="2"/>
  <c r="O657" i="2"/>
  <c r="O676" i="2"/>
  <c r="O690" i="2"/>
  <c r="O45" i="2"/>
  <c r="O47" i="2"/>
  <c r="O49" i="2"/>
  <c r="O83" i="2"/>
  <c r="O104" i="2"/>
  <c r="O126" i="2"/>
  <c r="O129" i="2"/>
  <c r="O134" i="2"/>
  <c r="O148" i="2"/>
  <c r="O167" i="2"/>
  <c r="O197" i="2"/>
  <c r="O233" i="2"/>
  <c r="O235" i="2"/>
  <c r="O253" i="2"/>
  <c r="O282" i="2"/>
  <c r="O286" i="2"/>
  <c r="O305" i="2"/>
  <c r="O354" i="2"/>
  <c r="O389" i="2"/>
  <c r="O403" i="2"/>
  <c r="O431" i="2"/>
  <c r="O432" i="2"/>
  <c r="O492" i="2"/>
  <c r="O530" i="2"/>
  <c r="O534" i="2"/>
  <c r="O551" i="2"/>
  <c r="O559" i="2"/>
  <c r="O618" i="2"/>
  <c r="O626" i="2"/>
  <c r="O643" i="2"/>
  <c r="O6" i="2"/>
  <c r="O31" i="2"/>
  <c r="O69" i="2"/>
  <c r="O73" i="2"/>
  <c r="O82" i="2"/>
  <c r="O93" i="2"/>
  <c r="O105" i="2"/>
  <c r="O125" i="2"/>
  <c r="O164" i="2"/>
  <c r="O178" i="2"/>
  <c r="O193" i="2"/>
  <c r="O200" i="2"/>
  <c r="O221" i="2"/>
  <c r="O223" i="2"/>
  <c r="O224" i="2"/>
  <c r="O269" i="2"/>
  <c r="O277" i="2"/>
  <c r="O315" i="2"/>
  <c r="O386" i="2"/>
  <c r="O411" i="2"/>
  <c r="O412" i="2"/>
  <c r="O424" i="2"/>
  <c r="O426" i="2"/>
  <c r="O471" i="2"/>
  <c r="O517" i="2"/>
  <c r="O539" i="2"/>
  <c r="O564" i="2"/>
  <c r="O580" i="2"/>
  <c r="O588" i="2"/>
  <c r="O611" i="2"/>
  <c r="O630" i="2"/>
  <c r="O671" i="2"/>
  <c r="O683" i="2"/>
  <c r="O5" i="2"/>
  <c r="O79" i="2"/>
  <c r="O89" i="2"/>
  <c r="O119" i="2"/>
  <c r="O136" i="2"/>
  <c r="O145" i="2"/>
  <c r="O206" i="2"/>
  <c r="O216" i="2"/>
  <c r="O232" i="2"/>
  <c r="O236" i="2"/>
  <c r="O267" i="2"/>
  <c r="O318" i="2"/>
  <c r="O339" i="2"/>
  <c r="O343" i="2"/>
  <c r="O355" i="2"/>
  <c r="O378" i="2"/>
  <c r="O383" i="2"/>
  <c r="O388" i="2"/>
  <c r="O429" i="2"/>
  <c r="O450" i="2"/>
  <c r="O466" i="2"/>
  <c r="O474" i="2"/>
  <c r="O500" i="2"/>
  <c r="O506" i="2"/>
  <c r="O525" i="2"/>
  <c r="O578" i="2"/>
  <c r="O591" i="2"/>
  <c r="O596" i="2"/>
  <c r="O605" i="2"/>
  <c r="O616" i="2"/>
  <c r="O617" i="2"/>
  <c r="O629" i="2"/>
  <c r="O660" i="2"/>
  <c r="O7" i="2"/>
  <c r="O16" i="2"/>
  <c r="O30" i="2"/>
  <c r="O34" i="2"/>
  <c r="O41" i="2"/>
  <c r="O44" i="2"/>
  <c r="O81" i="2"/>
  <c r="O97" i="2"/>
  <c r="O101" i="2"/>
  <c r="O111" i="2"/>
  <c r="O128" i="2"/>
  <c r="O131" i="2"/>
  <c r="O170" i="2"/>
  <c r="O174" i="2"/>
  <c r="O190" i="2"/>
  <c r="O225" i="2"/>
  <c r="O240" i="2"/>
  <c r="O245" i="2"/>
  <c r="O252" i="2"/>
  <c r="O285" i="2"/>
  <c r="O287" i="2"/>
  <c r="O306" i="2"/>
  <c r="O316" i="2"/>
  <c r="O352" i="2"/>
  <c r="O353" i="2"/>
  <c r="O390" i="2"/>
  <c r="O434" i="2"/>
  <c r="O442" i="2"/>
  <c r="O453" i="2"/>
  <c r="O470" i="2"/>
  <c r="O477" i="2"/>
  <c r="O485" i="2"/>
  <c r="O488" i="2"/>
  <c r="O493" i="2"/>
  <c r="O503" i="2"/>
  <c r="O522" i="2"/>
  <c r="O523" i="2"/>
  <c r="O537" i="2"/>
  <c r="O545" i="2"/>
  <c r="O560" i="2"/>
  <c r="O574" i="2"/>
  <c r="O575" i="2"/>
  <c r="O577" i="2"/>
  <c r="O582" i="2"/>
  <c r="O587" i="2"/>
  <c r="O620" i="2"/>
  <c r="O658" i="2"/>
  <c r="O697" i="2"/>
  <c r="O17" i="2"/>
  <c r="O96" i="2"/>
  <c r="O106" i="2"/>
  <c r="O113" i="2"/>
  <c r="O123" i="2"/>
  <c r="O142" i="2"/>
  <c r="O159" i="2"/>
  <c r="O160" i="2"/>
  <c r="O202" i="2"/>
  <c r="O213" i="2"/>
  <c r="O250" i="2"/>
  <c r="O265" i="2"/>
  <c r="O274" i="2"/>
  <c r="O325" i="2"/>
  <c r="O335" i="2"/>
  <c r="O364" i="2"/>
  <c r="O374" i="2"/>
  <c r="O382" i="2"/>
  <c r="O405" i="2"/>
  <c r="O414" i="2"/>
  <c r="O457" i="2"/>
  <c r="O462" i="2"/>
  <c r="O469" i="2"/>
  <c r="O533" i="2"/>
  <c r="O579" i="2"/>
  <c r="O637" i="2"/>
  <c r="O687" i="2"/>
  <c r="O699" i="2"/>
  <c r="O8" i="2"/>
  <c r="O100" i="2"/>
  <c r="O115" i="2"/>
  <c r="O133" i="2"/>
  <c r="O138" i="2"/>
  <c r="O157" i="2"/>
  <c r="O163" i="2"/>
  <c r="O199" i="2"/>
  <c r="O219" i="2"/>
  <c r="O255" i="2"/>
  <c r="O272" i="2"/>
  <c r="O278" i="2"/>
  <c r="O294" i="2"/>
  <c r="O304" i="2"/>
  <c r="O331" i="2"/>
  <c r="O370" i="2"/>
  <c r="O381" i="2"/>
  <c r="O430" i="2"/>
  <c r="O439" i="2"/>
  <c r="O443" i="2"/>
  <c r="O452" i="2"/>
  <c r="O465" i="2"/>
  <c r="O498" i="2"/>
  <c r="O514" i="2"/>
  <c r="O561" i="2"/>
  <c r="O599" i="2"/>
  <c r="O624" i="2"/>
  <c r="O681" i="2"/>
  <c r="O86" i="2"/>
  <c r="O87" i="2"/>
  <c r="O109" i="2"/>
  <c r="O132" i="2"/>
  <c r="O143" i="2"/>
  <c r="O144" i="2"/>
  <c r="O169" i="2"/>
  <c r="O196" i="2"/>
  <c r="O207" i="2"/>
  <c r="O239" i="2"/>
  <c r="O263" i="2"/>
  <c r="O299" i="2"/>
  <c r="O310" i="2"/>
  <c r="O311" i="2"/>
  <c r="O338" i="2"/>
  <c r="O347" i="2"/>
  <c r="O348" i="2"/>
  <c r="O357" i="2"/>
  <c r="O363" i="2"/>
  <c r="O376" i="2"/>
  <c r="O399" i="2"/>
  <c r="O422" i="2"/>
  <c r="O460" i="2"/>
  <c r="O464" i="2"/>
  <c r="O494" i="2"/>
  <c r="O531" i="2"/>
  <c r="O543" i="2"/>
  <c r="O562" i="2"/>
  <c r="O592" i="2"/>
  <c r="O612" i="2"/>
  <c r="O614" i="2"/>
  <c r="O638" i="2"/>
  <c r="O664" i="2"/>
  <c r="O666" i="2"/>
  <c r="O698" i="2"/>
  <c r="O27" i="2"/>
  <c r="O50" i="2"/>
  <c r="O84" i="2"/>
  <c r="O95" i="2"/>
  <c r="O102" i="2"/>
  <c r="O130" i="2"/>
  <c r="O153" i="2"/>
  <c r="O156" i="2"/>
  <c r="O162" i="2"/>
  <c r="O168" i="2"/>
  <c r="O180" i="2"/>
  <c r="O214" i="2"/>
  <c r="O227" i="2"/>
  <c r="O261" i="2"/>
  <c r="O270" i="2"/>
  <c r="O281" i="2"/>
  <c r="O284" i="2"/>
  <c r="O291" i="2"/>
  <c r="O301" i="2"/>
  <c r="O320" i="2"/>
  <c r="O392" i="2"/>
  <c r="O420" i="2"/>
  <c r="O428" i="2"/>
  <c r="O451" i="2"/>
  <c r="O519" i="2"/>
  <c r="O554" i="2"/>
  <c r="O593" i="2"/>
  <c r="O659" i="2"/>
  <c r="O669" i="2"/>
  <c r="O682" i="2"/>
  <c r="O692" i="2"/>
  <c r="O9" i="2"/>
  <c r="O58" i="2"/>
  <c r="O88" i="2"/>
  <c r="O108" i="2"/>
  <c r="O141" i="2"/>
  <c r="O149" i="2"/>
  <c r="O183" i="2"/>
  <c r="O184" i="2"/>
  <c r="O220" i="2"/>
  <c r="O234" i="2"/>
  <c r="O238" i="2"/>
  <c r="O256" i="2"/>
  <c r="O257" i="2"/>
  <c r="O303" i="2"/>
  <c r="O319" i="2"/>
  <c r="O323" i="2"/>
  <c r="O341" i="2"/>
  <c r="O356" i="2"/>
  <c r="O375" i="2"/>
  <c r="O380" i="2"/>
  <c r="O456" i="2"/>
  <c r="O458" i="2"/>
  <c r="O475" i="2"/>
  <c r="O538" i="2"/>
  <c r="O549" i="2"/>
  <c r="O566" i="2"/>
  <c r="O569" i="2"/>
  <c r="O589" i="2"/>
  <c r="O610" i="2"/>
  <c r="O622" i="2"/>
  <c r="O632" i="2"/>
  <c r="O640" i="2"/>
  <c r="O649" i="2"/>
  <c r="O651" i="2"/>
  <c r="O686" i="2"/>
  <c r="O689" i="2"/>
  <c r="O24" i="2"/>
  <c r="O48" i="2"/>
  <c r="O54" i="2"/>
  <c r="O63" i="2"/>
  <c r="O77" i="2"/>
  <c r="O90" i="2"/>
  <c r="O98" i="2"/>
  <c r="O251" i="2"/>
  <c r="O264" i="2"/>
  <c r="O297" i="2"/>
  <c r="O308" i="2"/>
  <c r="O324" i="2"/>
  <c r="O329" i="2"/>
  <c r="O333" i="2"/>
  <c r="O342" i="2"/>
  <c r="O372" i="2"/>
  <c r="O395" i="2"/>
  <c r="O401" i="2"/>
  <c r="O427" i="2"/>
  <c r="O435" i="2"/>
  <c r="O441" i="2"/>
  <c r="O447" i="2"/>
  <c r="O478" i="2"/>
  <c r="O486" i="2"/>
  <c r="O490" i="2"/>
  <c r="O565" i="2"/>
  <c r="O572" i="2"/>
  <c r="O603" i="2"/>
  <c r="O619" i="2"/>
  <c r="O621" i="2"/>
  <c r="O628" i="2"/>
  <c r="O634" i="2"/>
  <c r="O695" i="2"/>
  <c r="O13" i="2"/>
  <c r="O28" i="2"/>
  <c r="O53" i="2"/>
  <c r="O121" i="2"/>
  <c r="O155" i="2"/>
  <c r="O177" i="2"/>
  <c r="O195" i="2"/>
  <c r="O248" i="2"/>
  <c r="O314" i="2"/>
  <c r="O322" i="2"/>
  <c r="O359" i="2"/>
  <c r="O373" i="2"/>
  <c r="O379" i="2"/>
  <c r="O400" i="2"/>
  <c r="O413" i="2"/>
  <c r="O416" i="2"/>
  <c r="O448" i="2"/>
  <c r="O468" i="2"/>
  <c r="O491" i="2"/>
  <c r="O497" i="2"/>
  <c r="O527" i="2"/>
  <c r="O535" i="2"/>
  <c r="O552" i="2"/>
  <c r="O570" i="2"/>
  <c r="O604" i="2"/>
  <c r="O615" i="2"/>
  <c r="O635" i="2"/>
  <c r="O642" i="2"/>
  <c r="O644" i="2"/>
  <c r="O668" i="2"/>
  <c r="O678" i="2"/>
  <c r="O4" i="2"/>
  <c r="O39" i="2"/>
  <c r="O51" i="2"/>
  <c r="O52" i="2"/>
  <c r="O59" i="2"/>
  <c r="O66" i="2"/>
  <c r="O107" i="2"/>
  <c r="O140" i="2"/>
  <c r="O147" i="2"/>
  <c r="O173" i="2"/>
  <c r="O185" i="2"/>
  <c r="O198" i="2"/>
  <c r="O208" i="2"/>
  <c r="O231" i="2"/>
  <c r="O244" i="2"/>
  <c r="O268" i="2"/>
  <c r="O279" i="2"/>
  <c r="O283" i="2"/>
  <c r="O298" i="2"/>
  <c r="O326" i="2"/>
  <c r="O327" i="2"/>
  <c r="O337" i="2"/>
  <c r="O415" i="2"/>
  <c r="O419" i="2"/>
  <c r="O483" i="2"/>
  <c r="O502" i="2"/>
  <c r="O505" i="2"/>
  <c r="O511" i="2"/>
  <c r="O553" i="2"/>
  <c r="O571" i="2"/>
  <c r="O581" i="2"/>
  <c r="O607" i="2"/>
  <c r="O645" i="2"/>
  <c r="O696" i="2"/>
  <c r="O11" i="2"/>
  <c r="O12" i="2"/>
  <c r="O18" i="2"/>
  <c r="O32" i="2"/>
  <c r="O37" i="2"/>
  <c r="O38" i="2"/>
  <c r="O65" i="2"/>
  <c r="O76" i="2"/>
  <c r="O91" i="2"/>
  <c r="O110" i="2"/>
  <c r="O114" i="2"/>
  <c r="O165" i="2"/>
  <c r="O179" i="2"/>
  <c r="O201" i="2"/>
  <c r="O210" i="2"/>
  <c r="O230" i="2"/>
  <c r="O242" i="2"/>
  <c r="O246" i="2"/>
  <c r="O254" i="2"/>
  <c r="O262" i="2"/>
  <c r="O273" i="2"/>
  <c r="O290" i="2"/>
  <c r="O292" i="2"/>
  <c r="O293" i="2"/>
  <c r="O300" i="2"/>
  <c r="O340" i="2"/>
  <c r="O344" i="2"/>
  <c r="O393" i="2"/>
  <c r="O396" i="2"/>
  <c r="O398" i="2"/>
  <c r="O446" i="2"/>
  <c r="O495" i="2"/>
  <c r="O504" i="2"/>
  <c r="O510" i="2"/>
  <c r="O540" i="2"/>
  <c r="O556" i="2"/>
  <c r="O558" i="2"/>
  <c r="O567" i="2"/>
  <c r="O594" i="2"/>
  <c r="O608" i="2"/>
  <c r="O654" i="2"/>
  <c r="O663" i="2"/>
  <c r="O665" i="2"/>
  <c r="O673" i="2"/>
  <c r="O680" i="2"/>
  <c r="O693" i="2"/>
  <c r="O700" i="2"/>
  <c r="O23" i="2"/>
  <c r="O46" i="2"/>
  <c r="O71" i="2"/>
  <c r="O118" i="2"/>
  <c r="O120" i="2"/>
  <c r="O161" i="2"/>
  <c r="O222" i="2"/>
  <c r="O226" i="2"/>
  <c r="O228" i="2"/>
  <c r="O241" i="2"/>
  <c r="O295" i="2"/>
  <c r="O321" i="2"/>
  <c r="O336" i="2"/>
  <c r="O345" i="2"/>
  <c r="O346" i="2"/>
  <c r="O362" i="2"/>
  <c r="O387" i="2"/>
  <c r="O404" i="2"/>
  <c r="O406" i="2"/>
  <c r="O408" i="2"/>
  <c r="O409" i="2"/>
  <c r="O410" i="2"/>
  <c r="O459" i="2"/>
  <c r="O463" i="2"/>
  <c r="O472" i="2"/>
  <c r="O512" i="2"/>
  <c r="O513" i="2"/>
  <c r="O515" i="2"/>
  <c r="O516" i="2"/>
  <c r="O532" i="2"/>
  <c r="O544" i="2"/>
  <c r="O546" i="2"/>
  <c r="O555" i="2"/>
  <c r="O576" i="2"/>
  <c r="O585" i="2"/>
  <c r="O586" i="2"/>
  <c r="O646" i="2"/>
  <c r="O647" i="2"/>
  <c r="O685" i="2"/>
  <c r="O691" i="2"/>
</calcChain>
</file>

<file path=xl/sharedStrings.xml><?xml version="1.0" encoding="utf-8"?>
<sst xmlns="http://schemas.openxmlformats.org/spreadsheetml/2006/main" count="3007" uniqueCount="145">
  <si>
    <t>Staff Table</t>
  </si>
  <si>
    <t>Cutomer Table</t>
  </si>
  <si>
    <t>Staff Name</t>
  </si>
  <si>
    <t>Matricule No</t>
  </si>
  <si>
    <t>Sex</t>
  </si>
  <si>
    <t>Customer Code</t>
  </si>
  <si>
    <t>Country</t>
  </si>
  <si>
    <t>EMP001</t>
  </si>
  <si>
    <t>Male</t>
  </si>
  <si>
    <t>CUST001</t>
  </si>
  <si>
    <t>USA</t>
  </si>
  <si>
    <t>Holland</t>
  </si>
  <si>
    <t>EMP002</t>
  </si>
  <si>
    <t>Female</t>
  </si>
  <si>
    <t>CUST002</t>
  </si>
  <si>
    <t>Togo</t>
  </si>
  <si>
    <t>Cameroon</t>
  </si>
  <si>
    <t>EMP003</t>
  </si>
  <si>
    <t>CUST003</t>
  </si>
  <si>
    <t>Nigeria</t>
  </si>
  <si>
    <t>EMP004</t>
  </si>
  <si>
    <t>CUST004</t>
  </si>
  <si>
    <t>Rachael</t>
  </si>
  <si>
    <t>Brazil</t>
  </si>
  <si>
    <t>EMP005</t>
  </si>
  <si>
    <t>CUST005</t>
  </si>
  <si>
    <t>Nina</t>
  </si>
  <si>
    <t>Japan</t>
  </si>
  <si>
    <t>EMP006</t>
  </si>
  <si>
    <t>CUST006</t>
  </si>
  <si>
    <t>Robert</t>
  </si>
  <si>
    <t>EMP007</t>
  </si>
  <si>
    <t>CUST007</t>
  </si>
  <si>
    <t>EMP008</t>
  </si>
  <si>
    <t>CUST008</t>
  </si>
  <si>
    <t>Uganda</t>
  </si>
  <si>
    <t>EMP009</t>
  </si>
  <si>
    <t>CUST009</t>
  </si>
  <si>
    <t>CUST010</t>
  </si>
  <si>
    <t>CUST011</t>
  </si>
  <si>
    <t>CUST012</t>
  </si>
  <si>
    <t>CUST013</t>
  </si>
  <si>
    <t>CUST014</t>
  </si>
  <si>
    <t>CUST015</t>
  </si>
  <si>
    <t>CUST016</t>
  </si>
  <si>
    <t>CUST017</t>
  </si>
  <si>
    <t>CUST018</t>
  </si>
  <si>
    <t>CUST019</t>
  </si>
  <si>
    <t>CUST020</t>
  </si>
  <si>
    <t>Date</t>
  </si>
  <si>
    <t>Product</t>
  </si>
  <si>
    <t>Staff Code</t>
  </si>
  <si>
    <t>Units Sold</t>
  </si>
  <si>
    <t>Revenue</t>
  </si>
  <si>
    <t>Revenue per unit</t>
  </si>
  <si>
    <t>Cost</t>
  </si>
  <si>
    <t>Rice</t>
  </si>
  <si>
    <t>Sugar</t>
  </si>
  <si>
    <t>Milk</t>
  </si>
  <si>
    <t>Salt</t>
  </si>
  <si>
    <t>Flour</t>
  </si>
  <si>
    <t>Garri</t>
  </si>
  <si>
    <t>Peter</t>
  </si>
  <si>
    <t>Mary</t>
  </si>
  <si>
    <t>Cynthia</t>
  </si>
  <si>
    <t>Angela</t>
  </si>
  <si>
    <t>Cassie</t>
  </si>
  <si>
    <t>Emilie</t>
  </si>
  <si>
    <t>Produce a Dashboard which will help show the following performance</t>
  </si>
  <si>
    <t>1.) Sales per Product</t>
  </si>
  <si>
    <t>2.) Total Profit per product</t>
  </si>
  <si>
    <t>3.) Profit per unit for each product, by country</t>
  </si>
  <si>
    <t>4.) Profit per Staff</t>
  </si>
  <si>
    <t>5.) Trend of units sold over time</t>
  </si>
  <si>
    <t>Name</t>
  </si>
  <si>
    <t>Mr Michael Brown</t>
  </si>
  <si>
    <t>Mr George Niba</t>
  </si>
  <si>
    <t>Mrs Regina Ambe</t>
  </si>
  <si>
    <t>Mr William Ntone</t>
  </si>
  <si>
    <t>Mrs Nina Okoye</t>
  </si>
  <si>
    <t>Mr Robert Kelly</t>
  </si>
  <si>
    <t>Mr Tupac Daniel</t>
  </si>
  <si>
    <t>Mrs Michelle Okocha</t>
  </si>
  <si>
    <t>Mr Simon Fonyuy</t>
  </si>
  <si>
    <t>Mrs Grace Brown</t>
  </si>
  <si>
    <t>Mr Gerald Uche</t>
  </si>
  <si>
    <t>Mr Kevin Little</t>
  </si>
  <si>
    <t>Mr Hilary Green</t>
  </si>
  <si>
    <t>Mrs Carole Ike</t>
  </si>
  <si>
    <t>Mr Festus Akwa</t>
  </si>
  <si>
    <t>Mr Andrew White</t>
  </si>
  <si>
    <t>Mrs Kelly  Okocha</t>
  </si>
  <si>
    <t>Mrs Colette Danielle</t>
  </si>
  <si>
    <t>Mr William Niba</t>
  </si>
  <si>
    <t>Mrs Regina Brown</t>
  </si>
  <si>
    <t>Would love to be able to view data by:</t>
  </si>
  <si>
    <t>1.) Customer Country</t>
  </si>
  <si>
    <t>2.) Customer Continent</t>
  </si>
  <si>
    <t>3.) Customer Sex</t>
  </si>
  <si>
    <t>Peterrr</t>
  </si>
  <si>
    <t>Mariee</t>
  </si>
  <si>
    <t>Rachallee</t>
  </si>
  <si>
    <t>Staff Names</t>
  </si>
  <si>
    <t>Ninai</t>
  </si>
  <si>
    <t>Cynthiay</t>
  </si>
  <si>
    <t>Angelan</t>
  </si>
  <si>
    <t>Roberto</t>
  </si>
  <si>
    <t>Cassiea</t>
  </si>
  <si>
    <t>Emiliem</t>
  </si>
  <si>
    <t>Angelina</t>
  </si>
  <si>
    <t>Marie</t>
  </si>
  <si>
    <t>Marine</t>
  </si>
  <si>
    <t>Nini</t>
  </si>
  <si>
    <t>Rachaelie</t>
  </si>
  <si>
    <t>Robertos</t>
  </si>
  <si>
    <t>Angelanieeee</t>
  </si>
  <si>
    <t>Staff Names_cln</t>
  </si>
  <si>
    <t>N. America</t>
  </si>
  <si>
    <t>Africa</t>
  </si>
  <si>
    <t>Europe</t>
  </si>
  <si>
    <t>Asia</t>
  </si>
  <si>
    <t>S. America</t>
  </si>
  <si>
    <t>Continent</t>
  </si>
  <si>
    <t>Profit/unit</t>
  </si>
  <si>
    <t>Profit/Prod</t>
  </si>
  <si>
    <t>Row Labels</t>
  </si>
  <si>
    <t>Grand Total</t>
  </si>
  <si>
    <t>Sum of Profit/Prod</t>
  </si>
  <si>
    <t>Sum of Revenue</t>
  </si>
  <si>
    <t>Column Labels</t>
  </si>
  <si>
    <t>Sum of Profit/unit</t>
  </si>
  <si>
    <t>Average of Profit/Prod</t>
  </si>
  <si>
    <t>Sum of Units Sold</t>
  </si>
  <si>
    <t>Sep</t>
  </si>
  <si>
    <t>Oct</t>
  </si>
  <si>
    <t>Nov</t>
  </si>
  <si>
    <t>Dec</t>
  </si>
  <si>
    <t>Jan</t>
  </si>
  <si>
    <t>Apr</t>
  </si>
  <si>
    <t>May</t>
  </si>
  <si>
    <t>Jun</t>
  </si>
  <si>
    <t>Jul</t>
  </si>
  <si>
    <t>Aug</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</si>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</sst>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 x14ac:knownFonts="1">
    <font>
      <sz val="11"/>
      <color theme="1"/>
      <name val="Tw Cen MT"/>
      <family val="2"/>
      <scheme val="minor"/>
    </font>
    <font>
      <b/>
      <sz val="11"/>
      <color theme="1"/>
      <name val="Tw Cen MT"/>
      <family val="2"/>
      <scheme val="minor"/>
    </font>
    <font>
      <b/>
      <sz val="14"/>
      <color theme="1"/>
      <name val="Tw Cen MT"/>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4">
    <xf numFmtId="0" fontId="0" fillId="0" borderId="0" xfId="0"/>
    <xf numFmtId="0" fontId="2" fillId="0" borderId="0" xfId="0" applyFont="1"/>
    <xf numFmtId="0" fontId="1" fillId="2" borderId="1" xfId="0" applyFont="1" applyFill="1" applyBorder="1"/>
    <xf numFmtId="0" fontId="0" fillId="0" borderId="1" xfId="0" applyBorder="1"/>
    <xf numFmtId="0" fontId="1" fillId="0" borderId="0" xfId="0" applyFont="1"/>
    <xf numFmtId="14" fontId="0" fillId="0" borderId="0" xfId="0" applyNumberFormat="1"/>
    <xf numFmtId="8" fontId="0" fillId="0" borderId="0" xfId="0" applyNumberFormat="1"/>
    <xf numFmtId="0" fontId="1" fillId="2" borderId="2" xfId="0" applyFont="1" applyFill="1" applyBorder="1"/>
    <xf numFmtId="0" fontId="0" fillId="0" borderId="0" xfId="0" pivotButton="1"/>
    <xf numFmtId="0" fontId="0" fillId="0" borderId="0" xfId="0" applyAlignment="1">
      <alignment horizontal="left"/>
    </xf>
    <xf numFmtId="0" fontId="0" fillId="3" borderId="0" xfId="0" applyFill="1"/>
    <xf numFmtId="1" fontId="0" fillId="0" borderId="0" xfId="0" applyNumberFormat="1"/>
    <xf numFmtId="14" fontId="0" fillId="0" borderId="0" xfId="0" applyNumberFormat="1" applyAlignment="1">
      <alignment horizontal="left"/>
    </xf>
    <xf numFmtId="0" fontId="0" fillId="0" borderId="0" xfId="0" applyNumberFormat="1"/>
  </cellXfs>
  <cellStyles count="1">
    <cellStyle name="Normal" xfId="0" builtinId="0"/>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9" formatCode="m/d/yyyy"/>
    </dxf>
    <dxf>
      <font>
        <b/>
        <i val="0"/>
        <strike val="0"/>
        <condense val="0"/>
        <extend val="0"/>
        <outline val="0"/>
        <shadow val="0"/>
        <u val="none"/>
        <vertAlign val="baseline"/>
        <sz val="11"/>
        <color theme="1"/>
        <name val="Tw Cen MT"/>
        <family val="2"/>
        <scheme val="minor"/>
      </font>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[Dashboard.xlsx]Pivot 1!PivotTable1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Per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tint val="94000"/>
                  <a:satMod val="105000"/>
                  <a:lumMod val="102000"/>
                </a:schemeClr>
              </a:gs>
              <a:gs pos="100000">
                <a:schemeClr val="accent3">
                  <a:shade val="74000"/>
                  <a:satMod val="128000"/>
                  <a:lumMod val="10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1'!$B$3</c:f>
              <c:strCache>
                <c:ptCount val="1"/>
                <c:pt idx="0">
                  <c:v>Total</c:v>
                </c:pt>
              </c:strCache>
            </c:strRef>
          </c:tx>
          <c:spPr>
            <a:gradFill rotWithShape="1">
              <a:gsLst>
                <a:gs pos="0">
                  <a:schemeClr val="accent3">
                    <a:tint val="94000"/>
                    <a:satMod val="105000"/>
                    <a:lumMod val="102000"/>
                  </a:schemeClr>
                </a:gs>
                <a:gs pos="100000">
                  <a:schemeClr val="accent3">
                    <a:shade val="74000"/>
                    <a:satMod val="128000"/>
                    <a:lumMod val="100000"/>
                  </a:schemeClr>
                </a:gs>
              </a:gsLst>
              <a:lin ang="5400000" scaled="0"/>
            </a:gradFill>
            <a:ln>
              <a:noFill/>
            </a:ln>
            <a:effectLst/>
          </c:spPr>
          <c:invertIfNegative val="0"/>
          <c:cat>
            <c:strRef>
              <c:f>'Pivot 1'!$A$4:$A$10</c:f>
              <c:strCache>
                <c:ptCount val="6"/>
                <c:pt idx="0">
                  <c:v>Flour</c:v>
                </c:pt>
                <c:pt idx="1">
                  <c:v>Garri</c:v>
                </c:pt>
                <c:pt idx="2">
                  <c:v>Milk</c:v>
                </c:pt>
                <c:pt idx="3">
                  <c:v>Rice</c:v>
                </c:pt>
                <c:pt idx="4">
                  <c:v>Salt</c:v>
                </c:pt>
                <c:pt idx="5">
                  <c:v>Sugar</c:v>
                </c:pt>
              </c:strCache>
            </c:strRef>
          </c:cat>
          <c:val>
            <c:numRef>
              <c:f>'Pivot 1'!$B$4:$B$10</c:f>
              <c:numCache>
                <c:formatCode>General</c:formatCode>
                <c:ptCount val="6"/>
                <c:pt idx="0">
                  <c:v>262757</c:v>
                </c:pt>
                <c:pt idx="1">
                  <c:v>445281</c:v>
                </c:pt>
                <c:pt idx="2">
                  <c:v>393367</c:v>
                </c:pt>
                <c:pt idx="3">
                  <c:v>927531</c:v>
                </c:pt>
                <c:pt idx="4">
                  <c:v>332782</c:v>
                </c:pt>
                <c:pt idx="5">
                  <c:v>101533</c:v>
                </c:pt>
              </c:numCache>
            </c:numRef>
          </c:val>
          <c:extLst>
            <c:ext xmlns:c16="http://schemas.microsoft.com/office/drawing/2014/chart" uri="{C3380CC4-5D6E-409C-BE32-E72D297353CC}">
              <c16:uniqueId val="{00000000-1A5E-4BEB-8AF0-950C97BCB25E}"/>
            </c:ext>
          </c:extLst>
        </c:ser>
        <c:dLbls>
          <c:showLegendKey val="0"/>
          <c:showVal val="0"/>
          <c:showCatName val="0"/>
          <c:showSerName val="0"/>
          <c:showPercent val="0"/>
          <c:showBubbleSize val="0"/>
        </c:dLbls>
        <c:gapWidth val="100"/>
        <c:overlap val="-24"/>
        <c:axId val="812210319"/>
        <c:axId val="699872751"/>
      </c:barChart>
      <c:catAx>
        <c:axId val="81221031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9872751"/>
        <c:crosses val="autoZero"/>
        <c:auto val="1"/>
        <c:lblAlgn val="ctr"/>
        <c:lblOffset val="100"/>
        <c:noMultiLvlLbl val="0"/>
      </c:catAx>
      <c:valAx>
        <c:axId val="6998727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2210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[Dashboard.xlsx]Pivot 2!PivotTable2</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Profit per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tint val="94000"/>
                  <a:satMod val="105000"/>
                  <a:lumMod val="102000"/>
                </a:schemeClr>
              </a:gs>
              <a:gs pos="100000">
                <a:schemeClr val="accent5">
                  <a:shade val="74000"/>
                  <a:satMod val="128000"/>
                  <a:lumMod val="10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2'!$B$3</c:f>
              <c:strCache>
                <c:ptCount val="1"/>
                <c:pt idx="0">
                  <c:v>Total</c:v>
                </c:pt>
              </c:strCache>
            </c:strRef>
          </c:tx>
          <c:spPr>
            <a:gradFill rotWithShape="1">
              <a:gsLst>
                <a:gs pos="0">
                  <a:schemeClr val="accent5">
                    <a:tint val="94000"/>
                    <a:satMod val="105000"/>
                    <a:lumMod val="102000"/>
                  </a:schemeClr>
                </a:gs>
                <a:gs pos="100000">
                  <a:schemeClr val="accent5">
                    <a:shade val="74000"/>
                    <a:satMod val="128000"/>
                    <a:lumMod val="100000"/>
                  </a:schemeClr>
                </a:gs>
              </a:gsLst>
              <a:lin ang="5400000" scaled="0"/>
            </a:gradFill>
            <a:ln>
              <a:noFill/>
            </a:ln>
            <a:effectLst/>
          </c:spPr>
          <c:invertIfNegative val="0"/>
          <c:cat>
            <c:strRef>
              <c:f>'Pivot 2'!$A$4:$A$10</c:f>
              <c:strCache>
                <c:ptCount val="6"/>
                <c:pt idx="0">
                  <c:v>Flour</c:v>
                </c:pt>
                <c:pt idx="1">
                  <c:v>Garri</c:v>
                </c:pt>
                <c:pt idx="2">
                  <c:v>Milk</c:v>
                </c:pt>
                <c:pt idx="3">
                  <c:v>Rice</c:v>
                </c:pt>
                <c:pt idx="4">
                  <c:v>Salt</c:v>
                </c:pt>
                <c:pt idx="5">
                  <c:v>Sugar</c:v>
                </c:pt>
              </c:strCache>
            </c:strRef>
          </c:cat>
          <c:val>
            <c:numRef>
              <c:f>'Pivot 2'!$B$4:$B$10</c:f>
              <c:numCache>
                <c:formatCode>General</c:formatCode>
                <c:ptCount val="6"/>
                <c:pt idx="0">
                  <c:v>154276.75</c:v>
                </c:pt>
                <c:pt idx="1">
                  <c:v>242137.25</c:v>
                </c:pt>
                <c:pt idx="2">
                  <c:v>221931.2</c:v>
                </c:pt>
                <c:pt idx="3">
                  <c:v>553562.5</c:v>
                </c:pt>
                <c:pt idx="4">
                  <c:v>203933.4</c:v>
                </c:pt>
                <c:pt idx="5">
                  <c:v>75152.400000000009</c:v>
                </c:pt>
              </c:numCache>
            </c:numRef>
          </c:val>
          <c:extLst>
            <c:ext xmlns:c16="http://schemas.microsoft.com/office/drawing/2014/chart" uri="{C3380CC4-5D6E-409C-BE32-E72D297353CC}">
              <c16:uniqueId val="{00000000-2957-42DA-B240-4EC63D6E785E}"/>
            </c:ext>
          </c:extLst>
        </c:ser>
        <c:dLbls>
          <c:showLegendKey val="0"/>
          <c:showVal val="0"/>
          <c:showCatName val="0"/>
          <c:showSerName val="0"/>
          <c:showPercent val="0"/>
          <c:showBubbleSize val="0"/>
        </c:dLbls>
        <c:gapWidth val="100"/>
        <c:overlap val="-24"/>
        <c:axId val="815853263"/>
        <c:axId val="805912639"/>
      </c:barChart>
      <c:catAx>
        <c:axId val="81585326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5912639"/>
        <c:crosses val="autoZero"/>
        <c:auto val="1"/>
        <c:lblAlgn val="ctr"/>
        <c:lblOffset val="100"/>
        <c:noMultiLvlLbl val="0"/>
      </c:catAx>
      <c:valAx>
        <c:axId val="8059126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585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3!PivotTable3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Profit per Unit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marker>
          <c:symbol val="circle"/>
          <c:size val="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marker>
          <c:symbol val="circle"/>
          <c:size val="6"/>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marker>
          <c:symbol val="circle"/>
          <c:size val="6"/>
          <c:spPr>
            <a:gradFill rotWithShape="1">
              <a:gsLst>
                <a:gs pos="0">
                  <a:schemeClr val="accent3">
                    <a:tint val="94000"/>
                    <a:satMod val="105000"/>
                    <a:lumMod val="102000"/>
                  </a:schemeClr>
                </a:gs>
                <a:gs pos="100000">
                  <a:schemeClr val="accent3">
                    <a:shade val="74000"/>
                    <a:satMod val="128000"/>
                    <a:lumMod val="100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marker>
          <c:symbol val="circle"/>
          <c:size val="6"/>
          <c:spPr>
            <a:gradFill rotWithShape="1">
              <a:gsLst>
                <a:gs pos="0">
                  <a:schemeClr val="accent4">
                    <a:tint val="94000"/>
                    <a:satMod val="105000"/>
                    <a:lumMod val="102000"/>
                  </a:schemeClr>
                </a:gs>
                <a:gs pos="100000">
                  <a:schemeClr val="accent4">
                    <a:shade val="74000"/>
                    <a:satMod val="128000"/>
                    <a:lumMod val="100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marker>
          <c:symbol val="circle"/>
          <c:size val="6"/>
          <c:spPr>
            <a:gradFill rotWithShape="1">
              <a:gsLst>
                <a:gs pos="0">
                  <a:schemeClr val="accent5">
                    <a:tint val="94000"/>
                    <a:satMod val="105000"/>
                    <a:lumMod val="102000"/>
                  </a:schemeClr>
                </a:gs>
                <a:gs pos="100000">
                  <a:schemeClr val="accent5">
                    <a:shade val="74000"/>
                    <a:satMod val="128000"/>
                    <a:lumMod val="100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marker>
          <c:symbol val="circle"/>
          <c:size val="6"/>
          <c:spPr>
            <a:gradFill rotWithShape="1">
              <a:gsLst>
                <a:gs pos="0">
                  <a:schemeClr val="accent6">
                    <a:tint val="94000"/>
                    <a:satMod val="105000"/>
                    <a:lumMod val="102000"/>
                  </a:schemeClr>
                </a:gs>
                <a:gs pos="100000">
                  <a:schemeClr val="accent6">
                    <a:shade val="74000"/>
                    <a:satMod val="128000"/>
                    <a:lumMod val="100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3'!$B$3:$B$4</c:f>
              <c:strCache>
                <c:ptCount val="1"/>
                <c:pt idx="0">
                  <c:v>Flour</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3'!$A$5:$A$9</c:f>
              <c:strCache>
                <c:ptCount val="4"/>
                <c:pt idx="0">
                  <c:v>Cameroon</c:v>
                </c:pt>
                <c:pt idx="1">
                  <c:v>Nigeria</c:v>
                </c:pt>
                <c:pt idx="2">
                  <c:v>Togo</c:v>
                </c:pt>
                <c:pt idx="3">
                  <c:v>Uganda</c:v>
                </c:pt>
              </c:strCache>
            </c:strRef>
          </c:cat>
          <c:val>
            <c:numRef>
              <c:f>'Pivot 3'!$B$5:$B$9</c:f>
              <c:numCache>
                <c:formatCode>General</c:formatCode>
                <c:ptCount val="4"/>
                <c:pt idx="0">
                  <c:v>44.25</c:v>
                </c:pt>
                <c:pt idx="1">
                  <c:v>18.25</c:v>
                </c:pt>
                <c:pt idx="2">
                  <c:v>27</c:v>
                </c:pt>
                <c:pt idx="3">
                  <c:v>12.25</c:v>
                </c:pt>
              </c:numCache>
            </c:numRef>
          </c:val>
          <c:extLst>
            <c:ext xmlns:c16="http://schemas.microsoft.com/office/drawing/2014/chart" uri="{C3380CC4-5D6E-409C-BE32-E72D297353CC}">
              <c16:uniqueId val="{00000000-E209-41D6-A174-4BD3DC7B934A}"/>
            </c:ext>
          </c:extLst>
        </c:ser>
        <c:ser>
          <c:idx val="1"/>
          <c:order val="1"/>
          <c:tx>
            <c:strRef>
              <c:f>'Pivot 3'!$C$3:$C$4</c:f>
              <c:strCache>
                <c:ptCount val="1"/>
                <c:pt idx="0">
                  <c:v>Garri</c:v>
                </c:pt>
              </c:strCache>
            </c:strRef>
          </c:tx>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3'!$A$5:$A$9</c:f>
              <c:strCache>
                <c:ptCount val="4"/>
                <c:pt idx="0">
                  <c:v>Cameroon</c:v>
                </c:pt>
                <c:pt idx="1">
                  <c:v>Nigeria</c:v>
                </c:pt>
                <c:pt idx="2">
                  <c:v>Togo</c:v>
                </c:pt>
                <c:pt idx="3">
                  <c:v>Uganda</c:v>
                </c:pt>
              </c:strCache>
            </c:strRef>
          </c:cat>
          <c:val>
            <c:numRef>
              <c:f>'Pivot 3'!$C$5:$C$9</c:f>
              <c:numCache>
                <c:formatCode>General</c:formatCode>
                <c:ptCount val="4"/>
                <c:pt idx="0">
                  <c:v>70.25</c:v>
                </c:pt>
                <c:pt idx="1">
                  <c:v>45.75</c:v>
                </c:pt>
                <c:pt idx="2">
                  <c:v>35.75</c:v>
                </c:pt>
                <c:pt idx="3">
                  <c:v>9.75</c:v>
                </c:pt>
              </c:numCache>
            </c:numRef>
          </c:val>
          <c:extLst>
            <c:ext xmlns:c16="http://schemas.microsoft.com/office/drawing/2014/chart" uri="{C3380CC4-5D6E-409C-BE32-E72D297353CC}">
              <c16:uniqueId val="{00000006-1716-45FD-AD80-614891760B41}"/>
            </c:ext>
          </c:extLst>
        </c:ser>
        <c:ser>
          <c:idx val="2"/>
          <c:order val="2"/>
          <c:tx>
            <c:strRef>
              <c:f>'Pivot 3'!$D$3:$D$4</c:f>
              <c:strCache>
                <c:ptCount val="1"/>
                <c:pt idx="0">
                  <c:v>Milk</c:v>
                </c:pt>
              </c:strCache>
            </c:strRef>
          </c:tx>
          <c:spPr>
            <a:gradFill rotWithShape="1">
              <a:gsLst>
                <a:gs pos="0">
                  <a:schemeClr val="accent3">
                    <a:tint val="94000"/>
                    <a:satMod val="105000"/>
                    <a:lumMod val="102000"/>
                  </a:schemeClr>
                </a:gs>
                <a:gs pos="100000">
                  <a:schemeClr val="accent3">
                    <a:shade val="74000"/>
                    <a:satMod val="128000"/>
                    <a:lumMod val="10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3'!$A$5:$A$9</c:f>
              <c:strCache>
                <c:ptCount val="4"/>
                <c:pt idx="0">
                  <c:v>Cameroon</c:v>
                </c:pt>
                <c:pt idx="1">
                  <c:v>Nigeria</c:v>
                </c:pt>
                <c:pt idx="2">
                  <c:v>Togo</c:v>
                </c:pt>
                <c:pt idx="3">
                  <c:v>Uganda</c:v>
                </c:pt>
              </c:strCache>
            </c:strRef>
          </c:cat>
          <c:val>
            <c:numRef>
              <c:f>'Pivot 3'!$D$5:$D$9</c:f>
              <c:numCache>
                <c:formatCode>General</c:formatCode>
                <c:ptCount val="4"/>
                <c:pt idx="0">
                  <c:v>45.599999999999994</c:v>
                </c:pt>
                <c:pt idx="1">
                  <c:v>29.600000000000005</c:v>
                </c:pt>
                <c:pt idx="2">
                  <c:v>53.199999999999982</c:v>
                </c:pt>
                <c:pt idx="3">
                  <c:v>9.1999999999999993</c:v>
                </c:pt>
              </c:numCache>
            </c:numRef>
          </c:val>
          <c:extLst>
            <c:ext xmlns:c16="http://schemas.microsoft.com/office/drawing/2014/chart" uri="{C3380CC4-5D6E-409C-BE32-E72D297353CC}">
              <c16:uniqueId val="{00000007-1716-45FD-AD80-614891760B41}"/>
            </c:ext>
          </c:extLst>
        </c:ser>
        <c:ser>
          <c:idx val="3"/>
          <c:order val="3"/>
          <c:tx>
            <c:strRef>
              <c:f>'Pivot 3'!$E$3:$E$4</c:f>
              <c:strCache>
                <c:ptCount val="1"/>
                <c:pt idx="0">
                  <c:v>Rice</c:v>
                </c:pt>
              </c:strCache>
            </c:strRef>
          </c:tx>
          <c:spPr>
            <a:gradFill rotWithShape="1">
              <a:gsLst>
                <a:gs pos="0">
                  <a:schemeClr val="accent4">
                    <a:tint val="94000"/>
                    <a:satMod val="105000"/>
                    <a:lumMod val="102000"/>
                  </a:schemeClr>
                </a:gs>
                <a:gs pos="100000">
                  <a:schemeClr val="accent4">
                    <a:shade val="74000"/>
                    <a:satMod val="128000"/>
                    <a:lumMod val="10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3'!$A$5:$A$9</c:f>
              <c:strCache>
                <c:ptCount val="4"/>
                <c:pt idx="0">
                  <c:v>Cameroon</c:v>
                </c:pt>
                <c:pt idx="1">
                  <c:v>Nigeria</c:v>
                </c:pt>
                <c:pt idx="2">
                  <c:v>Togo</c:v>
                </c:pt>
                <c:pt idx="3">
                  <c:v>Uganda</c:v>
                </c:pt>
              </c:strCache>
            </c:strRef>
          </c:cat>
          <c:val>
            <c:numRef>
              <c:f>'Pivot 3'!$E$5:$E$9</c:f>
              <c:numCache>
                <c:formatCode>General</c:formatCode>
                <c:ptCount val="4"/>
                <c:pt idx="0">
                  <c:v>123.25</c:v>
                </c:pt>
                <c:pt idx="1">
                  <c:v>72.25</c:v>
                </c:pt>
                <c:pt idx="2">
                  <c:v>93.5</c:v>
                </c:pt>
                <c:pt idx="3">
                  <c:v>30</c:v>
                </c:pt>
              </c:numCache>
            </c:numRef>
          </c:val>
          <c:extLst>
            <c:ext xmlns:c16="http://schemas.microsoft.com/office/drawing/2014/chart" uri="{C3380CC4-5D6E-409C-BE32-E72D297353CC}">
              <c16:uniqueId val="{00000008-1716-45FD-AD80-614891760B41}"/>
            </c:ext>
          </c:extLst>
        </c:ser>
        <c:ser>
          <c:idx val="4"/>
          <c:order val="4"/>
          <c:tx>
            <c:strRef>
              <c:f>'Pivot 3'!$F$3:$F$4</c:f>
              <c:strCache>
                <c:ptCount val="1"/>
                <c:pt idx="0">
                  <c:v>Salt</c:v>
                </c:pt>
              </c:strCache>
            </c:strRef>
          </c:tx>
          <c:spPr>
            <a:gradFill rotWithShape="1">
              <a:gsLst>
                <a:gs pos="0">
                  <a:schemeClr val="accent5">
                    <a:tint val="94000"/>
                    <a:satMod val="105000"/>
                    <a:lumMod val="102000"/>
                  </a:schemeClr>
                </a:gs>
                <a:gs pos="100000">
                  <a:schemeClr val="accent5">
                    <a:shade val="74000"/>
                    <a:satMod val="128000"/>
                    <a:lumMod val="10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3'!$A$5:$A$9</c:f>
              <c:strCache>
                <c:ptCount val="4"/>
                <c:pt idx="0">
                  <c:v>Cameroon</c:v>
                </c:pt>
                <c:pt idx="1">
                  <c:v>Nigeria</c:v>
                </c:pt>
                <c:pt idx="2">
                  <c:v>Togo</c:v>
                </c:pt>
                <c:pt idx="3">
                  <c:v>Uganda</c:v>
                </c:pt>
              </c:strCache>
            </c:strRef>
          </c:cat>
          <c:val>
            <c:numRef>
              <c:f>'Pivot 3'!$F$5:$F$9</c:f>
              <c:numCache>
                <c:formatCode>General</c:formatCode>
                <c:ptCount val="4"/>
                <c:pt idx="0">
                  <c:v>48.7</c:v>
                </c:pt>
                <c:pt idx="1">
                  <c:v>17.5</c:v>
                </c:pt>
                <c:pt idx="2">
                  <c:v>38.400000000000006</c:v>
                </c:pt>
                <c:pt idx="3">
                  <c:v>15</c:v>
                </c:pt>
              </c:numCache>
            </c:numRef>
          </c:val>
          <c:extLst>
            <c:ext xmlns:c16="http://schemas.microsoft.com/office/drawing/2014/chart" uri="{C3380CC4-5D6E-409C-BE32-E72D297353CC}">
              <c16:uniqueId val="{00000009-1716-45FD-AD80-614891760B41}"/>
            </c:ext>
          </c:extLst>
        </c:ser>
        <c:ser>
          <c:idx val="5"/>
          <c:order val="5"/>
          <c:tx>
            <c:strRef>
              <c:f>'Pivot 3'!$G$3:$G$4</c:f>
              <c:strCache>
                <c:ptCount val="1"/>
                <c:pt idx="0">
                  <c:v>Sugar</c:v>
                </c:pt>
              </c:strCache>
            </c:strRef>
          </c:tx>
          <c:spPr>
            <a:gradFill rotWithShape="1">
              <a:gsLst>
                <a:gs pos="0">
                  <a:schemeClr val="accent6">
                    <a:tint val="94000"/>
                    <a:satMod val="105000"/>
                    <a:lumMod val="102000"/>
                  </a:schemeClr>
                </a:gs>
                <a:gs pos="100000">
                  <a:schemeClr val="accent6">
                    <a:shade val="74000"/>
                    <a:satMod val="128000"/>
                    <a:lumMod val="10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3'!$A$5:$A$9</c:f>
              <c:strCache>
                <c:ptCount val="4"/>
                <c:pt idx="0">
                  <c:v>Cameroon</c:v>
                </c:pt>
                <c:pt idx="1">
                  <c:v>Nigeria</c:v>
                </c:pt>
                <c:pt idx="2">
                  <c:v>Togo</c:v>
                </c:pt>
                <c:pt idx="3">
                  <c:v>Uganda</c:v>
                </c:pt>
              </c:strCache>
            </c:strRef>
          </c:cat>
          <c:val>
            <c:numRef>
              <c:f>'Pivot 3'!$G$5:$G$9</c:f>
              <c:numCache>
                <c:formatCode>General</c:formatCode>
                <c:ptCount val="4"/>
                <c:pt idx="0">
                  <c:v>14.200000000000005</c:v>
                </c:pt>
                <c:pt idx="1">
                  <c:v>10.4</c:v>
                </c:pt>
                <c:pt idx="2">
                  <c:v>16.400000000000006</c:v>
                </c:pt>
                <c:pt idx="3">
                  <c:v>8.3999999999999986</c:v>
                </c:pt>
              </c:numCache>
            </c:numRef>
          </c:val>
          <c:extLst>
            <c:ext xmlns:c16="http://schemas.microsoft.com/office/drawing/2014/chart" uri="{C3380CC4-5D6E-409C-BE32-E72D297353CC}">
              <c16:uniqueId val="{0000000A-1716-45FD-AD80-614891760B41}"/>
            </c:ext>
          </c:extLst>
        </c:ser>
        <c:dLbls>
          <c:dLblPos val="ctr"/>
          <c:showLegendKey val="0"/>
          <c:showVal val="1"/>
          <c:showCatName val="0"/>
          <c:showSerName val="0"/>
          <c:showPercent val="0"/>
          <c:showBubbleSize val="0"/>
        </c:dLbls>
        <c:gapWidth val="150"/>
        <c:overlap val="100"/>
        <c:axId val="815878319"/>
        <c:axId val="805907359"/>
      </c:barChart>
      <c:catAx>
        <c:axId val="81587831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5907359"/>
        <c:crosses val="autoZero"/>
        <c:auto val="1"/>
        <c:lblAlgn val="ctr"/>
        <c:lblOffset val="100"/>
        <c:noMultiLvlLbl val="0"/>
      </c:catAx>
      <c:valAx>
        <c:axId val="805907359"/>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587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4!PivotTable4</c:name>
    <c:fmtId val="4"/>
  </c:pivotSource>
  <c:chart>
    <c:title>
      <c:tx>
        <c:rich>
          <a:bodyPr rot="0" spcFirstLastPara="1" vertOverflow="ellipsis" vert="horz" wrap="square" anchor="ctr" anchorCtr="1"/>
          <a:lstStyle/>
          <a:p>
            <a:pPr algn="ctr" rtl="0">
              <a:defRPr lang="en-US" sz="1600" b="1" i="0" u="none" strike="noStrike" kern="1200" cap="none" spc="0" normalizeH="0" baseline="0">
                <a:solidFill>
                  <a:srgbClr val="134770"/>
                </a:solidFill>
                <a:latin typeface="+mn-lt"/>
                <a:ea typeface="+mn-ea"/>
                <a:cs typeface="+mn-cs"/>
              </a:defRPr>
            </a:pPr>
            <a:r>
              <a:rPr lang="en-US" sz="1600" b="1" i="0" u="none" strike="noStrike" kern="1200" baseline="0">
                <a:solidFill>
                  <a:srgbClr val="134770"/>
                </a:solidFill>
                <a:latin typeface="+mn-lt"/>
                <a:ea typeface="+mn-ea"/>
                <a:cs typeface="+mn-cs"/>
              </a:rPr>
              <a:t>Profit per Staff</a:t>
            </a:r>
          </a:p>
        </c:rich>
      </c:tx>
      <c:overlay val="0"/>
      <c:spPr>
        <a:noFill/>
        <a:ln>
          <a:noFill/>
        </a:ln>
        <a:effectLst/>
      </c:spPr>
      <c:txPr>
        <a:bodyPr rot="0" spcFirstLastPara="1" vertOverflow="ellipsis" vert="horz" wrap="square" anchor="ctr" anchorCtr="1"/>
        <a:lstStyle/>
        <a:p>
          <a:pPr algn="ctr" rtl="0">
            <a:defRPr lang="en-US" sz="1600" b="1" i="0" u="none" strike="noStrike" kern="1200" cap="none" spc="0" normalizeH="0" baseline="0">
              <a:solidFill>
                <a:srgbClr val="13477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4'!$B$3:$B$4</c:f>
              <c:strCache>
                <c:ptCount val="1"/>
                <c:pt idx="0">
                  <c:v>Flour</c:v>
                </c:pt>
              </c:strCache>
            </c:strRef>
          </c:tx>
          <c:spPr>
            <a:solidFill>
              <a:schemeClr val="accent1"/>
            </a:solidFill>
            <a:ln>
              <a:noFill/>
            </a:ln>
            <a:effectLst/>
          </c:spPr>
          <c:invertIfNegative val="0"/>
          <c:cat>
            <c:strRef>
              <c:f>'Pivot 4'!$A$5:$A$11</c:f>
              <c:strCache>
                <c:ptCount val="6"/>
                <c:pt idx="0">
                  <c:v>Angela</c:v>
                </c:pt>
                <c:pt idx="1">
                  <c:v>Emilie</c:v>
                </c:pt>
                <c:pt idx="2">
                  <c:v>Mary</c:v>
                </c:pt>
                <c:pt idx="3">
                  <c:v>Nina</c:v>
                </c:pt>
                <c:pt idx="4">
                  <c:v>Rachael</c:v>
                </c:pt>
                <c:pt idx="5">
                  <c:v>Robert</c:v>
                </c:pt>
              </c:strCache>
            </c:strRef>
          </c:cat>
          <c:val>
            <c:numRef>
              <c:f>'Pivot 4'!$B$5:$B$11</c:f>
              <c:numCache>
                <c:formatCode>0</c:formatCode>
                <c:ptCount val="6"/>
                <c:pt idx="0">
                  <c:v>2843.6</c:v>
                </c:pt>
                <c:pt idx="1">
                  <c:v>2631.5625</c:v>
                </c:pt>
                <c:pt idx="2">
                  <c:v>2663.1315789473683</c:v>
                </c:pt>
                <c:pt idx="3">
                  <c:v>2235.9166666666665</c:v>
                </c:pt>
                <c:pt idx="4">
                  <c:v>2350.5416666666665</c:v>
                </c:pt>
                <c:pt idx="5">
                  <c:v>3808.5833333333335</c:v>
                </c:pt>
              </c:numCache>
            </c:numRef>
          </c:val>
          <c:extLst>
            <c:ext xmlns:c16="http://schemas.microsoft.com/office/drawing/2014/chart" uri="{C3380CC4-5D6E-409C-BE32-E72D297353CC}">
              <c16:uniqueId val="{00000000-541D-4C1B-BEA1-948A8DF93102}"/>
            </c:ext>
          </c:extLst>
        </c:ser>
        <c:ser>
          <c:idx val="1"/>
          <c:order val="1"/>
          <c:tx>
            <c:strRef>
              <c:f>'Pivot 4'!$C$3:$C$4</c:f>
              <c:strCache>
                <c:ptCount val="1"/>
                <c:pt idx="0">
                  <c:v>Garri</c:v>
                </c:pt>
              </c:strCache>
            </c:strRef>
          </c:tx>
          <c:spPr>
            <a:solidFill>
              <a:schemeClr val="accent2"/>
            </a:solidFill>
            <a:ln>
              <a:noFill/>
            </a:ln>
            <a:effectLst/>
          </c:spPr>
          <c:invertIfNegative val="0"/>
          <c:cat>
            <c:strRef>
              <c:f>'Pivot 4'!$A$5:$A$11</c:f>
              <c:strCache>
                <c:ptCount val="6"/>
                <c:pt idx="0">
                  <c:v>Angela</c:v>
                </c:pt>
                <c:pt idx="1">
                  <c:v>Emilie</c:v>
                </c:pt>
                <c:pt idx="2">
                  <c:v>Mary</c:v>
                </c:pt>
                <c:pt idx="3">
                  <c:v>Nina</c:v>
                </c:pt>
                <c:pt idx="4">
                  <c:v>Rachael</c:v>
                </c:pt>
                <c:pt idx="5">
                  <c:v>Robert</c:v>
                </c:pt>
              </c:strCache>
            </c:strRef>
          </c:cat>
          <c:val>
            <c:numRef>
              <c:f>'Pivot 4'!$C$5:$C$11</c:f>
              <c:numCache>
                <c:formatCode>0</c:formatCode>
                <c:ptCount val="6"/>
                <c:pt idx="0">
                  <c:v>4422.166666666667</c:v>
                </c:pt>
                <c:pt idx="1">
                  <c:v>5346.0555555555557</c:v>
                </c:pt>
                <c:pt idx="2">
                  <c:v>4541.8157894736842</c:v>
                </c:pt>
                <c:pt idx="3">
                  <c:v>4773.916666666667</c:v>
                </c:pt>
                <c:pt idx="4">
                  <c:v>3026.1666666666665</c:v>
                </c:pt>
                <c:pt idx="5">
                  <c:v>5732.458333333333</c:v>
                </c:pt>
              </c:numCache>
            </c:numRef>
          </c:val>
          <c:extLst>
            <c:ext xmlns:c16="http://schemas.microsoft.com/office/drawing/2014/chart" uri="{C3380CC4-5D6E-409C-BE32-E72D297353CC}">
              <c16:uniqueId val="{00000006-781B-48C5-99D8-AA40DD24E6CB}"/>
            </c:ext>
          </c:extLst>
        </c:ser>
        <c:ser>
          <c:idx val="2"/>
          <c:order val="2"/>
          <c:tx>
            <c:strRef>
              <c:f>'Pivot 4'!$D$3:$D$4</c:f>
              <c:strCache>
                <c:ptCount val="1"/>
                <c:pt idx="0">
                  <c:v>Milk</c:v>
                </c:pt>
              </c:strCache>
            </c:strRef>
          </c:tx>
          <c:spPr>
            <a:solidFill>
              <a:schemeClr val="accent3"/>
            </a:solidFill>
            <a:ln>
              <a:noFill/>
            </a:ln>
            <a:effectLst/>
          </c:spPr>
          <c:invertIfNegative val="0"/>
          <c:cat>
            <c:strRef>
              <c:f>'Pivot 4'!$A$5:$A$11</c:f>
              <c:strCache>
                <c:ptCount val="6"/>
                <c:pt idx="0">
                  <c:v>Angela</c:v>
                </c:pt>
                <c:pt idx="1">
                  <c:v>Emilie</c:v>
                </c:pt>
                <c:pt idx="2">
                  <c:v>Mary</c:v>
                </c:pt>
                <c:pt idx="3">
                  <c:v>Nina</c:v>
                </c:pt>
                <c:pt idx="4">
                  <c:v>Rachael</c:v>
                </c:pt>
                <c:pt idx="5">
                  <c:v>Robert</c:v>
                </c:pt>
              </c:strCache>
            </c:strRef>
          </c:cat>
          <c:val>
            <c:numRef>
              <c:f>'Pivot 4'!$D$5:$D$11</c:f>
              <c:numCache>
                <c:formatCode>0</c:formatCode>
                <c:ptCount val="6"/>
                <c:pt idx="0">
                  <c:v>3347.6799999999994</c:v>
                </c:pt>
                <c:pt idx="1">
                  <c:v>5179.2</c:v>
                </c:pt>
                <c:pt idx="2">
                  <c:v>4341.38</c:v>
                </c:pt>
                <c:pt idx="3">
                  <c:v>2642.2</c:v>
                </c:pt>
                <c:pt idx="4">
                  <c:v>4807.5999999999995</c:v>
                </c:pt>
                <c:pt idx="5">
                  <c:v>5028.8</c:v>
                </c:pt>
              </c:numCache>
            </c:numRef>
          </c:val>
          <c:extLst>
            <c:ext xmlns:c16="http://schemas.microsoft.com/office/drawing/2014/chart" uri="{C3380CC4-5D6E-409C-BE32-E72D297353CC}">
              <c16:uniqueId val="{00000007-781B-48C5-99D8-AA40DD24E6CB}"/>
            </c:ext>
          </c:extLst>
        </c:ser>
        <c:ser>
          <c:idx val="3"/>
          <c:order val="3"/>
          <c:tx>
            <c:strRef>
              <c:f>'Pivot 4'!$E$3:$E$4</c:f>
              <c:strCache>
                <c:ptCount val="1"/>
                <c:pt idx="0">
                  <c:v>Rice</c:v>
                </c:pt>
              </c:strCache>
            </c:strRef>
          </c:tx>
          <c:spPr>
            <a:solidFill>
              <a:schemeClr val="accent4"/>
            </a:solidFill>
            <a:ln>
              <a:noFill/>
            </a:ln>
            <a:effectLst/>
          </c:spPr>
          <c:invertIfNegative val="0"/>
          <c:cat>
            <c:strRef>
              <c:f>'Pivot 4'!$A$5:$A$11</c:f>
              <c:strCache>
                <c:ptCount val="6"/>
                <c:pt idx="0">
                  <c:v>Angela</c:v>
                </c:pt>
                <c:pt idx="1">
                  <c:v>Emilie</c:v>
                </c:pt>
                <c:pt idx="2">
                  <c:v>Mary</c:v>
                </c:pt>
                <c:pt idx="3">
                  <c:v>Nina</c:v>
                </c:pt>
                <c:pt idx="4">
                  <c:v>Rachael</c:v>
                </c:pt>
                <c:pt idx="5">
                  <c:v>Robert</c:v>
                </c:pt>
              </c:strCache>
            </c:strRef>
          </c:cat>
          <c:val>
            <c:numRef>
              <c:f>'Pivot 4'!$E$5:$E$11</c:f>
              <c:numCache>
                <c:formatCode>0</c:formatCode>
                <c:ptCount val="6"/>
                <c:pt idx="0">
                  <c:v>5229.166666666667</c:v>
                </c:pt>
                <c:pt idx="1">
                  <c:v>6259.333333333333</c:v>
                </c:pt>
                <c:pt idx="2">
                  <c:v>4248.9758064516127</c:v>
                </c:pt>
                <c:pt idx="3">
                  <c:v>5609.909090909091</c:v>
                </c:pt>
                <c:pt idx="4">
                  <c:v>5241.4736842105267</c:v>
                </c:pt>
                <c:pt idx="5">
                  <c:v>5972.6944444444443</c:v>
                </c:pt>
              </c:numCache>
            </c:numRef>
          </c:val>
          <c:extLst>
            <c:ext xmlns:c16="http://schemas.microsoft.com/office/drawing/2014/chart" uri="{C3380CC4-5D6E-409C-BE32-E72D297353CC}">
              <c16:uniqueId val="{00000008-781B-48C5-99D8-AA40DD24E6CB}"/>
            </c:ext>
          </c:extLst>
        </c:ser>
        <c:ser>
          <c:idx val="4"/>
          <c:order val="4"/>
          <c:tx>
            <c:strRef>
              <c:f>'Pivot 4'!$F$3:$F$4</c:f>
              <c:strCache>
                <c:ptCount val="1"/>
                <c:pt idx="0">
                  <c:v>Salt</c:v>
                </c:pt>
              </c:strCache>
            </c:strRef>
          </c:tx>
          <c:spPr>
            <a:solidFill>
              <a:schemeClr val="accent5"/>
            </a:solidFill>
            <a:ln>
              <a:noFill/>
            </a:ln>
            <a:effectLst/>
          </c:spPr>
          <c:invertIfNegative val="0"/>
          <c:cat>
            <c:strRef>
              <c:f>'Pivot 4'!$A$5:$A$11</c:f>
              <c:strCache>
                <c:ptCount val="6"/>
                <c:pt idx="0">
                  <c:v>Angela</c:v>
                </c:pt>
                <c:pt idx="1">
                  <c:v>Emilie</c:v>
                </c:pt>
                <c:pt idx="2">
                  <c:v>Mary</c:v>
                </c:pt>
                <c:pt idx="3">
                  <c:v>Nina</c:v>
                </c:pt>
                <c:pt idx="4">
                  <c:v>Rachael</c:v>
                </c:pt>
                <c:pt idx="5">
                  <c:v>Robert</c:v>
                </c:pt>
              </c:strCache>
            </c:strRef>
          </c:cat>
          <c:val>
            <c:numRef>
              <c:f>'Pivot 4'!$F$5:$F$11</c:f>
              <c:numCache>
                <c:formatCode>0</c:formatCode>
                <c:ptCount val="6"/>
                <c:pt idx="0">
                  <c:v>3234.2125000000001</c:v>
                </c:pt>
                <c:pt idx="1">
                  <c:v>4711.5</c:v>
                </c:pt>
                <c:pt idx="2">
                  <c:v>3607.95</c:v>
                </c:pt>
                <c:pt idx="3">
                  <c:v>3129.375</c:v>
                </c:pt>
                <c:pt idx="4">
                  <c:v>5921.1545454545449</c:v>
                </c:pt>
                <c:pt idx="5">
                  <c:v>4303.75</c:v>
                </c:pt>
              </c:numCache>
            </c:numRef>
          </c:val>
          <c:extLst>
            <c:ext xmlns:c16="http://schemas.microsoft.com/office/drawing/2014/chart" uri="{C3380CC4-5D6E-409C-BE32-E72D297353CC}">
              <c16:uniqueId val="{00000009-781B-48C5-99D8-AA40DD24E6CB}"/>
            </c:ext>
          </c:extLst>
        </c:ser>
        <c:ser>
          <c:idx val="5"/>
          <c:order val="5"/>
          <c:tx>
            <c:strRef>
              <c:f>'Pivot 4'!$G$3:$G$4</c:f>
              <c:strCache>
                <c:ptCount val="1"/>
                <c:pt idx="0">
                  <c:v>Sugar</c:v>
                </c:pt>
              </c:strCache>
            </c:strRef>
          </c:tx>
          <c:spPr>
            <a:solidFill>
              <a:schemeClr val="accent6"/>
            </a:solidFill>
            <a:ln>
              <a:noFill/>
            </a:ln>
            <a:effectLst/>
          </c:spPr>
          <c:invertIfNegative val="0"/>
          <c:cat>
            <c:strRef>
              <c:f>'Pivot 4'!$A$5:$A$11</c:f>
              <c:strCache>
                <c:ptCount val="6"/>
                <c:pt idx="0">
                  <c:v>Angela</c:v>
                </c:pt>
                <c:pt idx="1">
                  <c:v>Emilie</c:v>
                </c:pt>
                <c:pt idx="2">
                  <c:v>Mary</c:v>
                </c:pt>
                <c:pt idx="3">
                  <c:v>Nina</c:v>
                </c:pt>
                <c:pt idx="4">
                  <c:v>Rachael</c:v>
                </c:pt>
                <c:pt idx="5">
                  <c:v>Robert</c:v>
                </c:pt>
              </c:strCache>
            </c:strRef>
          </c:cat>
          <c:val>
            <c:numRef>
              <c:f>'Pivot 4'!$G$5:$G$11</c:f>
              <c:numCache>
                <c:formatCode>0</c:formatCode>
                <c:ptCount val="6"/>
                <c:pt idx="0">
                  <c:v>1480.8363636363638</c:v>
                </c:pt>
                <c:pt idx="1">
                  <c:v>1402.7555555555557</c:v>
                </c:pt>
                <c:pt idx="2">
                  <c:v>1547.0352941176473</c:v>
                </c:pt>
                <c:pt idx="3">
                  <c:v>1281.28</c:v>
                </c:pt>
                <c:pt idx="4">
                  <c:v>4065</c:v>
                </c:pt>
                <c:pt idx="5">
                  <c:v>1350.6000000000001</c:v>
                </c:pt>
              </c:numCache>
            </c:numRef>
          </c:val>
          <c:extLst>
            <c:ext xmlns:c16="http://schemas.microsoft.com/office/drawing/2014/chart" uri="{C3380CC4-5D6E-409C-BE32-E72D297353CC}">
              <c16:uniqueId val="{0000000A-781B-48C5-99D8-AA40DD24E6CB}"/>
            </c:ext>
          </c:extLst>
        </c:ser>
        <c:dLbls>
          <c:showLegendKey val="0"/>
          <c:showVal val="0"/>
          <c:showCatName val="0"/>
          <c:showSerName val="0"/>
          <c:showPercent val="0"/>
          <c:showBubbleSize val="0"/>
        </c:dLbls>
        <c:gapWidth val="150"/>
        <c:overlap val="100"/>
        <c:axId val="821258543"/>
        <c:axId val="814220879"/>
      </c:barChart>
      <c:catAx>
        <c:axId val="82125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14220879"/>
        <c:crosses val="autoZero"/>
        <c:auto val="1"/>
        <c:lblAlgn val="ctr"/>
        <c:lblOffset val="100"/>
        <c:noMultiLvlLbl val="0"/>
      </c:catAx>
      <c:valAx>
        <c:axId val="81422087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25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5!PivotTable5</c:name>
    <c:fmtId val="1"/>
  </c:pivotSource>
  <c:chart>
    <c:title>
      <c:tx>
        <c:rich>
          <a:bodyPr rot="0" spcFirstLastPara="1" vertOverflow="ellipsis" vert="horz" wrap="square" anchor="ctr" anchorCtr="1"/>
          <a:lstStyle/>
          <a:p>
            <a:pPr algn="ctr" rtl="0">
              <a:defRPr lang="en-US" sz="1600" b="1" i="0" u="none" strike="noStrike" kern="1200" spc="0" baseline="0">
                <a:solidFill>
                  <a:srgbClr val="134770"/>
                </a:solidFill>
                <a:latin typeface="+mn-lt"/>
                <a:ea typeface="+mn-ea"/>
                <a:cs typeface="+mn-cs"/>
              </a:defRPr>
            </a:pPr>
            <a:r>
              <a:rPr lang="en-US" sz="1600" b="1" i="0" u="none" strike="noStrike" kern="1200" baseline="0">
                <a:solidFill>
                  <a:srgbClr val="134770"/>
                </a:solidFill>
                <a:latin typeface="+mn-lt"/>
                <a:ea typeface="+mn-ea"/>
                <a:cs typeface="+mn-cs"/>
              </a:rPr>
              <a:t>Units Sold</a:t>
            </a:r>
          </a:p>
        </c:rich>
      </c:tx>
      <c:layout>
        <c:manualLayout>
          <c:xMode val="edge"/>
          <c:yMode val="edge"/>
          <c:x val="0.39726377952755904"/>
          <c:y val="2.6229508196721311E-2"/>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13477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75984251968504"/>
          <c:y val="0.13219121380319263"/>
          <c:w val="0.71761482939632548"/>
          <c:h val="0.76987806032442663"/>
        </c:manualLayout>
      </c:layout>
      <c:lineChart>
        <c:grouping val="standard"/>
        <c:varyColors val="0"/>
        <c:ser>
          <c:idx val="0"/>
          <c:order val="0"/>
          <c:tx>
            <c:strRef>
              <c:f>'Pivot 5'!$B$3:$B$4</c:f>
              <c:strCache>
                <c:ptCount val="1"/>
                <c:pt idx="0">
                  <c:v>Flour</c:v>
                </c:pt>
              </c:strCache>
            </c:strRef>
          </c:tx>
          <c:spPr>
            <a:ln w="28575" cap="rnd">
              <a:solidFill>
                <a:schemeClr val="accent1"/>
              </a:solidFill>
              <a:round/>
            </a:ln>
            <a:effectLst/>
          </c:spPr>
          <c:marker>
            <c:symbol val="none"/>
          </c:marker>
          <c:cat>
            <c:strRef>
              <c:f>'Pivot 5'!$A$5:$A$17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5'!$B$5:$B$17</c:f>
              <c:numCache>
                <c:formatCode>General</c:formatCode>
                <c:ptCount val="12"/>
                <c:pt idx="0">
                  <c:v>6169</c:v>
                </c:pt>
                <c:pt idx="1">
                  <c:v>5619</c:v>
                </c:pt>
                <c:pt idx="2">
                  <c:v>3080</c:v>
                </c:pt>
                <c:pt idx="3">
                  <c:v>8012</c:v>
                </c:pt>
                <c:pt idx="4">
                  <c:v>2109</c:v>
                </c:pt>
                <c:pt idx="5">
                  <c:v>10512</c:v>
                </c:pt>
                <c:pt idx="6">
                  <c:v>929</c:v>
                </c:pt>
                <c:pt idx="7">
                  <c:v>6658</c:v>
                </c:pt>
                <c:pt idx="8">
                  <c:v>8920</c:v>
                </c:pt>
                <c:pt idx="9">
                  <c:v>19901</c:v>
                </c:pt>
                <c:pt idx="10">
                  <c:v>7211</c:v>
                </c:pt>
                <c:pt idx="11">
                  <c:v>6462</c:v>
                </c:pt>
              </c:numCache>
            </c:numRef>
          </c:val>
          <c:smooth val="0"/>
          <c:extLst>
            <c:ext xmlns:c16="http://schemas.microsoft.com/office/drawing/2014/chart" uri="{C3380CC4-5D6E-409C-BE32-E72D297353CC}">
              <c16:uniqueId val="{00000000-0464-4FE3-AADF-59404054825D}"/>
            </c:ext>
          </c:extLst>
        </c:ser>
        <c:ser>
          <c:idx val="1"/>
          <c:order val="1"/>
          <c:tx>
            <c:strRef>
              <c:f>'Pivot 5'!$C$3:$C$4</c:f>
              <c:strCache>
                <c:ptCount val="1"/>
                <c:pt idx="0">
                  <c:v>Garri</c:v>
                </c:pt>
              </c:strCache>
            </c:strRef>
          </c:tx>
          <c:spPr>
            <a:ln w="28575" cap="rnd">
              <a:solidFill>
                <a:schemeClr val="accent2"/>
              </a:solidFill>
              <a:round/>
            </a:ln>
            <a:effectLst/>
          </c:spPr>
          <c:marker>
            <c:symbol val="none"/>
          </c:marker>
          <c:cat>
            <c:strRef>
              <c:f>'Pivot 5'!$A$5:$A$17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5'!$C$5:$C$17</c:f>
              <c:numCache>
                <c:formatCode>General</c:formatCode>
                <c:ptCount val="12"/>
                <c:pt idx="0">
                  <c:v>4679</c:v>
                </c:pt>
                <c:pt idx="1">
                  <c:v>3379</c:v>
                </c:pt>
                <c:pt idx="2">
                  <c:v>8496</c:v>
                </c:pt>
                <c:pt idx="3">
                  <c:v>3744</c:v>
                </c:pt>
                <c:pt idx="4">
                  <c:v>4632</c:v>
                </c:pt>
                <c:pt idx="5">
                  <c:v>9670</c:v>
                </c:pt>
                <c:pt idx="6">
                  <c:v>9308</c:v>
                </c:pt>
                <c:pt idx="7">
                  <c:v>6933</c:v>
                </c:pt>
                <c:pt idx="8">
                  <c:v>3115</c:v>
                </c:pt>
                <c:pt idx="9">
                  <c:v>13407</c:v>
                </c:pt>
                <c:pt idx="10">
                  <c:v>5265</c:v>
                </c:pt>
                <c:pt idx="11">
                  <c:v>5359</c:v>
                </c:pt>
              </c:numCache>
            </c:numRef>
          </c:val>
          <c:smooth val="0"/>
          <c:extLst>
            <c:ext xmlns:c16="http://schemas.microsoft.com/office/drawing/2014/chart" uri="{C3380CC4-5D6E-409C-BE32-E72D297353CC}">
              <c16:uniqueId val="{00000006-3DBB-4CF5-A9E8-5AD534A09976}"/>
            </c:ext>
          </c:extLst>
        </c:ser>
        <c:ser>
          <c:idx val="2"/>
          <c:order val="2"/>
          <c:tx>
            <c:strRef>
              <c:f>'Pivot 5'!$D$3:$D$4</c:f>
              <c:strCache>
                <c:ptCount val="1"/>
                <c:pt idx="0">
                  <c:v>Milk</c:v>
                </c:pt>
              </c:strCache>
            </c:strRef>
          </c:tx>
          <c:spPr>
            <a:ln w="28575" cap="rnd">
              <a:solidFill>
                <a:schemeClr val="accent3"/>
              </a:solidFill>
              <a:round/>
            </a:ln>
            <a:effectLst/>
          </c:spPr>
          <c:marker>
            <c:symbol val="none"/>
          </c:marker>
          <c:cat>
            <c:strRef>
              <c:f>'Pivot 5'!$A$5:$A$17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5'!$D$5:$D$17</c:f>
              <c:numCache>
                <c:formatCode>General</c:formatCode>
                <c:ptCount val="12"/>
                <c:pt idx="0">
                  <c:v>4867</c:v>
                </c:pt>
                <c:pt idx="1">
                  <c:v>8391</c:v>
                </c:pt>
                <c:pt idx="2">
                  <c:v>3252</c:v>
                </c:pt>
                <c:pt idx="3">
                  <c:v>3152</c:v>
                </c:pt>
                <c:pt idx="5">
                  <c:v>10776</c:v>
                </c:pt>
                <c:pt idx="6">
                  <c:v>9991</c:v>
                </c:pt>
                <c:pt idx="7">
                  <c:v>5739</c:v>
                </c:pt>
                <c:pt idx="8">
                  <c:v>4719</c:v>
                </c:pt>
                <c:pt idx="9">
                  <c:v>16971</c:v>
                </c:pt>
                <c:pt idx="10">
                  <c:v>7097</c:v>
                </c:pt>
                <c:pt idx="11">
                  <c:v>9204</c:v>
                </c:pt>
              </c:numCache>
            </c:numRef>
          </c:val>
          <c:smooth val="0"/>
          <c:extLst>
            <c:ext xmlns:c16="http://schemas.microsoft.com/office/drawing/2014/chart" uri="{C3380CC4-5D6E-409C-BE32-E72D297353CC}">
              <c16:uniqueId val="{00000007-3DBB-4CF5-A9E8-5AD534A09976}"/>
            </c:ext>
          </c:extLst>
        </c:ser>
        <c:ser>
          <c:idx val="3"/>
          <c:order val="3"/>
          <c:tx>
            <c:strRef>
              <c:f>'Pivot 5'!$E$3:$E$4</c:f>
              <c:strCache>
                <c:ptCount val="1"/>
                <c:pt idx="0">
                  <c:v>Rice</c:v>
                </c:pt>
              </c:strCache>
            </c:strRef>
          </c:tx>
          <c:spPr>
            <a:ln w="28575" cap="rnd">
              <a:solidFill>
                <a:schemeClr val="accent4"/>
              </a:solidFill>
              <a:round/>
            </a:ln>
            <a:effectLst/>
          </c:spPr>
          <c:marker>
            <c:symbol val="none"/>
          </c:marker>
          <c:cat>
            <c:strRef>
              <c:f>'Pivot 5'!$A$5:$A$17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5'!$E$5:$E$17</c:f>
              <c:numCache>
                <c:formatCode>General</c:formatCode>
                <c:ptCount val="12"/>
                <c:pt idx="0">
                  <c:v>16297</c:v>
                </c:pt>
                <c:pt idx="1">
                  <c:v>7626</c:v>
                </c:pt>
                <c:pt idx="2">
                  <c:v>9494</c:v>
                </c:pt>
                <c:pt idx="3">
                  <c:v>8891</c:v>
                </c:pt>
                <c:pt idx="4">
                  <c:v>1095</c:v>
                </c:pt>
                <c:pt idx="5">
                  <c:v>8888</c:v>
                </c:pt>
                <c:pt idx="6">
                  <c:v>20534</c:v>
                </c:pt>
                <c:pt idx="7">
                  <c:v>15967</c:v>
                </c:pt>
                <c:pt idx="8">
                  <c:v>19202</c:v>
                </c:pt>
                <c:pt idx="9">
                  <c:v>29332</c:v>
                </c:pt>
                <c:pt idx="10">
                  <c:v>19711</c:v>
                </c:pt>
                <c:pt idx="11">
                  <c:v>26780</c:v>
                </c:pt>
              </c:numCache>
            </c:numRef>
          </c:val>
          <c:smooth val="0"/>
          <c:extLst>
            <c:ext xmlns:c16="http://schemas.microsoft.com/office/drawing/2014/chart" uri="{C3380CC4-5D6E-409C-BE32-E72D297353CC}">
              <c16:uniqueId val="{00000008-3DBB-4CF5-A9E8-5AD534A09976}"/>
            </c:ext>
          </c:extLst>
        </c:ser>
        <c:ser>
          <c:idx val="4"/>
          <c:order val="4"/>
          <c:tx>
            <c:strRef>
              <c:f>'Pivot 5'!$F$3:$F$4</c:f>
              <c:strCache>
                <c:ptCount val="1"/>
                <c:pt idx="0">
                  <c:v>Salt</c:v>
                </c:pt>
              </c:strCache>
            </c:strRef>
          </c:tx>
          <c:spPr>
            <a:ln w="28575" cap="rnd">
              <a:solidFill>
                <a:schemeClr val="accent5"/>
              </a:solidFill>
              <a:round/>
            </a:ln>
            <a:effectLst/>
          </c:spPr>
          <c:marker>
            <c:symbol val="none"/>
          </c:marker>
          <c:cat>
            <c:strRef>
              <c:f>'Pivot 5'!$A$5:$A$17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5'!$F$5:$F$17</c:f>
              <c:numCache>
                <c:formatCode>General</c:formatCode>
                <c:ptCount val="12"/>
                <c:pt idx="0">
                  <c:v>2737</c:v>
                </c:pt>
                <c:pt idx="1">
                  <c:v>3802</c:v>
                </c:pt>
                <c:pt idx="2">
                  <c:v>5124</c:v>
                </c:pt>
                <c:pt idx="3">
                  <c:v>11013</c:v>
                </c:pt>
                <c:pt idx="4">
                  <c:v>4800</c:v>
                </c:pt>
                <c:pt idx="5">
                  <c:v>9614</c:v>
                </c:pt>
                <c:pt idx="7">
                  <c:v>4307</c:v>
                </c:pt>
                <c:pt idx="8">
                  <c:v>3563</c:v>
                </c:pt>
                <c:pt idx="9">
                  <c:v>13626</c:v>
                </c:pt>
                <c:pt idx="10">
                  <c:v>8741</c:v>
                </c:pt>
                <c:pt idx="11">
                  <c:v>12749</c:v>
                </c:pt>
              </c:numCache>
            </c:numRef>
          </c:val>
          <c:smooth val="0"/>
          <c:extLst>
            <c:ext xmlns:c16="http://schemas.microsoft.com/office/drawing/2014/chart" uri="{C3380CC4-5D6E-409C-BE32-E72D297353CC}">
              <c16:uniqueId val="{00000009-3DBB-4CF5-A9E8-5AD534A09976}"/>
            </c:ext>
          </c:extLst>
        </c:ser>
        <c:ser>
          <c:idx val="5"/>
          <c:order val="5"/>
          <c:tx>
            <c:strRef>
              <c:f>'Pivot 5'!$G$3:$G$4</c:f>
              <c:strCache>
                <c:ptCount val="1"/>
                <c:pt idx="0">
                  <c:v>Sugar</c:v>
                </c:pt>
              </c:strCache>
            </c:strRef>
          </c:tx>
          <c:spPr>
            <a:ln w="28575" cap="rnd">
              <a:solidFill>
                <a:schemeClr val="accent6"/>
              </a:solidFill>
              <a:round/>
            </a:ln>
            <a:effectLst/>
          </c:spPr>
          <c:marker>
            <c:symbol val="none"/>
          </c:marker>
          <c:cat>
            <c:strRef>
              <c:f>'Pivot 5'!$A$5:$A$17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5'!$G$5:$G$17</c:f>
              <c:numCache>
                <c:formatCode>General</c:formatCode>
                <c:ptCount val="12"/>
                <c:pt idx="0">
                  <c:v>3211</c:v>
                </c:pt>
                <c:pt idx="2">
                  <c:v>6066</c:v>
                </c:pt>
                <c:pt idx="3">
                  <c:v>4797</c:v>
                </c:pt>
                <c:pt idx="4">
                  <c:v>4327</c:v>
                </c:pt>
                <c:pt idx="5">
                  <c:v>5898</c:v>
                </c:pt>
                <c:pt idx="6">
                  <c:v>2255</c:v>
                </c:pt>
                <c:pt idx="7">
                  <c:v>3689</c:v>
                </c:pt>
                <c:pt idx="8">
                  <c:v>5133</c:v>
                </c:pt>
                <c:pt idx="9">
                  <c:v>15616</c:v>
                </c:pt>
                <c:pt idx="10">
                  <c:v>13880</c:v>
                </c:pt>
                <c:pt idx="11">
                  <c:v>12365</c:v>
                </c:pt>
              </c:numCache>
            </c:numRef>
          </c:val>
          <c:smooth val="0"/>
          <c:extLst>
            <c:ext xmlns:c16="http://schemas.microsoft.com/office/drawing/2014/chart" uri="{C3380CC4-5D6E-409C-BE32-E72D297353CC}">
              <c16:uniqueId val="{0000000A-3DBB-4CF5-A9E8-5AD534A09976}"/>
            </c:ext>
          </c:extLst>
        </c:ser>
        <c:dLbls>
          <c:showLegendKey val="0"/>
          <c:showVal val="0"/>
          <c:showCatName val="0"/>
          <c:showSerName val="0"/>
          <c:showPercent val="0"/>
          <c:showBubbleSize val="0"/>
        </c:dLbls>
        <c:smooth val="0"/>
        <c:axId val="814247903"/>
        <c:axId val="819962687"/>
      </c:lineChart>
      <c:catAx>
        <c:axId val="81424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962687"/>
        <c:crosses val="autoZero"/>
        <c:auto val="1"/>
        <c:lblAlgn val="ctr"/>
        <c:lblOffset val="100"/>
        <c:noMultiLvlLbl val="0"/>
      </c:catAx>
      <c:valAx>
        <c:axId val="81996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24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38100</xdr:rowOff>
    </xdr:from>
    <xdr:to>
      <xdr:col>5</xdr:col>
      <xdr:colOff>190500</xdr:colOff>
      <xdr:row>13</xdr:row>
      <xdr:rowOff>104775</xdr:rowOff>
    </xdr:to>
    <xdr:graphicFrame macro="">
      <xdr:nvGraphicFramePr>
        <xdr:cNvPr id="2" name="Chart 1">
          <a:extLst>
            <a:ext uri="{FF2B5EF4-FFF2-40B4-BE49-F238E27FC236}">
              <a16:creationId xmlns:a16="http://schemas.microsoft.com/office/drawing/2014/main" id="{03EFE851-EB75-5933-6FC0-D6E69D3E2B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271462</xdr:colOff>
      <xdr:row>0</xdr:row>
      <xdr:rowOff>9525</xdr:rowOff>
    </xdr:from>
    <xdr:to>
      <xdr:col>11</xdr:col>
      <xdr:colOff>47625</xdr:colOff>
      <xdr:row>13</xdr:row>
      <xdr:rowOff>114300</xdr:rowOff>
    </xdr:to>
    <xdr:graphicFrame macro="">
      <xdr:nvGraphicFramePr>
        <xdr:cNvPr id="3" name="Chart 1">
          <a:extLst>
            <a:ext uri="{FF2B5EF4-FFF2-40B4-BE49-F238E27FC236}">
              <a16:creationId xmlns:a16="http://schemas.microsoft.com/office/drawing/2014/main" id="{6F2A657A-F746-BE64-6A79-02053461A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138112</xdr:colOff>
      <xdr:row>0</xdr:row>
      <xdr:rowOff>1</xdr:rowOff>
    </xdr:from>
    <xdr:to>
      <xdr:col>17</xdr:col>
      <xdr:colOff>590550</xdr:colOff>
      <xdr:row>13</xdr:row>
      <xdr:rowOff>104776</xdr:rowOff>
    </xdr:to>
    <xdr:graphicFrame macro="">
      <xdr:nvGraphicFramePr>
        <xdr:cNvPr id="4" name="Chart 2">
          <a:extLst>
            <a:ext uri="{FF2B5EF4-FFF2-40B4-BE49-F238E27FC236}">
              <a16:creationId xmlns:a16="http://schemas.microsoft.com/office/drawing/2014/main" id="{A6DBDBE5-520E-5A75-E3D7-B923A796B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xdr:row>
      <xdr:rowOff>142875</xdr:rowOff>
    </xdr:from>
    <xdr:to>
      <xdr:col>5</xdr:col>
      <xdr:colOff>657225</xdr:colOff>
      <xdr:row>28</xdr:row>
      <xdr:rowOff>76200</xdr:rowOff>
    </xdr:to>
    <xdr:graphicFrame macro="">
      <xdr:nvGraphicFramePr>
        <xdr:cNvPr id="5" name="Chart 4">
          <a:extLst>
            <a:ext uri="{FF2B5EF4-FFF2-40B4-BE49-F238E27FC236}">
              <a16:creationId xmlns:a16="http://schemas.microsoft.com/office/drawing/2014/main" id="{A4BF4259-BE3C-A83E-69B4-3D67EB57D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33337</xdr:colOff>
      <xdr:row>13</xdr:row>
      <xdr:rowOff>123825</xdr:rowOff>
    </xdr:from>
    <xdr:to>
      <xdr:col>12</xdr:col>
      <xdr:colOff>490537</xdr:colOff>
      <xdr:row>28</xdr:row>
      <xdr:rowOff>171450</xdr:rowOff>
    </xdr:to>
    <xdr:graphicFrame macro="">
      <xdr:nvGraphicFramePr>
        <xdr:cNvPr id="6" name="Chart 1">
          <a:extLst>
            <a:ext uri="{FF2B5EF4-FFF2-40B4-BE49-F238E27FC236}">
              <a16:creationId xmlns:a16="http://schemas.microsoft.com/office/drawing/2014/main" id="{6837D9E0-A50C-1ACF-A3E3-6E867F0A7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342900</xdr:colOff>
      <xdr:row>19</xdr:row>
      <xdr:rowOff>38100</xdr:rowOff>
    </xdr:from>
    <xdr:to>
      <xdr:col>18</xdr:col>
      <xdr:colOff>57150</xdr:colOff>
      <xdr:row>27</xdr:row>
      <xdr:rowOff>0</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FF377643-CBDD-3B79-3D91-EB55E38ADA0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629900" y="3476625"/>
              <a:ext cx="177165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466724</xdr:colOff>
      <xdr:row>14</xdr:row>
      <xdr:rowOff>1</xdr:rowOff>
    </xdr:from>
    <xdr:to>
      <xdr:col>17</xdr:col>
      <xdr:colOff>295275</xdr:colOff>
      <xdr:row>19</xdr:row>
      <xdr:rowOff>9526</xdr:rowOff>
    </xdr:to>
    <mc:AlternateContent xmlns:mc="http://schemas.openxmlformats.org/markup-compatibility/2006">
      <mc:Choice xmlns:a14="http://schemas.microsoft.com/office/drawing/2010/main" Requires="a14">
        <xdr:graphicFrame macro="">
          <xdr:nvGraphicFramePr>
            <xdr:cNvPr id="8" name="Continent">
              <a:extLst>
                <a:ext uri="{FF2B5EF4-FFF2-40B4-BE49-F238E27FC236}">
                  <a16:creationId xmlns:a16="http://schemas.microsoft.com/office/drawing/2014/main" id="{E5867FEC-1CA5-AC12-EE7F-CACDE81E16D0}"/>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9382124" y="2533651"/>
              <a:ext cx="2571751"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533400</xdr:colOff>
      <xdr:row>19</xdr:row>
      <xdr:rowOff>47625</xdr:rowOff>
    </xdr:from>
    <xdr:to>
      <xdr:col>15</xdr:col>
      <xdr:colOff>304800</xdr:colOff>
      <xdr:row>23</xdr:row>
      <xdr:rowOff>9524</xdr:rowOff>
    </xdr:to>
    <mc:AlternateContent xmlns:mc="http://schemas.openxmlformats.org/markup-compatibility/2006">
      <mc:Choice xmlns:a14="http://schemas.microsoft.com/office/drawing/2010/main" Requires="a14">
        <xdr:graphicFrame macro="">
          <xdr:nvGraphicFramePr>
            <xdr:cNvPr id="9" name="Sex">
              <a:extLst>
                <a:ext uri="{FF2B5EF4-FFF2-40B4-BE49-F238E27FC236}">
                  <a16:creationId xmlns:a16="http://schemas.microsoft.com/office/drawing/2014/main" id="{899561E6-ADD2-B9C3-5AA3-BCC76FF1D527}"/>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8763000" y="3486150"/>
              <a:ext cx="1828800"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nology" refreshedDate="45012.958303356485" createdVersion="8" refreshedVersion="8" minRefreshableVersion="3" recordCount="699" xr:uid="{060074CC-AEB6-4862-B909-D31AB2DFE8A4}">
  <cacheSource type="worksheet">
    <worksheetSource name="Table3"/>
  </cacheSource>
  <cacheFields count="17">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16" base="0">
        <rangePr groupBy="months" startDate="2019-09-01T00:00:00" endDate="2020-12-02T00:00:00"/>
        <groupItems count="14">
          <s v="&lt;9/1/2019"/>
          <s v="Jan"/>
          <s v="Feb"/>
          <s v="Mar"/>
          <s v="Apr"/>
          <s v="May"/>
          <s v="Jun"/>
          <s v="Jul"/>
          <s v="Aug"/>
          <s v="Sep"/>
          <s v="Oct"/>
          <s v="Nov"/>
          <s v="Dec"/>
          <s v="&gt;12/2/2020"/>
        </groupItems>
      </fieldGroup>
    </cacheField>
    <cacheField name="Product" numFmtId="0">
      <sharedItems count="6">
        <s v="Rice"/>
        <s v="Sugar"/>
        <s v="Milk"/>
        <s v="Salt"/>
        <s v="Flour"/>
        <s v="Garri"/>
      </sharedItems>
    </cacheField>
    <cacheField name="Staff Code" numFmtId="0">
      <sharedItems/>
    </cacheField>
    <cacheField name="Staff Names" numFmtId="0">
      <sharedItems/>
    </cacheField>
    <cacheField name="Staff Names_cln" numFmtId="0">
      <sharedItems count="9">
        <s v="Peter"/>
        <s v="Emilie"/>
        <s v="Nina"/>
        <s v="Cynthia"/>
        <s v="Rachael"/>
        <s v="Robert"/>
        <s v="Mary"/>
        <s v="Cassie"/>
        <s v="Angela"/>
      </sharedItems>
    </cacheField>
    <cacheField name="Units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Revenue per unit" numFmtId="8">
      <sharedItems containsSemiMixedTypes="0" containsString="0" containsNumber="1" containsInteger="1" minValue="1" maxValue="6"/>
    </cacheField>
    <cacheField name="Cost" numFmtId="8">
      <sharedItems containsSemiMixedTypes="0" containsString="0" containsNumber="1" minValue="40" maxValue="10994.5"/>
    </cacheField>
    <cacheField name="Profit/Prod" numFmtId="8">
      <sharedItems containsSemiMixedTypes="0" containsString="0" containsNumber="1" minValue="160" maxValue="13479"/>
    </cacheField>
    <cacheField name="Profit/unit" numFmtId="8">
      <sharedItems containsSemiMixedTypes="0" containsString="0" containsNumber="1" minValue="0.79999999999999993" maxValue="3.25"/>
    </cacheField>
    <cacheField name="Customer Code" numFmtId="0">
      <sharedItems/>
    </cacheField>
    <cacheField name="Country" numFmtId="0">
      <sharedItems count="8">
        <s v="Holland"/>
        <s v="Cameroon"/>
        <s v="Nigeria"/>
        <s v="Brazil"/>
        <s v="USA"/>
        <s v="Japan"/>
        <s v="Togo"/>
        <s v="Uganda"/>
      </sharedItems>
    </cacheField>
    <cacheField name="Continent" numFmtId="0">
      <sharedItems count="5">
        <s v="Europe"/>
        <s v="Africa"/>
        <s v="S. America"/>
        <s v="N. America"/>
        <s v="Asia"/>
      </sharedItems>
    </cacheField>
    <cacheField name="Sex" numFmtId="0">
      <sharedItems count="2">
        <s v="Male"/>
        <s v="Female"/>
      </sharedItems>
    </cacheField>
    <cacheField name="Quarters" numFmtId="0" databaseField="0">
      <fieldGroup base="0">
        <rangePr groupBy="quarters" startDate="2019-09-01T00:00:00" endDate="2020-12-02T00:00:00"/>
        <groupItems count="6">
          <s v="&lt;9/1/2019"/>
          <s v="Qtr1"/>
          <s v="Qtr2"/>
          <s v="Qtr3"/>
          <s v="Qtr4"/>
          <s v="&gt;12/2/2020"/>
        </groupItems>
      </fieldGroup>
    </cacheField>
    <cacheField name="Years" numFmtId="0" databaseField="0">
      <fieldGroup base="0">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6585327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9">
  <r>
    <x v="0"/>
    <x v="0"/>
    <s v="EMP001"/>
    <s v="Peter"/>
    <x v="0"/>
    <n v="1725"/>
    <n v="8625"/>
    <n v="5"/>
    <n v="3450"/>
    <n v="5175"/>
    <n v="3"/>
    <s v="CUST019"/>
    <x v="0"/>
    <x v="0"/>
    <x v="0"/>
  </r>
  <r>
    <x v="1"/>
    <x v="0"/>
    <s v="EMP009"/>
    <s v="Emilie"/>
    <x v="1"/>
    <n v="2152"/>
    <n v="10760"/>
    <n v="5"/>
    <n v="4304"/>
    <n v="6456"/>
    <n v="3"/>
    <s v="CUST018"/>
    <x v="1"/>
    <x v="1"/>
    <x v="1"/>
  </r>
  <r>
    <x v="2"/>
    <x v="0"/>
    <s v="EMP004"/>
    <s v="Nina"/>
    <x v="2"/>
    <n v="2349"/>
    <n v="11745"/>
    <n v="5"/>
    <n v="4698"/>
    <n v="7047"/>
    <n v="3"/>
    <s v="CUST004"/>
    <x v="0"/>
    <x v="0"/>
    <x v="0"/>
  </r>
  <r>
    <x v="3"/>
    <x v="0"/>
    <s v="EMP004"/>
    <s v="Ninai"/>
    <x v="2"/>
    <n v="1228"/>
    <n v="6140"/>
    <n v="5"/>
    <n v="2456"/>
    <n v="3684"/>
    <n v="3"/>
    <s v="CUST013"/>
    <x v="2"/>
    <x v="1"/>
    <x v="0"/>
  </r>
  <r>
    <x v="3"/>
    <x v="0"/>
    <s v="EMP005"/>
    <s v="Cynthia"/>
    <x v="3"/>
    <n v="1389"/>
    <n v="6945"/>
    <n v="5"/>
    <n v="2778"/>
    <n v="4167"/>
    <n v="3"/>
    <s v="CUST014"/>
    <x v="3"/>
    <x v="2"/>
    <x v="1"/>
  </r>
  <r>
    <x v="1"/>
    <x v="0"/>
    <s v="EMP003"/>
    <s v="Rachael"/>
    <x v="4"/>
    <n v="1802"/>
    <n v="9010"/>
    <n v="5"/>
    <n v="3604"/>
    <n v="5406"/>
    <n v="3"/>
    <s v="CUST012"/>
    <x v="4"/>
    <x v="3"/>
    <x v="0"/>
  </r>
  <r>
    <x v="3"/>
    <x v="0"/>
    <s v="EMP001"/>
    <s v="Peterrr"/>
    <x v="0"/>
    <n v="2299"/>
    <n v="11495"/>
    <n v="5"/>
    <n v="4598"/>
    <n v="6897"/>
    <n v="3"/>
    <s v="CUST010"/>
    <x v="5"/>
    <x v="4"/>
    <x v="1"/>
  </r>
  <r>
    <x v="0"/>
    <x v="0"/>
    <s v="EMP007"/>
    <s v="Robert"/>
    <x v="5"/>
    <n v="1404"/>
    <n v="7020"/>
    <n v="5"/>
    <n v="2808"/>
    <n v="4212"/>
    <n v="3"/>
    <s v="CUST007"/>
    <x v="6"/>
    <x v="1"/>
    <x v="0"/>
  </r>
  <r>
    <x v="2"/>
    <x v="0"/>
    <s v="EMP001"/>
    <s v="Peterrr"/>
    <x v="0"/>
    <n v="2470"/>
    <n v="12350"/>
    <n v="5"/>
    <n v="4940"/>
    <n v="7410"/>
    <n v="3"/>
    <s v="CUST019"/>
    <x v="0"/>
    <x v="0"/>
    <x v="0"/>
  </r>
  <r>
    <x v="3"/>
    <x v="0"/>
    <s v="EMP003"/>
    <s v="Rachallee"/>
    <x v="4"/>
    <n v="1743"/>
    <n v="8715"/>
    <n v="5"/>
    <n v="3486"/>
    <n v="5229"/>
    <n v="3"/>
    <s v="CUST003"/>
    <x v="1"/>
    <x v="1"/>
    <x v="1"/>
  </r>
  <r>
    <x v="0"/>
    <x v="1"/>
    <s v="EMP003"/>
    <s v="Rachallee"/>
    <x v="4"/>
    <n v="2222"/>
    <n v="11110"/>
    <n v="5"/>
    <n v="4444"/>
    <n v="6666"/>
    <n v="3"/>
    <s v="CUST003"/>
    <x v="1"/>
    <x v="1"/>
    <x v="1"/>
  </r>
  <r>
    <x v="3"/>
    <x v="1"/>
    <s v="EMP005"/>
    <s v="Cynthiay"/>
    <x v="3"/>
    <n v="345"/>
    <n v="345"/>
    <n v="1"/>
    <n v="69"/>
    <n v="276"/>
    <n v="0.8"/>
    <s v="CUST005"/>
    <x v="5"/>
    <x v="4"/>
    <x v="1"/>
  </r>
  <r>
    <x v="3"/>
    <x v="1"/>
    <s v="EMP002"/>
    <s v="Marie"/>
    <x v="6"/>
    <n v="2851"/>
    <n v="2851"/>
    <n v="1"/>
    <n v="570.20000000000005"/>
    <n v="2280.8000000000002"/>
    <n v="0.8"/>
    <s v="CUST020"/>
    <x v="2"/>
    <x v="1"/>
    <x v="1"/>
  </r>
  <r>
    <x v="2"/>
    <x v="1"/>
    <s v="EMP002"/>
    <s v="Marine"/>
    <x v="6"/>
    <n v="1283"/>
    <n v="1283"/>
    <n v="1"/>
    <n v="256.60000000000002"/>
    <n v="1026.4000000000001"/>
    <n v="0.8"/>
    <s v="CUST020"/>
    <x v="2"/>
    <x v="1"/>
    <x v="1"/>
  </r>
  <r>
    <x v="1"/>
    <x v="2"/>
    <s v="EMP003"/>
    <s v="Rachallee"/>
    <x v="4"/>
    <n v="1611"/>
    <n v="1611"/>
    <n v="1"/>
    <n v="322.2"/>
    <n v="1288.8"/>
    <n v="0.79999999999999993"/>
    <s v="CUST012"/>
    <x v="4"/>
    <x v="3"/>
    <x v="0"/>
  </r>
  <r>
    <x v="1"/>
    <x v="2"/>
    <s v="EMP002"/>
    <s v="Mariee"/>
    <x v="6"/>
    <n v="1778"/>
    <n v="8890"/>
    <n v="5"/>
    <n v="3911.6"/>
    <n v="4978.3999999999996"/>
    <n v="2.8"/>
    <s v="CUST011"/>
    <x v="1"/>
    <x v="1"/>
    <x v="0"/>
  </r>
  <r>
    <x v="3"/>
    <x v="2"/>
    <s v="EMP003"/>
    <s v="Rachallee"/>
    <x v="4"/>
    <n v="1228"/>
    <n v="6140"/>
    <n v="5"/>
    <n v="2701.6"/>
    <n v="3438.4"/>
    <n v="2.8000000000000003"/>
    <s v="CUST003"/>
    <x v="1"/>
    <x v="1"/>
    <x v="1"/>
  </r>
  <r>
    <x v="2"/>
    <x v="2"/>
    <s v="EMP008"/>
    <s v="Cassie"/>
    <x v="7"/>
    <n v="2761"/>
    <n v="13805"/>
    <n v="5"/>
    <n v="6074.2"/>
    <n v="7730.8"/>
    <n v="2.8000000000000003"/>
    <s v="CUST017"/>
    <x v="3"/>
    <x v="2"/>
    <x v="1"/>
  </r>
  <r>
    <x v="3"/>
    <x v="3"/>
    <s v="EMP008"/>
    <s v="Cassiea"/>
    <x v="7"/>
    <n v="1743"/>
    <n v="8715"/>
    <n v="5"/>
    <n v="3834.6"/>
    <n v="4880.3999999999996"/>
    <n v="2.8"/>
    <s v="CUST017"/>
    <x v="3"/>
    <x v="2"/>
    <x v="1"/>
  </r>
  <r>
    <x v="1"/>
    <x v="3"/>
    <s v="EMP009"/>
    <s v="Emiliem"/>
    <x v="1"/>
    <n v="908"/>
    <n v="3632"/>
    <n v="4"/>
    <n v="1362"/>
    <n v="2270"/>
    <n v="2.5"/>
    <s v="CUST018"/>
    <x v="1"/>
    <x v="1"/>
    <x v="1"/>
  </r>
  <r>
    <x v="3"/>
    <x v="3"/>
    <s v="EMP009"/>
    <s v="Emiliem"/>
    <x v="1"/>
    <n v="2851"/>
    <n v="11404"/>
    <n v="4"/>
    <n v="4276.5"/>
    <n v="7127.5"/>
    <n v="2.5"/>
    <s v="CUST018"/>
    <x v="1"/>
    <x v="1"/>
    <x v="1"/>
  </r>
  <r>
    <x v="3"/>
    <x v="3"/>
    <s v="EMP002"/>
    <s v="Mariee"/>
    <x v="6"/>
    <n v="2299"/>
    <n v="9196"/>
    <n v="4"/>
    <n v="3448.5"/>
    <n v="5747.5"/>
    <n v="2.5"/>
    <s v="CUST002"/>
    <x v="6"/>
    <x v="1"/>
    <x v="0"/>
  </r>
  <r>
    <x v="0"/>
    <x v="3"/>
    <s v="EMP006"/>
    <s v="Angela"/>
    <x v="8"/>
    <n v="1560"/>
    <n v="6240"/>
    <n v="4"/>
    <n v="2340"/>
    <n v="3900"/>
    <n v="2.5"/>
    <s v="CUST006"/>
    <x v="1"/>
    <x v="1"/>
    <x v="0"/>
  </r>
  <r>
    <x v="2"/>
    <x v="4"/>
    <s v="EMP001"/>
    <s v="Peterrr"/>
    <x v="0"/>
    <n v="2416"/>
    <n v="9664"/>
    <n v="4"/>
    <n v="3624"/>
    <n v="6040"/>
    <n v="2.5"/>
    <s v="CUST001"/>
    <x v="4"/>
    <x v="3"/>
    <x v="0"/>
  </r>
  <r>
    <x v="3"/>
    <x v="4"/>
    <s v="EMP008"/>
    <s v="Cassiea"/>
    <x v="7"/>
    <n v="1389"/>
    <n v="4167"/>
    <n v="3"/>
    <n v="1736.25"/>
    <n v="2430.75"/>
    <n v="1.75"/>
    <s v="CUST017"/>
    <x v="3"/>
    <x v="2"/>
    <x v="1"/>
  </r>
  <r>
    <x v="1"/>
    <x v="4"/>
    <s v="EMP008"/>
    <s v="Cassiea"/>
    <x v="7"/>
    <n v="2436"/>
    <n v="7308"/>
    <n v="3"/>
    <n v="3045"/>
    <n v="4263"/>
    <n v="1.75"/>
    <s v="CUST008"/>
    <x v="4"/>
    <x v="3"/>
    <x v="1"/>
  </r>
  <r>
    <x v="0"/>
    <x v="4"/>
    <s v="EMP005"/>
    <s v="Cynthiay"/>
    <x v="3"/>
    <n v="2935"/>
    <n v="8805"/>
    <n v="3"/>
    <n v="3668.75"/>
    <n v="5136.25"/>
    <n v="1.75"/>
    <s v="CUST005"/>
    <x v="5"/>
    <x v="4"/>
    <x v="1"/>
  </r>
  <r>
    <x v="2"/>
    <x v="4"/>
    <s v="EMP008"/>
    <s v="Cassiea"/>
    <x v="7"/>
    <n v="623"/>
    <n v="1869"/>
    <n v="3"/>
    <n v="778.75"/>
    <n v="1090.25"/>
    <n v="1.75"/>
    <s v="CUST017"/>
    <x v="3"/>
    <x v="2"/>
    <x v="1"/>
  </r>
  <r>
    <x v="3"/>
    <x v="4"/>
    <s v="EMP003"/>
    <s v="Rachallee"/>
    <x v="4"/>
    <n v="269"/>
    <n v="807"/>
    <n v="3"/>
    <n v="336.25"/>
    <n v="470.75"/>
    <n v="1.75"/>
    <s v="CUST012"/>
    <x v="4"/>
    <x v="3"/>
    <x v="0"/>
  </r>
  <r>
    <x v="0"/>
    <x v="5"/>
    <s v="EMP005"/>
    <s v="Cynthiay"/>
    <x v="3"/>
    <n v="2954"/>
    <n v="8862"/>
    <n v="3"/>
    <n v="3692.5"/>
    <n v="5169.5"/>
    <n v="1.75"/>
    <s v="CUST014"/>
    <x v="3"/>
    <x v="2"/>
    <x v="1"/>
  </r>
  <r>
    <x v="3"/>
    <x v="5"/>
    <s v="EMP003"/>
    <s v="Rachael"/>
    <x v="4"/>
    <n v="345"/>
    <n v="2070"/>
    <n v="6"/>
    <n v="948.75"/>
    <n v="1121.25"/>
    <n v="3.25"/>
    <s v="CUST003"/>
    <x v="1"/>
    <x v="1"/>
    <x v="1"/>
  </r>
  <r>
    <x v="0"/>
    <x v="5"/>
    <s v="EMP008"/>
    <s v="Cassiea"/>
    <x v="7"/>
    <n v="2092"/>
    <n v="12552"/>
    <n v="6"/>
    <n v="5753"/>
    <n v="6799"/>
    <n v="3.25"/>
    <s v="CUST017"/>
    <x v="3"/>
    <x v="2"/>
    <x v="1"/>
  </r>
  <r>
    <x v="2"/>
    <x v="5"/>
    <s v="EMP003"/>
    <s v="Rachallee"/>
    <x v="4"/>
    <n v="2646"/>
    <n v="15876"/>
    <n v="6"/>
    <n v="7276.5"/>
    <n v="8599.5"/>
    <n v="3.25"/>
    <s v="CUST012"/>
    <x v="4"/>
    <x v="3"/>
    <x v="0"/>
  </r>
  <r>
    <x v="1"/>
    <x v="5"/>
    <s v="EMP008"/>
    <s v="Cassiea"/>
    <x v="7"/>
    <n v="1916"/>
    <n v="11496"/>
    <n v="6"/>
    <n v="5269"/>
    <n v="6227"/>
    <n v="3.25"/>
    <s v="CUST017"/>
    <x v="3"/>
    <x v="2"/>
    <x v="1"/>
  </r>
  <r>
    <x v="3"/>
    <x v="0"/>
    <s v="EMP001"/>
    <s v="Peter"/>
    <x v="0"/>
    <n v="269"/>
    <n v="1614"/>
    <n v="6"/>
    <n v="739.75"/>
    <n v="874.25"/>
    <n v="3.25"/>
    <s v="CUST001"/>
    <x v="4"/>
    <x v="3"/>
    <x v="0"/>
  </r>
  <r>
    <x v="2"/>
    <x v="0"/>
    <s v="EMP003"/>
    <s v="Rachallee"/>
    <x v="4"/>
    <n v="549"/>
    <n v="2745"/>
    <n v="5"/>
    <n v="1098"/>
    <n v="1647"/>
    <n v="3"/>
    <s v="CUST003"/>
    <x v="1"/>
    <x v="1"/>
    <x v="1"/>
  </r>
  <r>
    <x v="0"/>
    <x v="0"/>
    <s v="EMP003"/>
    <s v="Rachallee"/>
    <x v="4"/>
    <n v="1785"/>
    <n v="8925"/>
    <n v="5"/>
    <n v="3570"/>
    <n v="5355"/>
    <n v="3"/>
    <s v="CUST003"/>
    <x v="1"/>
    <x v="1"/>
    <x v="1"/>
  </r>
  <r>
    <x v="1"/>
    <x v="0"/>
    <s v="EMP004"/>
    <s v="Nini"/>
    <x v="2"/>
    <n v="2261"/>
    <n v="11305"/>
    <n v="5"/>
    <n v="4522"/>
    <n v="6783"/>
    <n v="3"/>
    <s v="CUST004"/>
    <x v="0"/>
    <x v="0"/>
    <x v="0"/>
  </r>
  <r>
    <x v="3"/>
    <x v="0"/>
    <s v="EMP002"/>
    <s v="Mariee"/>
    <x v="6"/>
    <n v="704"/>
    <n v="3520"/>
    <n v="5"/>
    <n v="1408"/>
    <n v="2112"/>
    <n v="3"/>
    <s v="CUST020"/>
    <x v="2"/>
    <x v="1"/>
    <x v="1"/>
  </r>
  <r>
    <x v="1"/>
    <x v="0"/>
    <s v="EMP003"/>
    <s v="Rachallee"/>
    <x v="4"/>
    <n v="2136"/>
    <n v="10680"/>
    <n v="5"/>
    <n v="4272"/>
    <n v="6408"/>
    <n v="3"/>
    <s v="CUST012"/>
    <x v="4"/>
    <x v="3"/>
    <x v="0"/>
  </r>
  <r>
    <x v="3"/>
    <x v="0"/>
    <s v="EMP008"/>
    <s v="Cassie"/>
    <x v="7"/>
    <n v="1757"/>
    <n v="8785"/>
    <n v="5"/>
    <n v="3514"/>
    <n v="5271"/>
    <n v="3"/>
    <s v="CUST017"/>
    <x v="3"/>
    <x v="2"/>
    <x v="1"/>
  </r>
  <r>
    <x v="2"/>
    <x v="0"/>
    <s v="EMP009"/>
    <s v="Emiliem"/>
    <x v="1"/>
    <n v="1031"/>
    <n v="5155"/>
    <n v="5"/>
    <n v="2062"/>
    <n v="3093"/>
    <n v="3"/>
    <s v="CUST018"/>
    <x v="1"/>
    <x v="1"/>
    <x v="1"/>
  </r>
  <r>
    <x v="3"/>
    <x v="0"/>
    <s v="EMP003"/>
    <s v="Rachallee"/>
    <x v="4"/>
    <n v="2167"/>
    <n v="10835"/>
    <n v="5"/>
    <n v="4334"/>
    <n v="6501"/>
    <n v="3"/>
    <s v="CUST012"/>
    <x v="4"/>
    <x v="3"/>
    <x v="0"/>
  </r>
  <r>
    <x v="3"/>
    <x v="0"/>
    <s v="EMP006"/>
    <s v="Angelan"/>
    <x v="8"/>
    <n v="1198"/>
    <n v="5990"/>
    <n v="5"/>
    <n v="2396"/>
    <n v="3594"/>
    <n v="3"/>
    <s v="CUST015"/>
    <x v="6"/>
    <x v="1"/>
    <x v="0"/>
  </r>
  <r>
    <x v="0"/>
    <x v="1"/>
    <s v="EMP002"/>
    <s v="Mariee"/>
    <x v="6"/>
    <n v="1922"/>
    <n v="9610"/>
    <n v="5"/>
    <n v="3844"/>
    <n v="5766"/>
    <n v="3"/>
    <s v="CUST002"/>
    <x v="6"/>
    <x v="1"/>
    <x v="0"/>
  </r>
  <r>
    <x v="3"/>
    <x v="1"/>
    <s v="EMP006"/>
    <s v="Angelan"/>
    <x v="8"/>
    <n v="1403"/>
    <n v="1403"/>
    <n v="1"/>
    <n v="280.60000000000002"/>
    <n v="1122.4000000000001"/>
    <n v="0.8"/>
    <s v="CUST015"/>
    <x v="6"/>
    <x v="1"/>
    <x v="0"/>
  </r>
  <r>
    <x v="3"/>
    <x v="1"/>
    <s v="EMP006"/>
    <s v="Angelanieeee"/>
    <x v="8"/>
    <n v="1757"/>
    <n v="1757"/>
    <n v="1"/>
    <n v="351.4"/>
    <n v="1405.6"/>
    <n v="0.79999999999999993"/>
    <s v="CUST006"/>
    <x v="1"/>
    <x v="1"/>
    <x v="0"/>
  </r>
  <r>
    <x v="2"/>
    <x v="1"/>
    <s v="EMP006"/>
    <s v="Angelina"/>
    <x v="8"/>
    <n v="322"/>
    <n v="322"/>
    <n v="1"/>
    <n v="64.400000000000006"/>
    <n v="257.60000000000002"/>
    <n v="0.8"/>
    <s v="CUST015"/>
    <x v="6"/>
    <x v="1"/>
    <x v="0"/>
  </r>
  <r>
    <x v="0"/>
    <x v="1"/>
    <s v="EMP008"/>
    <s v="Cassiea"/>
    <x v="7"/>
    <n v="1857"/>
    <n v="1857"/>
    <n v="1"/>
    <n v="371.4"/>
    <n v="1485.6"/>
    <n v="0.79999999999999993"/>
    <s v="CUST008"/>
    <x v="4"/>
    <x v="3"/>
    <x v="1"/>
  </r>
  <r>
    <x v="1"/>
    <x v="2"/>
    <s v="EMP004"/>
    <s v="Ninai"/>
    <x v="2"/>
    <n v="1186"/>
    <n v="1186"/>
    <n v="1"/>
    <n v="237.2"/>
    <n v="948.8"/>
    <n v="0.79999999999999993"/>
    <s v="CUST004"/>
    <x v="0"/>
    <x v="0"/>
    <x v="0"/>
  </r>
  <r>
    <x v="0"/>
    <x v="2"/>
    <s v="EMP004"/>
    <s v="Ninai"/>
    <x v="2"/>
    <n v="321"/>
    <n v="1605"/>
    <n v="5"/>
    <n v="706.2"/>
    <n v="898.8"/>
    <n v="2.8"/>
    <s v="CUST004"/>
    <x v="0"/>
    <x v="0"/>
    <x v="0"/>
  </r>
  <r>
    <x v="3"/>
    <x v="2"/>
    <s v="EMP005"/>
    <s v="Cynthiay"/>
    <x v="3"/>
    <n v="1403"/>
    <n v="7015"/>
    <n v="5"/>
    <n v="3086.6"/>
    <n v="3928.4"/>
    <n v="2.8000000000000003"/>
    <s v="CUST005"/>
    <x v="5"/>
    <x v="4"/>
    <x v="1"/>
  </r>
  <r>
    <x v="3"/>
    <x v="2"/>
    <s v="EMP006"/>
    <s v="Angelan"/>
    <x v="8"/>
    <n v="2076"/>
    <n v="10380"/>
    <n v="5"/>
    <n v="4567.2"/>
    <n v="5812.8"/>
    <n v="2.8000000000000003"/>
    <s v="CUST006"/>
    <x v="1"/>
    <x v="1"/>
    <x v="0"/>
  </r>
  <r>
    <x v="1"/>
    <x v="3"/>
    <s v="EMP008"/>
    <s v="Cassiea"/>
    <x v="7"/>
    <n v="306"/>
    <n v="1530"/>
    <n v="5"/>
    <n v="673.2"/>
    <n v="856.8"/>
    <n v="2.8"/>
    <s v="CUST017"/>
    <x v="3"/>
    <x v="2"/>
    <x v="1"/>
  </r>
  <r>
    <x v="0"/>
    <x v="3"/>
    <s v="EMP008"/>
    <s v="Cassiea"/>
    <x v="7"/>
    <n v="2145"/>
    <n v="8580"/>
    <n v="4"/>
    <n v="3217.5"/>
    <n v="5362.5"/>
    <n v="2.5"/>
    <s v="CUST017"/>
    <x v="3"/>
    <x v="2"/>
    <x v="1"/>
  </r>
  <r>
    <x v="1"/>
    <x v="3"/>
    <s v="EMP009"/>
    <s v="Emiliem"/>
    <x v="1"/>
    <n v="1482"/>
    <n v="5928"/>
    <n v="4"/>
    <n v="2223"/>
    <n v="3705"/>
    <n v="2.5"/>
    <s v="CUST018"/>
    <x v="1"/>
    <x v="1"/>
    <x v="1"/>
  </r>
  <r>
    <x v="3"/>
    <x v="3"/>
    <s v="EMP007"/>
    <s v="Roberto"/>
    <x v="5"/>
    <n v="1198"/>
    <n v="4792"/>
    <n v="4"/>
    <n v="1797"/>
    <n v="2995"/>
    <n v="2.5"/>
    <s v="CUST007"/>
    <x v="6"/>
    <x v="1"/>
    <x v="0"/>
  </r>
  <r>
    <x v="2"/>
    <x v="4"/>
    <s v="EMP004"/>
    <s v="Ninai"/>
    <x v="2"/>
    <n v="1023"/>
    <n v="4092"/>
    <n v="4"/>
    <n v="1534.5"/>
    <n v="2557.5"/>
    <n v="2.5"/>
    <s v="CUST004"/>
    <x v="0"/>
    <x v="0"/>
    <x v="0"/>
  </r>
  <r>
    <x v="2"/>
    <x v="4"/>
    <s v="EMP009"/>
    <s v="Emiliem"/>
    <x v="1"/>
    <n v="1527"/>
    <n v="4581"/>
    <n v="3"/>
    <n v="1908.75"/>
    <n v="2672.25"/>
    <n v="1.75"/>
    <s v="CUST018"/>
    <x v="1"/>
    <x v="1"/>
    <x v="1"/>
  </r>
  <r>
    <x v="3"/>
    <x v="4"/>
    <s v="EMP001"/>
    <s v="Peterrr"/>
    <x v="0"/>
    <n v="1221"/>
    <n v="3663"/>
    <n v="3"/>
    <n v="1526.25"/>
    <n v="2136.75"/>
    <n v="1.75"/>
    <s v="CUST001"/>
    <x v="4"/>
    <x v="3"/>
    <x v="0"/>
  </r>
  <r>
    <x v="2"/>
    <x v="4"/>
    <s v="EMP002"/>
    <s v="Mariee"/>
    <x v="6"/>
    <n v="2234"/>
    <n v="6702"/>
    <n v="3"/>
    <n v="2792.5"/>
    <n v="3909.5"/>
    <n v="1.75"/>
    <s v="CUST020"/>
    <x v="2"/>
    <x v="1"/>
    <x v="1"/>
  </r>
  <r>
    <x v="0"/>
    <x v="4"/>
    <s v="EMP006"/>
    <s v="Angelan"/>
    <x v="8"/>
    <n v="2682"/>
    <n v="8046"/>
    <n v="3"/>
    <n v="3352.5"/>
    <n v="4693.5"/>
    <n v="1.75"/>
    <s v="CUST006"/>
    <x v="1"/>
    <x v="1"/>
    <x v="0"/>
  </r>
  <r>
    <x v="3"/>
    <x v="4"/>
    <s v="EMP007"/>
    <s v="Roberto"/>
    <x v="5"/>
    <n v="2167"/>
    <n v="6501"/>
    <n v="3"/>
    <n v="2708.75"/>
    <n v="3792.25"/>
    <n v="1.75"/>
    <s v="CUST016"/>
    <x v="4"/>
    <x v="3"/>
    <x v="0"/>
  </r>
  <r>
    <x v="1"/>
    <x v="5"/>
    <s v="EMP003"/>
    <s v="Rachallee"/>
    <x v="4"/>
    <n v="1281"/>
    <n v="3843"/>
    <n v="3"/>
    <n v="1601.25"/>
    <n v="2241.75"/>
    <n v="1.75"/>
    <s v="CUST003"/>
    <x v="1"/>
    <x v="1"/>
    <x v="1"/>
  </r>
  <r>
    <x v="3"/>
    <x v="5"/>
    <s v="EMP004"/>
    <s v="Nini"/>
    <x v="2"/>
    <n v="704"/>
    <n v="4224"/>
    <n v="6"/>
    <n v="1936"/>
    <n v="2288"/>
    <n v="3.25"/>
    <s v="CUST004"/>
    <x v="0"/>
    <x v="0"/>
    <x v="0"/>
  </r>
  <r>
    <x v="1"/>
    <x v="5"/>
    <s v="EMP001"/>
    <s v="Peterrr"/>
    <x v="0"/>
    <n v="1033"/>
    <n v="6198"/>
    <n v="6"/>
    <n v="2840.75"/>
    <n v="3357.25"/>
    <n v="3.25"/>
    <s v="CUST001"/>
    <x v="4"/>
    <x v="3"/>
    <x v="0"/>
  </r>
  <r>
    <x v="3"/>
    <x v="5"/>
    <s v="EMP001"/>
    <s v="Peterrr"/>
    <x v="0"/>
    <n v="1221"/>
    <n v="7326"/>
    <n v="6"/>
    <n v="3357.75"/>
    <n v="3968.25"/>
    <n v="3.25"/>
    <s v="CUST019"/>
    <x v="0"/>
    <x v="0"/>
    <x v="0"/>
  </r>
  <r>
    <x v="3"/>
    <x v="5"/>
    <s v="EMP005"/>
    <s v="Cynthiay"/>
    <x v="3"/>
    <n v="2076"/>
    <n v="12456"/>
    <n v="6"/>
    <n v="5709"/>
    <n v="6747"/>
    <n v="3.25"/>
    <s v="CUST014"/>
    <x v="3"/>
    <x v="2"/>
    <x v="1"/>
  </r>
  <r>
    <x v="0"/>
    <x v="5"/>
    <s v="EMP002"/>
    <s v="Mariee"/>
    <x v="6"/>
    <n v="386"/>
    <n v="2316"/>
    <n v="6"/>
    <n v="1061.5"/>
    <n v="1254.5"/>
    <n v="3.25"/>
    <s v="CUST020"/>
    <x v="2"/>
    <x v="1"/>
    <x v="1"/>
  </r>
  <r>
    <x v="2"/>
    <x v="0"/>
    <s v="EMP002"/>
    <s v="Mariee"/>
    <x v="6"/>
    <n v="2805"/>
    <n v="16830"/>
    <n v="6"/>
    <n v="7713.75"/>
    <n v="9116.25"/>
    <n v="3.25"/>
    <s v="CUST002"/>
    <x v="6"/>
    <x v="1"/>
    <x v="0"/>
  </r>
  <r>
    <x v="3"/>
    <x v="0"/>
    <s v="EMP009"/>
    <s v="Emiliem"/>
    <x v="1"/>
    <n v="766"/>
    <n v="3830"/>
    <n v="5"/>
    <n v="1532"/>
    <n v="2298"/>
    <n v="3"/>
    <s v="CUST018"/>
    <x v="1"/>
    <x v="1"/>
    <x v="1"/>
  </r>
  <r>
    <x v="3"/>
    <x v="0"/>
    <s v="EMP005"/>
    <s v="Cynthiay"/>
    <x v="3"/>
    <n v="809"/>
    <n v="4045"/>
    <n v="5"/>
    <n v="1618"/>
    <n v="2427"/>
    <n v="3"/>
    <s v="CUST014"/>
    <x v="3"/>
    <x v="2"/>
    <x v="1"/>
  </r>
  <r>
    <x v="3"/>
    <x v="0"/>
    <s v="EMP002"/>
    <s v="Mariee"/>
    <x v="6"/>
    <n v="1945"/>
    <n v="9725"/>
    <n v="5"/>
    <n v="3890"/>
    <n v="5835"/>
    <n v="3"/>
    <s v="CUST020"/>
    <x v="2"/>
    <x v="1"/>
    <x v="1"/>
  </r>
  <r>
    <x v="1"/>
    <x v="0"/>
    <s v="EMP002"/>
    <s v="Marie"/>
    <x v="6"/>
    <n v="2116"/>
    <n v="10580"/>
    <n v="5"/>
    <n v="4232"/>
    <n v="6348"/>
    <n v="3"/>
    <s v="CUST020"/>
    <x v="2"/>
    <x v="1"/>
    <x v="1"/>
  </r>
  <r>
    <x v="2"/>
    <x v="0"/>
    <s v="EMP003"/>
    <s v="Rachallee"/>
    <x v="4"/>
    <n v="1123"/>
    <n v="5615"/>
    <n v="5"/>
    <n v="2246"/>
    <n v="3369"/>
    <n v="3"/>
    <s v="CUST003"/>
    <x v="1"/>
    <x v="1"/>
    <x v="1"/>
  </r>
  <r>
    <x v="1"/>
    <x v="0"/>
    <s v="EMP006"/>
    <s v="Angela"/>
    <x v="8"/>
    <n v="2125"/>
    <n v="10625"/>
    <n v="5"/>
    <n v="4250"/>
    <n v="6375"/>
    <n v="3"/>
    <s v="CUST006"/>
    <x v="1"/>
    <x v="1"/>
    <x v="0"/>
  </r>
  <r>
    <x v="2"/>
    <x v="0"/>
    <s v="EMP008"/>
    <s v="Cassiea"/>
    <x v="7"/>
    <n v="2409"/>
    <n v="12045"/>
    <n v="5"/>
    <n v="4818"/>
    <n v="7227"/>
    <n v="3"/>
    <s v="CUST017"/>
    <x v="3"/>
    <x v="2"/>
    <x v="1"/>
  </r>
  <r>
    <x v="0"/>
    <x v="0"/>
    <s v="EMP004"/>
    <s v="Ninai"/>
    <x v="2"/>
    <n v="2146"/>
    <n v="10730"/>
    <n v="5"/>
    <n v="4292"/>
    <n v="6438"/>
    <n v="3"/>
    <s v="CUST013"/>
    <x v="2"/>
    <x v="1"/>
    <x v="0"/>
  </r>
  <r>
    <x v="0"/>
    <x v="0"/>
    <s v="EMP002"/>
    <s v="Mariee"/>
    <x v="6"/>
    <n v="1775"/>
    <n v="8875"/>
    <n v="5"/>
    <n v="3550"/>
    <n v="5325"/>
    <n v="3"/>
    <s v="CUST020"/>
    <x v="2"/>
    <x v="1"/>
    <x v="1"/>
  </r>
  <r>
    <x v="3"/>
    <x v="1"/>
    <s v="EMP003"/>
    <s v="Rachallee"/>
    <x v="4"/>
    <n v="2992"/>
    <n v="14960"/>
    <n v="5"/>
    <n v="5984"/>
    <n v="8976"/>
    <n v="3"/>
    <s v="CUST012"/>
    <x v="4"/>
    <x v="3"/>
    <x v="0"/>
  </r>
  <r>
    <x v="2"/>
    <x v="1"/>
    <s v="EMP005"/>
    <s v="Cynthiay"/>
    <x v="3"/>
    <n v="1797"/>
    <n v="1797"/>
    <n v="1"/>
    <n v="359.4"/>
    <n v="1437.6"/>
    <n v="0.79999999999999993"/>
    <s v="CUST014"/>
    <x v="3"/>
    <x v="2"/>
    <x v="1"/>
  </r>
  <r>
    <x v="3"/>
    <x v="1"/>
    <s v="EMP006"/>
    <s v="Angelan"/>
    <x v="8"/>
    <n v="1159"/>
    <n v="1159"/>
    <n v="1"/>
    <n v="231.8"/>
    <n v="927.2"/>
    <n v="0.8"/>
    <s v="CUST015"/>
    <x v="6"/>
    <x v="1"/>
    <x v="0"/>
  </r>
  <r>
    <x v="0"/>
    <x v="1"/>
    <s v="EMP008"/>
    <s v="Cassiea"/>
    <x v="7"/>
    <n v="2500"/>
    <n v="2500"/>
    <n v="1"/>
    <n v="500"/>
    <n v="2000"/>
    <n v="0.8"/>
    <s v="CUST008"/>
    <x v="4"/>
    <x v="3"/>
    <x v="1"/>
  </r>
  <r>
    <x v="1"/>
    <x v="1"/>
    <s v="EMP007"/>
    <s v="Roberto"/>
    <x v="5"/>
    <n v="334"/>
    <n v="334"/>
    <n v="1"/>
    <n v="66.8"/>
    <n v="267.2"/>
    <n v="0.79999999999999993"/>
    <s v="CUST016"/>
    <x v="4"/>
    <x v="3"/>
    <x v="0"/>
  </r>
  <r>
    <x v="3"/>
    <x v="2"/>
    <s v="EMP009"/>
    <s v="Emiliem"/>
    <x v="1"/>
    <n v="2992"/>
    <n v="2992"/>
    <n v="1"/>
    <n v="598.4"/>
    <n v="2393.6"/>
    <n v="0.79999999999999993"/>
    <s v="CUST009"/>
    <x v="7"/>
    <x v="1"/>
    <x v="0"/>
  </r>
  <r>
    <x v="3"/>
    <x v="2"/>
    <s v="EMP009"/>
    <s v="Emiliem"/>
    <x v="1"/>
    <n v="2966"/>
    <n v="14830"/>
    <n v="5"/>
    <n v="6525.2"/>
    <n v="8304.7999999999993"/>
    <n v="2.8"/>
    <s v="CUST009"/>
    <x v="7"/>
    <x v="1"/>
    <x v="0"/>
  </r>
  <r>
    <x v="3"/>
    <x v="2"/>
    <s v="EMP007"/>
    <s v="Roberto"/>
    <x v="5"/>
    <n v="1159"/>
    <n v="5795"/>
    <n v="5"/>
    <n v="2549.8000000000002"/>
    <n v="3245.2"/>
    <n v="2.8"/>
    <s v="CUST007"/>
    <x v="6"/>
    <x v="1"/>
    <x v="0"/>
  </r>
  <r>
    <x v="2"/>
    <x v="2"/>
    <s v="EMP004"/>
    <s v="Ninai"/>
    <x v="2"/>
    <n v="994"/>
    <n v="4970"/>
    <n v="5"/>
    <n v="2186.8000000000002"/>
    <n v="2783.2"/>
    <n v="2.8"/>
    <s v="CUST013"/>
    <x v="2"/>
    <x v="1"/>
    <x v="0"/>
  </r>
  <r>
    <x v="0"/>
    <x v="2"/>
    <s v="EMP006"/>
    <s v="Angelan"/>
    <x v="8"/>
    <n v="970"/>
    <n v="4850"/>
    <n v="5"/>
    <n v="2134"/>
    <n v="2716"/>
    <n v="2.8"/>
    <s v="CUST006"/>
    <x v="1"/>
    <x v="1"/>
    <x v="0"/>
  </r>
  <r>
    <x v="1"/>
    <x v="3"/>
    <s v="EMP003"/>
    <s v="Rachallee"/>
    <x v="4"/>
    <n v="1770"/>
    <n v="8850"/>
    <n v="5"/>
    <n v="3894"/>
    <n v="4956"/>
    <n v="2.8"/>
    <s v="CUST003"/>
    <x v="1"/>
    <x v="1"/>
    <x v="1"/>
  </r>
  <r>
    <x v="3"/>
    <x v="3"/>
    <s v="EMP007"/>
    <s v="Robert"/>
    <x v="5"/>
    <n v="766"/>
    <n v="3064"/>
    <n v="4"/>
    <n v="1149"/>
    <n v="1915"/>
    <n v="2.5"/>
    <s v="CUST016"/>
    <x v="4"/>
    <x v="3"/>
    <x v="0"/>
  </r>
  <r>
    <x v="3"/>
    <x v="3"/>
    <s v="EMP005"/>
    <s v="Cynthiay"/>
    <x v="3"/>
    <n v="214"/>
    <n v="856"/>
    <n v="4"/>
    <n v="321"/>
    <n v="535"/>
    <n v="2.5"/>
    <s v="CUST014"/>
    <x v="3"/>
    <x v="2"/>
    <x v="1"/>
  </r>
  <r>
    <x v="0"/>
    <x v="3"/>
    <s v="EMP007"/>
    <s v="Roberto"/>
    <x v="5"/>
    <n v="1016"/>
    <n v="4064"/>
    <n v="4"/>
    <n v="1524"/>
    <n v="2540"/>
    <n v="2.5"/>
    <s v="CUST016"/>
    <x v="4"/>
    <x v="3"/>
    <x v="0"/>
  </r>
  <r>
    <x v="1"/>
    <x v="3"/>
    <s v="EMP008"/>
    <s v="Cassiea"/>
    <x v="7"/>
    <n v="887"/>
    <n v="3548"/>
    <n v="4"/>
    <n v="1330.5"/>
    <n v="2217.5"/>
    <n v="2.5"/>
    <s v="CUST008"/>
    <x v="4"/>
    <x v="3"/>
    <x v="1"/>
  </r>
  <r>
    <x v="2"/>
    <x v="4"/>
    <s v="EMP002"/>
    <s v="Mariee"/>
    <x v="6"/>
    <n v="442"/>
    <n v="1768"/>
    <n v="4"/>
    <n v="663"/>
    <n v="1105"/>
    <n v="2.5"/>
    <s v="CUST011"/>
    <x v="1"/>
    <x v="1"/>
    <x v="0"/>
  </r>
  <r>
    <x v="3"/>
    <x v="4"/>
    <s v="EMP003"/>
    <s v="Rachallee"/>
    <x v="4"/>
    <n v="214"/>
    <n v="642"/>
    <n v="3"/>
    <n v="267.5"/>
    <n v="374.5"/>
    <n v="1.75"/>
    <s v="CUST012"/>
    <x v="4"/>
    <x v="3"/>
    <x v="0"/>
  </r>
  <r>
    <x v="3"/>
    <x v="4"/>
    <s v="EMP006"/>
    <s v="Angelan"/>
    <x v="8"/>
    <n v="1945"/>
    <n v="5835"/>
    <n v="3"/>
    <n v="2431.25"/>
    <n v="3403.75"/>
    <n v="1.75"/>
    <s v="CUST006"/>
    <x v="1"/>
    <x v="1"/>
    <x v="0"/>
  </r>
  <r>
    <x v="0"/>
    <x v="4"/>
    <s v="EMP007"/>
    <s v="Roberto"/>
    <x v="5"/>
    <n v="2297"/>
    <n v="6891"/>
    <n v="3"/>
    <n v="2871.25"/>
    <n v="4019.75"/>
    <n v="1.75"/>
    <s v="CUST016"/>
    <x v="4"/>
    <x v="3"/>
    <x v="0"/>
  </r>
  <r>
    <x v="2"/>
    <x v="4"/>
    <s v="EMP001"/>
    <s v="Peterrr"/>
    <x v="0"/>
    <n v="2215"/>
    <n v="6645"/>
    <n v="3"/>
    <n v="2768.75"/>
    <n v="3876.25"/>
    <n v="1.75"/>
    <s v="CUST010"/>
    <x v="5"/>
    <x v="4"/>
    <x v="1"/>
  </r>
  <r>
    <x v="1"/>
    <x v="5"/>
    <s v="EMP003"/>
    <s v="Rachallee"/>
    <x v="4"/>
    <n v="1870"/>
    <n v="5610"/>
    <n v="3"/>
    <n v="2337.5"/>
    <n v="3272.5"/>
    <n v="1.75"/>
    <s v="CUST012"/>
    <x v="4"/>
    <x v="3"/>
    <x v="0"/>
  </r>
  <r>
    <x v="3"/>
    <x v="5"/>
    <s v="EMP008"/>
    <s v="Cassiea"/>
    <x v="7"/>
    <n v="2966"/>
    <n v="17796"/>
    <n v="6"/>
    <n v="8156.5"/>
    <n v="9639.5"/>
    <n v="3.25"/>
    <s v="CUST008"/>
    <x v="4"/>
    <x v="3"/>
    <x v="1"/>
  </r>
  <r>
    <x v="3"/>
    <x v="5"/>
    <s v="EMP007"/>
    <s v="Roberto"/>
    <x v="5"/>
    <n v="809"/>
    <n v="4854"/>
    <n v="6"/>
    <n v="2224.75"/>
    <n v="2629.25"/>
    <n v="3.25"/>
    <s v="CUST016"/>
    <x v="4"/>
    <x v="3"/>
    <x v="0"/>
  </r>
  <r>
    <x v="1"/>
    <x v="5"/>
    <s v="EMP006"/>
    <s v="Angelina"/>
    <x v="8"/>
    <n v="588"/>
    <n v="3528"/>
    <n v="6"/>
    <n v="1617"/>
    <n v="1911"/>
    <n v="3.25"/>
    <s v="CUST015"/>
    <x v="6"/>
    <x v="1"/>
    <x v="0"/>
  </r>
  <r>
    <x v="2"/>
    <x v="5"/>
    <s v="EMP005"/>
    <s v="Cynthiay"/>
    <x v="3"/>
    <n v="660"/>
    <n v="3960"/>
    <n v="6"/>
    <n v="1815"/>
    <n v="2145"/>
    <n v="3.25"/>
    <s v="CUST014"/>
    <x v="3"/>
    <x v="2"/>
    <x v="1"/>
  </r>
  <r>
    <x v="0"/>
    <x v="0"/>
    <s v="EMP002"/>
    <s v="Mariee"/>
    <x v="6"/>
    <n v="2536"/>
    <n v="15216"/>
    <n v="6"/>
    <n v="6974"/>
    <n v="8242"/>
    <n v="3.25"/>
    <s v="CUST011"/>
    <x v="1"/>
    <x v="1"/>
    <x v="0"/>
  </r>
  <r>
    <x v="2"/>
    <x v="0"/>
    <s v="EMP004"/>
    <s v="Ninai"/>
    <x v="2"/>
    <n v="788"/>
    <n v="3940"/>
    <n v="5"/>
    <n v="1576"/>
    <n v="2364"/>
    <n v="3"/>
    <s v="CUST004"/>
    <x v="0"/>
    <x v="0"/>
    <x v="0"/>
  </r>
  <r>
    <x v="3"/>
    <x v="0"/>
    <s v="EMP007"/>
    <s v="Roberto"/>
    <x v="5"/>
    <n v="2145"/>
    <n v="10725"/>
    <n v="5"/>
    <n v="4290"/>
    <n v="6435"/>
    <n v="3"/>
    <s v="CUST007"/>
    <x v="6"/>
    <x v="1"/>
    <x v="0"/>
  </r>
  <r>
    <x v="2"/>
    <x v="0"/>
    <s v="EMP009"/>
    <s v="Emiliem"/>
    <x v="1"/>
    <n v="1760"/>
    <n v="8800"/>
    <n v="5"/>
    <n v="3520"/>
    <n v="5280"/>
    <n v="3"/>
    <s v="CUST009"/>
    <x v="7"/>
    <x v="1"/>
    <x v="0"/>
  </r>
  <r>
    <x v="3"/>
    <x v="0"/>
    <s v="EMP003"/>
    <s v="Rachallee"/>
    <x v="4"/>
    <n v="1514"/>
    <n v="7570"/>
    <n v="5"/>
    <n v="3028"/>
    <n v="4542"/>
    <n v="3"/>
    <s v="CUST003"/>
    <x v="1"/>
    <x v="1"/>
    <x v="1"/>
  </r>
  <r>
    <x v="0"/>
    <x v="0"/>
    <s v="EMP003"/>
    <s v="Rachallee"/>
    <x v="4"/>
    <n v="2763"/>
    <n v="13815"/>
    <n v="5"/>
    <n v="5526"/>
    <n v="8289"/>
    <n v="3"/>
    <s v="CUST012"/>
    <x v="4"/>
    <x v="3"/>
    <x v="0"/>
  </r>
  <r>
    <x v="1"/>
    <x v="0"/>
    <s v="EMP001"/>
    <s v="Peterrr"/>
    <x v="0"/>
    <n v="1946"/>
    <n v="9730"/>
    <n v="5"/>
    <n v="3892"/>
    <n v="5838"/>
    <n v="3"/>
    <s v="CUST001"/>
    <x v="4"/>
    <x v="3"/>
    <x v="0"/>
  </r>
  <r>
    <x v="3"/>
    <x v="0"/>
    <s v="EMP002"/>
    <s v="Mariee"/>
    <x v="6"/>
    <n v="367"/>
    <n v="1835"/>
    <n v="5"/>
    <n v="734"/>
    <n v="1101"/>
    <n v="3"/>
    <s v="CUST011"/>
    <x v="1"/>
    <x v="1"/>
    <x v="0"/>
  </r>
  <r>
    <x v="3"/>
    <x v="0"/>
    <s v="EMP003"/>
    <s v="Rachallee"/>
    <x v="4"/>
    <n v="1715"/>
    <n v="8575"/>
    <n v="5"/>
    <n v="3430"/>
    <n v="5145"/>
    <n v="3"/>
    <s v="CUST003"/>
    <x v="1"/>
    <x v="1"/>
    <x v="1"/>
  </r>
  <r>
    <x v="1"/>
    <x v="0"/>
    <s v="EMP001"/>
    <s v="Peterrr"/>
    <x v="0"/>
    <n v="380"/>
    <n v="1900"/>
    <n v="5"/>
    <n v="760"/>
    <n v="1140"/>
    <n v="3"/>
    <s v="CUST010"/>
    <x v="5"/>
    <x v="4"/>
    <x v="1"/>
  </r>
  <r>
    <x v="0"/>
    <x v="1"/>
    <s v="EMP001"/>
    <s v="Peterrr"/>
    <x v="0"/>
    <n v="2151"/>
    <n v="10755"/>
    <n v="5"/>
    <n v="4302"/>
    <n v="6453"/>
    <n v="3"/>
    <s v="CUST019"/>
    <x v="0"/>
    <x v="0"/>
    <x v="0"/>
  </r>
  <r>
    <x v="0"/>
    <x v="1"/>
    <s v="EMP002"/>
    <s v="Mariee"/>
    <x v="6"/>
    <n v="1660"/>
    <n v="1660"/>
    <n v="1"/>
    <n v="332"/>
    <n v="1328"/>
    <n v="0.8"/>
    <s v="CUST020"/>
    <x v="2"/>
    <x v="1"/>
    <x v="1"/>
  </r>
  <r>
    <x v="2"/>
    <x v="1"/>
    <s v="EMP002"/>
    <s v="Mariee"/>
    <x v="6"/>
    <n v="720"/>
    <n v="720"/>
    <n v="1"/>
    <n v="144"/>
    <n v="576"/>
    <n v="0.8"/>
    <s v="CUST002"/>
    <x v="6"/>
    <x v="1"/>
    <x v="0"/>
  </r>
  <r>
    <x v="1"/>
    <x v="1"/>
    <s v="EMP004"/>
    <s v="Ninai"/>
    <x v="2"/>
    <n v="1100"/>
    <n v="1100"/>
    <n v="1"/>
    <n v="220"/>
    <n v="880"/>
    <n v="0.8"/>
    <s v="CUST013"/>
    <x v="2"/>
    <x v="1"/>
    <x v="0"/>
  </r>
  <r>
    <x v="3"/>
    <x v="1"/>
    <s v="EMP002"/>
    <s v="Mariee"/>
    <x v="6"/>
    <n v="1715"/>
    <n v="1715"/>
    <n v="1"/>
    <n v="343"/>
    <n v="1372"/>
    <n v="0.8"/>
    <s v="CUST002"/>
    <x v="6"/>
    <x v="1"/>
    <x v="0"/>
  </r>
  <r>
    <x v="3"/>
    <x v="2"/>
    <s v="EMP005"/>
    <s v="Cynthia"/>
    <x v="3"/>
    <n v="1727"/>
    <n v="1727"/>
    <n v="1"/>
    <n v="345.4"/>
    <n v="1381.6"/>
    <n v="0.79999999999999993"/>
    <s v="CUST005"/>
    <x v="5"/>
    <x v="4"/>
    <x v="1"/>
  </r>
  <r>
    <x v="1"/>
    <x v="2"/>
    <s v="EMP008"/>
    <s v="Cassiea"/>
    <x v="7"/>
    <n v="1375"/>
    <n v="6875"/>
    <n v="5"/>
    <n v="3025"/>
    <n v="3850"/>
    <n v="2.8"/>
    <s v="CUST017"/>
    <x v="3"/>
    <x v="2"/>
    <x v="1"/>
  </r>
  <r>
    <x v="2"/>
    <x v="2"/>
    <s v="EMP002"/>
    <s v="Mariee"/>
    <x v="6"/>
    <n v="947"/>
    <n v="4735"/>
    <n v="5"/>
    <n v="2083.4"/>
    <n v="2651.6"/>
    <n v="2.8"/>
    <s v="CUST011"/>
    <x v="1"/>
    <x v="1"/>
    <x v="0"/>
  </r>
  <r>
    <x v="3"/>
    <x v="2"/>
    <s v="EMP002"/>
    <s v="Marie"/>
    <x v="6"/>
    <n v="344"/>
    <n v="1720"/>
    <n v="5"/>
    <n v="756.8"/>
    <n v="963.2"/>
    <n v="2.8000000000000003"/>
    <s v="CUST020"/>
    <x v="2"/>
    <x v="1"/>
    <x v="1"/>
  </r>
  <r>
    <x v="3"/>
    <x v="2"/>
    <s v="EMP005"/>
    <s v="Cynthiay"/>
    <x v="3"/>
    <n v="1727"/>
    <n v="8635"/>
    <n v="5"/>
    <n v="3799.4"/>
    <n v="4835.6000000000004"/>
    <n v="2.8000000000000003"/>
    <s v="CUST014"/>
    <x v="3"/>
    <x v="2"/>
    <x v="1"/>
  </r>
  <r>
    <x v="0"/>
    <x v="3"/>
    <s v="EMP006"/>
    <s v="Angelan"/>
    <x v="8"/>
    <n v="1870"/>
    <n v="9350"/>
    <n v="5"/>
    <n v="4114"/>
    <n v="5236"/>
    <n v="2.8"/>
    <s v="CUST015"/>
    <x v="6"/>
    <x v="1"/>
    <x v="0"/>
  </r>
  <r>
    <x v="3"/>
    <x v="3"/>
    <s v="EMP008"/>
    <s v="Cassiea"/>
    <x v="7"/>
    <n v="494"/>
    <n v="1976"/>
    <n v="4"/>
    <n v="741"/>
    <n v="1235"/>
    <n v="2.5"/>
    <s v="CUST017"/>
    <x v="3"/>
    <x v="2"/>
    <x v="1"/>
  </r>
  <r>
    <x v="2"/>
    <x v="3"/>
    <s v="EMP003"/>
    <s v="Rachael"/>
    <x v="4"/>
    <n v="1834"/>
    <n v="7336"/>
    <n v="4"/>
    <n v="2751"/>
    <n v="4585"/>
    <n v="2.5"/>
    <s v="CUST012"/>
    <x v="4"/>
    <x v="3"/>
    <x v="0"/>
  </r>
  <r>
    <x v="3"/>
    <x v="3"/>
    <s v="EMP006"/>
    <s v="Angelan"/>
    <x v="8"/>
    <n v="367"/>
    <n v="1468"/>
    <n v="4"/>
    <n v="550.5"/>
    <n v="917.5"/>
    <n v="2.5"/>
    <s v="CUST015"/>
    <x v="6"/>
    <x v="1"/>
    <x v="0"/>
  </r>
  <r>
    <x v="0"/>
    <x v="3"/>
    <s v="EMP008"/>
    <s v="Cassiea"/>
    <x v="7"/>
    <n v="2706"/>
    <n v="10824"/>
    <n v="4"/>
    <n v="4059"/>
    <n v="6765"/>
    <n v="2.5"/>
    <s v="CUST008"/>
    <x v="4"/>
    <x v="3"/>
    <x v="1"/>
  </r>
  <r>
    <x v="1"/>
    <x v="4"/>
    <s v="EMP003"/>
    <s v="Rachallee"/>
    <x v="4"/>
    <n v="2821"/>
    <n v="11284"/>
    <n v="4"/>
    <n v="4231.5"/>
    <n v="7052.5"/>
    <n v="2.5"/>
    <s v="CUST012"/>
    <x v="4"/>
    <x v="3"/>
    <x v="0"/>
  </r>
  <r>
    <x v="3"/>
    <x v="4"/>
    <s v="EMP009"/>
    <s v="Emilie"/>
    <x v="1"/>
    <n v="494"/>
    <n v="1482"/>
    <n v="3"/>
    <n v="617.5"/>
    <n v="864.5"/>
    <n v="1.75"/>
    <s v="CUST009"/>
    <x v="7"/>
    <x v="1"/>
    <x v="0"/>
  </r>
  <r>
    <x v="1"/>
    <x v="4"/>
    <s v="EMP001"/>
    <s v="Peterrr"/>
    <x v="0"/>
    <n v="1940"/>
    <n v="5820"/>
    <n v="3"/>
    <n v="2425"/>
    <n v="3395"/>
    <n v="1.75"/>
    <s v="CUST010"/>
    <x v="5"/>
    <x v="4"/>
    <x v="1"/>
  </r>
  <r>
    <x v="3"/>
    <x v="4"/>
    <s v="EMP006"/>
    <s v="Angelan"/>
    <x v="8"/>
    <n v="1514"/>
    <n v="4542"/>
    <n v="3"/>
    <n v="1892.5"/>
    <n v="2649.5"/>
    <n v="1.75"/>
    <s v="CUST015"/>
    <x v="6"/>
    <x v="1"/>
    <x v="0"/>
  </r>
  <r>
    <x v="0"/>
    <x v="4"/>
    <s v="EMP001"/>
    <s v="Peterrr"/>
    <x v="0"/>
    <n v="1123"/>
    <n v="3369"/>
    <n v="3"/>
    <n v="1403.75"/>
    <n v="1965.25"/>
    <n v="1.75"/>
    <s v="CUST001"/>
    <x v="4"/>
    <x v="3"/>
    <x v="0"/>
  </r>
  <r>
    <x v="2"/>
    <x v="5"/>
    <s v="EMP004"/>
    <s v="Nina"/>
    <x v="2"/>
    <n v="1005"/>
    <n v="3015"/>
    <n v="3"/>
    <n v="1256.25"/>
    <n v="1758.75"/>
    <n v="1.75"/>
    <s v="CUST013"/>
    <x v="2"/>
    <x v="1"/>
    <x v="0"/>
  </r>
  <r>
    <x v="3"/>
    <x v="5"/>
    <s v="EMP009"/>
    <s v="Emiliem"/>
    <x v="1"/>
    <n v="2145"/>
    <n v="12870"/>
    <n v="6"/>
    <n v="5898.75"/>
    <n v="6971.25"/>
    <n v="3.25"/>
    <s v="CUST018"/>
    <x v="1"/>
    <x v="1"/>
    <x v="1"/>
  </r>
  <r>
    <x v="1"/>
    <x v="5"/>
    <s v="EMP001"/>
    <s v="Peterrr"/>
    <x v="0"/>
    <n v="544"/>
    <n v="3264"/>
    <n v="6"/>
    <n v="1496"/>
    <n v="1768"/>
    <n v="3.25"/>
    <s v="CUST010"/>
    <x v="5"/>
    <x v="4"/>
    <x v="1"/>
  </r>
  <r>
    <x v="2"/>
    <x v="5"/>
    <s v="EMP007"/>
    <s v="Roberto"/>
    <x v="5"/>
    <n v="655"/>
    <n v="3930"/>
    <n v="6"/>
    <n v="1801.25"/>
    <n v="2128.75"/>
    <n v="3.25"/>
    <s v="CUST016"/>
    <x v="4"/>
    <x v="3"/>
    <x v="0"/>
  </r>
  <r>
    <x v="3"/>
    <x v="5"/>
    <s v="EMP004"/>
    <s v="Nini"/>
    <x v="2"/>
    <n v="344"/>
    <n v="2064"/>
    <n v="6"/>
    <n v="946"/>
    <n v="1118"/>
    <n v="3.25"/>
    <s v="CUST004"/>
    <x v="0"/>
    <x v="0"/>
    <x v="0"/>
  </r>
  <r>
    <x v="0"/>
    <x v="0"/>
    <s v="EMP007"/>
    <s v="Roberto"/>
    <x v="5"/>
    <n v="2605"/>
    <n v="15630"/>
    <n v="6"/>
    <n v="7163.75"/>
    <n v="8466.25"/>
    <n v="3.25"/>
    <s v="CUST007"/>
    <x v="6"/>
    <x v="1"/>
    <x v="0"/>
  </r>
  <r>
    <x v="0"/>
    <x v="0"/>
    <s v="EMP002"/>
    <s v="Mariee"/>
    <x v="6"/>
    <n v="912"/>
    <n v="4560"/>
    <n v="5"/>
    <n v="1824"/>
    <n v="2736"/>
    <n v="3"/>
    <s v="CUST011"/>
    <x v="1"/>
    <x v="1"/>
    <x v="0"/>
  </r>
  <r>
    <x v="1"/>
    <x v="0"/>
    <s v="EMP009"/>
    <s v="Emiliem"/>
    <x v="1"/>
    <n v="1925"/>
    <n v="9625"/>
    <n v="5"/>
    <n v="3850"/>
    <n v="5775"/>
    <n v="3"/>
    <s v="CUST009"/>
    <x v="7"/>
    <x v="1"/>
    <x v="0"/>
  </r>
  <r>
    <x v="1"/>
    <x v="0"/>
    <s v="EMP009"/>
    <s v="Emiliem"/>
    <x v="1"/>
    <n v="2013"/>
    <n v="10065"/>
    <n v="5"/>
    <n v="4026"/>
    <n v="6039"/>
    <n v="3"/>
    <s v="CUST009"/>
    <x v="7"/>
    <x v="1"/>
    <x v="0"/>
  </r>
  <r>
    <x v="3"/>
    <x v="0"/>
    <s v="EMP004"/>
    <s v="Ninai"/>
    <x v="2"/>
    <n v="671"/>
    <n v="3355"/>
    <n v="5"/>
    <n v="1342"/>
    <n v="2013"/>
    <n v="3"/>
    <s v="CUST013"/>
    <x v="2"/>
    <x v="1"/>
    <x v="0"/>
  </r>
  <r>
    <x v="3"/>
    <x v="0"/>
    <s v="EMP001"/>
    <s v="Peterrr"/>
    <x v="0"/>
    <n v="727"/>
    <n v="3635"/>
    <n v="5"/>
    <n v="1454"/>
    <n v="2181"/>
    <n v="3"/>
    <s v="CUST019"/>
    <x v="0"/>
    <x v="0"/>
    <x v="0"/>
  </r>
  <r>
    <x v="2"/>
    <x v="0"/>
    <s v="EMP004"/>
    <s v="Ninai"/>
    <x v="2"/>
    <n v="2931"/>
    <n v="14655"/>
    <n v="5"/>
    <n v="5862"/>
    <n v="8793"/>
    <n v="3"/>
    <s v="CUST004"/>
    <x v="0"/>
    <x v="0"/>
    <x v="0"/>
  </r>
  <r>
    <x v="3"/>
    <x v="0"/>
    <s v="EMP006"/>
    <s v="Angela"/>
    <x v="8"/>
    <n v="386"/>
    <n v="1930"/>
    <n v="5"/>
    <n v="772"/>
    <n v="1158"/>
    <n v="3"/>
    <s v="CUST015"/>
    <x v="6"/>
    <x v="1"/>
    <x v="0"/>
  </r>
  <r>
    <x v="2"/>
    <x v="0"/>
    <s v="EMP007"/>
    <s v="Roberto"/>
    <x v="5"/>
    <n v="380"/>
    <n v="1900"/>
    <n v="5"/>
    <n v="760"/>
    <n v="1140"/>
    <n v="3"/>
    <s v="CUST007"/>
    <x v="6"/>
    <x v="1"/>
    <x v="0"/>
  </r>
  <r>
    <x v="3"/>
    <x v="0"/>
    <s v="EMP009"/>
    <s v="Emiliem"/>
    <x v="1"/>
    <n v="267"/>
    <n v="1335"/>
    <n v="5"/>
    <n v="534"/>
    <n v="801"/>
    <n v="3"/>
    <s v="CUST018"/>
    <x v="1"/>
    <x v="1"/>
    <x v="1"/>
  </r>
  <r>
    <x v="0"/>
    <x v="1"/>
    <s v="EMP007"/>
    <s v="Robert"/>
    <x v="5"/>
    <n v="2007"/>
    <n v="10035"/>
    <n v="5"/>
    <n v="4014"/>
    <n v="6021"/>
    <n v="3"/>
    <s v="CUST016"/>
    <x v="4"/>
    <x v="3"/>
    <x v="0"/>
  </r>
  <r>
    <x v="2"/>
    <x v="1"/>
    <s v="EMP001"/>
    <s v="Peter"/>
    <x v="0"/>
    <n v="2498"/>
    <n v="2498"/>
    <n v="1"/>
    <n v="499.6"/>
    <n v="1998.4"/>
    <n v="0.8"/>
    <s v="CUST001"/>
    <x v="4"/>
    <x v="3"/>
    <x v="0"/>
  </r>
  <r>
    <x v="3"/>
    <x v="1"/>
    <s v="EMP008"/>
    <s v="Cassie"/>
    <x v="7"/>
    <n v="663"/>
    <n v="663"/>
    <n v="1"/>
    <n v="132.6"/>
    <n v="530.4"/>
    <n v="0.79999999999999993"/>
    <s v="CUST008"/>
    <x v="4"/>
    <x v="3"/>
    <x v="1"/>
  </r>
  <r>
    <x v="0"/>
    <x v="1"/>
    <s v="EMP001"/>
    <s v="Peterrr"/>
    <x v="0"/>
    <n v="1804"/>
    <n v="1804"/>
    <n v="1"/>
    <n v="360.8"/>
    <n v="1443.2"/>
    <n v="0.8"/>
    <s v="CUST001"/>
    <x v="4"/>
    <x v="3"/>
    <x v="0"/>
  </r>
  <r>
    <x v="3"/>
    <x v="2"/>
    <s v="EMP005"/>
    <s v="Cynthiay"/>
    <x v="3"/>
    <n v="2996"/>
    <n v="2996"/>
    <n v="1"/>
    <n v="599.20000000000005"/>
    <n v="2396.8000000000002"/>
    <n v="0.8"/>
    <s v="CUST005"/>
    <x v="5"/>
    <x v="4"/>
    <x v="1"/>
  </r>
  <r>
    <x v="2"/>
    <x v="2"/>
    <s v="EMP008"/>
    <s v="Cassiea"/>
    <x v="7"/>
    <n v="1989"/>
    <n v="9945"/>
    <n v="5"/>
    <n v="4375.8"/>
    <n v="5569.2"/>
    <n v="2.8"/>
    <s v="CUST008"/>
    <x v="4"/>
    <x v="3"/>
    <x v="1"/>
  </r>
  <r>
    <x v="3"/>
    <x v="2"/>
    <s v="EMP001"/>
    <s v="Peterrr"/>
    <x v="0"/>
    <n v="671"/>
    <n v="3355"/>
    <n v="5"/>
    <n v="1476.2"/>
    <n v="1878.8"/>
    <n v="2.8"/>
    <s v="CUST010"/>
    <x v="5"/>
    <x v="4"/>
    <x v="1"/>
  </r>
  <r>
    <x v="3"/>
    <x v="2"/>
    <s v="EMP007"/>
    <s v="Roberto"/>
    <x v="5"/>
    <n v="727"/>
    <n v="3635"/>
    <n v="5"/>
    <n v="1599.4"/>
    <n v="2035.6"/>
    <n v="2.8"/>
    <s v="CUST016"/>
    <x v="4"/>
    <x v="3"/>
    <x v="0"/>
  </r>
  <r>
    <x v="0"/>
    <x v="2"/>
    <s v="EMP002"/>
    <s v="Mariee"/>
    <x v="6"/>
    <n v="2548"/>
    <n v="12740"/>
    <n v="5"/>
    <n v="5605.6"/>
    <n v="7134.4"/>
    <n v="2.8"/>
    <s v="CUST011"/>
    <x v="1"/>
    <x v="1"/>
    <x v="0"/>
  </r>
  <r>
    <x v="1"/>
    <x v="3"/>
    <s v="EMP002"/>
    <s v="Mariee"/>
    <x v="6"/>
    <n v="2015"/>
    <n v="10075"/>
    <n v="5"/>
    <n v="4433"/>
    <n v="5642"/>
    <n v="2.8"/>
    <s v="CUST011"/>
    <x v="1"/>
    <x v="1"/>
    <x v="0"/>
  </r>
  <r>
    <x v="2"/>
    <x v="3"/>
    <s v="EMP002"/>
    <s v="Mariee"/>
    <x v="6"/>
    <n v="330"/>
    <n v="1320"/>
    <n v="4"/>
    <n v="495"/>
    <n v="825"/>
    <n v="2.5"/>
    <s v="CUST002"/>
    <x v="6"/>
    <x v="1"/>
    <x v="0"/>
  </r>
  <r>
    <x v="0"/>
    <x v="3"/>
    <s v="EMP008"/>
    <s v="Cassiea"/>
    <x v="7"/>
    <n v="263"/>
    <n v="1052"/>
    <n v="4"/>
    <n v="394.5"/>
    <n v="657.5"/>
    <n v="2.5"/>
    <s v="CUST008"/>
    <x v="4"/>
    <x v="3"/>
    <x v="1"/>
  </r>
  <r>
    <x v="3"/>
    <x v="3"/>
    <s v="EMP001"/>
    <s v="Peterrr"/>
    <x v="0"/>
    <n v="386"/>
    <n v="1544"/>
    <n v="4"/>
    <n v="579"/>
    <n v="965"/>
    <n v="2.5"/>
    <s v="CUST010"/>
    <x v="5"/>
    <x v="4"/>
    <x v="1"/>
  </r>
  <r>
    <x v="3"/>
    <x v="4"/>
    <s v="EMP005"/>
    <s v="Cynthiay"/>
    <x v="3"/>
    <n v="2996"/>
    <n v="11984"/>
    <n v="4"/>
    <n v="4494"/>
    <n v="7490"/>
    <n v="2.5"/>
    <s v="CUST014"/>
    <x v="3"/>
    <x v="2"/>
    <x v="1"/>
  </r>
  <r>
    <x v="1"/>
    <x v="4"/>
    <s v="EMP003"/>
    <s v="Rachallee"/>
    <x v="4"/>
    <n v="266"/>
    <n v="798"/>
    <n v="3"/>
    <n v="332.5"/>
    <n v="465.5"/>
    <n v="1.75"/>
    <s v="CUST003"/>
    <x v="1"/>
    <x v="1"/>
    <x v="1"/>
  </r>
  <r>
    <x v="2"/>
    <x v="4"/>
    <s v="EMP001"/>
    <s v="Peterrr"/>
    <x v="0"/>
    <n v="349"/>
    <n v="1047"/>
    <n v="3"/>
    <n v="436.25"/>
    <n v="610.75"/>
    <n v="1.75"/>
    <s v="CUST001"/>
    <x v="4"/>
    <x v="3"/>
    <x v="0"/>
  </r>
  <r>
    <x v="0"/>
    <x v="4"/>
    <s v="EMP006"/>
    <s v="Angelan"/>
    <x v="8"/>
    <n v="1265"/>
    <n v="3795"/>
    <n v="3"/>
    <n v="1581.25"/>
    <n v="2213.75"/>
    <n v="1.75"/>
    <s v="CUST015"/>
    <x v="6"/>
    <x v="1"/>
    <x v="0"/>
  </r>
  <r>
    <x v="1"/>
    <x v="4"/>
    <s v="EMP008"/>
    <s v="Cassiea"/>
    <x v="7"/>
    <n v="808"/>
    <n v="2424"/>
    <n v="3"/>
    <n v="1010"/>
    <n v="1414"/>
    <n v="1.75"/>
    <s v="CUST008"/>
    <x v="4"/>
    <x v="3"/>
    <x v="1"/>
  </r>
  <r>
    <x v="3"/>
    <x v="4"/>
    <s v="EMP009"/>
    <s v="Emiliem"/>
    <x v="1"/>
    <n v="2294"/>
    <n v="6882"/>
    <n v="3"/>
    <n v="2867.5"/>
    <n v="4014.5"/>
    <n v="1.75"/>
    <s v="CUST009"/>
    <x v="7"/>
    <x v="1"/>
    <x v="0"/>
  </r>
  <r>
    <x v="3"/>
    <x v="5"/>
    <s v="EMP003"/>
    <s v="Rachallee"/>
    <x v="4"/>
    <n v="267"/>
    <n v="801"/>
    <n v="3"/>
    <n v="333.75"/>
    <n v="467.25"/>
    <n v="1.75"/>
    <s v="CUST012"/>
    <x v="4"/>
    <x v="3"/>
    <x v="0"/>
  </r>
  <r>
    <x v="3"/>
    <x v="5"/>
    <s v="EMP002"/>
    <s v="Mariee"/>
    <x v="6"/>
    <n v="663"/>
    <n v="3978"/>
    <n v="6"/>
    <n v="1823.25"/>
    <n v="2154.75"/>
    <n v="3.25"/>
    <s v="CUST020"/>
    <x v="2"/>
    <x v="1"/>
    <x v="1"/>
  </r>
  <r>
    <x v="2"/>
    <x v="5"/>
    <s v="EMP001"/>
    <s v="Peterrr"/>
    <x v="0"/>
    <n v="736"/>
    <n v="4416"/>
    <n v="6"/>
    <n v="2024"/>
    <n v="2392"/>
    <n v="3.25"/>
    <s v="CUST019"/>
    <x v="0"/>
    <x v="0"/>
    <x v="0"/>
  </r>
  <r>
    <x v="1"/>
    <x v="5"/>
    <s v="EMP004"/>
    <s v="Ninai"/>
    <x v="2"/>
    <n v="1421"/>
    <n v="8526"/>
    <n v="6"/>
    <n v="3907.75"/>
    <n v="4618.25"/>
    <n v="3.25"/>
    <s v="CUST004"/>
    <x v="0"/>
    <x v="0"/>
    <x v="0"/>
  </r>
  <r>
    <x v="3"/>
    <x v="5"/>
    <s v="EMP003"/>
    <s v="Rachallee"/>
    <x v="4"/>
    <n v="2294"/>
    <n v="13764"/>
    <n v="6"/>
    <n v="6308.5"/>
    <n v="7455.5"/>
    <n v="3.25"/>
    <s v="CUST012"/>
    <x v="4"/>
    <x v="3"/>
    <x v="0"/>
  </r>
  <r>
    <x v="0"/>
    <x v="5"/>
    <s v="EMP001"/>
    <s v="Peterrr"/>
    <x v="0"/>
    <n v="2574"/>
    <n v="15444"/>
    <n v="6"/>
    <n v="7078.5"/>
    <n v="8365.5"/>
    <n v="3.25"/>
    <s v="CUST019"/>
    <x v="0"/>
    <x v="0"/>
    <x v="0"/>
  </r>
  <r>
    <x v="1"/>
    <x v="0"/>
    <s v="EMP007"/>
    <s v="Roberto"/>
    <x v="5"/>
    <n v="2438"/>
    <n v="14628"/>
    <n v="6"/>
    <n v="6704.5"/>
    <n v="7923.5"/>
    <n v="3.25"/>
    <s v="CUST016"/>
    <x v="4"/>
    <x v="3"/>
    <x v="0"/>
  </r>
  <r>
    <x v="4"/>
    <x v="0"/>
    <s v="EMP005"/>
    <s v="Cynthiay"/>
    <x v="3"/>
    <n v="292"/>
    <n v="1460"/>
    <n v="5"/>
    <n v="584"/>
    <n v="876"/>
    <n v="3"/>
    <s v="CUST005"/>
    <x v="5"/>
    <x v="4"/>
    <x v="1"/>
  </r>
  <r>
    <x v="5"/>
    <x v="0"/>
    <s v="EMP005"/>
    <s v="Cynthiay"/>
    <x v="3"/>
    <n v="2518"/>
    <n v="12590"/>
    <n v="5"/>
    <n v="5036"/>
    <n v="7554"/>
    <n v="3"/>
    <s v="CUST014"/>
    <x v="3"/>
    <x v="2"/>
    <x v="1"/>
  </r>
  <r>
    <x v="6"/>
    <x v="0"/>
    <s v="EMP003"/>
    <s v="Rachallee"/>
    <x v="4"/>
    <n v="1817"/>
    <n v="9085"/>
    <n v="5"/>
    <n v="3634"/>
    <n v="5451"/>
    <n v="3"/>
    <s v="CUST003"/>
    <x v="1"/>
    <x v="1"/>
    <x v="1"/>
  </r>
  <r>
    <x v="4"/>
    <x v="0"/>
    <s v="EMP008"/>
    <s v="Cassiea"/>
    <x v="7"/>
    <n v="2363"/>
    <n v="11815"/>
    <n v="5"/>
    <n v="4726"/>
    <n v="7089"/>
    <n v="3"/>
    <s v="CUST008"/>
    <x v="4"/>
    <x v="3"/>
    <x v="1"/>
  </r>
  <r>
    <x v="7"/>
    <x v="0"/>
    <s v="EMP009"/>
    <s v="Emiliem"/>
    <x v="1"/>
    <n v="1295"/>
    <n v="6475"/>
    <n v="5"/>
    <n v="2590"/>
    <n v="3885"/>
    <n v="3"/>
    <s v="CUST018"/>
    <x v="1"/>
    <x v="1"/>
    <x v="1"/>
  </r>
  <r>
    <x v="6"/>
    <x v="0"/>
    <s v="EMP007"/>
    <s v="Roberto"/>
    <x v="5"/>
    <n v="1916"/>
    <n v="9580"/>
    <n v="5"/>
    <n v="3832"/>
    <n v="5748"/>
    <n v="3"/>
    <s v="CUST016"/>
    <x v="4"/>
    <x v="3"/>
    <x v="0"/>
  </r>
  <r>
    <x v="6"/>
    <x v="0"/>
    <s v="EMP007"/>
    <s v="Roberto"/>
    <x v="5"/>
    <n v="2852"/>
    <n v="14260"/>
    <n v="5"/>
    <n v="5704"/>
    <n v="8556"/>
    <n v="3"/>
    <s v="CUST007"/>
    <x v="6"/>
    <x v="1"/>
    <x v="0"/>
  </r>
  <r>
    <x v="6"/>
    <x v="0"/>
    <s v="EMP007"/>
    <s v="Roberto"/>
    <x v="5"/>
    <n v="2729"/>
    <n v="13645"/>
    <n v="5"/>
    <n v="5458"/>
    <n v="8187"/>
    <n v="3"/>
    <s v="CUST007"/>
    <x v="6"/>
    <x v="1"/>
    <x v="0"/>
  </r>
  <r>
    <x v="8"/>
    <x v="0"/>
    <s v="EMP004"/>
    <s v="Ninai"/>
    <x v="2"/>
    <n v="1774"/>
    <n v="8870"/>
    <n v="5"/>
    <n v="3548"/>
    <n v="5322"/>
    <n v="3"/>
    <s v="CUST004"/>
    <x v="0"/>
    <x v="0"/>
    <x v="0"/>
  </r>
  <r>
    <x v="7"/>
    <x v="0"/>
    <s v="EMP001"/>
    <s v="Peterrr"/>
    <x v="0"/>
    <n v="2009"/>
    <n v="10045"/>
    <n v="5"/>
    <n v="4018"/>
    <n v="6027"/>
    <n v="3"/>
    <s v="CUST019"/>
    <x v="0"/>
    <x v="0"/>
    <x v="0"/>
  </r>
  <r>
    <x v="9"/>
    <x v="0"/>
    <s v="EMP009"/>
    <s v="Emiliem"/>
    <x v="1"/>
    <n v="4251"/>
    <n v="21255"/>
    <n v="5"/>
    <n v="8502"/>
    <n v="12753"/>
    <n v="3"/>
    <s v="CUST018"/>
    <x v="1"/>
    <x v="1"/>
    <x v="1"/>
  </r>
  <r>
    <x v="10"/>
    <x v="0"/>
    <s v="EMP001"/>
    <s v="Peterrr"/>
    <x v="0"/>
    <n v="218"/>
    <n v="1090"/>
    <n v="5"/>
    <n v="436"/>
    <n v="654"/>
    <n v="3"/>
    <s v="CUST019"/>
    <x v="0"/>
    <x v="0"/>
    <x v="0"/>
  </r>
  <r>
    <x v="10"/>
    <x v="0"/>
    <s v="EMP001"/>
    <s v="Peterrr"/>
    <x v="0"/>
    <n v="2074"/>
    <n v="10370"/>
    <n v="5"/>
    <n v="4148"/>
    <n v="6222"/>
    <n v="3"/>
    <s v="CUST001"/>
    <x v="4"/>
    <x v="3"/>
    <x v="0"/>
  </r>
  <r>
    <x v="6"/>
    <x v="0"/>
    <s v="EMP003"/>
    <s v="Rachallee"/>
    <x v="4"/>
    <n v="2431"/>
    <n v="12155"/>
    <n v="5"/>
    <n v="4862"/>
    <n v="7293"/>
    <n v="3"/>
    <s v="CUST012"/>
    <x v="4"/>
    <x v="3"/>
    <x v="0"/>
  </r>
  <r>
    <x v="11"/>
    <x v="0"/>
    <s v="EMP001"/>
    <s v="Peterrr"/>
    <x v="0"/>
    <n v="1702"/>
    <n v="8510"/>
    <n v="5"/>
    <n v="3404"/>
    <n v="5106"/>
    <n v="3"/>
    <s v="CUST019"/>
    <x v="0"/>
    <x v="0"/>
    <x v="0"/>
  </r>
  <r>
    <x v="11"/>
    <x v="0"/>
    <s v="EMP001"/>
    <s v="Peter"/>
    <x v="0"/>
    <n v="257"/>
    <n v="1285"/>
    <n v="5"/>
    <n v="514"/>
    <n v="771"/>
    <n v="3"/>
    <s v="CUST019"/>
    <x v="0"/>
    <x v="0"/>
    <x v="0"/>
  </r>
  <r>
    <x v="5"/>
    <x v="0"/>
    <s v="EMP005"/>
    <s v="Cynthia"/>
    <x v="3"/>
    <n v="1094"/>
    <n v="5470"/>
    <n v="5"/>
    <n v="2188"/>
    <n v="3282"/>
    <n v="3"/>
    <s v="CUST014"/>
    <x v="3"/>
    <x v="2"/>
    <x v="1"/>
  </r>
  <r>
    <x v="9"/>
    <x v="0"/>
    <s v="EMP002"/>
    <s v="Marie"/>
    <x v="6"/>
    <n v="873"/>
    <n v="4365"/>
    <n v="5"/>
    <n v="1746"/>
    <n v="2619"/>
    <n v="3"/>
    <s v="CUST020"/>
    <x v="2"/>
    <x v="1"/>
    <x v="1"/>
  </r>
  <r>
    <x v="12"/>
    <x v="0"/>
    <s v="EMP005"/>
    <s v="Cynthiay"/>
    <x v="3"/>
    <n v="2105"/>
    <n v="10525"/>
    <n v="5"/>
    <n v="4210"/>
    <n v="6315"/>
    <n v="3"/>
    <s v="CUST005"/>
    <x v="5"/>
    <x v="4"/>
    <x v="1"/>
  </r>
  <r>
    <x v="12"/>
    <x v="0"/>
    <s v="EMP009"/>
    <s v="Emiliem"/>
    <x v="1"/>
    <n v="4026"/>
    <n v="20130"/>
    <n v="5"/>
    <n v="8052"/>
    <n v="12078"/>
    <n v="3"/>
    <s v="CUST009"/>
    <x v="7"/>
    <x v="1"/>
    <x v="0"/>
  </r>
  <r>
    <x v="13"/>
    <x v="0"/>
    <s v="EMP006"/>
    <s v="Angelan"/>
    <x v="8"/>
    <n v="2394"/>
    <n v="11970"/>
    <n v="5"/>
    <n v="4788"/>
    <n v="7182"/>
    <n v="3"/>
    <s v="CUST015"/>
    <x v="6"/>
    <x v="1"/>
    <x v="0"/>
  </r>
  <r>
    <x v="14"/>
    <x v="0"/>
    <s v="EMP004"/>
    <s v="Nina"/>
    <x v="2"/>
    <n v="1366"/>
    <n v="6830"/>
    <n v="5"/>
    <n v="2732"/>
    <n v="4098"/>
    <n v="3"/>
    <s v="CUST004"/>
    <x v="0"/>
    <x v="0"/>
    <x v="0"/>
  </r>
  <r>
    <x v="5"/>
    <x v="0"/>
    <s v="EMP001"/>
    <s v="Peterrr"/>
    <x v="0"/>
    <n v="2632"/>
    <n v="13160"/>
    <n v="5"/>
    <n v="5264"/>
    <n v="7896"/>
    <n v="3"/>
    <s v="CUST010"/>
    <x v="5"/>
    <x v="4"/>
    <x v="1"/>
  </r>
  <r>
    <x v="5"/>
    <x v="0"/>
    <s v="EMP005"/>
    <s v="Cynthiay"/>
    <x v="3"/>
    <n v="1583"/>
    <n v="7915"/>
    <n v="5"/>
    <n v="3166"/>
    <n v="4749"/>
    <n v="3"/>
    <s v="CUST014"/>
    <x v="3"/>
    <x v="2"/>
    <x v="1"/>
  </r>
  <r>
    <x v="7"/>
    <x v="0"/>
    <s v="EMP003"/>
    <s v="Rachallee"/>
    <x v="4"/>
    <n v="1565"/>
    <n v="7825"/>
    <n v="5"/>
    <n v="3130"/>
    <n v="4695"/>
    <n v="3"/>
    <s v="CUST003"/>
    <x v="1"/>
    <x v="1"/>
    <x v="1"/>
  </r>
  <r>
    <x v="7"/>
    <x v="0"/>
    <s v="EMP002"/>
    <s v="Mariee"/>
    <x v="6"/>
    <n v="1249"/>
    <n v="6245"/>
    <n v="5"/>
    <n v="2498"/>
    <n v="3747"/>
    <n v="3"/>
    <s v="CUST011"/>
    <x v="1"/>
    <x v="1"/>
    <x v="0"/>
  </r>
  <r>
    <x v="8"/>
    <x v="0"/>
    <s v="EMP001"/>
    <s v="Peterrr"/>
    <x v="0"/>
    <n v="2428"/>
    <n v="12140"/>
    <n v="5"/>
    <n v="4856"/>
    <n v="7284"/>
    <n v="3"/>
    <s v="CUST019"/>
    <x v="0"/>
    <x v="0"/>
    <x v="0"/>
  </r>
  <r>
    <x v="14"/>
    <x v="0"/>
    <s v="EMP002"/>
    <s v="Mariee"/>
    <x v="6"/>
    <n v="700"/>
    <n v="3500"/>
    <n v="5"/>
    <n v="1400"/>
    <n v="2100"/>
    <n v="3"/>
    <s v="CUST020"/>
    <x v="2"/>
    <x v="1"/>
    <x v="1"/>
  </r>
  <r>
    <x v="15"/>
    <x v="0"/>
    <s v="EMP001"/>
    <s v="Peterrr"/>
    <x v="0"/>
    <n v="1614"/>
    <n v="8070"/>
    <n v="5"/>
    <n v="3228"/>
    <n v="4842"/>
    <n v="3"/>
    <s v="CUST019"/>
    <x v="0"/>
    <x v="0"/>
    <x v="0"/>
  </r>
  <r>
    <x v="13"/>
    <x v="0"/>
    <s v="EMP004"/>
    <s v="Ninai"/>
    <x v="2"/>
    <n v="2559"/>
    <n v="12795"/>
    <n v="5"/>
    <n v="5118"/>
    <n v="7677"/>
    <n v="3"/>
    <s v="CUST013"/>
    <x v="2"/>
    <x v="1"/>
    <x v="0"/>
  </r>
  <r>
    <x v="15"/>
    <x v="1"/>
    <s v="EMP009"/>
    <s v="Emiliem"/>
    <x v="1"/>
    <n v="723"/>
    <n v="3615"/>
    <n v="5"/>
    <n v="1446"/>
    <n v="2169"/>
    <n v="3"/>
    <s v="CUST009"/>
    <x v="7"/>
    <x v="1"/>
    <x v="0"/>
  </r>
  <r>
    <x v="5"/>
    <x v="1"/>
    <s v="EMP004"/>
    <s v="Ninai"/>
    <x v="2"/>
    <n v="2518"/>
    <n v="2518"/>
    <n v="1"/>
    <n v="503.6"/>
    <n v="2014.4"/>
    <n v="0.8"/>
    <s v="CUST004"/>
    <x v="0"/>
    <x v="0"/>
    <x v="0"/>
  </r>
  <r>
    <x v="12"/>
    <x v="1"/>
    <s v="EMP007"/>
    <s v="Roberto"/>
    <x v="5"/>
    <n v="2666"/>
    <n v="2666"/>
    <n v="1"/>
    <n v="533.20000000000005"/>
    <n v="2132.8000000000002"/>
    <n v="0.8"/>
    <s v="CUST016"/>
    <x v="4"/>
    <x v="3"/>
    <x v="0"/>
  </r>
  <r>
    <x v="13"/>
    <x v="1"/>
    <s v="EMP003"/>
    <s v="Rachallee"/>
    <x v="4"/>
    <n v="1830"/>
    <n v="1830"/>
    <n v="1"/>
    <n v="366"/>
    <n v="1464"/>
    <n v="0.8"/>
    <s v="CUST003"/>
    <x v="1"/>
    <x v="1"/>
    <x v="1"/>
  </r>
  <r>
    <x v="8"/>
    <x v="1"/>
    <s v="EMP002"/>
    <s v="Mariee"/>
    <x v="6"/>
    <n v="1967"/>
    <n v="1967"/>
    <n v="1"/>
    <n v="393.4"/>
    <n v="1573.6"/>
    <n v="0.79999999999999993"/>
    <s v="CUST020"/>
    <x v="2"/>
    <x v="1"/>
    <x v="1"/>
  </r>
  <r>
    <x v="4"/>
    <x v="1"/>
    <s v="EMP007"/>
    <s v="Robert"/>
    <x v="5"/>
    <n v="488"/>
    <n v="488"/>
    <n v="1"/>
    <n v="97.6"/>
    <n v="390.4"/>
    <n v="0.79999999999999993"/>
    <s v="CUST016"/>
    <x v="4"/>
    <x v="3"/>
    <x v="0"/>
  </r>
  <r>
    <x v="5"/>
    <x v="1"/>
    <s v="EMP002"/>
    <s v="Mariee"/>
    <x v="6"/>
    <n v="708"/>
    <n v="708"/>
    <n v="1"/>
    <n v="141.6"/>
    <n v="566.4"/>
    <n v="0.79999999999999993"/>
    <s v="CUST011"/>
    <x v="1"/>
    <x v="1"/>
    <x v="0"/>
  </r>
  <r>
    <x v="15"/>
    <x v="1"/>
    <s v="EMP008"/>
    <s v="Cassiea"/>
    <x v="7"/>
    <n v="3803"/>
    <n v="3803"/>
    <n v="1"/>
    <n v="760.6"/>
    <n v="3042.4"/>
    <n v="0.8"/>
    <s v="CUST008"/>
    <x v="4"/>
    <x v="3"/>
    <x v="1"/>
  </r>
  <r>
    <x v="14"/>
    <x v="1"/>
    <s v="EMP009"/>
    <s v="Emilie"/>
    <x v="1"/>
    <n v="2321"/>
    <n v="2321"/>
    <n v="1"/>
    <n v="464.2"/>
    <n v="1856.8"/>
    <n v="0.79999999999999993"/>
    <s v="CUST018"/>
    <x v="1"/>
    <x v="1"/>
    <x v="1"/>
  </r>
  <r>
    <x v="7"/>
    <x v="1"/>
    <s v="EMP004"/>
    <s v="Ninai"/>
    <x v="2"/>
    <n v="2734"/>
    <n v="2734"/>
    <n v="1"/>
    <n v="546.79999999999995"/>
    <n v="2187.1999999999998"/>
    <n v="0.79999999999999993"/>
    <s v="CUST013"/>
    <x v="2"/>
    <x v="1"/>
    <x v="0"/>
  </r>
  <r>
    <x v="7"/>
    <x v="1"/>
    <s v="EMP001"/>
    <s v="Peterrr"/>
    <x v="0"/>
    <n v="1249"/>
    <n v="1249"/>
    <n v="1"/>
    <n v="249.8"/>
    <n v="999.2"/>
    <n v="0.8"/>
    <s v="CUST019"/>
    <x v="0"/>
    <x v="0"/>
    <x v="0"/>
  </r>
  <r>
    <x v="9"/>
    <x v="1"/>
    <s v="EMP009"/>
    <s v="Emiliem"/>
    <x v="1"/>
    <n v="2228"/>
    <n v="2228"/>
    <n v="1"/>
    <n v="445.6"/>
    <n v="1782.4"/>
    <n v="0.8"/>
    <s v="CUST018"/>
    <x v="1"/>
    <x v="1"/>
    <x v="1"/>
  </r>
  <r>
    <x v="11"/>
    <x v="1"/>
    <s v="EMP001"/>
    <s v="Peterrr"/>
    <x v="0"/>
    <n v="200"/>
    <n v="200"/>
    <n v="1"/>
    <n v="40"/>
    <n v="160"/>
    <n v="0.8"/>
    <s v="CUST010"/>
    <x v="5"/>
    <x v="4"/>
    <x v="1"/>
  </r>
  <r>
    <x v="10"/>
    <x v="1"/>
    <s v="EMP007"/>
    <s v="Roberto"/>
    <x v="5"/>
    <n v="388"/>
    <n v="388"/>
    <n v="1"/>
    <n v="77.599999999999994"/>
    <n v="310.39999999999998"/>
    <n v="0.79999999999999993"/>
    <s v="CUST007"/>
    <x v="6"/>
    <x v="1"/>
    <x v="0"/>
  </r>
  <r>
    <x v="6"/>
    <x v="2"/>
    <s v="EMP005"/>
    <s v="Cynthiay"/>
    <x v="3"/>
    <n v="2300"/>
    <n v="2300"/>
    <n v="1"/>
    <n v="460"/>
    <n v="1840"/>
    <n v="0.8"/>
    <s v="CUST014"/>
    <x v="3"/>
    <x v="2"/>
    <x v="1"/>
  </r>
  <r>
    <x v="6"/>
    <x v="2"/>
    <s v="EMP002"/>
    <s v="Mariee"/>
    <x v="6"/>
    <n v="1916"/>
    <n v="9580"/>
    <n v="5"/>
    <n v="4215.2"/>
    <n v="5364.8"/>
    <n v="2.8000000000000003"/>
    <s v="CUST002"/>
    <x v="6"/>
    <x v="1"/>
    <x v="0"/>
  </r>
  <r>
    <x v="13"/>
    <x v="2"/>
    <s v="EMP005"/>
    <s v="Cynthiay"/>
    <x v="3"/>
    <n v="552"/>
    <n v="2760"/>
    <n v="5"/>
    <n v="1214.4000000000001"/>
    <n v="1545.6"/>
    <n v="2.8"/>
    <s v="CUST014"/>
    <x v="3"/>
    <x v="2"/>
    <x v="1"/>
  </r>
  <r>
    <x v="5"/>
    <x v="2"/>
    <s v="EMP005"/>
    <s v="Cynthiay"/>
    <x v="3"/>
    <n v="1135"/>
    <n v="5675"/>
    <n v="5"/>
    <n v="2497"/>
    <n v="3178"/>
    <n v="2.8"/>
    <s v="CUST014"/>
    <x v="3"/>
    <x v="2"/>
    <x v="1"/>
  </r>
  <r>
    <x v="11"/>
    <x v="2"/>
    <s v="EMP003"/>
    <s v="Rachallee"/>
    <x v="4"/>
    <n v="1645"/>
    <n v="8225"/>
    <n v="5"/>
    <n v="3619"/>
    <n v="4606"/>
    <n v="2.8"/>
    <s v="CUST012"/>
    <x v="4"/>
    <x v="3"/>
    <x v="0"/>
  </r>
  <r>
    <x v="14"/>
    <x v="2"/>
    <s v="EMP002"/>
    <s v="Mariee"/>
    <x v="6"/>
    <n v="1118"/>
    <n v="5590"/>
    <n v="5"/>
    <n v="2459.6"/>
    <n v="3130.4"/>
    <n v="2.8000000000000003"/>
    <s v="CUST002"/>
    <x v="6"/>
    <x v="1"/>
    <x v="0"/>
  </r>
  <r>
    <x v="5"/>
    <x v="2"/>
    <s v="EMP008"/>
    <s v="Cassiea"/>
    <x v="7"/>
    <n v="708"/>
    <n v="3540"/>
    <n v="5"/>
    <n v="1557.6"/>
    <n v="1982.4"/>
    <n v="2.8000000000000003"/>
    <s v="CUST008"/>
    <x v="4"/>
    <x v="3"/>
    <x v="1"/>
  </r>
  <r>
    <x v="7"/>
    <x v="2"/>
    <s v="EMP002"/>
    <s v="Mariee"/>
    <x v="6"/>
    <n v="1269"/>
    <n v="6345"/>
    <n v="5"/>
    <n v="2791.8"/>
    <n v="3553.2"/>
    <n v="2.8"/>
    <s v="CUST002"/>
    <x v="6"/>
    <x v="1"/>
    <x v="0"/>
  </r>
  <r>
    <x v="12"/>
    <x v="2"/>
    <s v="EMP001"/>
    <s v="Peter"/>
    <x v="0"/>
    <n v="1631"/>
    <n v="8155"/>
    <n v="5"/>
    <n v="3588.2"/>
    <n v="4566.8"/>
    <n v="2.8000000000000003"/>
    <s v="CUST019"/>
    <x v="0"/>
    <x v="0"/>
    <x v="0"/>
  </r>
  <r>
    <x v="4"/>
    <x v="2"/>
    <s v="EMP003"/>
    <s v="Rachallee"/>
    <x v="4"/>
    <n v="2240"/>
    <n v="11200"/>
    <n v="5"/>
    <n v="4928"/>
    <n v="6272"/>
    <n v="2.8"/>
    <s v="CUST003"/>
    <x v="1"/>
    <x v="1"/>
    <x v="1"/>
  </r>
  <r>
    <x v="15"/>
    <x v="2"/>
    <s v="EMP004"/>
    <s v="Ninai"/>
    <x v="2"/>
    <n v="3521"/>
    <n v="17605"/>
    <n v="5"/>
    <n v="7746.2"/>
    <n v="9858.7999999999993"/>
    <n v="2.8"/>
    <s v="CUST004"/>
    <x v="0"/>
    <x v="0"/>
    <x v="0"/>
  </r>
  <r>
    <x v="10"/>
    <x v="2"/>
    <s v="EMP004"/>
    <s v="Ninai"/>
    <x v="2"/>
    <n v="707"/>
    <n v="3535"/>
    <n v="5"/>
    <n v="1555.4"/>
    <n v="1979.6"/>
    <n v="2.8"/>
    <s v="CUST013"/>
    <x v="2"/>
    <x v="1"/>
    <x v="0"/>
  </r>
  <r>
    <x v="7"/>
    <x v="2"/>
    <s v="EMP006"/>
    <s v="Angelan"/>
    <x v="8"/>
    <n v="2734"/>
    <n v="13670"/>
    <n v="5"/>
    <n v="6014.8"/>
    <n v="7655.2"/>
    <n v="2.8"/>
    <s v="CUST015"/>
    <x v="6"/>
    <x v="1"/>
    <x v="0"/>
  </r>
  <r>
    <x v="9"/>
    <x v="2"/>
    <s v="EMP007"/>
    <s v="Roberto"/>
    <x v="5"/>
    <n v="1659"/>
    <n v="8295"/>
    <n v="5"/>
    <n v="3649.8"/>
    <n v="4645.2"/>
    <n v="2.8"/>
    <s v="CUST007"/>
    <x v="6"/>
    <x v="1"/>
    <x v="0"/>
  </r>
  <r>
    <x v="8"/>
    <x v="3"/>
    <s v="EMP006"/>
    <s v="Angelan"/>
    <x v="8"/>
    <n v="888"/>
    <n v="4440"/>
    <n v="5"/>
    <n v="1953.6"/>
    <n v="2486.4"/>
    <n v="2.8000000000000003"/>
    <s v="CUST015"/>
    <x v="6"/>
    <x v="1"/>
    <x v="0"/>
  </r>
  <r>
    <x v="9"/>
    <x v="3"/>
    <s v="EMP004"/>
    <s v="Ninai"/>
    <x v="2"/>
    <n v="1619"/>
    <n v="6476"/>
    <n v="4"/>
    <n v="2428.5"/>
    <n v="4047.5"/>
    <n v="2.5"/>
    <s v="CUST013"/>
    <x v="2"/>
    <x v="1"/>
    <x v="0"/>
  </r>
  <r>
    <x v="10"/>
    <x v="3"/>
    <s v="EMP001"/>
    <s v="Peterrr"/>
    <x v="0"/>
    <n v="1445"/>
    <n v="5780"/>
    <n v="4"/>
    <n v="2167.5"/>
    <n v="3612.5"/>
    <n v="2.5"/>
    <s v="CUST001"/>
    <x v="4"/>
    <x v="3"/>
    <x v="0"/>
  </r>
  <r>
    <x v="15"/>
    <x v="3"/>
    <s v="EMP007"/>
    <s v="Roberto"/>
    <x v="5"/>
    <n v="743"/>
    <n v="2972"/>
    <n v="4"/>
    <n v="1114.5"/>
    <n v="1857.5"/>
    <n v="2.5"/>
    <s v="CUST007"/>
    <x v="6"/>
    <x v="1"/>
    <x v="0"/>
  </r>
  <r>
    <x v="7"/>
    <x v="3"/>
    <s v="EMP009"/>
    <s v="Emiliem"/>
    <x v="1"/>
    <n v="1295"/>
    <n v="5180"/>
    <n v="4"/>
    <n v="1942.5"/>
    <n v="3237.5"/>
    <n v="2.5"/>
    <s v="CUST009"/>
    <x v="7"/>
    <x v="1"/>
    <x v="0"/>
  </r>
  <r>
    <x v="6"/>
    <x v="3"/>
    <s v="EMP003"/>
    <s v="Rachallee"/>
    <x v="4"/>
    <n v="2852"/>
    <n v="11408"/>
    <n v="4"/>
    <n v="4278"/>
    <n v="7130"/>
    <n v="2.5"/>
    <s v="CUST012"/>
    <x v="4"/>
    <x v="3"/>
    <x v="0"/>
  </r>
  <r>
    <x v="11"/>
    <x v="3"/>
    <s v="EMP002"/>
    <s v="Mariee"/>
    <x v="6"/>
    <n v="831"/>
    <n v="3324"/>
    <n v="4"/>
    <n v="1246.5"/>
    <n v="2077.5"/>
    <n v="2.5"/>
    <s v="CUST002"/>
    <x v="6"/>
    <x v="1"/>
    <x v="0"/>
  </r>
  <r>
    <x v="5"/>
    <x v="3"/>
    <s v="EMP003"/>
    <s v="Rachallee"/>
    <x v="4"/>
    <n v="2844"/>
    <n v="11376"/>
    <n v="4"/>
    <n v="4266"/>
    <n v="7110"/>
    <n v="2.5"/>
    <s v="CUST003"/>
    <x v="1"/>
    <x v="1"/>
    <x v="1"/>
  </r>
  <r>
    <x v="13"/>
    <x v="3"/>
    <s v="EMP001"/>
    <s v="Peterrr"/>
    <x v="0"/>
    <n v="1884"/>
    <n v="7536"/>
    <n v="4"/>
    <n v="2826"/>
    <n v="4710"/>
    <n v="2.5"/>
    <s v="CUST019"/>
    <x v="0"/>
    <x v="0"/>
    <x v="0"/>
  </r>
  <r>
    <x v="5"/>
    <x v="3"/>
    <s v="EMP004"/>
    <s v="Ninai"/>
    <x v="2"/>
    <n v="1094"/>
    <n v="4376"/>
    <n v="4"/>
    <n v="1641"/>
    <n v="2735"/>
    <n v="2.5"/>
    <s v="CUST004"/>
    <x v="0"/>
    <x v="0"/>
    <x v="0"/>
  </r>
  <r>
    <x v="12"/>
    <x v="3"/>
    <s v="EMP003"/>
    <s v="Rachael"/>
    <x v="4"/>
    <n v="819"/>
    <n v="3276"/>
    <n v="4"/>
    <n v="1228.5"/>
    <n v="2047.5"/>
    <n v="2.5"/>
    <s v="CUST012"/>
    <x v="4"/>
    <x v="3"/>
    <x v="0"/>
  </r>
  <r>
    <x v="4"/>
    <x v="3"/>
    <s v="EMP003"/>
    <s v="Rachallee"/>
    <x v="4"/>
    <n v="1937"/>
    <n v="7748"/>
    <n v="4"/>
    <n v="2905.5"/>
    <n v="4842.5"/>
    <n v="2.5"/>
    <s v="CUST003"/>
    <x v="1"/>
    <x v="1"/>
    <x v="1"/>
  </r>
  <r>
    <x v="14"/>
    <x v="3"/>
    <s v="EMP008"/>
    <s v="Cassiea"/>
    <x v="7"/>
    <n v="2689"/>
    <n v="10756"/>
    <n v="4"/>
    <n v="4033.5"/>
    <n v="6722.5"/>
    <n v="2.5"/>
    <s v="CUST017"/>
    <x v="3"/>
    <x v="2"/>
    <x v="1"/>
  </r>
  <r>
    <x v="8"/>
    <x v="3"/>
    <s v="EMP005"/>
    <s v="Cynthiay"/>
    <x v="3"/>
    <n v="923"/>
    <n v="3692"/>
    <n v="4"/>
    <n v="1384.5"/>
    <n v="2307.5"/>
    <n v="2.5"/>
    <s v="CUST005"/>
    <x v="5"/>
    <x v="4"/>
    <x v="1"/>
  </r>
  <r>
    <x v="7"/>
    <x v="3"/>
    <s v="EMP001"/>
    <s v="Peterrr"/>
    <x v="0"/>
    <n v="1496"/>
    <n v="5984"/>
    <n v="4"/>
    <n v="2244"/>
    <n v="3740"/>
    <n v="2.5"/>
    <s v="CUST019"/>
    <x v="0"/>
    <x v="0"/>
    <x v="0"/>
  </r>
  <r>
    <x v="6"/>
    <x v="4"/>
    <s v="EMP002"/>
    <s v="Mariee"/>
    <x v="6"/>
    <n v="2300"/>
    <n v="9200"/>
    <n v="4"/>
    <n v="3450"/>
    <n v="5750"/>
    <n v="2.5"/>
    <s v="CUST011"/>
    <x v="1"/>
    <x v="1"/>
    <x v="0"/>
  </r>
  <r>
    <x v="4"/>
    <x v="4"/>
    <s v="EMP006"/>
    <s v="Angelan"/>
    <x v="8"/>
    <n v="2001"/>
    <n v="6003"/>
    <n v="3"/>
    <n v="2501.25"/>
    <n v="3501.75"/>
    <n v="1.75"/>
    <s v="CUST006"/>
    <x v="1"/>
    <x v="1"/>
    <x v="0"/>
  </r>
  <r>
    <x v="6"/>
    <x v="4"/>
    <s v="EMP003"/>
    <s v="Rachallee"/>
    <x v="4"/>
    <n v="1817"/>
    <n v="5451"/>
    <n v="3"/>
    <n v="2271.25"/>
    <n v="3179.75"/>
    <n v="1.75"/>
    <s v="CUST012"/>
    <x v="4"/>
    <x v="3"/>
    <x v="0"/>
  </r>
  <r>
    <x v="8"/>
    <x v="4"/>
    <s v="EMP006"/>
    <s v="Angelan"/>
    <x v="8"/>
    <n v="1326"/>
    <n v="3978"/>
    <n v="3"/>
    <n v="1657.5"/>
    <n v="2320.5"/>
    <n v="1.75"/>
    <s v="CUST015"/>
    <x v="6"/>
    <x v="1"/>
    <x v="0"/>
  </r>
  <r>
    <x v="15"/>
    <x v="4"/>
    <s v="EMP003"/>
    <s v="Rachallee"/>
    <x v="4"/>
    <n v="944"/>
    <n v="2832"/>
    <n v="3"/>
    <n v="1180"/>
    <n v="1652"/>
    <n v="1.75"/>
    <s v="CUST003"/>
    <x v="1"/>
    <x v="1"/>
    <x v="1"/>
  </r>
  <r>
    <x v="6"/>
    <x v="4"/>
    <s v="EMP001"/>
    <s v="Peterrr"/>
    <x v="0"/>
    <n v="2729"/>
    <n v="8187"/>
    <n v="3"/>
    <n v="3411.25"/>
    <n v="4775.75"/>
    <n v="1.75"/>
    <s v="CUST010"/>
    <x v="5"/>
    <x v="4"/>
    <x v="1"/>
  </r>
  <r>
    <x v="13"/>
    <x v="4"/>
    <s v="EMP007"/>
    <s v="Roberto"/>
    <x v="5"/>
    <n v="1874"/>
    <n v="5622"/>
    <n v="3"/>
    <n v="2342.5"/>
    <n v="3279.5"/>
    <n v="1.75"/>
    <s v="CUST007"/>
    <x v="6"/>
    <x v="1"/>
    <x v="0"/>
  </r>
  <r>
    <x v="5"/>
    <x v="4"/>
    <s v="EMP007"/>
    <s v="Roberto"/>
    <x v="5"/>
    <n v="2844"/>
    <n v="8532"/>
    <n v="3"/>
    <n v="3555"/>
    <n v="4977"/>
    <n v="1.75"/>
    <s v="CUST007"/>
    <x v="6"/>
    <x v="1"/>
    <x v="0"/>
  </r>
  <r>
    <x v="6"/>
    <x v="4"/>
    <s v="EMP008"/>
    <s v="Cassie"/>
    <x v="7"/>
    <n v="1582"/>
    <n v="4746"/>
    <n v="3"/>
    <n v="1977.5"/>
    <n v="2768.5"/>
    <n v="1.75"/>
    <s v="CUST017"/>
    <x v="3"/>
    <x v="2"/>
    <x v="1"/>
  </r>
  <r>
    <x v="9"/>
    <x v="4"/>
    <s v="EMP001"/>
    <s v="Peterrr"/>
    <x v="0"/>
    <n v="3245"/>
    <n v="9735"/>
    <n v="3"/>
    <n v="4056.25"/>
    <n v="5678.75"/>
    <n v="1.75"/>
    <s v="CUST001"/>
    <x v="4"/>
    <x v="3"/>
    <x v="0"/>
  </r>
  <r>
    <x v="10"/>
    <x v="4"/>
    <s v="EMP002"/>
    <s v="Mariee"/>
    <x v="6"/>
    <n v="2134"/>
    <n v="6402"/>
    <n v="3"/>
    <n v="2667.5"/>
    <n v="3734.5"/>
    <n v="1.75"/>
    <s v="CUST020"/>
    <x v="2"/>
    <x v="1"/>
    <x v="1"/>
  </r>
  <r>
    <x v="14"/>
    <x v="4"/>
    <s v="EMP008"/>
    <s v="Cassiea"/>
    <x v="7"/>
    <n v="2529"/>
    <n v="7587"/>
    <n v="3"/>
    <n v="3161.25"/>
    <n v="4425.75"/>
    <n v="1.75"/>
    <s v="CUST008"/>
    <x v="4"/>
    <x v="3"/>
    <x v="1"/>
  </r>
  <r>
    <x v="11"/>
    <x v="4"/>
    <s v="EMP003"/>
    <s v="Rachallee"/>
    <x v="4"/>
    <n v="2109"/>
    <n v="6327"/>
    <n v="3"/>
    <n v="2636.25"/>
    <n v="3690.75"/>
    <n v="1.75"/>
    <s v="CUST003"/>
    <x v="1"/>
    <x v="1"/>
    <x v="1"/>
  </r>
  <r>
    <x v="5"/>
    <x v="4"/>
    <s v="EMP009"/>
    <s v="Emiliem"/>
    <x v="1"/>
    <n v="1583"/>
    <n v="4749"/>
    <n v="3"/>
    <n v="1978.75"/>
    <n v="2770.25"/>
    <n v="1.75"/>
    <s v="CUST009"/>
    <x v="7"/>
    <x v="1"/>
    <x v="0"/>
  </r>
  <r>
    <x v="7"/>
    <x v="4"/>
    <s v="EMP006"/>
    <s v="Angela"/>
    <x v="8"/>
    <n v="1565"/>
    <n v="4695"/>
    <n v="3"/>
    <n v="1956.25"/>
    <n v="2738.75"/>
    <n v="1.75"/>
    <s v="CUST006"/>
    <x v="1"/>
    <x v="1"/>
    <x v="0"/>
  </r>
  <r>
    <x v="7"/>
    <x v="4"/>
    <s v="EMP002"/>
    <s v="Marie"/>
    <x v="6"/>
    <n v="1496"/>
    <n v="4488"/>
    <n v="3"/>
    <n v="1870"/>
    <n v="2618"/>
    <n v="1.75"/>
    <s v="CUST011"/>
    <x v="1"/>
    <x v="1"/>
    <x v="0"/>
  </r>
  <r>
    <x v="12"/>
    <x v="5"/>
    <s v="EMP001"/>
    <s v="Peterrr"/>
    <x v="0"/>
    <n v="866"/>
    <n v="2598"/>
    <n v="3"/>
    <n v="1082.5"/>
    <n v="1515.5"/>
    <n v="1.75"/>
    <s v="CUST019"/>
    <x v="0"/>
    <x v="0"/>
    <x v="0"/>
  </r>
  <r>
    <x v="13"/>
    <x v="5"/>
    <s v="EMP004"/>
    <s v="Ninai"/>
    <x v="2"/>
    <n v="923"/>
    <n v="5538"/>
    <n v="6"/>
    <n v="2538.25"/>
    <n v="2999.75"/>
    <n v="3.25"/>
    <s v="CUST013"/>
    <x v="2"/>
    <x v="1"/>
    <x v="0"/>
  </r>
  <r>
    <x v="7"/>
    <x v="5"/>
    <s v="EMP004"/>
    <s v="Ninai"/>
    <x v="2"/>
    <n v="2009"/>
    <n v="12054"/>
    <n v="6"/>
    <n v="5524.75"/>
    <n v="6529.25"/>
    <n v="3.25"/>
    <s v="CUST004"/>
    <x v="0"/>
    <x v="0"/>
    <x v="0"/>
  </r>
  <r>
    <x v="15"/>
    <x v="5"/>
    <s v="EMP005"/>
    <s v="Cynthiay"/>
    <x v="3"/>
    <n v="3851"/>
    <n v="23106"/>
    <n v="6"/>
    <n v="10590.25"/>
    <n v="12515.75"/>
    <n v="3.25"/>
    <s v="CUST014"/>
    <x v="3"/>
    <x v="2"/>
    <x v="1"/>
  </r>
  <r>
    <x v="6"/>
    <x v="5"/>
    <s v="EMP008"/>
    <s v="Cassiea"/>
    <x v="7"/>
    <n v="2431"/>
    <n v="14586"/>
    <n v="6"/>
    <n v="6685.25"/>
    <n v="7900.75"/>
    <n v="3.25"/>
    <s v="CUST008"/>
    <x v="4"/>
    <x v="3"/>
    <x v="1"/>
  </r>
  <r>
    <x v="4"/>
    <x v="5"/>
    <s v="EMP001"/>
    <s v="Peterrr"/>
    <x v="0"/>
    <n v="952"/>
    <n v="5712"/>
    <n v="6"/>
    <n v="2618"/>
    <n v="3094"/>
    <n v="3.25"/>
    <s v="CUST019"/>
    <x v="0"/>
    <x v="0"/>
    <x v="0"/>
  </r>
  <r>
    <x v="11"/>
    <x v="5"/>
    <s v="EMP001"/>
    <s v="Peterrr"/>
    <x v="0"/>
    <n v="1262"/>
    <n v="7572"/>
    <n v="6"/>
    <n v="3470.5"/>
    <n v="4101.5"/>
    <n v="3.25"/>
    <s v="CUST010"/>
    <x v="5"/>
    <x v="4"/>
    <x v="1"/>
  </r>
  <r>
    <x v="5"/>
    <x v="5"/>
    <s v="EMP003"/>
    <s v="Rachallee"/>
    <x v="4"/>
    <n v="1135"/>
    <n v="6810"/>
    <n v="6"/>
    <n v="3121.25"/>
    <n v="3688.75"/>
    <n v="3.25"/>
    <s v="CUST003"/>
    <x v="1"/>
    <x v="1"/>
    <x v="1"/>
  </r>
  <r>
    <x v="6"/>
    <x v="5"/>
    <s v="EMP002"/>
    <s v="Mariee"/>
    <x v="6"/>
    <n v="1582"/>
    <n v="9492"/>
    <n v="6"/>
    <n v="4350.5"/>
    <n v="5141.5"/>
    <n v="3.25"/>
    <s v="CUST011"/>
    <x v="1"/>
    <x v="1"/>
    <x v="0"/>
  </r>
  <r>
    <x v="8"/>
    <x v="5"/>
    <s v="EMP007"/>
    <s v="Roberto"/>
    <x v="5"/>
    <n v="598"/>
    <n v="3588"/>
    <n v="6"/>
    <n v="1644.5"/>
    <n v="1943.5"/>
    <n v="3.25"/>
    <s v="CUST016"/>
    <x v="4"/>
    <x v="3"/>
    <x v="0"/>
  </r>
  <r>
    <x v="12"/>
    <x v="5"/>
    <s v="EMP009"/>
    <s v="Emiliem"/>
    <x v="1"/>
    <n v="3794"/>
    <n v="22764"/>
    <n v="6"/>
    <n v="10433.5"/>
    <n v="12330.5"/>
    <n v="3.25"/>
    <s v="CUST018"/>
    <x v="1"/>
    <x v="1"/>
    <x v="1"/>
  </r>
  <r>
    <x v="10"/>
    <x v="5"/>
    <s v="EMP005"/>
    <s v="Cynthiay"/>
    <x v="3"/>
    <n v="567"/>
    <n v="3402"/>
    <n v="6"/>
    <n v="1559.25"/>
    <n v="1842.75"/>
    <n v="3.25"/>
    <s v="CUST014"/>
    <x v="3"/>
    <x v="2"/>
    <x v="1"/>
  </r>
  <r>
    <x v="7"/>
    <x v="5"/>
    <s v="EMP001"/>
    <s v="Peterrr"/>
    <x v="0"/>
    <n v="1269"/>
    <n v="7614"/>
    <n v="6"/>
    <n v="3489.75"/>
    <n v="4124.25"/>
    <n v="3.25"/>
    <s v="CUST010"/>
    <x v="5"/>
    <x v="4"/>
    <x v="1"/>
  </r>
  <r>
    <x v="9"/>
    <x v="5"/>
    <s v="EMP004"/>
    <s v="Nina"/>
    <x v="2"/>
    <n v="384"/>
    <n v="2304"/>
    <n v="6"/>
    <n v="1056"/>
    <n v="1248"/>
    <n v="3.25"/>
    <s v="CUST004"/>
    <x v="0"/>
    <x v="0"/>
    <x v="0"/>
  </r>
  <r>
    <x v="14"/>
    <x v="5"/>
    <s v="EMP002"/>
    <s v="Mariee"/>
    <x v="6"/>
    <n v="1808"/>
    <n v="10848"/>
    <n v="6"/>
    <n v="4972"/>
    <n v="5876"/>
    <n v="3.25"/>
    <s v="CUST020"/>
    <x v="2"/>
    <x v="1"/>
    <x v="1"/>
  </r>
  <r>
    <x v="5"/>
    <x v="0"/>
    <s v="EMP008"/>
    <s v="Cassiea"/>
    <x v="7"/>
    <n v="2632"/>
    <n v="15792"/>
    <n v="6"/>
    <n v="7238"/>
    <n v="8554"/>
    <n v="3.25"/>
    <s v="CUST008"/>
    <x v="4"/>
    <x v="3"/>
    <x v="1"/>
  </r>
  <r>
    <x v="9"/>
    <x v="0"/>
    <s v="EMP006"/>
    <s v="Angelan"/>
    <x v="8"/>
    <n v="3945"/>
    <n v="19725"/>
    <n v="5"/>
    <n v="7890"/>
    <n v="11835"/>
    <n v="3"/>
    <s v="CUST015"/>
    <x v="6"/>
    <x v="1"/>
    <x v="0"/>
  </r>
  <r>
    <x v="4"/>
    <x v="0"/>
    <s v="EMP004"/>
    <s v="Ninai"/>
    <x v="2"/>
    <n v="2296"/>
    <n v="11480"/>
    <n v="5"/>
    <n v="4592"/>
    <n v="6888"/>
    <n v="3"/>
    <s v="CUST004"/>
    <x v="0"/>
    <x v="0"/>
    <x v="0"/>
  </r>
  <r>
    <x v="11"/>
    <x v="0"/>
    <s v="EMP008"/>
    <s v="Cassiea"/>
    <x v="7"/>
    <n v="1030"/>
    <n v="5150"/>
    <n v="5"/>
    <n v="2060"/>
    <n v="3090"/>
    <n v="3"/>
    <s v="CUST008"/>
    <x v="4"/>
    <x v="3"/>
    <x v="1"/>
  </r>
  <r>
    <x v="5"/>
    <x v="0"/>
    <s v="EMP003"/>
    <s v="Rachallee"/>
    <x v="4"/>
    <n v="787"/>
    <n v="3935"/>
    <n v="5"/>
    <n v="1574"/>
    <n v="2361"/>
    <n v="3"/>
    <s v="CUST012"/>
    <x v="4"/>
    <x v="3"/>
    <x v="0"/>
  </r>
  <r>
    <x v="6"/>
    <x v="0"/>
    <s v="EMP006"/>
    <s v="Angelan"/>
    <x v="8"/>
    <n v="2155"/>
    <n v="10775"/>
    <n v="5"/>
    <n v="4310"/>
    <n v="6465"/>
    <n v="3"/>
    <s v="CUST015"/>
    <x v="6"/>
    <x v="1"/>
    <x v="0"/>
  </r>
  <r>
    <x v="11"/>
    <x v="0"/>
    <s v="EMP003"/>
    <s v="Rachallee"/>
    <x v="4"/>
    <n v="918"/>
    <n v="4590"/>
    <n v="5"/>
    <n v="1836"/>
    <n v="2754"/>
    <n v="3"/>
    <s v="CUST012"/>
    <x v="4"/>
    <x v="3"/>
    <x v="0"/>
  </r>
  <r>
    <x v="6"/>
    <x v="0"/>
    <s v="EMP002"/>
    <s v="Mariee"/>
    <x v="6"/>
    <n v="1055"/>
    <n v="5275"/>
    <n v="5"/>
    <n v="2110"/>
    <n v="3165"/>
    <n v="3"/>
    <s v="CUST020"/>
    <x v="2"/>
    <x v="1"/>
    <x v="1"/>
  </r>
  <r>
    <x v="9"/>
    <x v="0"/>
    <s v="EMP001"/>
    <s v="Peter"/>
    <x v="0"/>
    <n v="2435"/>
    <n v="12175"/>
    <n v="5"/>
    <n v="4870"/>
    <n v="7305"/>
    <n v="3"/>
    <s v="CUST019"/>
    <x v="0"/>
    <x v="0"/>
    <x v="0"/>
  </r>
  <r>
    <x v="5"/>
    <x v="0"/>
    <s v="EMP003"/>
    <s v="Rachallee"/>
    <x v="4"/>
    <n v="1901"/>
    <n v="9505"/>
    <n v="5"/>
    <n v="3802"/>
    <n v="5703"/>
    <n v="3"/>
    <s v="CUST003"/>
    <x v="1"/>
    <x v="1"/>
    <x v="1"/>
  </r>
  <r>
    <x v="6"/>
    <x v="0"/>
    <s v="EMP008"/>
    <s v="Cassiea"/>
    <x v="7"/>
    <n v="1287"/>
    <n v="6435"/>
    <n v="5"/>
    <n v="2574"/>
    <n v="3861"/>
    <n v="3"/>
    <s v="CUST008"/>
    <x v="4"/>
    <x v="3"/>
    <x v="1"/>
  </r>
  <r>
    <x v="12"/>
    <x v="0"/>
    <s v="EMP003"/>
    <s v="Rachallee"/>
    <x v="4"/>
    <n v="2988"/>
    <n v="14940"/>
    <n v="5"/>
    <n v="5976"/>
    <n v="8964"/>
    <n v="3"/>
    <s v="CUST003"/>
    <x v="1"/>
    <x v="1"/>
    <x v="1"/>
  </r>
  <r>
    <x v="4"/>
    <x v="0"/>
    <s v="EMP003"/>
    <s v="Rachallee"/>
    <x v="4"/>
    <n v="1303"/>
    <n v="6515"/>
    <n v="5"/>
    <n v="2606"/>
    <n v="3909"/>
    <n v="3"/>
    <s v="CUST003"/>
    <x v="1"/>
    <x v="1"/>
    <x v="1"/>
  </r>
  <r>
    <x v="8"/>
    <x v="0"/>
    <s v="EMP001"/>
    <s v="Peterrr"/>
    <x v="0"/>
    <n v="2385"/>
    <n v="11925"/>
    <n v="5"/>
    <n v="4770"/>
    <n v="7155"/>
    <n v="3"/>
    <s v="CUST010"/>
    <x v="5"/>
    <x v="4"/>
    <x v="1"/>
  </r>
  <r>
    <x v="10"/>
    <x v="0"/>
    <s v="EMP002"/>
    <s v="Mariee"/>
    <x v="6"/>
    <n v="2620"/>
    <n v="13100"/>
    <n v="5"/>
    <n v="5240"/>
    <n v="7860"/>
    <n v="3"/>
    <s v="CUST002"/>
    <x v="6"/>
    <x v="1"/>
    <x v="0"/>
  </r>
  <r>
    <x v="15"/>
    <x v="0"/>
    <s v="EMP009"/>
    <s v="Emiliem"/>
    <x v="1"/>
    <n v="3801"/>
    <n v="19005"/>
    <n v="5"/>
    <n v="7602"/>
    <n v="11403"/>
    <n v="3"/>
    <s v="CUST018"/>
    <x v="1"/>
    <x v="1"/>
    <x v="1"/>
  </r>
  <r>
    <x v="5"/>
    <x v="0"/>
    <s v="EMP006"/>
    <s v="Angela"/>
    <x v="8"/>
    <n v="1496"/>
    <n v="7480"/>
    <n v="5"/>
    <n v="2992"/>
    <n v="4488"/>
    <n v="3"/>
    <s v="CUST006"/>
    <x v="1"/>
    <x v="1"/>
    <x v="0"/>
  </r>
  <r>
    <x v="5"/>
    <x v="0"/>
    <s v="EMP004"/>
    <s v="Ninai"/>
    <x v="2"/>
    <n v="448"/>
    <n v="2240"/>
    <n v="5"/>
    <n v="896"/>
    <n v="1344"/>
    <n v="3"/>
    <s v="CUST004"/>
    <x v="0"/>
    <x v="0"/>
    <x v="0"/>
  </r>
  <r>
    <x v="13"/>
    <x v="0"/>
    <s v="EMP009"/>
    <s v="Emiliem"/>
    <x v="1"/>
    <n v="2101"/>
    <n v="10505"/>
    <n v="5"/>
    <n v="4202"/>
    <n v="6303"/>
    <n v="3"/>
    <s v="CUST009"/>
    <x v="7"/>
    <x v="1"/>
    <x v="0"/>
  </r>
  <r>
    <x v="10"/>
    <x v="0"/>
    <s v="EMP003"/>
    <s v="Rachallee"/>
    <x v="4"/>
    <n v="1535"/>
    <n v="7675"/>
    <n v="5"/>
    <n v="3070"/>
    <n v="4605"/>
    <n v="3"/>
    <s v="CUST003"/>
    <x v="1"/>
    <x v="1"/>
    <x v="1"/>
  </r>
  <r>
    <x v="7"/>
    <x v="0"/>
    <s v="EMP008"/>
    <s v="Cassiea"/>
    <x v="7"/>
    <n v="1227"/>
    <n v="6135"/>
    <n v="5"/>
    <n v="2454"/>
    <n v="3681"/>
    <n v="3"/>
    <s v="CUST008"/>
    <x v="4"/>
    <x v="3"/>
    <x v="1"/>
  </r>
  <r>
    <x v="14"/>
    <x v="0"/>
    <s v="EMP002"/>
    <s v="Mariee"/>
    <x v="6"/>
    <n v="1324"/>
    <n v="6620"/>
    <n v="5"/>
    <n v="2648"/>
    <n v="3972"/>
    <n v="3"/>
    <s v="CUST020"/>
    <x v="2"/>
    <x v="1"/>
    <x v="1"/>
  </r>
  <r>
    <x v="8"/>
    <x v="0"/>
    <s v="EMP007"/>
    <s v="Roberto"/>
    <x v="5"/>
    <n v="1954"/>
    <n v="9770"/>
    <n v="5"/>
    <n v="3908"/>
    <n v="5862"/>
    <n v="3"/>
    <s v="CUST007"/>
    <x v="6"/>
    <x v="1"/>
    <x v="0"/>
  </r>
  <r>
    <x v="15"/>
    <x v="0"/>
    <s v="EMP001"/>
    <s v="Peterrr"/>
    <x v="0"/>
    <n v="2532"/>
    <n v="12660"/>
    <n v="5"/>
    <n v="5064"/>
    <n v="7596"/>
    <n v="3"/>
    <s v="CUST010"/>
    <x v="5"/>
    <x v="4"/>
    <x v="1"/>
  </r>
  <r>
    <x v="12"/>
    <x v="0"/>
    <s v="EMP006"/>
    <s v="Angelan"/>
    <x v="8"/>
    <n v="2426"/>
    <n v="12130"/>
    <n v="5"/>
    <n v="4852"/>
    <n v="7278"/>
    <n v="3"/>
    <s v="CUST015"/>
    <x v="6"/>
    <x v="1"/>
    <x v="0"/>
  </r>
  <r>
    <x v="7"/>
    <x v="0"/>
    <s v="EMP003"/>
    <s v="Rachael"/>
    <x v="4"/>
    <n v="2441"/>
    <n v="12205"/>
    <n v="5"/>
    <n v="4882"/>
    <n v="7323"/>
    <n v="3"/>
    <s v="CUST012"/>
    <x v="4"/>
    <x v="3"/>
    <x v="0"/>
  </r>
  <r>
    <x v="14"/>
    <x v="0"/>
    <s v="EMP007"/>
    <s v="Roberto"/>
    <x v="5"/>
    <n v="1594"/>
    <n v="7970"/>
    <n v="5"/>
    <n v="3188"/>
    <n v="4782"/>
    <n v="3"/>
    <s v="CUST016"/>
    <x v="4"/>
    <x v="3"/>
    <x v="0"/>
  </r>
  <r>
    <x v="13"/>
    <x v="0"/>
    <s v="EMP006"/>
    <s v="Angelan"/>
    <x v="8"/>
    <n v="2696"/>
    <n v="13480"/>
    <n v="5"/>
    <n v="5392"/>
    <n v="8088"/>
    <n v="3"/>
    <s v="CUST006"/>
    <x v="1"/>
    <x v="1"/>
    <x v="0"/>
  </r>
  <r>
    <x v="7"/>
    <x v="0"/>
    <s v="EMP009"/>
    <s v="Emiliem"/>
    <x v="1"/>
    <n v="1393"/>
    <n v="6965"/>
    <n v="5"/>
    <n v="2786"/>
    <n v="4179"/>
    <n v="3"/>
    <s v="CUST018"/>
    <x v="1"/>
    <x v="1"/>
    <x v="1"/>
  </r>
  <r>
    <x v="7"/>
    <x v="0"/>
    <s v="EMP009"/>
    <s v="Emiliem"/>
    <x v="1"/>
    <n v="1731"/>
    <n v="8655"/>
    <n v="5"/>
    <n v="3462"/>
    <n v="5193"/>
    <n v="3"/>
    <s v="CUST009"/>
    <x v="7"/>
    <x v="1"/>
    <x v="0"/>
  </r>
  <r>
    <x v="6"/>
    <x v="1"/>
    <s v="EMP009"/>
    <s v="Emiliem"/>
    <x v="1"/>
    <n v="293"/>
    <n v="1465"/>
    <n v="5"/>
    <n v="586"/>
    <n v="879"/>
    <n v="3"/>
    <s v="CUST009"/>
    <x v="7"/>
    <x v="1"/>
    <x v="0"/>
  </r>
  <r>
    <x v="5"/>
    <x v="1"/>
    <s v="EMP002"/>
    <s v="Marie"/>
    <x v="6"/>
    <n v="1899"/>
    <n v="1899"/>
    <n v="1"/>
    <n v="379.8"/>
    <n v="1519.2"/>
    <n v="0.8"/>
    <s v="CUST020"/>
    <x v="2"/>
    <x v="1"/>
    <x v="1"/>
  </r>
  <r>
    <x v="12"/>
    <x v="1"/>
    <s v="EMP001"/>
    <s v="Peterrr"/>
    <x v="0"/>
    <n v="1376"/>
    <n v="1376"/>
    <n v="1"/>
    <n v="275.2"/>
    <n v="1100.8"/>
    <n v="0.79999999999999993"/>
    <s v="CUST001"/>
    <x v="4"/>
    <x v="3"/>
    <x v="0"/>
  </r>
  <r>
    <x v="5"/>
    <x v="1"/>
    <s v="EMP005"/>
    <s v="Cynthia"/>
    <x v="3"/>
    <n v="1901"/>
    <n v="1901"/>
    <n v="1"/>
    <n v="380.2"/>
    <n v="1520.8"/>
    <n v="0.79999999999999993"/>
    <s v="CUST005"/>
    <x v="5"/>
    <x v="4"/>
    <x v="1"/>
  </r>
  <r>
    <x v="10"/>
    <x v="1"/>
    <s v="EMP005"/>
    <s v="Cynthiay"/>
    <x v="3"/>
    <n v="544"/>
    <n v="544"/>
    <n v="1"/>
    <n v="108.8"/>
    <n v="435.2"/>
    <n v="0.79999999999999993"/>
    <s v="CUST014"/>
    <x v="3"/>
    <x v="2"/>
    <x v="1"/>
  </r>
  <r>
    <x v="6"/>
    <x v="1"/>
    <s v="EMP003"/>
    <s v="Rachallee"/>
    <x v="4"/>
    <n v="1287"/>
    <n v="1287"/>
    <n v="1"/>
    <n v="257.39999999999998"/>
    <n v="1029.5999999999999"/>
    <n v="0.79999999999999993"/>
    <s v="CUST012"/>
    <x v="4"/>
    <x v="3"/>
    <x v="0"/>
  </r>
  <r>
    <x v="9"/>
    <x v="1"/>
    <s v="EMP001"/>
    <s v="Peterrr"/>
    <x v="0"/>
    <n v="1385"/>
    <n v="1385"/>
    <n v="1"/>
    <n v="277"/>
    <n v="1108"/>
    <n v="0.8"/>
    <s v="CUST001"/>
    <x v="4"/>
    <x v="3"/>
    <x v="0"/>
  </r>
  <r>
    <x v="14"/>
    <x v="1"/>
    <s v="EMP004"/>
    <s v="Ninai"/>
    <x v="2"/>
    <n v="2342"/>
    <n v="2342"/>
    <n v="1"/>
    <n v="468.4"/>
    <n v="1873.6"/>
    <n v="0.79999999999999993"/>
    <s v="CUST013"/>
    <x v="2"/>
    <x v="1"/>
    <x v="0"/>
  </r>
  <r>
    <x v="7"/>
    <x v="1"/>
    <s v="EMP007"/>
    <s v="Roberto"/>
    <x v="5"/>
    <n v="1976"/>
    <n v="1976"/>
    <n v="1"/>
    <n v="395.2"/>
    <n v="1580.8"/>
    <n v="0.79999999999999993"/>
    <s v="CUST007"/>
    <x v="6"/>
    <x v="1"/>
    <x v="0"/>
  </r>
  <r>
    <x v="7"/>
    <x v="1"/>
    <s v="EMP008"/>
    <s v="Cassie"/>
    <x v="7"/>
    <n v="2181"/>
    <n v="2181"/>
    <n v="1"/>
    <n v="436.2"/>
    <n v="1744.8"/>
    <n v="0.79999999999999993"/>
    <s v="CUST008"/>
    <x v="4"/>
    <x v="3"/>
    <x v="1"/>
  </r>
  <r>
    <x v="8"/>
    <x v="1"/>
    <s v="EMP002"/>
    <s v="Mariee"/>
    <x v="6"/>
    <n v="2501"/>
    <n v="2501"/>
    <n v="1"/>
    <n v="500.2"/>
    <n v="2000.8"/>
    <n v="0.79999999999999993"/>
    <s v="CUST002"/>
    <x v="6"/>
    <x v="1"/>
    <x v="0"/>
  </r>
  <r>
    <x v="13"/>
    <x v="1"/>
    <s v="EMP005"/>
    <s v="Cynthiay"/>
    <x v="3"/>
    <n v="1562"/>
    <n v="1562"/>
    <n v="1"/>
    <n v="312.39999999999998"/>
    <n v="1249.5999999999999"/>
    <n v="0.79999999999999993"/>
    <s v="CUST005"/>
    <x v="5"/>
    <x v="4"/>
    <x v="1"/>
  </r>
  <r>
    <x v="11"/>
    <x v="1"/>
    <s v="EMP007"/>
    <s v="Roberto"/>
    <x v="5"/>
    <n v="1666"/>
    <n v="1666"/>
    <n v="1"/>
    <n v="333.2"/>
    <n v="1332.8"/>
    <n v="0.79999999999999993"/>
    <s v="CUST007"/>
    <x v="6"/>
    <x v="1"/>
    <x v="0"/>
  </r>
  <r>
    <x v="6"/>
    <x v="1"/>
    <s v="EMP006"/>
    <s v="Angelan"/>
    <x v="8"/>
    <n v="2072"/>
    <n v="2072"/>
    <n v="1"/>
    <n v="414.4"/>
    <n v="1657.6"/>
    <n v="0.79999999999999993"/>
    <s v="CUST006"/>
    <x v="1"/>
    <x v="1"/>
    <x v="0"/>
  </r>
  <r>
    <x v="15"/>
    <x v="1"/>
    <s v="EMP002"/>
    <s v="Mariee"/>
    <x v="6"/>
    <n v="1773"/>
    <n v="1773"/>
    <n v="1"/>
    <n v="354.6"/>
    <n v="1418.4"/>
    <n v="0.8"/>
    <s v="CUST011"/>
    <x v="1"/>
    <x v="1"/>
    <x v="0"/>
  </r>
  <r>
    <x v="4"/>
    <x v="2"/>
    <s v="EMP004"/>
    <s v="Ninai"/>
    <x v="2"/>
    <n v="293"/>
    <n v="293"/>
    <n v="1"/>
    <n v="58.6"/>
    <n v="234.4"/>
    <n v="0.8"/>
    <s v="CUST004"/>
    <x v="0"/>
    <x v="0"/>
    <x v="0"/>
  </r>
  <r>
    <x v="4"/>
    <x v="2"/>
    <s v="EMP004"/>
    <s v="Ninai"/>
    <x v="2"/>
    <n v="2750"/>
    <n v="13750"/>
    <n v="5"/>
    <n v="6050"/>
    <n v="7700"/>
    <n v="2.8"/>
    <s v="CUST004"/>
    <x v="0"/>
    <x v="0"/>
    <x v="0"/>
  </r>
  <r>
    <x v="5"/>
    <x v="2"/>
    <s v="EMP009"/>
    <s v="Emilie"/>
    <x v="1"/>
    <n v="1899"/>
    <n v="9495"/>
    <n v="5"/>
    <n v="4177.8"/>
    <n v="5317.2"/>
    <n v="2.8"/>
    <s v="CUST018"/>
    <x v="1"/>
    <x v="1"/>
    <x v="1"/>
  </r>
  <r>
    <x v="14"/>
    <x v="2"/>
    <s v="EMP006"/>
    <s v="Angelan"/>
    <x v="8"/>
    <n v="941"/>
    <n v="4705"/>
    <n v="5"/>
    <n v="2070.1999999999998"/>
    <n v="2634.8"/>
    <n v="2.8000000000000003"/>
    <s v="CUST006"/>
    <x v="1"/>
    <x v="1"/>
    <x v="0"/>
  </r>
  <r>
    <x v="9"/>
    <x v="2"/>
    <s v="EMP008"/>
    <s v="Cassiea"/>
    <x v="7"/>
    <n v="1988"/>
    <n v="9940"/>
    <n v="5"/>
    <n v="4373.6000000000004"/>
    <n v="5566.4"/>
    <n v="2.8"/>
    <s v="CUST017"/>
    <x v="3"/>
    <x v="2"/>
    <x v="1"/>
  </r>
  <r>
    <x v="10"/>
    <x v="2"/>
    <s v="EMP001"/>
    <s v="Peterrr"/>
    <x v="0"/>
    <n v="2876"/>
    <n v="14380"/>
    <n v="5"/>
    <n v="6327.2"/>
    <n v="8052.8"/>
    <n v="2.8000000000000003"/>
    <s v="CUST010"/>
    <x v="5"/>
    <x v="4"/>
    <x v="1"/>
  </r>
  <r>
    <x v="6"/>
    <x v="2"/>
    <s v="EMP008"/>
    <s v="Cassiea"/>
    <x v="7"/>
    <n v="2072"/>
    <n v="10360"/>
    <n v="5"/>
    <n v="4558.3999999999996"/>
    <n v="5801.6"/>
    <n v="2.8000000000000003"/>
    <s v="CUST017"/>
    <x v="3"/>
    <x v="2"/>
    <x v="1"/>
  </r>
  <r>
    <x v="6"/>
    <x v="2"/>
    <s v="EMP006"/>
    <s v="Angelan"/>
    <x v="8"/>
    <n v="853"/>
    <n v="4265"/>
    <n v="5"/>
    <n v="1876.6"/>
    <n v="2388.4"/>
    <n v="2.8000000000000003"/>
    <s v="CUST006"/>
    <x v="1"/>
    <x v="1"/>
    <x v="0"/>
  </r>
  <r>
    <x v="11"/>
    <x v="2"/>
    <s v="EMP001"/>
    <s v="Peterrr"/>
    <x v="0"/>
    <n v="1433"/>
    <n v="7165"/>
    <n v="5"/>
    <n v="3152.6"/>
    <n v="4012.4"/>
    <n v="2.8000000000000003"/>
    <s v="CUST001"/>
    <x v="4"/>
    <x v="3"/>
    <x v="0"/>
  </r>
  <r>
    <x v="12"/>
    <x v="2"/>
    <s v="EMP002"/>
    <s v="Mariee"/>
    <x v="6"/>
    <n v="3422"/>
    <n v="17110"/>
    <n v="5"/>
    <n v="7528.4"/>
    <n v="9581.6"/>
    <n v="2.8000000000000003"/>
    <s v="CUST011"/>
    <x v="1"/>
    <x v="1"/>
    <x v="0"/>
  </r>
  <r>
    <x v="5"/>
    <x v="2"/>
    <s v="EMP002"/>
    <s v="Mariee"/>
    <x v="6"/>
    <n v="1190"/>
    <n v="5950"/>
    <n v="5"/>
    <n v="2618"/>
    <n v="3332"/>
    <n v="2.8"/>
    <s v="CUST002"/>
    <x v="6"/>
    <x v="1"/>
    <x v="0"/>
  </r>
  <r>
    <x v="7"/>
    <x v="2"/>
    <s v="EMP004"/>
    <s v="Ninai"/>
    <x v="2"/>
    <n v="1393"/>
    <n v="6965"/>
    <n v="5"/>
    <n v="3064.6"/>
    <n v="3900.4"/>
    <n v="2.8000000000000003"/>
    <s v="CUST004"/>
    <x v="0"/>
    <x v="0"/>
    <x v="0"/>
  </r>
  <r>
    <x v="13"/>
    <x v="2"/>
    <s v="EMP009"/>
    <s v="Emiliem"/>
    <x v="1"/>
    <n v="2475"/>
    <n v="12375"/>
    <n v="5"/>
    <n v="5445"/>
    <n v="6930"/>
    <n v="2.8"/>
    <s v="CUST009"/>
    <x v="7"/>
    <x v="1"/>
    <x v="0"/>
  </r>
  <r>
    <x v="7"/>
    <x v="2"/>
    <s v="EMP004"/>
    <s v="Ninai"/>
    <x v="2"/>
    <n v="1731"/>
    <n v="8655"/>
    <n v="5"/>
    <n v="3808.2"/>
    <n v="4846.8"/>
    <n v="2.8000000000000003"/>
    <s v="CUST013"/>
    <x v="2"/>
    <x v="1"/>
    <x v="0"/>
  </r>
  <r>
    <x v="8"/>
    <x v="3"/>
    <s v="EMP003"/>
    <s v="Rachallee"/>
    <x v="4"/>
    <n v="2475"/>
    <n v="12375"/>
    <n v="5"/>
    <n v="5445"/>
    <n v="6930"/>
    <n v="2.8"/>
    <s v="CUST003"/>
    <x v="1"/>
    <x v="1"/>
    <x v="1"/>
  </r>
  <r>
    <x v="5"/>
    <x v="3"/>
    <s v="EMP007"/>
    <s v="Roberto"/>
    <x v="5"/>
    <n v="2178"/>
    <n v="8712"/>
    <n v="4"/>
    <n v="3267"/>
    <n v="5445"/>
    <n v="2.5"/>
    <s v="CUST007"/>
    <x v="6"/>
    <x v="1"/>
    <x v="0"/>
  </r>
  <r>
    <x v="10"/>
    <x v="3"/>
    <s v="EMP006"/>
    <s v="Angela"/>
    <x v="8"/>
    <n v="2671"/>
    <n v="10684"/>
    <n v="4"/>
    <n v="4006.5"/>
    <n v="6677.5"/>
    <n v="2.5"/>
    <s v="CUST006"/>
    <x v="1"/>
    <x v="1"/>
    <x v="0"/>
  </r>
  <r>
    <x v="6"/>
    <x v="3"/>
    <s v="EMP004"/>
    <s v="Ninai"/>
    <x v="2"/>
    <n v="2155"/>
    <n v="8620"/>
    <n v="4"/>
    <n v="3232.5"/>
    <n v="5387.5"/>
    <n v="2.5"/>
    <s v="CUST013"/>
    <x v="2"/>
    <x v="1"/>
    <x v="0"/>
  </r>
  <r>
    <x v="15"/>
    <x v="3"/>
    <s v="EMP003"/>
    <s v="Rachallee"/>
    <x v="4"/>
    <n v="4244"/>
    <n v="16976"/>
    <n v="4"/>
    <n v="6366"/>
    <n v="10610"/>
    <n v="2.5"/>
    <s v="CUST003"/>
    <x v="1"/>
    <x v="1"/>
    <x v="1"/>
  </r>
  <r>
    <x v="4"/>
    <x v="3"/>
    <s v="EMP002"/>
    <s v="Marie"/>
    <x v="6"/>
    <n v="1865"/>
    <n v="7460"/>
    <n v="4"/>
    <n v="2797.5"/>
    <n v="4662.5"/>
    <n v="2.5"/>
    <s v="CUST002"/>
    <x v="6"/>
    <x v="1"/>
    <x v="0"/>
  </r>
  <r>
    <x v="11"/>
    <x v="3"/>
    <s v="EMP002"/>
    <s v="Mariee"/>
    <x v="6"/>
    <n v="1563"/>
    <n v="6252"/>
    <n v="4"/>
    <n v="2344.5"/>
    <n v="3907.5"/>
    <n v="2.5"/>
    <s v="CUST002"/>
    <x v="6"/>
    <x v="1"/>
    <x v="0"/>
  </r>
  <r>
    <x v="6"/>
    <x v="3"/>
    <s v="EMP009"/>
    <s v="Emiliem"/>
    <x v="1"/>
    <n v="2487"/>
    <n v="9948"/>
    <n v="4"/>
    <n v="3730.5"/>
    <n v="6217.5"/>
    <n v="2.5"/>
    <s v="CUST009"/>
    <x v="7"/>
    <x v="1"/>
    <x v="0"/>
  </r>
  <r>
    <x v="5"/>
    <x v="3"/>
    <s v="EMP009"/>
    <s v="Emiliem"/>
    <x v="1"/>
    <n v="448"/>
    <n v="1792"/>
    <n v="4"/>
    <n v="672"/>
    <n v="1120"/>
    <n v="2.5"/>
    <s v="CUST009"/>
    <x v="7"/>
    <x v="1"/>
    <x v="0"/>
  </r>
  <r>
    <x v="7"/>
    <x v="3"/>
    <s v="EMP001"/>
    <s v="Peterrr"/>
    <x v="0"/>
    <n v="2181"/>
    <n v="8724"/>
    <n v="4"/>
    <n v="3271.5"/>
    <n v="5452.5"/>
    <n v="2.5"/>
    <s v="CUST019"/>
    <x v="0"/>
    <x v="0"/>
    <x v="0"/>
  </r>
  <r>
    <x v="14"/>
    <x v="3"/>
    <s v="EMP002"/>
    <s v="Mariee"/>
    <x v="6"/>
    <n v="490"/>
    <n v="1960"/>
    <n v="4"/>
    <n v="735"/>
    <n v="1225"/>
    <n v="2.5"/>
    <s v="CUST020"/>
    <x v="2"/>
    <x v="1"/>
    <x v="1"/>
  </r>
  <r>
    <x v="7"/>
    <x v="3"/>
    <s v="EMP001"/>
    <s v="Peter"/>
    <x v="0"/>
    <n v="2441"/>
    <n v="9764"/>
    <n v="4"/>
    <n v="3661.5"/>
    <n v="6102.5"/>
    <n v="2.5"/>
    <s v="CUST001"/>
    <x v="4"/>
    <x v="3"/>
    <x v="0"/>
  </r>
  <r>
    <x v="9"/>
    <x v="3"/>
    <s v="EMP003"/>
    <s v="Rachallee"/>
    <x v="4"/>
    <n v="2522"/>
    <n v="10088"/>
    <n v="4"/>
    <n v="3783"/>
    <n v="6305"/>
    <n v="2.5"/>
    <s v="CUST012"/>
    <x v="4"/>
    <x v="3"/>
    <x v="0"/>
  </r>
  <r>
    <x v="8"/>
    <x v="3"/>
    <s v="EMP003"/>
    <s v="Rachallee"/>
    <x v="4"/>
    <n v="1790"/>
    <n v="7160"/>
    <n v="4"/>
    <n v="2685"/>
    <n v="4475"/>
    <n v="2.5"/>
    <s v="CUST012"/>
    <x v="4"/>
    <x v="3"/>
    <x v="0"/>
  </r>
  <r>
    <x v="13"/>
    <x v="4"/>
    <s v="EMP006"/>
    <s v="Angelan"/>
    <x v="8"/>
    <n v="1174"/>
    <n v="4696"/>
    <n v="4"/>
    <n v="1761"/>
    <n v="2935"/>
    <n v="2.5"/>
    <s v="CUST015"/>
    <x v="6"/>
    <x v="1"/>
    <x v="0"/>
  </r>
  <r>
    <x v="5"/>
    <x v="4"/>
    <s v="EMP004"/>
    <s v="Nina"/>
    <x v="2"/>
    <n v="2178"/>
    <n v="6534"/>
    <n v="3"/>
    <n v="2722.5"/>
    <n v="3811.5"/>
    <n v="1.75"/>
    <s v="CUST013"/>
    <x v="2"/>
    <x v="1"/>
    <x v="0"/>
  </r>
  <r>
    <x v="10"/>
    <x v="4"/>
    <s v="EMP007"/>
    <s v="Robert"/>
    <x v="5"/>
    <n v="2151"/>
    <n v="6453"/>
    <n v="3"/>
    <n v="2688.75"/>
    <n v="3764.25"/>
    <n v="1.75"/>
    <s v="CUST007"/>
    <x v="6"/>
    <x v="1"/>
    <x v="0"/>
  </r>
  <r>
    <x v="5"/>
    <x v="4"/>
    <s v="EMP009"/>
    <s v="Emiliem"/>
    <x v="1"/>
    <n v="787"/>
    <n v="2361"/>
    <n v="3"/>
    <n v="983.75"/>
    <n v="1377.25"/>
    <n v="1.75"/>
    <s v="CUST009"/>
    <x v="7"/>
    <x v="1"/>
    <x v="0"/>
  </r>
  <r>
    <x v="14"/>
    <x v="4"/>
    <s v="EMP001"/>
    <s v="Peterrr"/>
    <x v="0"/>
    <n v="1744"/>
    <n v="5232"/>
    <n v="3"/>
    <n v="2180"/>
    <n v="3052"/>
    <n v="1.75"/>
    <s v="CUST019"/>
    <x v="0"/>
    <x v="0"/>
    <x v="0"/>
  </r>
  <r>
    <x v="11"/>
    <x v="4"/>
    <s v="EMP005"/>
    <s v="Cynthiay"/>
    <x v="3"/>
    <n v="866"/>
    <n v="2598"/>
    <n v="3"/>
    <n v="1082.5"/>
    <n v="1515.5"/>
    <n v="1.75"/>
    <s v="CUST005"/>
    <x v="5"/>
    <x v="4"/>
    <x v="1"/>
  </r>
  <r>
    <x v="7"/>
    <x v="4"/>
    <s v="EMP007"/>
    <s v="Roberto"/>
    <x v="5"/>
    <n v="2177"/>
    <n v="6531"/>
    <n v="3"/>
    <n v="2721.25"/>
    <n v="3809.75"/>
    <n v="1.75"/>
    <s v="CUST016"/>
    <x v="4"/>
    <x v="3"/>
    <x v="0"/>
  </r>
  <r>
    <x v="6"/>
    <x v="4"/>
    <s v="EMP001"/>
    <s v="Peterrr"/>
    <x v="0"/>
    <n v="2487"/>
    <n v="7461"/>
    <n v="3"/>
    <n v="3108.75"/>
    <n v="4352.25"/>
    <n v="1.75"/>
    <s v="CUST019"/>
    <x v="0"/>
    <x v="0"/>
    <x v="0"/>
  </r>
  <r>
    <x v="15"/>
    <x v="4"/>
    <s v="EMP002"/>
    <s v="Mariee"/>
    <x v="6"/>
    <n v="1739"/>
    <n v="5217"/>
    <n v="3"/>
    <n v="2173.75"/>
    <n v="3043.25"/>
    <n v="1.75"/>
    <s v="CUST002"/>
    <x v="6"/>
    <x v="1"/>
    <x v="0"/>
  </r>
  <r>
    <x v="4"/>
    <x v="4"/>
    <s v="EMP009"/>
    <s v="Emiliem"/>
    <x v="1"/>
    <n v="959"/>
    <n v="2877"/>
    <n v="3"/>
    <n v="1198.75"/>
    <n v="1678.25"/>
    <n v="1.75"/>
    <s v="CUST009"/>
    <x v="7"/>
    <x v="1"/>
    <x v="0"/>
  </r>
  <r>
    <x v="15"/>
    <x v="4"/>
    <s v="EMP002"/>
    <s v="Mariee"/>
    <x v="6"/>
    <n v="575"/>
    <n v="1725"/>
    <n v="3"/>
    <n v="718.75"/>
    <n v="1006.25"/>
    <n v="1.75"/>
    <s v="CUST011"/>
    <x v="1"/>
    <x v="1"/>
    <x v="0"/>
  </r>
  <r>
    <x v="13"/>
    <x v="4"/>
    <s v="EMP009"/>
    <s v="Emiliem"/>
    <x v="1"/>
    <n v="381"/>
    <n v="1143"/>
    <n v="3"/>
    <n v="476.25"/>
    <n v="666.75"/>
    <n v="1.75"/>
    <s v="CUST018"/>
    <x v="1"/>
    <x v="1"/>
    <x v="1"/>
  </r>
  <r>
    <x v="7"/>
    <x v="4"/>
    <s v="EMP008"/>
    <s v="Cassiea"/>
    <x v="7"/>
    <n v="1227"/>
    <n v="3681"/>
    <n v="3"/>
    <n v="1533.75"/>
    <n v="2147.25"/>
    <n v="1.75"/>
    <s v="CUST017"/>
    <x v="3"/>
    <x v="2"/>
    <x v="1"/>
  </r>
  <r>
    <x v="9"/>
    <x v="4"/>
    <s v="EMP002"/>
    <s v="Mariee"/>
    <x v="6"/>
    <n v="1734"/>
    <n v="5202"/>
    <n v="3"/>
    <n v="2167.5"/>
    <n v="3034.5"/>
    <n v="1.75"/>
    <s v="CUST020"/>
    <x v="2"/>
    <x v="1"/>
    <x v="1"/>
  </r>
  <r>
    <x v="12"/>
    <x v="4"/>
    <s v="EMP008"/>
    <s v="Cassiea"/>
    <x v="7"/>
    <n v="3875"/>
    <n v="11625"/>
    <n v="3"/>
    <n v="4843.75"/>
    <n v="6781.25"/>
    <n v="1.75"/>
    <s v="CUST017"/>
    <x v="3"/>
    <x v="2"/>
    <x v="1"/>
  </r>
  <r>
    <x v="8"/>
    <x v="4"/>
    <s v="EMP002"/>
    <s v="Marie"/>
    <x v="6"/>
    <n v="1491"/>
    <n v="4473"/>
    <n v="3"/>
    <n v="1863.75"/>
    <n v="2609.25"/>
    <n v="1.75"/>
    <s v="CUST020"/>
    <x v="2"/>
    <x v="1"/>
    <x v="1"/>
  </r>
  <r>
    <x v="6"/>
    <x v="5"/>
    <s v="EMP001"/>
    <s v="Peter"/>
    <x v="0"/>
    <n v="293"/>
    <n v="879"/>
    <n v="3"/>
    <n v="366.25"/>
    <n v="512.75"/>
    <n v="1.75"/>
    <s v="CUST010"/>
    <x v="5"/>
    <x v="4"/>
    <x v="1"/>
  </r>
  <r>
    <x v="4"/>
    <x v="5"/>
    <s v="EMP002"/>
    <s v="Mariee"/>
    <x v="6"/>
    <n v="1804"/>
    <n v="10824"/>
    <n v="6"/>
    <n v="4961"/>
    <n v="5863"/>
    <n v="3.25"/>
    <s v="CUST020"/>
    <x v="2"/>
    <x v="1"/>
    <x v="1"/>
  </r>
  <r>
    <x v="14"/>
    <x v="5"/>
    <s v="EMP006"/>
    <s v="Angelan"/>
    <x v="8"/>
    <n v="639"/>
    <n v="3834"/>
    <n v="6"/>
    <n v="1757.25"/>
    <n v="2076.75"/>
    <n v="3.25"/>
    <s v="CUST006"/>
    <x v="1"/>
    <x v="1"/>
    <x v="0"/>
  </r>
  <r>
    <x v="15"/>
    <x v="5"/>
    <s v="EMP005"/>
    <s v="Cynthiay"/>
    <x v="3"/>
    <n v="3864"/>
    <n v="23184"/>
    <n v="6"/>
    <n v="10626"/>
    <n v="12558"/>
    <n v="3.25"/>
    <s v="CUST005"/>
    <x v="5"/>
    <x v="4"/>
    <x v="1"/>
  </r>
  <r>
    <x v="6"/>
    <x v="5"/>
    <s v="EMP002"/>
    <s v="Mariee"/>
    <x v="6"/>
    <n v="1055"/>
    <n v="6330"/>
    <n v="6"/>
    <n v="2901.25"/>
    <n v="3428.75"/>
    <n v="3.25"/>
    <s v="CUST011"/>
    <x v="1"/>
    <x v="1"/>
    <x v="0"/>
  </r>
  <r>
    <x v="7"/>
    <x v="5"/>
    <s v="EMP007"/>
    <s v="Roberto"/>
    <x v="5"/>
    <n v="2177"/>
    <n v="13062"/>
    <n v="6"/>
    <n v="5986.75"/>
    <n v="7075.25"/>
    <n v="3.25"/>
    <s v="CUST007"/>
    <x v="6"/>
    <x v="1"/>
    <x v="0"/>
  </r>
  <r>
    <x v="13"/>
    <x v="5"/>
    <s v="EMP009"/>
    <s v="Emiliem"/>
    <x v="1"/>
    <n v="1579"/>
    <n v="9474"/>
    <n v="6"/>
    <n v="4342.25"/>
    <n v="5131.75"/>
    <n v="3.25"/>
    <s v="CUST009"/>
    <x v="7"/>
    <x v="1"/>
    <x v="0"/>
  </r>
  <r>
    <x v="5"/>
    <x v="5"/>
    <s v="EMP001"/>
    <s v="Peterrr"/>
    <x v="0"/>
    <n v="1496"/>
    <n v="8976"/>
    <n v="6"/>
    <n v="4114"/>
    <n v="4862"/>
    <n v="3.25"/>
    <s v="CUST019"/>
    <x v="0"/>
    <x v="0"/>
    <x v="0"/>
  </r>
  <r>
    <x v="12"/>
    <x v="5"/>
    <s v="EMP004"/>
    <s v="Ninai"/>
    <x v="2"/>
    <n v="1659"/>
    <n v="9954"/>
    <n v="6"/>
    <n v="4562.25"/>
    <n v="5391.75"/>
    <n v="3.25"/>
    <s v="CUST013"/>
    <x v="2"/>
    <x v="1"/>
    <x v="0"/>
  </r>
  <r>
    <x v="7"/>
    <x v="5"/>
    <s v="EMP005"/>
    <s v="Cynthiay"/>
    <x v="3"/>
    <n v="1976"/>
    <n v="11856"/>
    <n v="6"/>
    <n v="5434"/>
    <n v="6422"/>
    <n v="3.25"/>
    <s v="CUST005"/>
    <x v="5"/>
    <x v="4"/>
    <x v="1"/>
  </r>
  <r>
    <x v="8"/>
    <x v="5"/>
    <s v="EMP007"/>
    <s v="Roberto"/>
    <x v="5"/>
    <n v="1967"/>
    <n v="11802"/>
    <n v="6"/>
    <n v="5409.25"/>
    <n v="6392.75"/>
    <n v="3.25"/>
    <s v="CUST007"/>
    <x v="6"/>
    <x v="1"/>
    <x v="0"/>
  </r>
  <r>
    <x v="12"/>
    <x v="5"/>
    <s v="EMP001"/>
    <s v="Peterrr"/>
    <x v="0"/>
    <n v="639"/>
    <n v="3834"/>
    <n v="6"/>
    <n v="1757.25"/>
    <n v="2076.75"/>
    <n v="3.25"/>
    <s v="CUST010"/>
    <x v="5"/>
    <x v="4"/>
    <x v="1"/>
  </r>
  <r>
    <x v="6"/>
    <x v="5"/>
    <s v="EMP002"/>
    <s v="Mariee"/>
    <x v="6"/>
    <n v="853"/>
    <n v="5118"/>
    <n v="6"/>
    <n v="2345.75"/>
    <n v="2772.25"/>
    <n v="3.25"/>
    <s v="CUST011"/>
    <x v="1"/>
    <x v="1"/>
    <x v="0"/>
  </r>
  <r>
    <x v="9"/>
    <x v="5"/>
    <s v="EMP004"/>
    <s v="Ninai"/>
    <x v="2"/>
    <n v="3998"/>
    <n v="23988"/>
    <n v="6"/>
    <n v="10994.5"/>
    <n v="12993.5"/>
    <n v="3.25"/>
    <s v="CUST013"/>
    <x v="2"/>
    <x v="1"/>
    <x v="0"/>
  </r>
  <r>
    <x v="5"/>
    <x v="5"/>
    <s v="EMP002"/>
    <s v="Mariee"/>
    <x v="6"/>
    <n v="1190"/>
    <n v="7140"/>
    <n v="6"/>
    <n v="3272.5"/>
    <n v="3867.5"/>
    <n v="3.25"/>
    <s v="CUST020"/>
    <x v="2"/>
    <x v="1"/>
    <x v="1"/>
  </r>
  <r>
    <x v="11"/>
    <x v="5"/>
    <s v="EMP002"/>
    <s v="Marie"/>
    <x v="6"/>
    <n v="2826"/>
    <n v="16956"/>
    <n v="6"/>
    <n v="7771.5"/>
    <n v="9184.5"/>
    <n v="3.25"/>
    <s v="CUST020"/>
    <x v="2"/>
    <x v="1"/>
    <x v="1"/>
  </r>
  <r>
    <x v="10"/>
    <x v="0"/>
    <s v="EMP005"/>
    <s v="Cynthiay"/>
    <x v="3"/>
    <n v="663"/>
    <n v="3978"/>
    <n v="6"/>
    <n v="1823.25"/>
    <n v="2154.75"/>
    <n v="3.25"/>
    <s v="CUST014"/>
    <x v="3"/>
    <x v="2"/>
    <x v="1"/>
  </r>
  <r>
    <x v="5"/>
    <x v="0"/>
    <s v="EMP002"/>
    <s v="Mariee"/>
    <x v="6"/>
    <n v="1006"/>
    <n v="5030"/>
    <n v="5"/>
    <n v="2012"/>
    <n v="3018"/>
    <n v="3"/>
    <s v="CUST002"/>
    <x v="6"/>
    <x v="1"/>
    <x v="0"/>
  </r>
  <r>
    <x v="12"/>
    <x v="0"/>
    <s v="EMP004"/>
    <s v="Ninai"/>
    <x v="2"/>
    <n v="367"/>
    <n v="1835"/>
    <n v="5"/>
    <n v="734"/>
    <n v="1101"/>
    <n v="3"/>
    <s v="CUST013"/>
    <x v="2"/>
    <x v="1"/>
    <x v="0"/>
  </r>
  <r>
    <x v="6"/>
    <x v="0"/>
    <s v="EMP006"/>
    <s v="Angelan"/>
    <x v="8"/>
    <n v="1513"/>
    <n v="7565"/>
    <n v="5"/>
    <n v="3026"/>
    <n v="4539"/>
    <n v="3"/>
    <s v="CUST015"/>
    <x v="6"/>
    <x v="1"/>
    <x v="0"/>
  </r>
  <r>
    <x v="10"/>
    <x v="0"/>
    <s v="EMP003"/>
    <s v="Rachallee"/>
    <x v="4"/>
    <n v="747"/>
    <n v="3735"/>
    <n v="5"/>
    <n v="1494"/>
    <n v="2241"/>
    <n v="3"/>
    <s v="CUST012"/>
    <x v="4"/>
    <x v="3"/>
    <x v="0"/>
  </r>
  <r>
    <x v="11"/>
    <x v="0"/>
    <s v="EMP001"/>
    <s v="Peterrr"/>
    <x v="0"/>
    <n v="1728"/>
    <n v="8640"/>
    <n v="5"/>
    <n v="3456"/>
    <n v="5184"/>
    <n v="3"/>
    <s v="CUST019"/>
    <x v="0"/>
    <x v="0"/>
    <x v="0"/>
  </r>
  <r>
    <x v="5"/>
    <x v="0"/>
    <s v="EMP008"/>
    <s v="Cassiea"/>
    <x v="7"/>
    <n v="689"/>
    <n v="3445"/>
    <n v="5"/>
    <n v="1378"/>
    <n v="2067"/>
    <n v="3"/>
    <s v="CUST008"/>
    <x v="4"/>
    <x v="3"/>
    <x v="1"/>
  </r>
  <r>
    <x v="5"/>
    <x v="0"/>
    <s v="EMP003"/>
    <s v="Rachallee"/>
    <x v="4"/>
    <n v="1570"/>
    <n v="7850"/>
    <n v="5"/>
    <n v="3140"/>
    <n v="4710"/>
    <n v="3"/>
    <s v="CUST003"/>
    <x v="1"/>
    <x v="1"/>
    <x v="1"/>
  </r>
  <r>
    <x v="6"/>
    <x v="0"/>
    <s v="EMP001"/>
    <s v="Peterrr"/>
    <x v="0"/>
    <n v="1706"/>
    <n v="8530"/>
    <n v="5"/>
    <n v="3412"/>
    <n v="5118"/>
    <n v="3"/>
    <s v="CUST001"/>
    <x v="4"/>
    <x v="3"/>
    <x v="0"/>
  </r>
  <r>
    <x v="8"/>
    <x v="0"/>
    <s v="EMP006"/>
    <s v="Angelan"/>
    <x v="8"/>
    <n v="795"/>
    <n v="3975"/>
    <n v="5"/>
    <n v="1590"/>
    <n v="2385"/>
    <n v="3"/>
    <s v="CUST006"/>
    <x v="1"/>
    <x v="1"/>
    <x v="0"/>
  </r>
  <r>
    <x v="15"/>
    <x v="0"/>
    <s v="EMP003"/>
    <s v="Rachallee"/>
    <x v="4"/>
    <n v="1415"/>
    <n v="7075"/>
    <n v="5"/>
    <n v="2830"/>
    <n v="4245"/>
    <n v="3"/>
    <s v="CUST003"/>
    <x v="1"/>
    <x v="1"/>
    <x v="1"/>
  </r>
  <r>
    <x v="9"/>
    <x v="0"/>
    <s v="EMP007"/>
    <s v="Roberto"/>
    <x v="5"/>
    <n v="1372"/>
    <n v="6860"/>
    <n v="5"/>
    <n v="2744"/>
    <n v="4116"/>
    <n v="3"/>
    <s v="CUST016"/>
    <x v="4"/>
    <x v="3"/>
    <x v="0"/>
  </r>
  <r>
    <x v="13"/>
    <x v="0"/>
    <s v="EMP003"/>
    <s v="Rachallee"/>
    <x v="4"/>
    <n v="1743"/>
    <n v="8715"/>
    <n v="5"/>
    <n v="3486"/>
    <n v="5229"/>
    <n v="3"/>
    <s v="CUST003"/>
    <x v="1"/>
    <x v="1"/>
    <x v="1"/>
  </r>
  <r>
    <x v="12"/>
    <x v="0"/>
    <s v="EMP009"/>
    <s v="Emilie"/>
    <x v="1"/>
    <n v="3513"/>
    <n v="17565"/>
    <n v="5"/>
    <n v="7026"/>
    <n v="10539"/>
    <n v="3"/>
    <s v="CUST009"/>
    <x v="7"/>
    <x v="1"/>
    <x v="0"/>
  </r>
  <r>
    <x v="15"/>
    <x v="0"/>
    <s v="EMP005"/>
    <s v="Cynthiay"/>
    <x v="3"/>
    <n v="1259"/>
    <n v="6295"/>
    <n v="5"/>
    <n v="2518"/>
    <n v="3777"/>
    <n v="3"/>
    <s v="CUST005"/>
    <x v="5"/>
    <x v="4"/>
    <x v="1"/>
  </r>
  <r>
    <x v="11"/>
    <x v="0"/>
    <s v="EMP006"/>
    <s v="Angelan"/>
    <x v="8"/>
    <n v="1095"/>
    <n v="5475"/>
    <n v="5"/>
    <n v="2190"/>
    <n v="3285"/>
    <n v="3"/>
    <s v="CUST006"/>
    <x v="1"/>
    <x v="1"/>
    <x v="0"/>
  </r>
  <r>
    <x v="5"/>
    <x v="0"/>
    <s v="EMP001"/>
    <s v="Peterrr"/>
    <x v="0"/>
    <n v="1366"/>
    <n v="6830"/>
    <n v="5"/>
    <n v="2732"/>
    <n v="4098"/>
    <n v="3"/>
    <s v="CUST019"/>
    <x v="0"/>
    <x v="0"/>
    <x v="0"/>
  </r>
  <r>
    <x v="13"/>
    <x v="0"/>
    <s v="EMP006"/>
    <s v="Angelan"/>
    <x v="8"/>
    <n v="1598"/>
    <n v="7990"/>
    <n v="5"/>
    <n v="3196"/>
    <n v="4794"/>
    <n v="3"/>
    <s v="CUST015"/>
    <x v="6"/>
    <x v="1"/>
    <x v="0"/>
  </r>
  <r>
    <x v="10"/>
    <x v="0"/>
    <s v="EMP002"/>
    <s v="Mariee"/>
    <x v="6"/>
    <n v="1934"/>
    <n v="9670"/>
    <n v="5"/>
    <n v="3868"/>
    <n v="5802"/>
    <n v="3"/>
    <s v="CUST002"/>
    <x v="6"/>
    <x v="1"/>
    <x v="0"/>
  </r>
  <r>
    <x v="7"/>
    <x v="0"/>
    <s v="EMP002"/>
    <s v="Mariee"/>
    <x v="6"/>
    <n v="360"/>
    <n v="1800"/>
    <n v="5"/>
    <n v="720"/>
    <n v="1080"/>
    <n v="3"/>
    <s v="CUST011"/>
    <x v="1"/>
    <x v="1"/>
    <x v="0"/>
  </r>
  <r>
    <x v="7"/>
    <x v="0"/>
    <s v="EMP002"/>
    <s v="Mariee"/>
    <x v="6"/>
    <n v="241"/>
    <n v="1205"/>
    <n v="5"/>
    <n v="482"/>
    <n v="723"/>
    <n v="3"/>
    <s v="CUST002"/>
    <x v="6"/>
    <x v="1"/>
    <x v="0"/>
  </r>
  <r>
    <x v="14"/>
    <x v="0"/>
    <s v="EMP007"/>
    <s v="Robert"/>
    <x v="5"/>
    <n v="1359"/>
    <n v="6795"/>
    <n v="5"/>
    <n v="2718"/>
    <n v="4077"/>
    <n v="3"/>
    <s v="CUST016"/>
    <x v="4"/>
    <x v="3"/>
    <x v="0"/>
  </r>
  <r>
    <x v="6"/>
    <x v="0"/>
    <s v="EMP002"/>
    <s v="Mariee"/>
    <x v="6"/>
    <n v="1531"/>
    <n v="7655"/>
    <n v="5"/>
    <n v="3062"/>
    <n v="4593"/>
    <n v="3"/>
    <s v="CUST002"/>
    <x v="6"/>
    <x v="1"/>
    <x v="0"/>
  </r>
  <r>
    <x v="9"/>
    <x v="0"/>
    <s v="EMP002"/>
    <s v="Mariee"/>
    <x v="6"/>
    <n v="807"/>
    <n v="4035"/>
    <n v="5"/>
    <n v="1614"/>
    <n v="2421"/>
    <n v="3"/>
    <s v="CUST002"/>
    <x v="6"/>
    <x v="1"/>
    <x v="0"/>
  </r>
  <r>
    <x v="4"/>
    <x v="0"/>
    <s v="EMP002"/>
    <s v="Mariee"/>
    <x v="6"/>
    <n v="2708"/>
    <n v="13540"/>
    <n v="5"/>
    <n v="5416"/>
    <n v="8124"/>
    <n v="3"/>
    <s v="CUST002"/>
    <x v="6"/>
    <x v="1"/>
    <x v="0"/>
  </r>
  <r>
    <x v="14"/>
    <x v="0"/>
    <s v="EMP005"/>
    <s v="Cynthia"/>
    <x v="3"/>
    <n v="357"/>
    <n v="1785"/>
    <n v="5"/>
    <n v="714"/>
    <n v="1071"/>
    <n v="3"/>
    <s v="CUST014"/>
    <x v="3"/>
    <x v="2"/>
    <x v="1"/>
  </r>
  <r>
    <x v="6"/>
    <x v="0"/>
    <s v="EMP005"/>
    <s v="Cynthiay"/>
    <x v="3"/>
    <n v="1013"/>
    <n v="5065"/>
    <n v="5"/>
    <n v="2026"/>
    <n v="3039"/>
    <n v="3"/>
    <s v="CUST014"/>
    <x v="3"/>
    <x v="2"/>
    <x v="1"/>
  </r>
  <r>
    <x v="4"/>
    <x v="0"/>
    <s v="EMP005"/>
    <s v="Cynthiay"/>
    <x v="3"/>
    <n v="278"/>
    <n v="1390"/>
    <n v="5"/>
    <n v="556"/>
    <n v="834"/>
    <n v="3"/>
    <s v="CUST005"/>
    <x v="5"/>
    <x v="4"/>
    <x v="1"/>
  </r>
  <r>
    <x v="8"/>
    <x v="0"/>
    <s v="EMP002"/>
    <s v="Marie"/>
    <x v="6"/>
    <n v="1158"/>
    <n v="5790"/>
    <n v="5"/>
    <n v="2316"/>
    <n v="3474"/>
    <n v="3"/>
    <s v="CUST011"/>
    <x v="1"/>
    <x v="1"/>
    <x v="0"/>
  </r>
  <r>
    <x v="7"/>
    <x v="0"/>
    <s v="EMP004"/>
    <s v="Ninai"/>
    <x v="2"/>
    <n v="1085"/>
    <n v="5425"/>
    <n v="5"/>
    <n v="2170"/>
    <n v="3255"/>
    <n v="3"/>
    <s v="CUST004"/>
    <x v="0"/>
    <x v="0"/>
    <x v="0"/>
  </r>
  <r>
    <x v="7"/>
    <x v="1"/>
    <s v="EMP005"/>
    <s v="Cynthiay"/>
    <x v="3"/>
    <n v="1175"/>
    <n v="5875"/>
    <n v="5"/>
    <n v="2350"/>
    <n v="3525"/>
    <n v="3"/>
    <s v="CUST005"/>
    <x v="5"/>
    <x v="4"/>
    <x v="1"/>
  </r>
  <r>
    <x v="8"/>
    <x v="1"/>
    <s v="EMP002"/>
    <s v="Mariee"/>
    <x v="6"/>
    <n v="921"/>
    <n v="921"/>
    <n v="1"/>
    <n v="184.2"/>
    <n v="736.8"/>
    <n v="0.79999999999999993"/>
    <s v="CUST020"/>
    <x v="2"/>
    <x v="1"/>
    <x v="1"/>
  </r>
  <r>
    <x v="5"/>
    <x v="1"/>
    <s v="EMP009"/>
    <s v="Emiliem"/>
    <x v="1"/>
    <n v="1545"/>
    <n v="1545"/>
    <n v="1"/>
    <n v="309"/>
    <n v="1236"/>
    <n v="0.8"/>
    <s v="CUST018"/>
    <x v="1"/>
    <x v="1"/>
    <x v="1"/>
  </r>
  <r>
    <x v="10"/>
    <x v="1"/>
    <s v="EMP004"/>
    <s v="Ninai"/>
    <x v="2"/>
    <n v="2146"/>
    <n v="2146"/>
    <n v="1"/>
    <n v="429.2"/>
    <n v="1716.8"/>
    <n v="0.79999999999999993"/>
    <s v="CUST004"/>
    <x v="0"/>
    <x v="0"/>
    <x v="0"/>
  </r>
  <r>
    <x v="4"/>
    <x v="1"/>
    <s v="EMP008"/>
    <s v="Cassiea"/>
    <x v="7"/>
    <n v="1958"/>
    <n v="1958"/>
    <n v="1"/>
    <n v="391.6"/>
    <n v="1566.4"/>
    <n v="0.8"/>
    <s v="CUST008"/>
    <x v="4"/>
    <x v="3"/>
    <x v="1"/>
  </r>
  <r>
    <x v="6"/>
    <x v="1"/>
    <s v="EMP002"/>
    <s v="Mariee"/>
    <x v="6"/>
    <n v="1706"/>
    <n v="1706"/>
    <n v="1"/>
    <n v="341.2"/>
    <n v="1364.8"/>
    <n v="0.79999999999999993"/>
    <s v="CUST020"/>
    <x v="2"/>
    <x v="1"/>
    <x v="1"/>
  </r>
  <r>
    <x v="13"/>
    <x v="1"/>
    <s v="EMP009"/>
    <s v="Emiliem"/>
    <x v="1"/>
    <n v="1859"/>
    <n v="1859"/>
    <n v="1"/>
    <n v="371.8"/>
    <n v="1487.2"/>
    <n v="0.8"/>
    <s v="CUST009"/>
    <x v="7"/>
    <x v="1"/>
    <x v="0"/>
  </r>
  <r>
    <x v="7"/>
    <x v="1"/>
    <s v="EMP002"/>
    <s v="Mariee"/>
    <x v="6"/>
    <n v="2021"/>
    <n v="2021"/>
    <n v="1"/>
    <n v="404.2"/>
    <n v="1616.8"/>
    <n v="0.79999999999999993"/>
    <s v="CUST020"/>
    <x v="2"/>
    <x v="1"/>
    <x v="1"/>
  </r>
  <r>
    <x v="14"/>
    <x v="1"/>
    <s v="EMP005"/>
    <s v="Cynthiay"/>
    <x v="3"/>
    <n v="2342"/>
    <n v="2342"/>
    <n v="1"/>
    <n v="468.4"/>
    <n v="1873.6"/>
    <n v="0.79999999999999993"/>
    <s v="CUST014"/>
    <x v="3"/>
    <x v="2"/>
    <x v="1"/>
  </r>
  <r>
    <x v="11"/>
    <x v="1"/>
    <s v="EMP001"/>
    <s v="Peter"/>
    <x v="0"/>
    <n v="1460"/>
    <n v="1460"/>
    <n v="1"/>
    <n v="292"/>
    <n v="1168"/>
    <n v="0.8"/>
    <s v="CUST001"/>
    <x v="4"/>
    <x v="3"/>
    <x v="0"/>
  </r>
  <r>
    <x v="12"/>
    <x v="1"/>
    <s v="EMP005"/>
    <s v="Cynthiay"/>
    <x v="3"/>
    <n v="645"/>
    <n v="645"/>
    <n v="1"/>
    <n v="129"/>
    <n v="516"/>
    <n v="0.8"/>
    <s v="CUST014"/>
    <x v="3"/>
    <x v="2"/>
    <x v="1"/>
  </r>
  <r>
    <x v="6"/>
    <x v="1"/>
    <s v="EMP006"/>
    <s v="Angelan"/>
    <x v="8"/>
    <n v="711"/>
    <n v="711"/>
    <n v="1"/>
    <n v="142.19999999999999"/>
    <n v="568.79999999999995"/>
    <n v="0.79999999999999993"/>
    <s v="CUST006"/>
    <x v="1"/>
    <x v="1"/>
    <x v="0"/>
  </r>
  <r>
    <x v="9"/>
    <x v="1"/>
    <s v="EMP008"/>
    <s v="Cassie"/>
    <x v="7"/>
    <n v="766"/>
    <n v="766"/>
    <n v="1"/>
    <n v="153.19999999999999"/>
    <n v="612.79999999999995"/>
    <n v="0.79999999999999993"/>
    <s v="CUST008"/>
    <x v="4"/>
    <x v="3"/>
    <x v="1"/>
  </r>
  <r>
    <x v="15"/>
    <x v="2"/>
    <s v="EMP004"/>
    <s v="Ninai"/>
    <x v="2"/>
    <n v="1199"/>
    <n v="1199"/>
    <n v="1"/>
    <n v="239.8"/>
    <n v="959.2"/>
    <n v="0.8"/>
    <s v="CUST013"/>
    <x v="2"/>
    <x v="1"/>
    <x v="0"/>
  </r>
  <r>
    <x v="15"/>
    <x v="2"/>
    <s v="EMP001"/>
    <s v="Peterrr"/>
    <x v="0"/>
    <n v="4220"/>
    <n v="21100"/>
    <n v="5"/>
    <n v="9284"/>
    <n v="11816"/>
    <n v="2.8"/>
    <s v="CUST010"/>
    <x v="5"/>
    <x v="4"/>
    <x v="1"/>
  </r>
  <r>
    <x v="12"/>
    <x v="2"/>
    <s v="EMP006"/>
    <s v="Angelan"/>
    <x v="8"/>
    <n v="1686"/>
    <n v="8430"/>
    <n v="5"/>
    <n v="3709.2"/>
    <n v="4720.8"/>
    <n v="2.8000000000000003"/>
    <s v="CUST015"/>
    <x v="6"/>
    <x v="1"/>
    <x v="0"/>
  </r>
  <r>
    <x v="8"/>
    <x v="2"/>
    <s v="EMP006"/>
    <s v="Angelan"/>
    <x v="8"/>
    <n v="259"/>
    <n v="1295"/>
    <n v="5"/>
    <n v="569.79999999999995"/>
    <n v="725.2"/>
    <n v="2.8000000000000003"/>
    <s v="CUST015"/>
    <x v="6"/>
    <x v="1"/>
    <x v="0"/>
  </r>
  <r>
    <x v="11"/>
    <x v="2"/>
    <s v="EMP001"/>
    <s v="Peterrr"/>
    <x v="0"/>
    <n v="2276"/>
    <n v="11380"/>
    <n v="5"/>
    <n v="5007.2"/>
    <n v="6372.8"/>
    <n v="2.8000000000000003"/>
    <s v="CUST001"/>
    <x v="4"/>
    <x v="3"/>
    <x v="0"/>
  </r>
  <r>
    <x v="10"/>
    <x v="2"/>
    <s v="EMP003"/>
    <s v="Rachallee"/>
    <x v="4"/>
    <n v="1907"/>
    <n v="9535"/>
    <n v="5"/>
    <n v="4195.3999999999996"/>
    <n v="5339.6"/>
    <n v="2.8000000000000003"/>
    <s v="CUST012"/>
    <x v="4"/>
    <x v="3"/>
    <x v="0"/>
  </r>
  <r>
    <x v="4"/>
    <x v="2"/>
    <s v="EMP006"/>
    <s v="Angelan"/>
    <x v="8"/>
    <n v="1350"/>
    <n v="6750"/>
    <n v="5"/>
    <n v="2970"/>
    <n v="3780"/>
    <n v="2.8"/>
    <s v="CUST006"/>
    <x v="1"/>
    <x v="1"/>
    <x v="0"/>
  </r>
  <r>
    <x v="6"/>
    <x v="2"/>
    <s v="EMP002"/>
    <s v="Mariee"/>
    <x v="6"/>
    <n v="1250"/>
    <n v="6250"/>
    <n v="5"/>
    <n v="2750"/>
    <n v="3500"/>
    <n v="2.8"/>
    <s v="CUST020"/>
    <x v="2"/>
    <x v="1"/>
    <x v="1"/>
  </r>
  <r>
    <x v="5"/>
    <x v="2"/>
    <s v="EMP007"/>
    <s v="Roberto"/>
    <x v="5"/>
    <n v="1366"/>
    <n v="6830"/>
    <n v="5"/>
    <n v="3005.2"/>
    <n v="3824.8"/>
    <n v="2.8000000000000003"/>
    <s v="CUST016"/>
    <x v="4"/>
    <x v="3"/>
    <x v="0"/>
  </r>
  <r>
    <x v="14"/>
    <x v="2"/>
    <s v="EMP002"/>
    <s v="Mariee"/>
    <x v="6"/>
    <n v="1520"/>
    <n v="7600"/>
    <n v="5"/>
    <n v="3344"/>
    <n v="4256"/>
    <n v="2.8"/>
    <s v="CUST020"/>
    <x v="2"/>
    <x v="1"/>
    <x v="1"/>
  </r>
  <r>
    <x v="6"/>
    <x v="2"/>
    <s v="EMP001"/>
    <s v="Peterrr"/>
    <x v="0"/>
    <n v="711"/>
    <n v="3555"/>
    <n v="5"/>
    <n v="1564.2"/>
    <n v="1990.8"/>
    <n v="2.8"/>
    <s v="CUST010"/>
    <x v="5"/>
    <x v="4"/>
    <x v="1"/>
  </r>
  <r>
    <x v="13"/>
    <x v="2"/>
    <s v="EMP008"/>
    <s v="Cassiea"/>
    <x v="7"/>
    <n v="2574"/>
    <n v="12870"/>
    <n v="5"/>
    <n v="5662.8"/>
    <n v="7207.2"/>
    <n v="2.8"/>
    <s v="CUST017"/>
    <x v="3"/>
    <x v="2"/>
    <x v="1"/>
  </r>
  <r>
    <x v="7"/>
    <x v="2"/>
    <s v="EMP006"/>
    <s v="Angela"/>
    <x v="8"/>
    <n v="472"/>
    <n v="2360"/>
    <n v="5"/>
    <n v="1038.4000000000001"/>
    <n v="1321.6"/>
    <n v="2.8"/>
    <s v="CUST006"/>
    <x v="1"/>
    <x v="1"/>
    <x v="0"/>
  </r>
  <r>
    <x v="9"/>
    <x v="3"/>
    <s v="EMP003"/>
    <s v="Rachallee"/>
    <x v="4"/>
    <n v="3165"/>
    <n v="15825"/>
    <n v="5"/>
    <n v="6963"/>
    <n v="8862"/>
    <n v="2.8"/>
    <s v="CUST012"/>
    <x v="4"/>
    <x v="3"/>
    <x v="0"/>
  </r>
  <r>
    <x v="9"/>
    <x v="3"/>
    <s v="EMP001"/>
    <s v="Peterrr"/>
    <x v="0"/>
    <n v="1321"/>
    <n v="5284"/>
    <n v="4"/>
    <n v="1981.5"/>
    <n v="3302.5"/>
    <n v="2.5"/>
    <s v="CUST010"/>
    <x v="5"/>
    <x v="4"/>
    <x v="1"/>
  </r>
  <r>
    <x v="5"/>
    <x v="3"/>
    <s v="EMP002"/>
    <s v="Mariee"/>
    <x v="6"/>
    <n v="888"/>
    <n v="3552"/>
    <n v="4"/>
    <n v="1332"/>
    <n v="2220"/>
    <n v="2.5"/>
    <s v="CUST020"/>
    <x v="2"/>
    <x v="1"/>
    <x v="1"/>
  </r>
  <r>
    <x v="6"/>
    <x v="3"/>
    <s v="EMP001"/>
    <s v="Peterrr"/>
    <x v="0"/>
    <n v="1513"/>
    <n v="6052"/>
    <n v="4"/>
    <n v="2269.5"/>
    <n v="3782.5"/>
    <n v="2.5"/>
    <s v="CUST019"/>
    <x v="0"/>
    <x v="0"/>
    <x v="0"/>
  </r>
  <r>
    <x v="15"/>
    <x v="3"/>
    <s v="EMP003"/>
    <s v="Rachallee"/>
    <x v="4"/>
    <n v="2580"/>
    <n v="10320"/>
    <n v="4"/>
    <n v="3870"/>
    <n v="6450"/>
    <n v="2.5"/>
    <s v="CUST003"/>
    <x v="1"/>
    <x v="1"/>
    <x v="1"/>
  </r>
  <r>
    <x v="5"/>
    <x v="3"/>
    <s v="EMP006"/>
    <s v="Angelan"/>
    <x v="8"/>
    <n v="689"/>
    <n v="2756"/>
    <n v="4"/>
    <n v="1033.5"/>
    <n v="1722.5"/>
    <n v="2.5"/>
    <s v="CUST006"/>
    <x v="1"/>
    <x v="1"/>
    <x v="0"/>
  </r>
  <r>
    <x v="7"/>
    <x v="3"/>
    <s v="EMP005"/>
    <s v="Cynthiay"/>
    <x v="3"/>
    <n v="2021"/>
    <n v="8084"/>
    <n v="4"/>
    <n v="3031.5"/>
    <n v="5052.5"/>
    <n v="2.5"/>
    <s v="CUST005"/>
    <x v="5"/>
    <x v="4"/>
    <x v="1"/>
  </r>
  <r>
    <x v="4"/>
    <x v="3"/>
    <s v="EMP001"/>
    <s v="Peterrr"/>
    <x v="0"/>
    <n v="1116"/>
    <n v="4464"/>
    <n v="4"/>
    <n v="1674"/>
    <n v="2790"/>
    <n v="2.5"/>
    <s v="CUST001"/>
    <x v="4"/>
    <x v="3"/>
    <x v="0"/>
  </r>
  <r>
    <x v="11"/>
    <x v="3"/>
    <s v="EMP004"/>
    <s v="Ninai"/>
    <x v="2"/>
    <n v="663"/>
    <n v="2652"/>
    <n v="4"/>
    <n v="994.5"/>
    <n v="1657.5"/>
    <n v="2.5"/>
    <s v="CUST013"/>
    <x v="2"/>
    <x v="1"/>
    <x v="0"/>
  </r>
  <r>
    <x v="10"/>
    <x v="3"/>
    <s v="EMP008"/>
    <s v="Cassiea"/>
    <x v="7"/>
    <n v="1580"/>
    <n v="6320"/>
    <n v="4"/>
    <n v="2370"/>
    <n v="3950"/>
    <n v="2.5"/>
    <s v="CUST008"/>
    <x v="4"/>
    <x v="3"/>
    <x v="1"/>
  </r>
  <r>
    <x v="8"/>
    <x v="3"/>
    <s v="EMP001"/>
    <s v="Peterrr"/>
    <x v="0"/>
    <n v="792"/>
    <n v="3168"/>
    <n v="4"/>
    <n v="1188"/>
    <n v="1980"/>
    <n v="2.5"/>
    <s v="CUST010"/>
    <x v="5"/>
    <x v="4"/>
    <x v="1"/>
  </r>
  <r>
    <x v="12"/>
    <x v="3"/>
    <s v="EMP003"/>
    <s v="Rachallee"/>
    <x v="4"/>
    <n v="2811"/>
    <n v="11244"/>
    <n v="4"/>
    <n v="4216.5"/>
    <n v="7027.5"/>
    <n v="2.5"/>
    <s v="CUST012"/>
    <x v="4"/>
    <x v="3"/>
    <x v="0"/>
  </r>
  <r>
    <x v="6"/>
    <x v="3"/>
    <s v="EMP008"/>
    <s v="Cassiea"/>
    <x v="7"/>
    <n v="280"/>
    <n v="1120"/>
    <n v="4"/>
    <n v="420"/>
    <n v="700"/>
    <n v="2.5"/>
    <s v="CUST017"/>
    <x v="3"/>
    <x v="2"/>
    <x v="1"/>
  </r>
  <r>
    <x v="14"/>
    <x v="3"/>
    <s v="EMP007"/>
    <s v="Roberto"/>
    <x v="5"/>
    <n v="1513"/>
    <n v="6052"/>
    <n v="4"/>
    <n v="2269.5"/>
    <n v="3782.5"/>
    <n v="2.5"/>
    <s v="CUST016"/>
    <x v="4"/>
    <x v="3"/>
    <x v="0"/>
  </r>
  <r>
    <x v="13"/>
    <x v="3"/>
    <s v="EMP007"/>
    <s v="Roberto"/>
    <x v="5"/>
    <n v="2767"/>
    <n v="11068"/>
    <n v="4"/>
    <n v="4150.5"/>
    <n v="6917.5"/>
    <n v="2.5"/>
    <s v="CUST007"/>
    <x v="6"/>
    <x v="1"/>
    <x v="0"/>
  </r>
  <r>
    <x v="7"/>
    <x v="4"/>
    <s v="EMP002"/>
    <s v="Mariee"/>
    <x v="6"/>
    <n v="1085"/>
    <n v="4340"/>
    <n v="4"/>
    <n v="1627.5"/>
    <n v="2712.5"/>
    <n v="2.5"/>
    <s v="CUST011"/>
    <x v="1"/>
    <x v="1"/>
    <x v="0"/>
  </r>
  <r>
    <x v="15"/>
    <x v="4"/>
    <s v="EMP007"/>
    <s v="Roberto"/>
    <x v="5"/>
    <n v="2838"/>
    <n v="8514"/>
    <n v="3"/>
    <n v="3547.5"/>
    <n v="4966.5"/>
    <n v="1.75"/>
    <s v="CUST007"/>
    <x v="6"/>
    <x v="1"/>
    <x v="0"/>
  </r>
  <r>
    <x v="5"/>
    <x v="4"/>
    <s v="EMP002"/>
    <s v="Mariee"/>
    <x v="6"/>
    <n v="888"/>
    <n v="2664"/>
    <n v="3"/>
    <n v="1110"/>
    <n v="1554"/>
    <n v="1.75"/>
    <s v="CUST002"/>
    <x v="6"/>
    <x v="1"/>
    <x v="0"/>
  </r>
  <r>
    <x v="8"/>
    <x v="4"/>
    <s v="EMP009"/>
    <s v="Emiliem"/>
    <x v="1"/>
    <n v="263"/>
    <n v="789"/>
    <n v="3"/>
    <n v="328.75"/>
    <n v="460.25"/>
    <n v="1.75"/>
    <s v="CUST009"/>
    <x v="7"/>
    <x v="1"/>
    <x v="0"/>
  </r>
  <r>
    <x v="10"/>
    <x v="4"/>
    <s v="EMP001"/>
    <s v="Peterrr"/>
    <x v="0"/>
    <n v="986"/>
    <n v="2958"/>
    <n v="3"/>
    <n v="1232.5"/>
    <n v="1725.5"/>
    <n v="1.75"/>
    <s v="CUST019"/>
    <x v="0"/>
    <x v="0"/>
    <x v="0"/>
  </r>
  <r>
    <x v="7"/>
    <x v="4"/>
    <s v="EMP002"/>
    <s v="Mariee"/>
    <x v="6"/>
    <n v="2877"/>
    <n v="8631"/>
    <n v="3"/>
    <n v="3596.25"/>
    <n v="5034.75"/>
    <n v="1.75"/>
    <s v="CUST011"/>
    <x v="1"/>
    <x v="1"/>
    <x v="0"/>
  </r>
  <r>
    <x v="5"/>
    <x v="4"/>
    <s v="EMP002"/>
    <s v="Mariee"/>
    <x v="6"/>
    <n v="1570"/>
    <n v="4710"/>
    <n v="3"/>
    <n v="1962.5"/>
    <n v="2747.5"/>
    <n v="1.75"/>
    <s v="CUST002"/>
    <x v="6"/>
    <x v="1"/>
    <x v="0"/>
  </r>
  <r>
    <x v="9"/>
    <x v="4"/>
    <s v="EMP009"/>
    <s v="Emiliem"/>
    <x v="1"/>
    <n v="2479"/>
    <n v="7437"/>
    <n v="3"/>
    <n v="3098.75"/>
    <n v="4338.25"/>
    <n v="1.75"/>
    <s v="CUST009"/>
    <x v="7"/>
    <x v="1"/>
    <x v="0"/>
  </r>
  <r>
    <x v="5"/>
    <x v="4"/>
    <s v="EMP001"/>
    <s v="Peterrr"/>
    <x v="0"/>
    <n v="2338"/>
    <n v="7014"/>
    <n v="3"/>
    <n v="2922.5"/>
    <n v="4091.5"/>
    <n v="1.75"/>
    <s v="CUST010"/>
    <x v="5"/>
    <x v="4"/>
    <x v="1"/>
  </r>
  <r>
    <x v="13"/>
    <x v="4"/>
    <s v="EMP004"/>
    <s v="Ninai"/>
    <x v="2"/>
    <n v="422"/>
    <n v="1266"/>
    <n v="3"/>
    <n v="527.5"/>
    <n v="738.5"/>
    <n v="1.75"/>
    <s v="CUST013"/>
    <x v="2"/>
    <x v="1"/>
    <x v="0"/>
  </r>
  <r>
    <x v="4"/>
    <x v="4"/>
    <s v="EMP009"/>
    <s v="Emiliem"/>
    <x v="1"/>
    <n v="2659"/>
    <n v="7977"/>
    <n v="3"/>
    <n v="3323.75"/>
    <n v="4653.25"/>
    <n v="1.75"/>
    <s v="CUST018"/>
    <x v="1"/>
    <x v="1"/>
    <x v="1"/>
  </r>
  <r>
    <x v="11"/>
    <x v="4"/>
    <s v="EMP005"/>
    <s v="Cynthiay"/>
    <x v="3"/>
    <n v="880"/>
    <n v="2640"/>
    <n v="3"/>
    <n v="1100"/>
    <n v="1540"/>
    <n v="1.75"/>
    <s v="CUST005"/>
    <x v="5"/>
    <x v="4"/>
    <x v="1"/>
  </r>
  <r>
    <x v="7"/>
    <x v="4"/>
    <s v="EMP002"/>
    <s v="Marie"/>
    <x v="6"/>
    <n v="360"/>
    <n v="1080"/>
    <n v="3"/>
    <n v="450"/>
    <n v="630"/>
    <n v="1.75"/>
    <s v="CUST011"/>
    <x v="1"/>
    <x v="1"/>
    <x v="0"/>
  </r>
  <r>
    <x v="6"/>
    <x v="4"/>
    <s v="EMP003"/>
    <s v="Rachallee"/>
    <x v="4"/>
    <n v="1531"/>
    <n v="4593"/>
    <n v="3"/>
    <n v="1913.75"/>
    <n v="2679.25"/>
    <n v="1.75"/>
    <s v="CUST012"/>
    <x v="4"/>
    <x v="3"/>
    <x v="0"/>
  </r>
  <r>
    <x v="6"/>
    <x v="4"/>
    <s v="EMP005"/>
    <s v="Cynthiay"/>
    <x v="3"/>
    <n v="280"/>
    <n v="840"/>
    <n v="3"/>
    <n v="350"/>
    <n v="490"/>
    <n v="1.75"/>
    <s v="CUST014"/>
    <x v="3"/>
    <x v="2"/>
    <x v="1"/>
  </r>
  <r>
    <x v="12"/>
    <x v="4"/>
    <s v="EMP002"/>
    <s v="Mariee"/>
    <x v="6"/>
    <n v="492"/>
    <n v="1476"/>
    <n v="3"/>
    <n v="615"/>
    <n v="861"/>
    <n v="1.75"/>
    <s v="CUST002"/>
    <x v="6"/>
    <x v="1"/>
    <x v="0"/>
  </r>
  <r>
    <x v="7"/>
    <x v="4"/>
    <s v="EMP002"/>
    <s v="Mariee"/>
    <x v="6"/>
    <n v="1175"/>
    <n v="3525"/>
    <n v="3"/>
    <n v="1468.75"/>
    <n v="2056.25"/>
    <n v="1.75"/>
    <s v="CUST020"/>
    <x v="2"/>
    <x v="1"/>
    <x v="1"/>
  </r>
  <r>
    <x v="14"/>
    <x v="5"/>
    <s v="EMP004"/>
    <s v="Nina"/>
    <x v="2"/>
    <n v="552"/>
    <n v="1656"/>
    <n v="3"/>
    <n v="690"/>
    <n v="966"/>
    <n v="1.75"/>
    <s v="CUST013"/>
    <x v="2"/>
    <x v="1"/>
    <x v="0"/>
  </r>
  <r>
    <x v="8"/>
    <x v="5"/>
    <s v="EMP007"/>
    <s v="Roberto"/>
    <x v="5"/>
    <n v="2161"/>
    <n v="12966"/>
    <n v="6"/>
    <n v="5942.75"/>
    <n v="7023.25"/>
    <n v="3.25"/>
    <s v="CUST007"/>
    <x v="6"/>
    <x v="1"/>
    <x v="0"/>
  </r>
  <r>
    <x v="5"/>
    <x v="5"/>
    <s v="EMP001"/>
    <s v="Peter"/>
    <x v="0"/>
    <n v="1006"/>
    <n v="6036"/>
    <n v="6"/>
    <n v="2766.5"/>
    <n v="3269.5"/>
    <n v="3.25"/>
    <s v="CUST001"/>
    <x v="4"/>
    <x v="3"/>
    <x v="0"/>
  </r>
  <r>
    <x v="5"/>
    <x v="5"/>
    <s v="EMP003"/>
    <s v="Rachallee"/>
    <x v="4"/>
    <n v="1545"/>
    <n v="9270"/>
    <n v="6"/>
    <n v="4248.75"/>
    <n v="5021.25"/>
    <n v="3.25"/>
    <s v="CUST012"/>
    <x v="4"/>
    <x v="3"/>
    <x v="0"/>
  </r>
  <r>
    <x v="7"/>
    <x v="5"/>
    <s v="EMP006"/>
    <s v="Angelan"/>
    <x v="8"/>
    <n v="2877"/>
    <n v="17262"/>
    <n v="6"/>
    <n v="7911.75"/>
    <n v="9350.25"/>
    <n v="3.25"/>
    <s v="CUST006"/>
    <x v="1"/>
    <x v="1"/>
    <x v="0"/>
  </r>
  <r>
    <x v="4"/>
    <x v="5"/>
    <s v="EMP007"/>
    <s v="Roberto"/>
    <x v="5"/>
    <n v="807"/>
    <n v="4842"/>
    <n v="6"/>
    <n v="2219.25"/>
    <n v="2622.75"/>
    <n v="3.25"/>
    <s v="CUST016"/>
    <x v="4"/>
    <x v="3"/>
    <x v="0"/>
  </r>
  <r>
    <x v="6"/>
    <x v="5"/>
    <s v="EMP001"/>
    <s v="Peterrr"/>
    <x v="0"/>
    <n v="1250"/>
    <n v="7500"/>
    <n v="6"/>
    <n v="3437.5"/>
    <n v="4062.5"/>
    <n v="3.25"/>
    <s v="CUST019"/>
    <x v="0"/>
    <x v="0"/>
    <x v="0"/>
  </r>
  <r>
    <x v="11"/>
    <x v="5"/>
    <s v="EMP008"/>
    <s v="Cassiea"/>
    <x v="7"/>
    <n v="1530"/>
    <n v="9180"/>
    <n v="6"/>
    <n v="4207.5"/>
    <n v="4972.5"/>
    <n v="3.25"/>
    <s v="CUST017"/>
    <x v="3"/>
    <x v="2"/>
    <x v="1"/>
  </r>
  <r>
    <x v="13"/>
    <x v="5"/>
    <s v="EMP002"/>
    <s v="Mariee"/>
    <x v="6"/>
    <n v="1001"/>
    <n v="6006"/>
    <n v="6"/>
    <n v="2752.75"/>
    <n v="3253.25"/>
    <n v="3.25"/>
    <s v="CUST020"/>
    <x v="2"/>
    <x v="1"/>
    <x v="1"/>
  </r>
  <r>
    <x v="10"/>
    <x v="5"/>
    <s v="EMP004"/>
    <s v="Ninai"/>
    <x v="2"/>
    <n v="2087"/>
    <n v="12522"/>
    <n v="6"/>
    <n v="5739.25"/>
    <n v="6782.75"/>
    <n v="3.25"/>
    <s v="CUST004"/>
    <x v="0"/>
    <x v="0"/>
    <x v="0"/>
  </r>
  <r>
    <x v="5"/>
    <x v="5"/>
    <s v="EMP009"/>
    <s v="Emiliem"/>
    <x v="1"/>
    <n v="2338"/>
    <n v="14028"/>
    <n v="6"/>
    <n v="6429.5"/>
    <n v="7598.5"/>
    <n v="3.25"/>
    <s v="CUST018"/>
    <x v="1"/>
    <x v="1"/>
    <x v="1"/>
  </r>
  <r>
    <x v="12"/>
    <x v="5"/>
    <s v="EMP003"/>
    <s v="Rachael"/>
    <x v="4"/>
    <n v="1307"/>
    <n v="7842"/>
    <n v="6"/>
    <n v="3594.25"/>
    <n v="4247.75"/>
    <n v="3.25"/>
    <s v="CUST012"/>
    <x v="4"/>
    <x v="3"/>
    <x v="0"/>
  </r>
  <r>
    <x v="9"/>
    <x v="5"/>
    <s v="EMP006"/>
    <s v="Angelan"/>
    <x v="8"/>
    <n v="681"/>
    <n v="4086"/>
    <n v="6"/>
    <n v="1872.75"/>
    <n v="2213.25"/>
    <n v="3.25"/>
    <s v="CUST006"/>
    <x v="1"/>
    <x v="1"/>
    <x v="0"/>
  </r>
  <r>
    <x v="15"/>
    <x v="5"/>
    <s v="EMP009"/>
    <s v="Emiliem"/>
    <x v="1"/>
    <n v="510"/>
    <n v="3060"/>
    <n v="6"/>
    <n v="1402.5"/>
    <n v="1657.5"/>
    <n v="3.25"/>
    <s v="CUST018"/>
    <x v="1"/>
    <x v="1"/>
    <x v="1"/>
  </r>
  <r>
    <x v="7"/>
    <x v="5"/>
    <s v="EMP003"/>
    <s v="Rachallee"/>
    <x v="4"/>
    <n v="241"/>
    <n v="1446"/>
    <n v="6"/>
    <n v="662.75"/>
    <n v="783.25"/>
    <n v="3.25"/>
    <s v="CUST012"/>
    <x v="4"/>
    <x v="3"/>
    <x v="0"/>
  </r>
  <r>
    <x v="14"/>
    <x v="5"/>
    <s v="EMP001"/>
    <s v="Peterrr"/>
    <x v="0"/>
    <n v="2665"/>
    <n v="15990"/>
    <n v="6"/>
    <n v="7328.75"/>
    <n v="8661.25"/>
    <n v="3.25"/>
    <s v="CUST001"/>
    <x v="4"/>
    <x v="3"/>
    <x v="0"/>
  </r>
  <r>
    <x v="7"/>
    <x v="5"/>
    <s v="EMP006"/>
    <s v="Angelan"/>
    <x v="8"/>
    <n v="472"/>
    <n v="2832"/>
    <n v="6"/>
    <n v="1298"/>
    <n v="1534"/>
    <n v="3.25"/>
    <s v="CUST006"/>
    <x v="1"/>
    <x v="1"/>
    <x v="0"/>
  </r>
  <r>
    <x v="6"/>
    <x v="0"/>
    <s v="EMP005"/>
    <s v="Cynthiay"/>
    <x v="3"/>
    <n v="1013"/>
    <n v="6078"/>
    <n v="6"/>
    <n v="2785.75"/>
    <n v="3292.25"/>
    <n v="3.25"/>
    <s v="CUST005"/>
    <x v="5"/>
    <x v="4"/>
    <x v="1"/>
  </r>
  <r>
    <x v="4"/>
    <x v="0"/>
    <s v="EMP006"/>
    <s v="Angelan"/>
    <x v="8"/>
    <n v="974"/>
    <n v="4870"/>
    <n v="5"/>
    <n v="1948"/>
    <n v="2922"/>
    <n v="3"/>
    <s v="CUST015"/>
    <x v="6"/>
    <x v="1"/>
    <x v="0"/>
  </r>
  <r>
    <x v="13"/>
    <x v="0"/>
    <s v="EMP003"/>
    <s v="Rachallee"/>
    <x v="4"/>
    <n v="883"/>
    <n v="4415"/>
    <n v="5"/>
    <n v="1766"/>
    <n v="2649"/>
    <n v="3"/>
    <s v="CUST012"/>
    <x v="4"/>
    <x v="3"/>
    <x v="0"/>
  </r>
  <r>
    <x v="10"/>
    <x v="0"/>
    <s v="EMP009"/>
    <s v="Emiliem"/>
    <x v="1"/>
    <n v="2472"/>
    <n v="12360"/>
    <n v="5"/>
    <n v="4944"/>
    <n v="7416"/>
    <n v="3"/>
    <s v="CUST009"/>
    <x v="7"/>
    <x v="1"/>
    <x v="0"/>
  </r>
  <r>
    <x v="12"/>
    <x v="0"/>
    <s v="EMP003"/>
    <s v="Rachallee"/>
    <x v="4"/>
    <n v="1823"/>
    <n v="9115"/>
    <n v="5"/>
    <n v="3646"/>
    <n v="5469"/>
    <n v="3"/>
    <s v="CUST003"/>
    <x v="1"/>
    <x v="1"/>
    <x v="1"/>
  </r>
  <r>
    <x v="5"/>
    <x v="0"/>
    <s v="EMP001"/>
    <s v="Peterrr"/>
    <x v="0"/>
    <n v="662"/>
    <n v="3310"/>
    <n v="5"/>
    <n v="1324"/>
    <n v="1986"/>
    <n v="3"/>
    <s v="CUST019"/>
    <x v="0"/>
    <x v="0"/>
    <x v="0"/>
  </r>
  <r>
    <x v="6"/>
    <x v="0"/>
    <s v="EMP005"/>
    <s v="Cynthiay"/>
    <x v="3"/>
    <n v="1084"/>
    <n v="5420"/>
    <n v="5"/>
    <n v="2168"/>
    <n v="3252"/>
    <n v="3"/>
    <s v="CUST005"/>
    <x v="5"/>
    <x v="4"/>
    <x v="1"/>
  </r>
  <r>
    <x v="7"/>
    <x v="0"/>
    <s v="EMP001"/>
    <s v="Peterrr"/>
    <x v="0"/>
    <n v="2031"/>
    <n v="10155"/>
    <n v="5"/>
    <n v="4062"/>
    <n v="6093"/>
    <n v="3"/>
    <s v="CUST010"/>
    <x v="5"/>
    <x v="4"/>
    <x v="1"/>
  </r>
  <r>
    <x v="6"/>
    <x v="0"/>
    <s v="EMP001"/>
    <s v="Peterrr"/>
    <x v="0"/>
    <n v="1138"/>
    <n v="5690"/>
    <n v="5"/>
    <n v="2276"/>
    <n v="3414"/>
    <n v="3"/>
    <s v="CUST019"/>
    <x v="0"/>
    <x v="0"/>
    <x v="0"/>
  </r>
  <r>
    <x v="7"/>
    <x v="0"/>
    <s v="EMP004"/>
    <s v="Ninai"/>
    <x v="2"/>
    <n v="2689"/>
    <n v="13445"/>
    <n v="5"/>
    <n v="5378"/>
    <n v="8067"/>
    <n v="3"/>
    <s v="CUST013"/>
    <x v="2"/>
    <x v="1"/>
    <x v="0"/>
  </r>
  <r>
    <x v="15"/>
    <x v="0"/>
    <s v="EMP008"/>
    <s v="Cassie"/>
    <x v="7"/>
    <n v="1607"/>
    <n v="8035"/>
    <n v="5"/>
    <n v="3214"/>
    <n v="4821"/>
    <n v="3"/>
    <s v="CUST017"/>
    <x v="3"/>
    <x v="2"/>
    <x v="1"/>
  </r>
  <r>
    <x v="8"/>
    <x v="0"/>
    <s v="EMP004"/>
    <s v="Ninai"/>
    <x v="2"/>
    <n v="1114"/>
    <n v="5570"/>
    <n v="5"/>
    <n v="2228"/>
    <n v="3342"/>
    <n v="3"/>
    <s v="CUST004"/>
    <x v="0"/>
    <x v="0"/>
    <x v="0"/>
  </r>
  <r>
    <x v="5"/>
    <x v="0"/>
    <s v="EMP003"/>
    <s v="Rachallee"/>
    <x v="4"/>
    <n v="2460"/>
    <n v="12300"/>
    <n v="5"/>
    <n v="4920"/>
    <n v="7380"/>
    <n v="3"/>
    <s v="CUST012"/>
    <x v="4"/>
    <x v="3"/>
    <x v="0"/>
  </r>
  <r>
    <x v="10"/>
    <x v="0"/>
    <s v="EMP003"/>
    <s v="Rachallee"/>
    <x v="4"/>
    <n v="2993"/>
    <n v="14965"/>
    <n v="5"/>
    <n v="5986"/>
    <n v="8979"/>
    <n v="3"/>
    <s v="CUST003"/>
    <x v="1"/>
    <x v="1"/>
    <x v="1"/>
  </r>
  <r>
    <x v="6"/>
    <x v="0"/>
    <s v="EMP004"/>
    <s v="Ninai"/>
    <x v="2"/>
    <n v="1362"/>
    <n v="6810"/>
    <n v="5"/>
    <n v="2724"/>
    <n v="4086"/>
    <n v="3"/>
    <s v="CUST004"/>
    <x v="0"/>
    <x v="0"/>
    <x v="0"/>
  </r>
  <r>
    <x v="9"/>
    <x v="0"/>
    <s v="EMP004"/>
    <s v="Ninai"/>
    <x v="2"/>
    <n v="2565"/>
    <n v="12825"/>
    <n v="5"/>
    <n v="5130"/>
    <n v="7695"/>
    <n v="3"/>
    <s v="CUST013"/>
    <x v="2"/>
    <x v="1"/>
    <x v="0"/>
  </r>
  <r>
    <x v="9"/>
    <x v="0"/>
    <s v="EMP002"/>
    <s v="Mariee"/>
    <x v="6"/>
    <n v="2417"/>
    <n v="12085"/>
    <n v="5"/>
    <n v="4834"/>
    <n v="7251"/>
    <n v="3"/>
    <s v="CUST020"/>
    <x v="2"/>
    <x v="1"/>
    <x v="1"/>
  </r>
  <r>
    <x v="5"/>
    <x v="0"/>
    <s v="EMP002"/>
    <s v="Mariee"/>
    <x v="6"/>
    <n v="1038"/>
    <n v="5190"/>
    <n v="5"/>
    <n v="2076"/>
    <n v="3114"/>
    <n v="3"/>
    <s v="CUST020"/>
    <x v="2"/>
    <x v="1"/>
    <x v="1"/>
  </r>
  <r>
    <x v="11"/>
    <x v="0"/>
    <s v="EMP001"/>
    <s v="Peterrr"/>
    <x v="0"/>
    <n v="591"/>
    <n v="2955"/>
    <n v="5"/>
    <n v="1182"/>
    <n v="1773"/>
    <n v="3"/>
    <s v="CUST019"/>
    <x v="0"/>
    <x v="0"/>
    <x v="0"/>
  </r>
  <r>
    <x v="8"/>
    <x v="0"/>
    <s v="EMP003"/>
    <s v="Rachallee"/>
    <x v="4"/>
    <n v="1122"/>
    <n v="5610"/>
    <n v="5"/>
    <n v="2244"/>
    <n v="3366"/>
    <n v="3"/>
    <s v="CUST003"/>
    <x v="1"/>
    <x v="1"/>
    <x v="1"/>
  </r>
  <r>
    <x v="13"/>
    <x v="0"/>
    <s v="EMP004"/>
    <s v="Ninai"/>
    <x v="2"/>
    <n v="1984"/>
    <n v="9920"/>
    <n v="5"/>
    <n v="3968"/>
    <n v="5952"/>
    <n v="3"/>
    <s v="CUST004"/>
    <x v="0"/>
    <x v="0"/>
    <x v="0"/>
  </r>
  <r>
    <x v="5"/>
    <x v="0"/>
    <s v="EMP002"/>
    <s v="Mariee"/>
    <x v="6"/>
    <n v="886"/>
    <n v="4430"/>
    <n v="5"/>
    <n v="1772"/>
    <n v="2658"/>
    <n v="3"/>
    <s v="CUST002"/>
    <x v="6"/>
    <x v="1"/>
    <x v="0"/>
  </r>
  <r>
    <x v="7"/>
    <x v="0"/>
    <s v="EMP002"/>
    <s v="Mariee"/>
    <x v="6"/>
    <n v="2156"/>
    <n v="10780"/>
    <n v="5"/>
    <n v="4312"/>
    <n v="6468"/>
    <n v="3"/>
    <s v="CUST002"/>
    <x v="6"/>
    <x v="1"/>
    <x v="0"/>
  </r>
  <r>
    <x v="7"/>
    <x v="0"/>
    <s v="EMP001"/>
    <s v="Peterrr"/>
    <x v="0"/>
    <n v="905"/>
    <n v="4525"/>
    <n v="5"/>
    <n v="1810"/>
    <n v="2715"/>
    <n v="3"/>
    <s v="CUST010"/>
    <x v="5"/>
    <x v="4"/>
    <x v="1"/>
  </r>
  <r>
    <x v="14"/>
    <x v="0"/>
    <s v="EMP002"/>
    <s v="Mariee"/>
    <x v="6"/>
    <n v="2150"/>
    <n v="10750"/>
    <n v="5"/>
    <n v="4300"/>
    <n v="6450"/>
    <n v="3"/>
    <s v="CUST002"/>
    <x v="6"/>
    <x v="1"/>
    <x v="0"/>
  </r>
  <r>
    <x v="14"/>
    <x v="0"/>
    <s v="EMP002"/>
    <s v="Mariee"/>
    <x v="6"/>
    <n v="1197"/>
    <n v="5985"/>
    <n v="5"/>
    <n v="2394"/>
    <n v="3591"/>
    <n v="3"/>
    <s v="CUST002"/>
    <x v="6"/>
    <x v="1"/>
    <x v="0"/>
  </r>
  <r>
    <x v="6"/>
    <x v="0"/>
    <s v="EMP005"/>
    <s v="Cynthiay"/>
    <x v="3"/>
    <n v="1233"/>
    <n v="6165"/>
    <n v="5"/>
    <n v="2466"/>
    <n v="3699"/>
    <n v="3"/>
    <s v="CUST014"/>
    <x v="3"/>
    <x v="2"/>
    <x v="1"/>
  </r>
  <r>
    <x v="12"/>
    <x v="0"/>
    <s v="EMP002"/>
    <s v="Mariee"/>
    <x v="6"/>
    <n v="571"/>
    <n v="2855"/>
    <n v="5"/>
    <n v="1142"/>
    <n v="1713"/>
    <n v="3"/>
    <s v="CUST020"/>
    <x v="2"/>
    <x v="1"/>
    <x v="1"/>
  </r>
  <r>
    <x v="4"/>
    <x v="0"/>
    <s v="EMP008"/>
    <s v="Cassiea"/>
    <x v="7"/>
    <n v="260"/>
    <n v="1300"/>
    <n v="5"/>
    <n v="520"/>
    <n v="780"/>
    <n v="3"/>
    <s v="CUST008"/>
    <x v="4"/>
    <x v="3"/>
    <x v="1"/>
  </r>
  <r>
    <x v="15"/>
    <x v="0"/>
    <s v="EMP007"/>
    <s v="Robert"/>
    <x v="5"/>
    <n v="2535"/>
    <n v="12675"/>
    <n v="5"/>
    <n v="5070"/>
    <n v="7605"/>
    <n v="3"/>
    <s v="CUST016"/>
    <x v="4"/>
    <x v="3"/>
    <x v="0"/>
  </r>
  <r>
    <x v="11"/>
    <x v="1"/>
    <s v="EMP007"/>
    <s v="Roberto"/>
    <x v="5"/>
    <n v="2851"/>
    <n v="14255"/>
    <n v="5"/>
    <n v="5702"/>
    <n v="8553"/>
    <n v="3"/>
    <s v="CUST016"/>
    <x v="4"/>
    <x v="3"/>
    <x v="0"/>
  </r>
  <r>
    <x v="5"/>
    <x v="1"/>
    <s v="EMP003"/>
    <s v="Rachallee"/>
    <x v="4"/>
    <n v="2470"/>
    <n v="2470"/>
    <n v="1"/>
    <n v="494"/>
    <n v="1976"/>
    <n v="0.8"/>
    <s v="CUST012"/>
    <x v="4"/>
    <x v="3"/>
    <x v="0"/>
  </r>
  <r>
    <x v="13"/>
    <x v="1"/>
    <s v="EMP003"/>
    <s v="Rachallee"/>
    <x v="4"/>
    <n v="958"/>
    <n v="958"/>
    <n v="1"/>
    <n v="191.6"/>
    <n v="766.4"/>
    <n v="0.79999999999999993"/>
    <s v="CUST012"/>
    <x v="4"/>
    <x v="3"/>
    <x v="0"/>
  </r>
  <r>
    <x v="8"/>
    <x v="1"/>
    <s v="EMP007"/>
    <s v="Roberto"/>
    <x v="5"/>
    <n v="2214"/>
    <n v="2214"/>
    <n v="1"/>
    <n v="442.8"/>
    <n v="1771.2"/>
    <n v="0.8"/>
    <s v="CUST016"/>
    <x v="4"/>
    <x v="3"/>
    <x v="0"/>
  </r>
  <r>
    <x v="14"/>
    <x v="1"/>
    <s v="EMP004"/>
    <s v="Nina"/>
    <x v="2"/>
    <n v="690"/>
    <n v="690"/>
    <n v="1"/>
    <n v="138"/>
    <n v="552"/>
    <n v="0.8"/>
    <s v="CUST013"/>
    <x v="2"/>
    <x v="1"/>
    <x v="0"/>
  </r>
  <r>
    <x v="7"/>
    <x v="1"/>
    <s v="EMP007"/>
    <s v="Roberto"/>
    <x v="5"/>
    <n v="2031"/>
    <n v="2031"/>
    <n v="1"/>
    <n v="406.2"/>
    <n v="1624.8"/>
    <n v="0.79999999999999993"/>
    <s v="CUST016"/>
    <x v="4"/>
    <x v="3"/>
    <x v="0"/>
  </r>
  <r>
    <x v="6"/>
    <x v="1"/>
    <s v="EMP005"/>
    <s v="Cynthiay"/>
    <x v="3"/>
    <n v="1138"/>
    <n v="1138"/>
    <n v="1"/>
    <n v="227.6"/>
    <n v="910.4"/>
    <n v="0.79999999999999993"/>
    <s v="CUST005"/>
    <x v="5"/>
    <x v="4"/>
    <x v="1"/>
  </r>
  <r>
    <x v="15"/>
    <x v="1"/>
    <s v="EMP008"/>
    <s v="Cassiea"/>
    <x v="7"/>
    <n v="980"/>
    <n v="980"/>
    <n v="1"/>
    <n v="196"/>
    <n v="784"/>
    <n v="0.8"/>
    <s v="CUST017"/>
    <x v="3"/>
    <x v="2"/>
    <x v="1"/>
  </r>
  <r>
    <x v="9"/>
    <x v="1"/>
    <s v="EMP001"/>
    <s v="Peterrr"/>
    <x v="0"/>
    <n v="2340"/>
    <n v="2340"/>
    <n v="1"/>
    <n v="468"/>
    <n v="1872"/>
    <n v="0.8"/>
    <s v="CUST001"/>
    <x v="4"/>
    <x v="3"/>
    <x v="0"/>
  </r>
  <r>
    <x v="6"/>
    <x v="1"/>
    <s v="EMP006"/>
    <s v="Angelan"/>
    <x v="8"/>
    <n v="2157"/>
    <n v="2157"/>
    <n v="1"/>
    <n v="431.4"/>
    <n v="1725.6"/>
    <n v="0.79999999999999993"/>
    <s v="CUST015"/>
    <x v="6"/>
    <x v="1"/>
    <x v="0"/>
  </r>
  <r>
    <x v="10"/>
    <x v="1"/>
    <s v="EMP009"/>
    <s v="Emiliem"/>
    <x v="1"/>
    <n v="2420"/>
    <n v="2420"/>
    <n v="1"/>
    <n v="484"/>
    <n v="1936"/>
    <n v="0.8"/>
    <s v="CUST009"/>
    <x v="7"/>
    <x v="1"/>
    <x v="0"/>
  </r>
  <r>
    <x v="11"/>
    <x v="1"/>
    <s v="EMP002"/>
    <s v="Mariee"/>
    <x v="6"/>
    <n v="2661"/>
    <n v="2661"/>
    <n v="1"/>
    <n v="532.20000000000005"/>
    <n v="2128.8000000000002"/>
    <n v="0.8"/>
    <s v="CUST002"/>
    <x v="6"/>
    <x v="1"/>
    <x v="0"/>
  </r>
  <r>
    <x v="5"/>
    <x v="1"/>
    <s v="EMP002"/>
    <s v="Mariee"/>
    <x v="6"/>
    <n v="604"/>
    <n v="604"/>
    <n v="1"/>
    <n v="120.8"/>
    <n v="483.2"/>
    <n v="0.79999999999999993"/>
    <s v="CUST011"/>
    <x v="1"/>
    <x v="1"/>
    <x v="0"/>
  </r>
  <r>
    <x v="12"/>
    <x v="1"/>
    <s v="EMP006"/>
    <s v="Angelan"/>
    <x v="8"/>
    <n v="2255"/>
    <n v="2255"/>
    <n v="1"/>
    <n v="451"/>
    <n v="1804"/>
    <n v="0.8"/>
    <s v="CUST015"/>
    <x v="6"/>
    <x v="1"/>
    <x v="0"/>
  </r>
  <r>
    <x v="7"/>
    <x v="1"/>
    <s v="EMP005"/>
    <s v="Cynthiay"/>
    <x v="3"/>
    <n v="546"/>
    <n v="546"/>
    <n v="1"/>
    <n v="109.2"/>
    <n v="436.8"/>
    <n v="0.8"/>
    <s v="CUST005"/>
    <x v="5"/>
    <x v="4"/>
    <x v="1"/>
  </r>
  <r>
    <x v="4"/>
    <x v="2"/>
    <s v="EMP009"/>
    <s v="Emiliem"/>
    <x v="1"/>
    <n v="1368"/>
    <n v="1368"/>
    <n v="1"/>
    <n v="273.60000000000002"/>
    <n v="1094.4000000000001"/>
    <n v="0.8"/>
    <s v="CUST018"/>
    <x v="1"/>
    <x v="1"/>
    <x v="1"/>
  </r>
  <r>
    <x v="8"/>
    <x v="2"/>
    <s v="EMP003"/>
    <s v="Rachael"/>
    <x v="4"/>
    <n v="1101"/>
    <n v="5505"/>
    <n v="5"/>
    <n v="2422.1999999999998"/>
    <n v="3082.8"/>
    <n v="2.8000000000000003"/>
    <s v="CUST012"/>
    <x v="4"/>
    <x v="3"/>
    <x v="0"/>
  </r>
  <r>
    <x v="4"/>
    <x v="2"/>
    <s v="EMP007"/>
    <s v="Roberto"/>
    <x v="5"/>
    <n v="1865"/>
    <n v="9325"/>
    <n v="5"/>
    <n v="4103"/>
    <n v="5222"/>
    <n v="2.8"/>
    <s v="CUST007"/>
    <x v="6"/>
    <x v="1"/>
    <x v="0"/>
  </r>
  <r>
    <x v="15"/>
    <x v="2"/>
    <s v="EMP005"/>
    <s v="Cynthiay"/>
    <x v="3"/>
    <n v="1074"/>
    <n v="5370"/>
    <n v="5"/>
    <n v="2362.8000000000002"/>
    <n v="3007.2"/>
    <n v="2.8"/>
    <s v="CUST014"/>
    <x v="3"/>
    <x v="2"/>
    <x v="1"/>
  </r>
  <r>
    <x v="12"/>
    <x v="2"/>
    <s v="EMP003"/>
    <s v="Rachallee"/>
    <x v="4"/>
    <n v="1683"/>
    <n v="8415"/>
    <n v="5"/>
    <n v="3702.6"/>
    <n v="4712.3999999999996"/>
    <n v="2.8"/>
    <s v="CUST003"/>
    <x v="1"/>
    <x v="1"/>
    <x v="1"/>
  </r>
  <r>
    <x v="13"/>
    <x v="2"/>
    <s v="EMP009"/>
    <s v="Emiliem"/>
    <x v="1"/>
    <n v="1123"/>
    <n v="5615"/>
    <n v="5"/>
    <n v="2470.6"/>
    <n v="3144.4"/>
    <n v="2.8000000000000003"/>
    <s v="CUST018"/>
    <x v="1"/>
    <x v="1"/>
    <x v="1"/>
  </r>
  <r>
    <x v="10"/>
    <x v="2"/>
    <s v="EMP007"/>
    <s v="Roberto"/>
    <x v="5"/>
    <n v="1679"/>
    <n v="8395"/>
    <n v="5"/>
    <n v="3693.8"/>
    <n v="4701.2"/>
    <n v="2.8"/>
    <s v="CUST016"/>
    <x v="4"/>
    <x v="3"/>
    <x v="0"/>
  </r>
  <r>
    <x v="5"/>
    <x v="2"/>
    <s v="EMP009"/>
    <s v="Emiliem"/>
    <x v="1"/>
    <n v="2460"/>
    <n v="12300"/>
    <n v="5"/>
    <n v="5412"/>
    <n v="6888"/>
    <n v="2.8"/>
    <s v="CUST009"/>
    <x v="7"/>
    <x v="1"/>
    <x v="0"/>
  </r>
  <r>
    <x v="6"/>
    <x v="2"/>
    <s v="EMP002"/>
    <s v="Mariee"/>
    <x v="6"/>
    <n v="635"/>
    <n v="3175"/>
    <n v="5"/>
    <n v="1397"/>
    <n v="1778"/>
    <n v="2.8"/>
    <s v="CUST002"/>
    <x v="6"/>
    <x v="1"/>
    <x v="0"/>
  </r>
  <r>
    <x v="14"/>
    <x v="2"/>
    <s v="EMP003"/>
    <s v="Rachallee"/>
    <x v="4"/>
    <n v="1694"/>
    <n v="8470"/>
    <n v="5"/>
    <n v="3726.8"/>
    <n v="4743.2"/>
    <n v="2.8"/>
    <s v="CUST012"/>
    <x v="4"/>
    <x v="3"/>
    <x v="0"/>
  </r>
  <r>
    <x v="5"/>
    <x v="2"/>
    <s v="EMP002"/>
    <s v="Mariee"/>
    <x v="6"/>
    <n v="1038"/>
    <n v="5190"/>
    <n v="5"/>
    <n v="2283.6"/>
    <n v="2906.4"/>
    <n v="2.8000000000000003"/>
    <s v="CUST002"/>
    <x v="6"/>
    <x v="1"/>
    <x v="0"/>
  </r>
  <r>
    <x v="11"/>
    <x v="2"/>
    <s v="EMP008"/>
    <s v="Cassiea"/>
    <x v="7"/>
    <n v="2039"/>
    <n v="10195"/>
    <n v="5"/>
    <n v="4485.8"/>
    <n v="5709.2"/>
    <n v="2.8"/>
    <s v="CUST017"/>
    <x v="3"/>
    <x v="2"/>
    <x v="1"/>
  </r>
  <r>
    <x v="9"/>
    <x v="2"/>
    <s v="EMP009"/>
    <s v="Emiliem"/>
    <x v="1"/>
    <n v="2629"/>
    <n v="13145"/>
    <n v="5"/>
    <n v="5783.8"/>
    <n v="7361.2"/>
    <n v="2.8"/>
    <s v="CUST018"/>
    <x v="1"/>
    <x v="1"/>
    <x v="1"/>
  </r>
  <r>
    <x v="6"/>
    <x v="2"/>
    <s v="EMP007"/>
    <s v="Roberto"/>
    <x v="5"/>
    <n v="2157"/>
    <n v="10785"/>
    <n v="5"/>
    <n v="4745.3999999999996"/>
    <n v="6039.6"/>
    <n v="2.8000000000000003"/>
    <s v="CUST007"/>
    <x v="6"/>
    <x v="1"/>
    <x v="0"/>
  </r>
  <r>
    <x v="7"/>
    <x v="2"/>
    <s v="EMP001"/>
    <s v="Peterrr"/>
    <x v="0"/>
    <n v="410"/>
    <n v="2050"/>
    <n v="5"/>
    <n v="902"/>
    <n v="1148"/>
    <n v="2.8"/>
    <s v="CUST019"/>
    <x v="0"/>
    <x v="0"/>
    <x v="0"/>
  </r>
  <r>
    <x v="7"/>
    <x v="3"/>
    <s v="EMP006"/>
    <s v="Angela"/>
    <x v="8"/>
    <n v="546"/>
    <n v="2730"/>
    <n v="5"/>
    <n v="1201.2"/>
    <n v="1528.8"/>
    <n v="2.8"/>
    <s v="CUST015"/>
    <x v="6"/>
    <x v="1"/>
    <x v="0"/>
  </r>
  <r>
    <x v="5"/>
    <x v="3"/>
    <s v="EMP005"/>
    <s v="Cynthiay"/>
    <x v="3"/>
    <n v="2470"/>
    <n v="9880"/>
    <n v="4"/>
    <n v="3705"/>
    <n v="6175"/>
    <n v="2.5"/>
    <s v="CUST005"/>
    <x v="5"/>
    <x v="4"/>
    <x v="1"/>
  </r>
  <r>
    <x v="8"/>
    <x v="3"/>
    <s v="EMP004"/>
    <s v="Ninai"/>
    <x v="2"/>
    <n v="1210"/>
    <n v="4840"/>
    <n v="4"/>
    <n v="1815"/>
    <n v="3025"/>
    <n v="2.5"/>
    <s v="CUST004"/>
    <x v="0"/>
    <x v="0"/>
    <x v="0"/>
  </r>
  <r>
    <x v="7"/>
    <x v="3"/>
    <s v="EMP008"/>
    <s v="Cassiea"/>
    <x v="7"/>
    <n v="1397"/>
    <n v="5588"/>
    <n v="4"/>
    <n v="2095.5"/>
    <n v="3492.5"/>
    <n v="2.5"/>
    <s v="CUST008"/>
    <x v="4"/>
    <x v="3"/>
    <x v="1"/>
  </r>
  <r>
    <x v="14"/>
    <x v="3"/>
    <s v="EMP002"/>
    <s v="Marie"/>
    <x v="6"/>
    <n v="2791"/>
    <n v="11164"/>
    <n v="4"/>
    <n v="4186.5"/>
    <n v="6977.5"/>
    <n v="2.5"/>
    <s v="CUST002"/>
    <x v="6"/>
    <x v="1"/>
    <x v="0"/>
  </r>
  <r>
    <x v="10"/>
    <x v="3"/>
    <s v="EMP003"/>
    <s v="Rachallee"/>
    <x v="4"/>
    <n v="562"/>
    <n v="2248"/>
    <n v="4"/>
    <n v="843"/>
    <n v="1405"/>
    <n v="2.5"/>
    <s v="CUST003"/>
    <x v="1"/>
    <x v="1"/>
    <x v="1"/>
  </r>
  <r>
    <x v="4"/>
    <x v="3"/>
    <s v="EMP001"/>
    <s v="Peterrr"/>
    <x v="0"/>
    <n v="727"/>
    <n v="2908"/>
    <n v="4"/>
    <n v="1090.5"/>
    <n v="1817.5"/>
    <n v="2.5"/>
    <s v="CUST001"/>
    <x v="4"/>
    <x v="3"/>
    <x v="0"/>
  </r>
  <r>
    <x v="13"/>
    <x v="3"/>
    <s v="EMP003"/>
    <s v="Rachallee"/>
    <x v="4"/>
    <n v="1540"/>
    <n v="6160"/>
    <n v="4"/>
    <n v="2310"/>
    <n v="3850"/>
    <n v="2.5"/>
    <s v="CUST003"/>
    <x v="1"/>
    <x v="1"/>
    <x v="1"/>
  </r>
  <r>
    <x v="6"/>
    <x v="3"/>
    <s v="EMP006"/>
    <s v="Angelan"/>
    <x v="8"/>
    <n v="1362"/>
    <n v="5448"/>
    <n v="4"/>
    <n v="2043"/>
    <n v="3405"/>
    <n v="2.5"/>
    <s v="CUST015"/>
    <x v="6"/>
    <x v="1"/>
    <x v="0"/>
  </r>
  <r>
    <x v="6"/>
    <x v="3"/>
    <s v="EMP003"/>
    <s v="Rachallee"/>
    <x v="4"/>
    <n v="521"/>
    <n v="2084"/>
    <n v="4"/>
    <n v="781.5"/>
    <n v="1302.5"/>
    <n v="2.5"/>
    <s v="CUST012"/>
    <x v="4"/>
    <x v="3"/>
    <x v="0"/>
  </r>
  <r>
    <x v="5"/>
    <x v="3"/>
    <s v="EMP001"/>
    <s v="Peterrr"/>
    <x v="0"/>
    <n v="886"/>
    <n v="3544"/>
    <n v="4"/>
    <n v="1329"/>
    <n v="2215"/>
    <n v="2.5"/>
    <s v="CUST010"/>
    <x v="5"/>
    <x v="4"/>
    <x v="1"/>
  </r>
  <r>
    <x v="7"/>
    <x v="3"/>
    <s v="EMP009"/>
    <s v="Emiliem"/>
    <x v="1"/>
    <n v="2156"/>
    <n v="8624"/>
    <n v="4"/>
    <n v="3234"/>
    <n v="5390"/>
    <n v="2.5"/>
    <s v="CUST009"/>
    <x v="7"/>
    <x v="1"/>
    <x v="0"/>
  </r>
  <r>
    <x v="15"/>
    <x v="3"/>
    <s v="EMP007"/>
    <s v="Robert"/>
    <x v="5"/>
    <n v="2579"/>
    <n v="10316"/>
    <n v="4"/>
    <n v="3868.5"/>
    <n v="6447.5"/>
    <n v="2.5"/>
    <s v="CUST016"/>
    <x v="4"/>
    <x v="3"/>
    <x v="0"/>
  </r>
  <r>
    <x v="12"/>
    <x v="4"/>
    <s v="EMP005"/>
    <s v="Cynthiay"/>
    <x v="3"/>
    <n v="801"/>
    <n v="3204"/>
    <n v="4"/>
    <n v="1201.5"/>
    <n v="2002.5"/>
    <n v="2.5"/>
    <s v="CUST014"/>
    <x v="3"/>
    <x v="2"/>
    <x v="1"/>
  </r>
  <r>
    <x v="7"/>
    <x v="4"/>
    <s v="EMP006"/>
    <s v="Angelan"/>
    <x v="8"/>
    <n v="1397"/>
    <n v="4191"/>
    <n v="3"/>
    <n v="1746.25"/>
    <n v="2444.75"/>
    <n v="1.75"/>
    <s v="CUST006"/>
    <x v="1"/>
    <x v="1"/>
    <x v="0"/>
  </r>
  <r>
    <x v="5"/>
    <x v="4"/>
    <s v="EMP007"/>
    <s v="Roberto"/>
    <x v="5"/>
    <n v="662"/>
    <n v="1986"/>
    <n v="3"/>
    <n v="827.5"/>
    <n v="1158.5"/>
    <n v="1.75"/>
    <s v="CUST007"/>
    <x v="6"/>
    <x v="1"/>
    <x v="0"/>
  </r>
  <r>
    <x v="15"/>
    <x v="4"/>
    <s v="EMP003"/>
    <s v="Rachallee"/>
    <x v="4"/>
    <n v="1916"/>
    <n v="5748"/>
    <n v="3"/>
    <n v="2395"/>
    <n v="3353"/>
    <n v="1.75"/>
    <s v="CUST003"/>
    <x v="1"/>
    <x v="1"/>
    <x v="1"/>
  </r>
  <r>
    <x v="13"/>
    <x v="4"/>
    <s v="EMP008"/>
    <s v="Cassie"/>
    <x v="7"/>
    <n v="1642"/>
    <n v="4926"/>
    <n v="3"/>
    <n v="2052.5"/>
    <n v="2873.5"/>
    <n v="1.75"/>
    <s v="CUST017"/>
    <x v="3"/>
    <x v="2"/>
    <x v="1"/>
  </r>
  <r>
    <x v="7"/>
    <x v="4"/>
    <s v="EMP007"/>
    <s v="Roberto"/>
    <x v="5"/>
    <n v="2689"/>
    <n v="8067"/>
    <n v="3"/>
    <n v="3361.25"/>
    <n v="4705.75"/>
    <n v="1.75"/>
    <s v="CUST007"/>
    <x v="6"/>
    <x v="1"/>
    <x v="0"/>
  </r>
  <r>
    <x v="5"/>
    <x v="4"/>
    <s v="EMP005"/>
    <s v="Cynthia"/>
    <x v="3"/>
    <n v="1498"/>
    <n v="4494"/>
    <n v="3"/>
    <n v="1872.5"/>
    <n v="2621.5"/>
    <n v="1.75"/>
    <s v="CUST005"/>
    <x v="5"/>
    <x v="4"/>
    <x v="1"/>
  </r>
  <r>
    <x v="4"/>
    <x v="4"/>
    <s v="EMP004"/>
    <s v="Ninai"/>
    <x v="2"/>
    <n v="2747"/>
    <n v="8241"/>
    <n v="3"/>
    <n v="3433.75"/>
    <n v="4807.25"/>
    <n v="1.75"/>
    <s v="CUST004"/>
    <x v="0"/>
    <x v="0"/>
    <x v="0"/>
  </r>
  <r>
    <x v="14"/>
    <x v="4"/>
    <s v="EMP006"/>
    <s v="Angelan"/>
    <x v="8"/>
    <n v="877"/>
    <n v="2631"/>
    <n v="3"/>
    <n v="1096.25"/>
    <n v="1534.75"/>
    <n v="1.75"/>
    <s v="CUST006"/>
    <x v="1"/>
    <x v="1"/>
    <x v="0"/>
  </r>
  <r>
    <x v="6"/>
    <x v="4"/>
    <s v="EMP008"/>
    <s v="Cassiea"/>
    <x v="7"/>
    <n v="521"/>
    <n v="1563"/>
    <n v="3"/>
    <n v="651.25"/>
    <n v="911.75"/>
    <n v="1.75"/>
    <s v="CUST017"/>
    <x v="3"/>
    <x v="2"/>
    <x v="1"/>
  </r>
  <r>
    <x v="11"/>
    <x v="4"/>
    <s v="EMP003"/>
    <s v="Rachallee"/>
    <x v="4"/>
    <n v="341"/>
    <n v="1023"/>
    <n v="3"/>
    <n v="426.25"/>
    <n v="596.75"/>
    <n v="1.75"/>
    <s v="CUST012"/>
    <x v="4"/>
    <x v="3"/>
    <x v="0"/>
  </r>
  <r>
    <x v="12"/>
    <x v="4"/>
    <s v="EMP003"/>
    <s v="Rachael"/>
    <x v="4"/>
    <n v="641"/>
    <n v="1923"/>
    <n v="3"/>
    <n v="801.25"/>
    <n v="1121.75"/>
    <n v="1.75"/>
    <s v="CUST012"/>
    <x v="4"/>
    <x v="3"/>
    <x v="0"/>
  </r>
  <r>
    <x v="10"/>
    <x v="4"/>
    <s v="EMP002"/>
    <s v="Mariee"/>
    <x v="6"/>
    <n v="432"/>
    <n v="1296"/>
    <n v="3"/>
    <n v="540"/>
    <n v="756"/>
    <n v="1.75"/>
    <s v="CUST002"/>
    <x v="6"/>
    <x v="1"/>
    <x v="0"/>
  </r>
  <r>
    <x v="9"/>
    <x v="4"/>
    <s v="EMP003"/>
    <s v="Rachallee"/>
    <x v="4"/>
    <n v="554"/>
    <n v="1662"/>
    <n v="3"/>
    <n v="692.5"/>
    <n v="969.5"/>
    <n v="1.75"/>
    <s v="CUST012"/>
    <x v="4"/>
    <x v="3"/>
    <x v="0"/>
  </r>
  <r>
    <x v="6"/>
    <x v="4"/>
    <s v="EMP004"/>
    <s v="Ninai"/>
    <x v="2"/>
    <n v="1233"/>
    <n v="3699"/>
    <n v="3"/>
    <n v="1541.25"/>
    <n v="2157.75"/>
    <n v="1.75"/>
    <s v="CUST013"/>
    <x v="2"/>
    <x v="1"/>
    <x v="0"/>
  </r>
  <r>
    <x v="8"/>
    <x v="5"/>
    <s v="EMP002"/>
    <s v="Mariee"/>
    <x v="6"/>
    <n v="2903"/>
    <n v="8709"/>
    <n v="3"/>
    <n v="3628.75"/>
    <n v="5080.25"/>
    <n v="1.75"/>
    <s v="CUST011"/>
    <x v="1"/>
    <x v="1"/>
    <x v="0"/>
  </r>
  <r>
    <x v="9"/>
    <x v="5"/>
    <s v="EMP005"/>
    <s v="Cynthiay"/>
    <x v="3"/>
    <n v="1493"/>
    <n v="8958"/>
    <n v="6"/>
    <n v="4105.75"/>
    <n v="4852.25"/>
    <n v="3.25"/>
    <s v="CUST014"/>
    <x v="3"/>
    <x v="2"/>
    <x v="1"/>
  </r>
  <r>
    <x v="11"/>
    <x v="5"/>
    <s v="EMP004"/>
    <s v="Ninai"/>
    <x v="2"/>
    <n v="362"/>
    <n v="2172"/>
    <n v="6"/>
    <n v="995.5"/>
    <n v="1176.5"/>
    <n v="3.25"/>
    <s v="CUST004"/>
    <x v="0"/>
    <x v="0"/>
    <x v="0"/>
  </r>
  <r>
    <x v="6"/>
    <x v="5"/>
    <s v="EMP003"/>
    <s v="Rachallee"/>
    <x v="4"/>
    <n v="1084"/>
    <n v="6504"/>
    <n v="6"/>
    <n v="2981"/>
    <n v="3523"/>
    <n v="3.25"/>
    <s v="CUST012"/>
    <x v="4"/>
    <x v="3"/>
    <x v="0"/>
  </r>
  <r>
    <x v="9"/>
    <x v="5"/>
    <s v="EMP007"/>
    <s v="Roberto"/>
    <x v="5"/>
    <n v="2861"/>
    <n v="17166"/>
    <n v="6"/>
    <n v="7867.75"/>
    <n v="9298.25"/>
    <n v="3.25"/>
    <s v="CUST016"/>
    <x v="4"/>
    <x v="3"/>
    <x v="0"/>
  </r>
  <r>
    <x v="5"/>
    <x v="5"/>
    <s v="EMP002"/>
    <s v="Mariee"/>
    <x v="6"/>
    <n v="1498"/>
    <n v="8988"/>
    <n v="6"/>
    <n v="4119.5"/>
    <n v="4868.5"/>
    <n v="3.25"/>
    <s v="CUST020"/>
    <x v="2"/>
    <x v="1"/>
    <x v="1"/>
  </r>
  <r>
    <x v="14"/>
    <x v="5"/>
    <s v="EMP002"/>
    <s v="Mariee"/>
    <x v="6"/>
    <n v="1333"/>
    <n v="7998"/>
    <n v="6"/>
    <n v="3665.75"/>
    <n v="4332.25"/>
    <n v="3.25"/>
    <s v="CUST002"/>
    <x v="6"/>
    <x v="1"/>
    <x v="0"/>
  </r>
  <r>
    <x v="13"/>
    <x v="5"/>
    <s v="EMP002"/>
    <s v="Mariee"/>
    <x v="6"/>
    <n v="609"/>
    <n v="3654"/>
    <n v="6"/>
    <n v="1674.75"/>
    <n v="1979.25"/>
    <n v="3.25"/>
    <s v="CUST002"/>
    <x v="6"/>
    <x v="1"/>
    <x v="0"/>
  </r>
  <r>
    <x v="6"/>
    <x v="5"/>
    <s v="EMP003"/>
    <s v="Rachallee"/>
    <x v="4"/>
    <n v="635"/>
    <n v="3810"/>
    <n v="6"/>
    <n v="1746.25"/>
    <n v="2063.75"/>
    <n v="3.25"/>
    <s v="CUST012"/>
    <x v="4"/>
    <x v="3"/>
    <x v="0"/>
  </r>
  <r>
    <x v="11"/>
    <x v="5"/>
    <s v="EMP005"/>
    <s v="Cynthiay"/>
    <x v="3"/>
    <n v="245"/>
    <n v="1470"/>
    <n v="6"/>
    <n v="673.75"/>
    <n v="796.25"/>
    <n v="3.25"/>
    <s v="CUST014"/>
    <x v="3"/>
    <x v="2"/>
    <x v="1"/>
  </r>
  <r>
    <x v="10"/>
    <x v="5"/>
    <s v="EMP007"/>
    <s v="Roberto"/>
    <x v="5"/>
    <n v="2110"/>
    <n v="12660"/>
    <n v="6"/>
    <n v="5802.5"/>
    <n v="6857.5"/>
    <n v="3.25"/>
    <s v="CUST007"/>
    <x v="6"/>
    <x v="1"/>
    <x v="0"/>
  </r>
  <r>
    <x v="15"/>
    <x v="5"/>
    <s v="EMP002"/>
    <s v="Mariee"/>
    <x v="6"/>
    <n v="2628"/>
    <n v="15768"/>
    <n v="6"/>
    <n v="7227"/>
    <n v="8541"/>
    <n v="3.25"/>
    <s v="CUST020"/>
    <x v="2"/>
    <x v="1"/>
    <x v="1"/>
  </r>
  <r>
    <x v="12"/>
    <x v="5"/>
    <s v="EMP004"/>
    <s v="Ninai"/>
    <x v="2"/>
    <n v="1395"/>
    <n v="8370"/>
    <n v="6"/>
    <n v="3836.25"/>
    <n v="4533.75"/>
    <n v="3.25"/>
    <s v="CUST013"/>
    <x v="2"/>
    <x v="1"/>
    <x v="0"/>
  </r>
  <r>
    <x v="7"/>
    <x v="5"/>
    <s v="EMP009"/>
    <s v="Emiliem"/>
    <x v="1"/>
    <n v="905"/>
    <n v="5430"/>
    <n v="6"/>
    <n v="2488.75"/>
    <n v="2941.25"/>
    <n v="3.25"/>
    <s v="CUST009"/>
    <x v="7"/>
    <x v="1"/>
    <x v="0"/>
  </r>
  <r>
    <x v="5"/>
    <x v="5"/>
    <s v="EMP008"/>
    <s v="Cassiea"/>
    <x v="7"/>
    <n v="604"/>
    <n v="3624"/>
    <n v="6"/>
    <n v="1661"/>
    <n v="1963"/>
    <n v="3.25"/>
    <s v="CUST008"/>
    <x v="4"/>
    <x v="3"/>
    <x v="1"/>
  </r>
  <r>
    <x v="7"/>
    <x v="5"/>
    <s v="EMP003"/>
    <s v="Rachallee"/>
    <x v="4"/>
    <n v="410"/>
    <n v="2460"/>
    <n v="6"/>
    <n v="1127.5"/>
    <n v="1332.5"/>
    <n v="3.25"/>
    <s v="CUST003"/>
    <x v="1"/>
    <x v="1"/>
    <x v="1"/>
  </r>
  <r>
    <x v="4"/>
    <x v="5"/>
    <s v="EMP009"/>
    <s v="Emiliem"/>
    <x v="1"/>
    <n v="1575"/>
    <n v="9450"/>
    <n v="6"/>
    <n v="4331.25"/>
    <n v="5118.75"/>
    <n v="3.25"/>
    <s v="CUST018"/>
    <x v="1"/>
    <x v="1"/>
    <x v="1"/>
  </r>
  <r>
    <x v="8"/>
    <x v="0"/>
    <s v="EMP004"/>
    <s v="Ninai"/>
    <x v="2"/>
    <n v="500"/>
    <n v="3000"/>
    <n v="6"/>
    <n v="1375"/>
    <n v="1625"/>
    <n v="3.25"/>
    <s v="CUST013"/>
    <x v="2"/>
    <x v="1"/>
    <x v="0"/>
  </r>
  <r>
    <x v="7"/>
    <x v="0"/>
    <s v="EMP002"/>
    <s v="Mariee"/>
    <x v="6"/>
    <n v="1143"/>
    <n v="5715"/>
    <n v="5"/>
    <n v="2286"/>
    <n v="3429"/>
    <n v="3"/>
    <s v="CUST020"/>
    <x v="2"/>
    <x v="1"/>
    <x v="1"/>
  </r>
  <r>
    <x v="4"/>
    <x v="0"/>
    <s v="EMP007"/>
    <s v="Roberto"/>
    <x v="5"/>
    <n v="1514"/>
    <n v="7570"/>
    <n v="5"/>
    <n v="3028"/>
    <n v="4542"/>
    <n v="3"/>
    <s v="CUST016"/>
    <x v="4"/>
    <x v="3"/>
    <x v="0"/>
  </r>
  <r>
    <x v="15"/>
    <x v="0"/>
    <s v="EMP001"/>
    <s v="Peterrr"/>
    <x v="0"/>
    <n v="4493"/>
    <n v="22465"/>
    <n v="5"/>
    <n v="8986"/>
    <n v="13479"/>
    <n v="3"/>
    <s v="CUST010"/>
    <x v="5"/>
    <x v="4"/>
    <x v="1"/>
  </r>
  <r>
    <x v="5"/>
    <x v="0"/>
    <s v="EMP008"/>
    <s v="Cassiea"/>
    <x v="7"/>
    <n v="727"/>
    <n v="3635"/>
    <n v="5"/>
    <n v="1454"/>
    <n v="2181"/>
    <n v="3"/>
    <s v="CUST017"/>
    <x v="3"/>
    <x v="2"/>
    <x v="1"/>
  </r>
  <r>
    <x v="14"/>
    <x v="0"/>
    <s v="EMP008"/>
    <s v="Cassiea"/>
    <x v="7"/>
    <n v="2905"/>
    <n v="14525"/>
    <n v="5"/>
    <n v="5810"/>
    <n v="8715"/>
    <n v="3"/>
    <s v="CUST017"/>
    <x v="3"/>
    <x v="2"/>
    <x v="1"/>
  </r>
  <r>
    <x v="5"/>
    <x v="0"/>
    <s v="EMP008"/>
    <s v="Cassiea"/>
    <x v="7"/>
    <n v="1142"/>
    <n v="5710"/>
    <n v="5"/>
    <n v="2284"/>
    <n v="3426"/>
    <n v="3"/>
    <s v="CUST017"/>
    <x v="3"/>
    <x v="2"/>
    <x v="1"/>
  </r>
  <r>
    <x v="12"/>
    <x v="0"/>
    <s v="EMP006"/>
    <s v="Angelan"/>
    <x v="8"/>
    <n v="1370"/>
    <n v="6850"/>
    <n v="5"/>
    <n v="2740"/>
    <n v="4110"/>
    <n v="3"/>
    <s v="CUST006"/>
    <x v="1"/>
    <x v="1"/>
    <x v="0"/>
  </r>
  <r>
    <x v="11"/>
    <x v="0"/>
    <s v="EMP005"/>
    <s v="Cynthiay"/>
    <x v="3"/>
    <n v="2918"/>
    <n v="14590"/>
    <n v="5"/>
    <n v="5836"/>
    <n v="8754"/>
    <n v="3"/>
    <s v="CUST005"/>
    <x v="5"/>
    <x v="4"/>
    <x v="1"/>
  </r>
  <r>
    <x v="12"/>
    <x v="0"/>
    <s v="EMP004"/>
    <s v="Nina"/>
    <x v="2"/>
    <n v="3450"/>
    <n v="17250"/>
    <n v="5"/>
    <n v="6900"/>
    <n v="10350"/>
    <n v="3"/>
    <s v="CUST013"/>
    <x v="2"/>
    <x v="1"/>
    <x v="0"/>
  </r>
  <r>
    <x v="10"/>
    <x v="0"/>
    <s v="EMP001"/>
    <s v="Peterrr"/>
    <x v="0"/>
    <n v="1056"/>
    <n v="5280"/>
    <n v="5"/>
    <n v="2112"/>
    <n v="3168"/>
    <n v="3"/>
    <s v="CUST001"/>
    <x v="4"/>
    <x v="3"/>
    <x v="0"/>
  </r>
  <r>
    <x v="6"/>
    <x v="0"/>
    <s v="EMP004"/>
    <s v="Ninai"/>
    <x v="2"/>
    <n v="274"/>
    <n v="1370"/>
    <n v="5"/>
    <n v="548"/>
    <n v="822"/>
    <n v="3"/>
    <s v="CUST004"/>
    <x v="0"/>
    <x v="0"/>
    <x v="0"/>
  </r>
  <r>
    <x v="8"/>
    <x v="0"/>
    <s v="EMP003"/>
    <s v="Rachallee"/>
    <x v="4"/>
    <n v="2992"/>
    <n v="14960"/>
    <n v="5"/>
    <n v="5984"/>
    <n v="8976"/>
    <n v="3"/>
    <s v="CUST003"/>
    <x v="1"/>
    <x v="1"/>
    <x v="1"/>
  </r>
  <r>
    <x v="11"/>
    <x v="0"/>
    <s v="EMP008"/>
    <s v="Cassiea"/>
    <x v="7"/>
    <n v="2327"/>
    <n v="11635"/>
    <n v="5"/>
    <n v="4654"/>
    <n v="6981"/>
    <n v="3"/>
    <s v="CUST017"/>
    <x v="3"/>
    <x v="2"/>
    <x v="1"/>
  </r>
  <r>
    <x v="5"/>
    <x v="0"/>
    <s v="EMP007"/>
    <s v="Roberto"/>
    <x v="5"/>
    <n v="991"/>
    <n v="4955"/>
    <n v="5"/>
    <n v="1982"/>
    <n v="2973"/>
    <n v="3"/>
    <s v="CUST007"/>
    <x v="6"/>
    <x v="1"/>
    <x v="0"/>
  </r>
  <r>
    <x v="5"/>
    <x v="0"/>
    <s v="EMP005"/>
    <s v="Cynthiay"/>
    <x v="3"/>
    <n v="602"/>
    <n v="3010"/>
    <n v="5"/>
    <n v="1204"/>
    <n v="1806"/>
    <n v="3"/>
    <s v="CUST014"/>
    <x v="3"/>
    <x v="2"/>
    <x v="1"/>
  </r>
  <r>
    <x v="7"/>
    <x v="0"/>
    <s v="EMP009"/>
    <s v="Emiliem"/>
    <x v="1"/>
    <n v="861"/>
    <n v="4305"/>
    <n v="5"/>
    <n v="1722"/>
    <n v="2583"/>
    <n v="3"/>
    <s v="CUST009"/>
    <x v="7"/>
    <x v="1"/>
    <x v="0"/>
  </r>
  <r>
    <x v="6"/>
    <x v="0"/>
    <s v="EMP008"/>
    <s v="Cassiea"/>
    <x v="7"/>
    <n v="2663"/>
    <n v="13315"/>
    <n v="5"/>
    <n v="5326"/>
    <n v="7989"/>
    <n v="3"/>
    <s v="CUST017"/>
    <x v="3"/>
    <x v="2"/>
    <x v="1"/>
  </r>
  <r>
    <x v="13"/>
    <x v="0"/>
    <s v="EMP009"/>
    <s v="Emiliem"/>
    <x v="1"/>
    <n v="2198"/>
    <n v="10990"/>
    <n v="5"/>
    <n v="4396"/>
    <n v="6594"/>
    <n v="3"/>
    <s v="CUST009"/>
    <x v="7"/>
    <x v="1"/>
    <x v="0"/>
  </r>
  <r>
    <x v="7"/>
    <x v="0"/>
    <s v="EMP005"/>
    <s v="Cynthiay"/>
    <x v="3"/>
    <n v="1153"/>
    <n v="5765"/>
    <n v="5"/>
    <n v="2306"/>
    <n v="3459"/>
    <n v="3"/>
    <s v="CUST005"/>
    <x v="5"/>
    <x v="4"/>
    <x v="1"/>
  </r>
  <r>
    <x v="13"/>
    <x v="0"/>
    <s v="EMP004"/>
    <s v="Ninai"/>
    <x v="2"/>
    <n v="678"/>
    <n v="3390"/>
    <n v="5"/>
    <n v="1356"/>
    <n v="2034"/>
    <n v="3"/>
    <s v="CUST013"/>
    <x v="2"/>
    <x v="1"/>
    <x v="0"/>
  </r>
  <r>
    <x v="15"/>
    <x v="0"/>
    <s v="EMP004"/>
    <s v="Ninai"/>
    <x v="2"/>
    <n v="3675"/>
    <n v="18375"/>
    <n v="5"/>
    <n v="7350"/>
    <n v="11025"/>
    <n v="3"/>
    <s v="CUST013"/>
    <x v="2"/>
    <x v="1"/>
    <x v="0"/>
  </r>
  <r>
    <x v="6"/>
    <x v="0"/>
    <s v="EMP006"/>
    <s v="Angelan"/>
    <x v="8"/>
    <n v="2797"/>
    <n v="13985"/>
    <n v="5"/>
    <n v="5594"/>
    <n v="8391"/>
    <n v="3"/>
    <s v="CUST015"/>
    <x v="6"/>
    <x v="1"/>
    <x v="0"/>
  </r>
  <r>
    <x v="8"/>
    <x v="0"/>
    <s v="EMP006"/>
    <s v="Angelan"/>
    <x v="8"/>
    <n v="973"/>
    <n v="4865"/>
    <n v="5"/>
    <n v="1946"/>
    <n v="2919"/>
    <n v="3"/>
    <s v="CUST006"/>
    <x v="1"/>
    <x v="1"/>
    <x v="0"/>
  </r>
  <r>
    <x v="9"/>
    <x v="0"/>
    <s v="EMP003"/>
    <s v="Rachallee"/>
    <x v="4"/>
    <n v="3495"/>
    <n v="17475"/>
    <n v="5"/>
    <n v="6990"/>
    <n v="10485"/>
    <n v="3"/>
    <s v="CUST012"/>
    <x v="4"/>
    <x v="3"/>
    <x v="0"/>
  </r>
  <r>
    <x v="9"/>
    <x v="0"/>
    <s v="EMP006"/>
    <s v="Angelan"/>
    <x v="8"/>
    <n v="1439"/>
    <n v="7195"/>
    <n v="5"/>
    <n v="2878"/>
    <n v="4317"/>
    <n v="3"/>
    <s v="CUST006"/>
    <x v="1"/>
    <x v="1"/>
    <x v="0"/>
  </r>
  <r>
    <x v="4"/>
    <x v="0"/>
    <s v="EMP007"/>
    <s v="Robertos"/>
    <x v="5"/>
    <n v="2641"/>
    <n v="13205"/>
    <n v="5"/>
    <n v="5282"/>
    <n v="7923"/>
    <n v="3"/>
    <s v="CUST007"/>
    <x v="6"/>
    <x v="1"/>
    <x v="0"/>
  </r>
  <r>
    <x v="10"/>
    <x v="0"/>
    <s v="EMP007"/>
    <s v="Roberto"/>
    <x v="5"/>
    <n v="1767"/>
    <n v="8835"/>
    <n v="5"/>
    <n v="3534"/>
    <n v="5301"/>
    <n v="3"/>
    <s v="CUST016"/>
    <x v="4"/>
    <x v="3"/>
    <x v="0"/>
  </r>
  <r>
    <x v="7"/>
    <x v="0"/>
    <s v="EMP001"/>
    <s v="Peter"/>
    <x v="0"/>
    <n v="2914"/>
    <n v="14570"/>
    <n v="5"/>
    <n v="5828"/>
    <n v="8742"/>
    <n v="3"/>
    <s v="CUST010"/>
    <x v="5"/>
    <x v="4"/>
    <x v="1"/>
  </r>
  <r>
    <x v="14"/>
    <x v="0"/>
    <s v="EMP002"/>
    <s v="Mariee"/>
    <x v="6"/>
    <n v="1177"/>
    <n v="5885"/>
    <n v="5"/>
    <n v="2354"/>
    <n v="3531"/>
    <n v="3"/>
    <s v="CUST020"/>
    <x v="2"/>
    <x v="1"/>
    <x v="1"/>
  </r>
  <r>
    <x v="6"/>
    <x v="1"/>
    <s v="EMP006"/>
    <s v="Angelan"/>
    <x v="8"/>
    <n v="914"/>
    <n v="4570"/>
    <n v="5"/>
    <n v="1828"/>
    <n v="2742"/>
    <n v="3"/>
    <s v="CUST015"/>
    <x v="6"/>
    <x v="1"/>
    <x v="0"/>
  </r>
  <r>
    <x v="6"/>
    <x v="1"/>
    <s v="EMP009"/>
    <s v="Emilie"/>
    <x v="1"/>
    <n v="615"/>
    <n v="615"/>
    <n v="1"/>
    <n v="123"/>
    <n v="492"/>
    <n v="0.8"/>
    <s v="CUST018"/>
    <x v="1"/>
    <x v="1"/>
    <x v="1"/>
  </r>
  <r>
    <x v="15"/>
    <x v="1"/>
    <s v="EMP006"/>
    <s v="Angelan"/>
    <x v="8"/>
    <n v="2301"/>
    <n v="2301"/>
    <n v="1"/>
    <n v="460.2"/>
    <n v="1840.8"/>
    <n v="0.79999999999999993"/>
    <s v="CUST006"/>
    <x v="1"/>
    <x v="1"/>
    <x v="0"/>
  </r>
  <r>
    <x v="5"/>
    <x v="1"/>
    <s v="EMP004"/>
    <s v="Ninai"/>
    <x v="2"/>
    <n v="1142"/>
    <n v="1142"/>
    <n v="1"/>
    <n v="228.4"/>
    <n v="913.6"/>
    <n v="0.8"/>
    <s v="CUST013"/>
    <x v="2"/>
    <x v="1"/>
    <x v="0"/>
  </r>
  <r>
    <x v="7"/>
    <x v="1"/>
    <s v="EMP005"/>
    <s v="Cynthiay"/>
    <x v="3"/>
    <n v="1566"/>
    <n v="1566"/>
    <n v="1"/>
    <n v="313.2"/>
    <n v="1252.8"/>
    <n v="0.79999999999999993"/>
    <s v="CUST014"/>
    <x v="3"/>
    <x v="2"/>
    <x v="1"/>
  </r>
  <r>
    <x v="12"/>
    <x v="1"/>
    <s v="EMP001"/>
    <s v="Peterrr"/>
    <x v="0"/>
    <n v="3627"/>
    <n v="3627"/>
    <n v="1"/>
    <n v="725.4"/>
    <n v="2901.6"/>
    <n v="0.79999999999999993"/>
    <s v="CUST019"/>
    <x v="0"/>
    <x v="0"/>
    <x v="0"/>
  </r>
  <r>
    <x v="14"/>
    <x v="1"/>
    <s v="EMP007"/>
    <s v="Roberto"/>
    <x v="5"/>
    <n v="2723"/>
    <n v="2723"/>
    <n v="1"/>
    <n v="544.6"/>
    <n v="2178.4"/>
    <n v="0.8"/>
    <s v="CUST007"/>
    <x v="6"/>
    <x v="1"/>
    <x v="0"/>
  </r>
  <r>
    <x v="5"/>
    <x v="1"/>
    <s v="EMP001"/>
    <s v="Peterrr"/>
    <x v="0"/>
    <n v="1282"/>
    <n v="1282"/>
    <n v="1"/>
    <n v="256.39999999999998"/>
    <n v="1025.5999999999999"/>
    <n v="0.79999999999999993"/>
    <s v="CUST001"/>
    <x v="4"/>
    <x v="3"/>
    <x v="0"/>
  </r>
  <r>
    <x v="6"/>
    <x v="1"/>
    <s v="EMP006"/>
    <s v="Angelan"/>
    <x v="8"/>
    <n v="2797"/>
    <n v="2797"/>
    <n v="1"/>
    <n v="559.4"/>
    <n v="2237.6"/>
    <n v="0.79999999999999993"/>
    <s v="CUST006"/>
    <x v="1"/>
    <x v="1"/>
    <x v="0"/>
  </r>
  <r>
    <x v="10"/>
    <x v="1"/>
    <s v="EMP005"/>
    <s v="Cynthiay"/>
    <x v="3"/>
    <n v="2328"/>
    <n v="2328"/>
    <n v="1"/>
    <n v="465.6"/>
    <n v="1862.4"/>
    <n v="0.8"/>
    <s v="CUST005"/>
    <x v="5"/>
    <x v="4"/>
    <x v="1"/>
  </r>
  <r>
    <x v="11"/>
    <x v="1"/>
    <s v="EMP001"/>
    <s v="Peterrr"/>
    <x v="0"/>
    <n v="2313"/>
    <n v="2313"/>
    <n v="1"/>
    <n v="462.6"/>
    <n v="1850.4"/>
    <n v="0.8"/>
    <s v="CUST019"/>
    <x v="0"/>
    <x v="0"/>
    <x v="0"/>
  </r>
  <r>
    <x v="8"/>
    <x v="1"/>
    <s v="EMP002"/>
    <s v="Mariee"/>
    <x v="6"/>
    <n v="677"/>
    <n v="677"/>
    <n v="1"/>
    <n v="135.4"/>
    <n v="541.6"/>
    <n v="0.8"/>
    <s v="CUST011"/>
    <x v="1"/>
    <x v="1"/>
    <x v="0"/>
  </r>
  <r>
    <x v="9"/>
    <x v="1"/>
    <s v="EMP009"/>
    <s v="Emiliem"/>
    <x v="1"/>
    <n v="983"/>
    <n v="983"/>
    <n v="1"/>
    <n v="196.6"/>
    <n v="786.4"/>
    <n v="0.79999999999999993"/>
    <s v="CUST009"/>
    <x v="7"/>
    <x v="1"/>
    <x v="0"/>
  </r>
  <r>
    <x v="4"/>
    <x v="2"/>
    <s v="EMP002"/>
    <s v="Mariee"/>
    <x v="6"/>
    <n v="1298"/>
    <n v="1298"/>
    <n v="1"/>
    <n v="259.60000000000002"/>
    <n v="1038.4000000000001"/>
    <n v="0.8"/>
    <s v="CUST020"/>
    <x v="2"/>
    <x v="1"/>
    <x v="1"/>
  </r>
  <r>
    <x v="15"/>
    <x v="2"/>
    <s v="EMP007"/>
    <s v="Roberto"/>
    <x v="5"/>
    <n v="1953"/>
    <n v="9765"/>
    <n v="5"/>
    <n v="4296.6000000000004"/>
    <n v="5468.4"/>
    <n v="2.8"/>
    <s v="CUST007"/>
    <x v="6"/>
    <x v="1"/>
    <x v="0"/>
  </r>
  <r>
    <x v="13"/>
    <x v="2"/>
    <s v="EMP002"/>
    <s v="Mariee"/>
    <x v="6"/>
    <n v="2141"/>
    <n v="10705"/>
    <n v="5"/>
    <n v="4710.2"/>
    <n v="5994.8"/>
    <n v="2.8000000000000003"/>
    <s v="CUST020"/>
    <x v="2"/>
    <x v="1"/>
    <x v="1"/>
  </r>
  <r>
    <x v="7"/>
    <x v="2"/>
    <s v="EMP005"/>
    <s v="Cynthiay"/>
    <x v="3"/>
    <n v="1143"/>
    <n v="5715"/>
    <n v="5"/>
    <n v="2514.6"/>
    <n v="3200.4"/>
    <n v="2.8000000000000003"/>
    <s v="CUST005"/>
    <x v="5"/>
    <x v="4"/>
    <x v="1"/>
  </r>
  <r>
    <x v="6"/>
    <x v="2"/>
    <s v="EMP006"/>
    <s v="Angela"/>
    <x v="8"/>
    <n v="615"/>
    <n v="3075"/>
    <n v="5"/>
    <n v="1353"/>
    <n v="1722"/>
    <n v="2.8"/>
    <s v="CUST015"/>
    <x v="6"/>
    <x v="1"/>
    <x v="0"/>
  </r>
  <r>
    <x v="14"/>
    <x v="2"/>
    <s v="EMP005"/>
    <s v="Cynthiay"/>
    <x v="3"/>
    <n v="1236"/>
    <n v="6180"/>
    <n v="5"/>
    <n v="2719.2"/>
    <n v="3460.8"/>
    <n v="2.8000000000000003"/>
    <s v="CUST005"/>
    <x v="5"/>
    <x v="4"/>
    <x v="1"/>
  </r>
  <r>
    <x v="6"/>
    <x v="2"/>
    <s v="EMP004"/>
    <s v="Ninai"/>
    <x v="2"/>
    <n v="1372"/>
    <n v="6860"/>
    <n v="5"/>
    <n v="3018.4"/>
    <n v="3841.6"/>
    <n v="2.8"/>
    <s v="CUST004"/>
    <x v="0"/>
    <x v="0"/>
    <x v="0"/>
  </r>
  <r>
    <x v="5"/>
    <x v="2"/>
    <s v="EMP002"/>
    <s v="Mariee"/>
    <x v="6"/>
    <n v="1282"/>
    <n v="6410"/>
    <n v="5"/>
    <n v="2820.4"/>
    <n v="3589.6"/>
    <n v="2.8"/>
    <s v="CUST002"/>
    <x v="6"/>
    <x v="1"/>
    <x v="0"/>
  </r>
  <r>
    <x v="5"/>
    <x v="2"/>
    <s v="EMP002"/>
    <s v="Mariee"/>
    <x v="6"/>
    <n v="2907"/>
    <n v="14535"/>
    <n v="5"/>
    <n v="6395.4"/>
    <n v="8139.6"/>
    <n v="2.8000000000000003"/>
    <s v="CUST002"/>
    <x v="6"/>
    <x v="1"/>
    <x v="0"/>
  </r>
  <r>
    <x v="10"/>
    <x v="2"/>
    <s v="EMP002"/>
    <s v="Marie"/>
    <x v="6"/>
    <n v="2071"/>
    <n v="10355"/>
    <n v="5"/>
    <n v="4556.2"/>
    <n v="5798.8"/>
    <n v="2.8000000000000003"/>
    <s v="CUST020"/>
    <x v="2"/>
    <x v="1"/>
    <x v="1"/>
  </r>
  <r>
    <x v="9"/>
    <x v="2"/>
    <s v="EMP007"/>
    <s v="Roberto"/>
    <x v="5"/>
    <n v="579"/>
    <n v="2895"/>
    <n v="5"/>
    <n v="1273.8"/>
    <n v="1621.2"/>
    <n v="2.8000000000000003"/>
    <s v="CUST007"/>
    <x v="6"/>
    <x v="1"/>
    <x v="0"/>
  </r>
  <r>
    <x v="8"/>
    <x v="2"/>
    <s v="EMP002"/>
    <s v="Mariee"/>
    <x v="6"/>
    <n v="2993"/>
    <n v="14965"/>
    <n v="5"/>
    <n v="6584.6"/>
    <n v="8380.4"/>
    <n v="2.8"/>
    <s v="CUST020"/>
    <x v="2"/>
    <x v="1"/>
    <x v="1"/>
  </r>
  <r>
    <x v="12"/>
    <x v="2"/>
    <s v="EMP007"/>
    <s v="Roberto"/>
    <x v="5"/>
    <n v="3200"/>
    <n v="16000"/>
    <n v="5"/>
    <n v="7040"/>
    <n v="8960"/>
    <n v="2.8"/>
    <s v="CUST007"/>
    <x v="6"/>
    <x v="1"/>
    <x v="0"/>
  </r>
  <r>
    <x v="4"/>
    <x v="2"/>
    <s v="EMP002"/>
    <s v="Mariee"/>
    <x v="6"/>
    <n v="270"/>
    <n v="1350"/>
    <n v="5"/>
    <n v="594"/>
    <n v="756"/>
    <n v="2.8"/>
    <s v="CUST020"/>
    <x v="2"/>
    <x v="1"/>
    <x v="1"/>
  </r>
  <r>
    <x v="11"/>
    <x v="2"/>
    <s v="EMP001"/>
    <s v="Peterrr"/>
    <x v="0"/>
    <n v="2844"/>
    <n v="14220"/>
    <n v="5"/>
    <n v="6256.8"/>
    <n v="7963.2"/>
    <n v="2.8"/>
    <s v="CUST019"/>
    <x v="0"/>
    <x v="0"/>
    <x v="0"/>
  </r>
  <r>
    <x v="7"/>
    <x v="3"/>
    <s v="EMP003"/>
    <s v="Rachallee"/>
    <x v="4"/>
    <n v="2914"/>
    <n v="14570"/>
    <n v="5"/>
    <n v="6410.8"/>
    <n v="8159.2"/>
    <n v="2.8"/>
    <s v="CUST003"/>
    <x v="1"/>
    <x v="1"/>
    <x v="1"/>
  </r>
  <r>
    <x v="4"/>
    <x v="3"/>
    <s v="EMP007"/>
    <s v="Roberto"/>
    <x v="5"/>
    <n v="1858"/>
    <n v="7432"/>
    <n v="4"/>
    <n v="2787"/>
    <n v="4645"/>
    <n v="2.5"/>
    <s v="CUST016"/>
    <x v="4"/>
    <x v="3"/>
    <x v="0"/>
  </r>
  <r>
    <x v="12"/>
    <x v="3"/>
    <s v="EMP001"/>
    <s v="Peterrr"/>
    <x v="0"/>
    <n v="2529"/>
    <n v="10116"/>
    <n v="4"/>
    <n v="3793.5"/>
    <n v="6322.5"/>
    <n v="2.5"/>
    <s v="CUST001"/>
    <x v="4"/>
    <x v="3"/>
    <x v="0"/>
  </r>
  <r>
    <x v="10"/>
    <x v="3"/>
    <s v="EMP007"/>
    <s v="Roberto"/>
    <x v="5"/>
    <n v="1947"/>
    <n v="7788"/>
    <n v="4"/>
    <n v="2920.5"/>
    <n v="4867.5"/>
    <n v="2.5"/>
    <s v="CUST016"/>
    <x v="4"/>
    <x v="3"/>
    <x v="0"/>
  </r>
  <r>
    <x v="6"/>
    <x v="3"/>
    <s v="EMP003"/>
    <s v="Rachallee"/>
    <x v="4"/>
    <n v="274"/>
    <n v="1096"/>
    <n v="4"/>
    <n v="411"/>
    <n v="685"/>
    <n v="2.5"/>
    <s v="CUST012"/>
    <x v="4"/>
    <x v="3"/>
    <x v="0"/>
  </r>
  <r>
    <x v="5"/>
    <x v="3"/>
    <s v="EMP008"/>
    <s v="Cassiea"/>
    <x v="7"/>
    <n v="991"/>
    <n v="3964"/>
    <n v="4"/>
    <n v="1486.5"/>
    <n v="2477.5"/>
    <n v="2.5"/>
    <s v="CUST008"/>
    <x v="4"/>
    <x v="3"/>
    <x v="1"/>
  </r>
  <r>
    <x v="6"/>
    <x v="3"/>
    <s v="EMP004"/>
    <s v="Ninai"/>
    <x v="2"/>
    <n v="570"/>
    <n v="2280"/>
    <n v="4"/>
    <n v="855"/>
    <n v="1425"/>
    <n v="2.5"/>
    <s v="CUST013"/>
    <x v="2"/>
    <x v="1"/>
    <x v="0"/>
  </r>
  <r>
    <x v="9"/>
    <x v="3"/>
    <s v="EMP002"/>
    <s v="Mariee"/>
    <x v="6"/>
    <n v="1118"/>
    <n v="4472"/>
    <n v="4"/>
    <n v="1677"/>
    <n v="2795"/>
    <n v="2.5"/>
    <s v="CUST020"/>
    <x v="2"/>
    <x v="1"/>
    <x v="1"/>
  </r>
  <r>
    <x v="14"/>
    <x v="3"/>
    <s v="EMP009"/>
    <s v="Emiliem"/>
    <x v="1"/>
    <n v="2030"/>
    <n v="8120"/>
    <n v="4"/>
    <n v="3045"/>
    <n v="5075"/>
    <n v="2.5"/>
    <s v="CUST018"/>
    <x v="1"/>
    <x v="1"/>
    <x v="1"/>
  </r>
  <r>
    <x v="8"/>
    <x v="3"/>
    <s v="EMP003"/>
    <s v="Rachallee"/>
    <x v="4"/>
    <n v="1761"/>
    <n v="7044"/>
    <n v="4"/>
    <n v="2641.5"/>
    <n v="4402.5"/>
    <n v="2.5"/>
    <s v="CUST003"/>
    <x v="1"/>
    <x v="1"/>
    <x v="1"/>
  </r>
  <r>
    <x v="15"/>
    <x v="3"/>
    <s v="EMP009"/>
    <s v="Emiliem"/>
    <x v="1"/>
    <n v="3446"/>
    <n v="13784"/>
    <n v="4"/>
    <n v="5169"/>
    <n v="8615"/>
    <n v="2.5"/>
    <s v="CUST009"/>
    <x v="7"/>
    <x v="1"/>
    <x v="0"/>
  </r>
  <r>
    <x v="5"/>
    <x v="3"/>
    <s v="EMP003"/>
    <s v="Rachallee"/>
    <x v="4"/>
    <n v="2567"/>
    <n v="10268"/>
    <n v="4"/>
    <n v="3850.5"/>
    <n v="6417.5"/>
    <n v="2.5"/>
    <s v="CUST003"/>
    <x v="1"/>
    <x v="1"/>
    <x v="1"/>
  </r>
  <r>
    <x v="11"/>
    <x v="3"/>
    <s v="EMP009"/>
    <s v="Emiliem"/>
    <x v="1"/>
    <n v="1743"/>
    <n v="6972"/>
    <n v="4"/>
    <n v="2614.5"/>
    <n v="4357.5"/>
    <n v="2.5"/>
    <s v="CUST009"/>
    <x v="7"/>
    <x v="1"/>
    <x v="0"/>
  </r>
  <r>
    <x v="7"/>
    <x v="4"/>
    <s v="EMP002"/>
    <s v="Mariee"/>
    <x v="6"/>
    <n v="1010"/>
    <n v="4040"/>
    <n v="4"/>
    <n v="1515"/>
    <n v="2525"/>
    <n v="2.5"/>
    <s v="CUST020"/>
    <x v="2"/>
    <x v="1"/>
    <x v="1"/>
  </r>
  <r>
    <x v="5"/>
    <x v="4"/>
    <s v="EMP005"/>
    <s v="Cynthiay"/>
    <x v="3"/>
    <n v="727"/>
    <n v="2181"/>
    <n v="3"/>
    <n v="908.75"/>
    <n v="1272.25"/>
    <n v="1.75"/>
    <s v="CUST005"/>
    <x v="5"/>
    <x v="4"/>
    <x v="1"/>
  </r>
  <r>
    <x v="4"/>
    <x v="4"/>
    <s v="EMP008"/>
    <s v="Cassiea"/>
    <x v="7"/>
    <n v="2844"/>
    <n v="8532"/>
    <n v="3"/>
    <n v="3555"/>
    <n v="4977"/>
    <n v="1.75"/>
    <s v="CUST008"/>
    <x v="4"/>
    <x v="3"/>
    <x v="1"/>
  </r>
  <r>
    <x v="6"/>
    <x v="4"/>
    <s v="EMP009"/>
    <s v="Emiliem"/>
    <x v="1"/>
    <n v="2663"/>
    <n v="7989"/>
    <n v="3"/>
    <n v="3328.75"/>
    <n v="4660.25"/>
    <n v="1.75"/>
    <s v="CUST018"/>
    <x v="1"/>
    <x v="1"/>
    <x v="1"/>
  </r>
  <r>
    <x v="6"/>
    <x v="4"/>
    <s v="EMP005"/>
    <s v="Cynthiay"/>
    <x v="3"/>
    <n v="570"/>
    <n v="1710"/>
    <n v="3"/>
    <n v="712.5"/>
    <n v="997.5"/>
    <n v="1.75"/>
    <s v="CUST014"/>
    <x v="3"/>
    <x v="2"/>
    <x v="1"/>
  </r>
  <r>
    <x v="7"/>
    <x v="4"/>
    <s v="EMP001"/>
    <s v="Peterrr"/>
    <x v="0"/>
    <n v="1153"/>
    <n v="3459"/>
    <n v="3"/>
    <n v="1441.25"/>
    <n v="2017.75"/>
    <n v="1.75"/>
    <s v="CUST001"/>
    <x v="4"/>
    <x v="3"/>
    <x v="0"/>
  </r>
  <r>
    <x v="12"/>
    <x v="4"/>
    <s v="EMP003"/>
    <s v="Rachaelie"/>
    <x v="4"/>
    <n v="437"/>
    <n v="1311"/>
    <n v="3"/>
    <n v="546.25"/>
    <n v="764.75"/>
    <n v="1.75"/>
    <s v="CUST003"/>
    <x v="1"/>
    <x v="1"/>
    <x v="1"/>
  </r>
  <r>
    <x v="9"/>
    <x v="4"/>
    <s v="EMP009"/>
    <s v="Emiliem"/>
    <x v="1"/>
    <n v="1956"/>
    <n v="5868"/>
    <n v="3"/>
    <n v="2445"/>
    <n v="3423"/>
    <n v="1.75"/>
    <s v="CUST018"/>
    <x v="1"/>
    <x v="1"/>
    <x v="1"/>
  </r>
  <r>
    <x v="15"/>
    <x v="4"/>
    <s v="EMP008"/>
    <s v="Cassiea"/>
    <x v="7"/>
    <n v="1352"/>
    <n v="4056"/>
    <n v="3"/>
    <n v="1690"/>
    <n v="2366"/>
    <n v="1.75"/>
    <s v="CUST017"/>
    <x v="3"/>
    <x v="2"/>
    <x v="1"/>
  </r>
  <r>
    <x v="10"/>
    <x v="4"/>
    <s v="EMP007"/>
    <s v="Roberto"/>
    <x v="5"/>
    <n v="1867"/>
    <n v="5601"/>
    <n v="3"/>
    <n v="2333.75"/>
    <n v="3267.25"/>
    <n v="1.75"/>
    <s v="CUST016"/>
    <x v="4"/>
    <x v="3"/>
    <x v="0"/>
  </r>
  <r>
    <x v="13"/>
    <x v="4"/>
    <s v="EMP002"/>
    <s v="Mariee"/>
    <x v="6"/>
    <n v="2807"/>
    <n v="8421"/>
    <n v="3"/>
    <n v="3508.75"/>
    <n v="4912.25"/>
    <n v="1.75"/>
    <s v="CUST020"/>
    <x v="2"/>
    <x v="1"/>
    <x v="1"/>
  </r>
  <r>
    <x v="8"/>
    <x v="4"/>
    <s v="EMP005"/>
    <s v="Cynthiay"/>
    <x v="3"/>
    <n v="1579"/>
    <n v="4737"/>
    <n v="3"/>
    <n v="1973.75"/>
    <n v="2763.25"/>
    <n v="1.75"/>
    <s v="CUST005"/>
    <x v="5"/>
    <x v="4"/>
    <x v="1"/>
  </r>
  <r>
    <x v="7"/>
    <x v="4"/>
    <s v="EMP001"/>
    <s v="Peterrr"/>
    <x v="0"/>
    <n v="986"/>
    <n v="2958"/>
    <n v="3"/>
    <n v="1232.5"/>
    <n v="1725.5"/>
    <n v="1.75"/>
    <s v="CUST001"/>
    <x v="4"/>
    <x v="3"/>
    <x v="0"/>
  </r>
  <r>
    <x v="14"/>
    <x v="4"/>
    <s v="EMP003"/>
    <s v="Rachallee"/>
    <x v="4"/>
    <n v="2387"/>
    <n v="7161"/>
    <n v="3"/>
    <n v="2983.75"/>
    <n v="4177.25"/>
    <n v="1.75"/>
    <s v="CUST003"/>
    <x v="1"/>
    <x v="1"/>
    <x v="1"/>
  </r>
  <r>
    <x v="5"/>
    <x v="4"/>
    <s v="EMP001"/>
    <s v="Peterrr"/>
    <x v="0"/>
    <n v="2567"/>
    <n v="7701"/>
    <n v="3"/>
    <n v="3208.75"/>
    <n v="4492.25"/>
    <n v="1.75"/>
    <s v="CUST010"/>
    <x v="5"/>
    <x v="4"/>
    <x v="1"/>
  </r>
  <r>
    <x v="13"/>
    <x v="4"/>
    <s v="EMP008"/>
    <s v="Cassiea"/>
    <x v="7"/>
    <n v="2541"/>
    <n v="7623"/>
    <n v="3"/>
    <n v="3176.25"/>
    <n v="4446.75"/>
    <n v="1.75"/>
    <s v="CUST008"/>
    <x v="4"/>
    <x v="3"/>
    <x v="1"/>
  </r>
  <r>
    <x v="7"/>
    <x v="4"/>
    <s v="EMP005"/>
    <s v="Cynthia"/>
    <x v="3"/>
    <n v="1010"/>
    <n v="3030"/>
    <n v="3"/>
    <n v="1262.5"/>
    <n v="1767.5"/>
    <n v="1.75"/>
    <s v="CUST014"/>
    <x v="3"/>
    <x v="2"/>
    <x v="1"/>
  </r>
  <r>
    <x v="11"/>
    <x v="5"/>
    <s v="EMP009"/>
    <s v="Emiliem"/>
    <x v="1"/>
    <n v="1806"/>
    <n v="5418"/>
    <n v="3"/>
    <n v="2257.5"/>
    <n v="3160.5"/>
    <n v="1.75"/>
    <s v="CUST018"/>
    <x v="1"/>
    <x v="1"/>
    <x v="1"/>
  </r>
  <r>
    <x v="13"/>
    <x v="5"/>
    <s v="EMP002"/>
    <s v="Mariee"/>
    <x v="6"/>
    <n v="2821"/>
    <n v="16926"/>
    <n v="6"/>
    <n v="7757.75"/>
    <n v="9168.25"/>
    <n v="3.25"/>
    <s v="CUST002"/>
    <x v="6"/>
    <x v="1"/>
    <x v="0"/>
  </r>
  <r>
    <x v="7"/>
    <x v="5"/>
    <s v="EMP007"/>
    <s v="Roberto"/>
    <x v="5"/>
    <n v="1566"/>
    <n v="9396"/>
    <n v="6"/>
    <n v="4306.5"/>
    <n v="5089.5"/>
    <n v="3.25"/>
    <s v="CUST007"/>
    <x v="6"/>
    <x v="1"/>
    <x v="0"/>
  </r>
  <r>
    <x v="8"/>
    <x v="5"/>
    <s v="EMP002"/>
    <s v="Mariee"/>
    <x v="6"/>
    <n v="1465"/>
    <n v="8790"/>
    <n v="6"/>
    <n v="4028.75"/>
    <n v="4761.25"/>
    <n v="3.25"/>
    <s v="CUST011"/>
    <x v="1"/>
    <x v="1"/>
    <x v="0"/>
  </r>
  <r>
    <x v="9"/>
    <x v="5"/>
    <s v="EMP001"/>
    <s v="Peter"/>
    <x v="0"/>
    <n v="555"/>
    <n v="3330"/>
    <n v="6"/>
    <n v="1526.25"/>
    <n v="1803.75"/>
    <n v="3.25"/>
    <s v="CUST019"/>
    <x v="0"/>
    <x v="0"/>
    <x v="0"/>
  </r>
  <r>
    <x v="5"/>
    <x v="5"/>
    <s v="EMP007"/>
    <s v="Roberto"/>
    <x v="5"/>
    <n v="602"/>
    <n v="3612"/>
    <n v="6"/>
    <n v="1655.5"/>
    <n v="1956.5"/>
    <n v="3.25"/>
    <s v="CUST007"/>
    <x v="6"/>
    <x v="1"/>
    <x v="0"/>
  </r>
  <r>
    <x v="13"/>
    <x v="5"/>
    <s v="EMP007"/>
    <s v="Roberto"/>
    <x v="5"/>
    <n v="2832"/>
    <n v="16992"/>
    <n v="6"/>
    <n v="7788"/>
    <n v="9204"/>
    <n v="3.25"/>
    <s v="CUST016"/>
    <x v="4"/>
    <x v="3"/>
    <x v="0"/>
  </r>
  <r>
    <x v="7"/>
    <x v="5"/>
    <s v="EMP002"/>
    <s v="Marie"/>
    <x v="6"/>
    <n v="861"/>
    <n v="5166"/>
    <n v="6"/>
    <n v="2367.75"/>
    <n v="2798.25"/>
    <n v="3.25"/>
    <s v="CUST002"/>
    <x v="6"/>
    <x v="1"/>
    <x v="0"/>
  </r>
  <r>
    <x v="4"/>
    <x v="5"/>
    <s v="EMP008"/>
    <s v="Cassiea"/>
    <x v="7"/>
    <n v="2755"/>
    <n v="16530"/>
    <n v="6"/>
    <n v="7576.25"/>
    <n v="8953.75"/>
    <n v="3.25"/>
    <s v="CUST008"/>
    <x v="4"/>
    <x v="3"/>
    <x v="1"/>
  </r>
  <r>
    <x v="14"/>
    <x v="5"/>
    <s v="EMP003"/>
    <s v="Rachallee"/>
    <x v="4"/>
    <n v="547"/>
    <n v="3282"/>
    <n v="6"/>
    <n v="1504.25"/>
    <n v="1777.75"/>
    <n v="3.25"/>
    <s v="CUST003"/>
    <x v="1"/>
    <x v="1"/>
    <x v="1"/>
  </r>
  <r>
    <x v="6"/>
    <x v="5"/>
    <s v="EMP008"/>
    <s v="Cassiea"/>
    <x v="7"/>
    <n v="1372"/>
    <n v="8232"/>
    <n v="6"/>
    <n v="3773"/>
    <n v="4459"/>
    <n v="3.25"/>
    <s v="CUST017"/>
    <x v="3"/>
    <x v="2"/>
    <x v="1"/>
  </r>
  <r>
    <x v="5"/>
    <x v="5"/>
    <s v="EMP006"/>
    <s v="Angelan"/>
    <x v="8"/>
    <n v="2907"/>
    <n v="17442"/>
    <n v="6"/>
    <n v="7994.25"/>
    <n v="9447.75"/>
    <n v="3.25"/>
    <s v="CUST006"/>
    <x v="1"/>
    <x v="1"/>
    <x v="0"/>
  </r>
  <r>
    <x v="11"/>
    <x v="5"/>
    <s v="EMP004"/>
    <s v="Nina"/>
    <x v="2"/>
    <n v="790"/>
    <n v="4740"/>
    <n v="6"/>
    <n v="2172.5"/>
    <n v="2567.5"/>
    <n v="3.25"/>
    <s v="CUST004"/>
    <x v="0"/>
    <x v="0"/>
    <x v="0"/>
  </r>
  <r>
    <x v="10"/>
    <x v="5"/>
    <s v="EMP003"/>
    <s v="Rachallee"/>
    <x v="4"/>
    <n v="1596"/>
    <n v="9576"/>
    <n v="6"/>
    <n v="4389"/>
    <n v="5187"/>
    <n v="3.25"/>
    <s v="CUST012"/>
    <x v="4"/>
    <x v="3"/>
    <x v="0"/>
  </r>
  <r>
    <x v="7"/>
    <x v="5"/>
    <s v="EMP009"/>
    <s v="Emilie"/>
    <x v="1"/>
    <n v="986"/>
    <n v="5916"/>
    <n v="6"/>
    <n v="2711.5"/>
    <n v="3204.5"/>
    <n v="3.25"/>
    <s v="CUST009"/>
    <x v="7"/>
    <x v="1"/>
    <x v="0"/>
  </r>
  <r>
    <x v="15"/>
    <x v="5"/>
    <s v="EMP002"/>
    <s v="Mariee"/>
    <x v="6"/>
    <n v="606"/>
    <n v="3636"/>
    <n v="6"/>
    <n v="1666.5"/>
    <n v="1969.5"/>
    <n v="3.25"/>
    <s v="CUST011"/>
    <x v="1"/>
    <x v="1"/>
    <x v="0"/>
  </r>
  <r>
    <x v="12"/>
    <x v="5"/>
    <s v="EMP003"/>
    <s v="Rachallee"/>
    <x v="4"/>
    <n v="2460"/>
    <n v="14760"/>
    <n v="6"/>
    <n v="6765"/>
    <n v="7995"/>
    <n v="3.25"/>
    <s v="CUST003"/>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D3C95A-1FBE-4F31-8E0D-455F82B3076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0" firstHeaderRow="1" firstDataRow="1" firstDataCol="1"/>
  <pivotFields count="17">
    <pivotField numFmtId="14" showAll="0">
      <items count="15">
        <item x="0"/>
        <item x="1"/>
        <item x="2"/>
        <item x="3"/>
        <item x="4"/>
        <item x="5"/>
        <item x="6"/>
        <item x="7"/>
        <item x="8"/>
        <item x="9"/>
        <item x="10"/>
        <item x="11"/>
        <item x="12"/>
        <item x="13"/>
        <item t="default"/>
      </items>
    </pivotField>
    <pivotField axis="axisRow" showAll="0">
      <items count="7">
        <item x="4"/>
        <item x="5"/>
        <item x="2"/>
        <item x="0"/>
        <item x="3"/>
        <item x="1"/>
        <item t="default"/>
      </items>
    </pivotField>
    <pivotField showAll="0"/>
    <pivotField showAll="0"/>
    <pivotField showAll="0"/>
    <pivotField showAll="0"/>
    <pivotField dataField="1" numFmtId="8" showAll="0"/>
    <pivotField numFmtId="8" showAll="0"/>
    <pivotField numFmtId="8" showAll="0"/>
    <pivotField numFmtId="8" showAll="0"/>
    <pivotField numFmtId="8" showAll="0"/>
    <pivotField showAll="0"/>
    <pivotField showAll="0">
      <items count="9">
        <item x="3"/>
        <item x="1"/>
        <item x="0"/>
        <item x="5"/>
        <item x="2"/>
        <item x="6"/>
        <item x="7"/>
        <item x="4"/>
        <item t="default"/>
      </items>
    </pivotField>
    <pivotField showAll="0">
      <items count="6">
        <item x="1"/>
        <item h="1" x="4"/>
        <item h="1" x="0"/>
        <item h="1" x="3"/>
        <item h="1" x="2"/>
        <item t="default"/>
      </items>
    </pivotField>
    <pivotField showAll="0">
      <items count="3">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1"/>
    </i>
    <i>
      <x v="2"/>
    </i>
    <i>
      <x v="3"/>
    </i>
    <i>
      <x v="4"/>
    </i>
    <i>
      <x v="5"/>
    </i>
    <i t="grand">
      <x/>
    </i>
  </rowItems>
  <colItems count="1">
    <i/>
  </colItems>
  <dataFields count="1">
    <dataField name="Sum of Revenue" fld="6"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F66A7D-8232-4740-9F20-3708252EF29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17">
    <pivotField numFmtId="14" showAll="0">
      <items count="15">
        <item x="0"/>
        <item x="1"/>
        <item x="2"/>
        <item x="3"/>
        <item x="4"/>
        <item x="5"/>
        <item x="6"/>
        <item x="7"/>
        <item x="8"/>
        <item x="9"/>
        <item x="10"/>
        <item x="11"/>
        <item x="12"/>
        <item x="13"/>
        <item t="default"/>
      </items>
    </pivotField>
    <pivotField axis="axisRow" showAll="0">
      <items count="7">
        <item x="4"/>
        <item x="5"/>
        <item x="2"/>
        <item x="0"/>
        <item x="3"/>
        <item x="1"/>
        <item t="default"/>
      </items>
    </pivotField>
    <pivotField showAll="0"/>
    <pivotField showAll="0"/>
    <pivotField showAll="0"/>
    <pivotField showAll="0"/>
    <pivotField numFmtId="8" showAll="0"/>
    <pivotField numFmtId="8" showAll="0"/>
    <pivotField numFmtId="8" showAll="0"/>
    <pivotField dataField="1" numFmtId="8" showAll="0"/>
    <pivotField numFmtId="8" showAll="0"/>
    <pivotField showAll="0"/>
    <pivotField showAll="0">
      <items count="9">
        <item x="3"/>
        <item x="1"/>
        <item x="0"/>
        <item x="5"/>
        <item x="2"/>
        <item x="6"/>
        <item x="7"/>
        <item x="4"/>
        <item t="default"/>
      </items>
    </pivotField>
    <pivotField showAll="0">
      <items count="6">
        <item x="1"/>
        <item h="1" x="4"/>
        <item h="1" x="0"/>
        <item h="1" x="3"/>
        <item h="1" x="2"/>
        <item t="default"/>
      </items>
    </pivotField>
    <pivotField showAll="0">
      <items count="3">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1"/>
    </i>
    <i>
      <x v="2"/>
    </i>
    <i>
      <x v="3"/>
    </i>
    <i>
      <x v="4"/>
    </i>
    <i>
      <x v="5"/>
    </i>
    <i t="grand">
      <x/>
    </i>
  </rowItems>
  <colItems count="1">
    <i/>
  </colItems>
  <dataFields count="1">
    <dataField name="Sum of Profit/Prod" fld="9"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BC35DD-7187-41A1-BA2A-6F72FF89D1F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H9" firstHeaderRow="1" firstDataRow="2" firstDataCol="1"/>
  <pivotFields count="17">
    <pivotField numFmtId="14" showAll="0">
      <items count="15">
        <item x="0"/>
        <item x="1"/>
        <item x="2"/>
        <item x="3"/>
        <item x="4"/>
        <item x="5"/>
        <item x="6"/>
        <item x="7"/>
        <item x="8"/>
        <item x="9"/>
        <item x="10"/>
        <item x="11"/>
        <item x="12"/>
        <item x="13"/>
        <item t="default"/>
      </items>
    </pivotField>
    <pivotField axis="axisCol" showAll="0">
      <items count="7">
        <item x="4"/>
        <item x="5"/>
        <item x="2"/>
        <item x="0"/>
        <item x="3"/>
        <item x="1"/>
        <item t="default"/>
      </items>
    </pivotField>
    <pivotField showAll="0"/>
    <pivotField showAll="0"/>
    <pivotField showAll="0"/>
    <pivotField showAll="0"/>
    <pivotField numFmtId="8" showAll="0"/>
    <pivotField numFmtId="8" showAll="0"/>
    <pivotField numFmtId="8" showAll="0"/>
    <pivotField numFmtId="8" showAll="0"/>
    <pivotField dataField="1" numFmtId="8" showAll="0"/>
    <pivotField showAll="0"/>
    <pivotField axis="axisRow" showAll="0">
      <items count="9">
        <item x="3"/>
        <item x="1"/>
        <item x="0"/>
        <item x="5"/>
        <item x="2"/>
        <item x="6"/>
        <item x="7"/>
        <item x="4"/>
        <item t="default"/>
      </items>
    </pivotField>
    <pivotField showAll="0">
      <items count="6">
        <item x="1"/>
        <item h="1" x="4"/>
        <item h="1" x="0"/>
        <item h="1" x="3"/>
        <item h="1" x="2"/>
        <item t="default"/>
      </items>
    </pivotField>
    <pivotField showAll="0">
      <items count="3">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12"/>
  </rowFields>
  <rowItems count="5">
    <i>
      <x v="1"/>
    </i>
    <i>
      <x v="4"/>
    </i>
    <i>
      <x v="5"/>
    </i>
    <i>
      <x v="6"/>
    </i>
    <i t="grand">
      <x/>
    </i>
  </rowItems>
  <colFields count="1">
    <field x="1"/>
  </colFields>
  <colItems count="7">
    <i>
      <x/>
    </i>
    <i>
      <x v="1"/>
    </i>
    <i>
      <x v="2"/>
    </i>
    <i>
      <x v="3"/>
    </i>
    <i>
      <x v="4"/>
    </i>
    <i>
      <x v="5"/>
    </i>
    <i t="grand">
      <x/>
    </i>
  </colItems>
  <dataFields count="1">
    <dataField name="Sum of Profit/unit" fld="10" baseField="0" baseItem="0"/>
  </dataFields>
  <chartFormats count="7">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 chart="2" format="9" series="1">
      <pivotArea type="data" outline="0" fieldPosition="0">
        <references count="2">
          <reference field="4294967294" count="1" selected="0">
            <x v="0"/>
          </reference>
          <reference field="1" count="1" selected="0">
            <x v="3"/>
          </reference>
        </references>
      </pivotArea>
    </chartFormat>
    <chartFormat chart="2" format="10" series="1">
      <pivotArea type="data" outline="0" fieldPosition="0">
        <references count="2">
          <reference field="4294967294" count="1" selected="0">
            <x v="0"/>
          </reference>
          <reference field="1" count="1" selected="0">
            <x v="4"/>
          </reference>
        </references>
      </pivotArea>
    </chartFormat>
    <chartFormat chart="2" format="11"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6A5C98-1D71-47A6-A1F4-5FE0DE98CD3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H11" firstHeaderRow="1" firstDataRow="2" firstDataCol="1"/>
  <pivotFields count="17">
    <pivotField numFmtId="14" showAll="0">
      <items count="15">
        <item x="0"/>
        <item x="1"/>
        <item x="2"/>
        <item x="3"/>
        <item x="4"/>
        <item x="5"/>
        <item x="6"/>
        <item x="7"/>
        <item x="8"/>
        <item x="9"/>
        <item x="10"/>
        <item x="11"/>
        <item x="12"/>
        <item x="13"/>
        <item t="default"/>
      </items>
    </pivotField>
    <pivotField axis="axisCol" showAll="0">
      <items count="7">
        <item x="4"/>
        <item x="5"/>
        <item x="2"/>
        <item x="0"/>
        <item x="3"/>
        <item x="1"/>
        <item t="default"/>
      </items>
    </pivotField>
    <pivotField showAll="0"/>
    <pivotField showAll="0"/>
    <pivotField axis="axisRow" showAll="0">
      <items count="10">
        <item x="8"/>
        <item x="7"/>
        <item x="3"/>
        <item x="1"/>
        <item x="6"/>
        <item x="2"/>
        <item x="0"/>
        <item x="4"/>
        <item x="5"/>
        <item t="default"/>
      </items>
    </pivotField>
    <pivotField showAll="0"/>
    <pivotField numFmtId="8" showAll="0"/>
    <pivotField numFmtId="8" showAll="0"/>
    <pivotField numFmtId="8" showAll="0"/>
    <pivotField dataField="1" numFmtId="8" showAll="0"/>
    <pivotField numFmtId="8" showAll="0"/>
    <pivotField showAll="0"/>
    <pivotField showAll="0">
      <items count="9">
        <item x="3"/>
        <item x="1"/>
        <item x="0"/>
        <item x="5"/>
        <item x="2"/>
        <item x="6"/>
        <item x="7"/>
        <item x="4"/>
        <item t="default"/>
      </items>
    </pivotField>
    <pivotField showAll="0">
      <items count="6">
        <item x="1"/>
        <item h="1" x="4"/>
        <item h="1" x="0"/>
        <item h="1" x="3"/>
        <item h="1" x="2"/>
        <item t="default"/>
      </items>
    </pivotField>
    <pivotField showAll="0">
      <items count="3">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3"/>
    </i>
    <i>
      <x v="4"/>
    </i>
    <i>
      <x v="5"/>
    </i>
    <i>
      <x v="7"/>
    </i>
    <i>
      <x v="8"/>
    </i>
    <i t="grand">
      <x/>
    </i>
  </rowItems>
  <colFields count="1">
    <field x="1"/>
  </colFields>
  <colItems count="7">
    <i>
      <x/>
    </i>
    <i>
      <x v="1"/>
    </i>
    <i>
      <x v="2"/>
    </i>
    <i>
      <x v="3"/>
    </i>
    <i>
      <x v="4"/>
    </i>
    <i>
      <x v="5"/>
    </i>
    <i t="grand">
      <x/>
    </i>
  </colItems>
  <dataFields count="1">
    <dataField name="Average of Profit/Prod" fld="9" subtotal="average" baseField="4" baseItem="0" numFmtId="1"/>
  </dataFields>
  <formats count="1">
    <format dxfId="18">
      <pivotArea outline="0" collapsedLevelsAreSubtotals="1" fieldPosition="0"/>
    </format>
  </formats>
  <chartFormats count="7">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2"/>
          </reference>
        </references>
      </pivotArea>
    </chartFormat>
    <chartFormat chart="4" format="9" series="1">
      <pivotArea type="data" outline="0" fieldPosition="0">
        <references count="2">
          <reference field="4294967294" count="1" selected="0">
            <x v="0"/>
          </reference>
          <reference field="1" count="1" selected="0">
            <x v="3"/>
          </reference>
        </references>
      </pivotArea>
    </chartFormat>
    <chartFormat chart="4" format="10" series="1">
      <pivotArea type="data" outline="0" fieldPosition="0">
        <references count="2">
          <reference field="4294967294" count="1" selected="0">
            <x v="0"/>
          </reference>
          <reference field="1" count="1" selected="0">
            <x v="4"/>
          </reference>
        </references>
      </pivotArea>
    </chartFormat>
    <chartFormat chart="4" format="11" series="1">
      <pivotArea type="data" outline="0" fieldPosition="0">
        <references count="2">
          <reference field="4294967294" count="1" selected="0">
            <x v="0"/>
          </reference>
          <reference field="1" count="1" selected="0">
            <x v="5"/>
          </reference>
        </references>
      </pivotArea>
    </chartFormat>
    <chartFormat chart="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FDA7B9-3ECD-43F1-8F93-E854A144F37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H17" firstHeaderRow="1" firstDataRow="2" firstDataCol="1"/>
  <pivotFields count="17">
    <pivotField axis="axisRow" numFmtId="14" showAll="0">
      <items count="15">
        <item x="0"/>
        <item x="1"/>
        <item x="2"/>
        <item x="3"/>
        <item x="4"/>
        <item x="5"/>
        <item x="6"/>
        <item x="7"/>
        <item x="8"/>
        <item x="9"/>
        <item x="10"/>
        <item x="11"/>
        <item x="12"/>
        <item x="13"/>
        <item t="default"/>
      </items>
    </pivotField>
    <pivotField axis="axisCol" showAll="0">
      <items count="7">
        <item x="4"/>
        <item x="5"/>
        <item x="2"/>
        <item x="0"/>
        <item x="3"/>
        <item x="1"/>
        <item t="default"/>
      </items>
    </pivotField>
    <pivotField showAll="0"/>
    <pivotField showAll="0"/>
    <pivotField showAll="0"/>
    <pivotField dataField="1" showAll="0"/>
    <pivotField numFmtId="8" showAll="0"/>
    <pivotField numFmtId="8" showAll="0"/>
    <pivotField numFmtId="8" showAll="0"/>
    <pivotField numFmtId="8" showAll="0"/>
    <pivotField numFmtId="8" showAll="0"/>
    <pivotField showAll="0"/>
    <pivotField showAll="0">
      <items count="9">
        <item x="3"/>
        <item x="1"/>
        <item x="0"/>
        <item x="5"/>
        <item x="2"/>
        <item x="6"/>
        <item x="7"/>
        <item x="4"/>
        <item t="default"/>
      </items>
    </pivotField>
    <pivotField showAll="0">
      <items count="6">
        <item x="1"/>
        <item h="1" x="4"/>
        <item h="1" x="0"/>
        <item h="1" x="3"/>
        <item h="1" x="2"/>
        <item t="default"/>
      </items>
    </pivotField>
    <pivotField showAll="0">
      <items count="3">
        <item x="1"/>
        <item x="0"/>
        <item t="default"/>
      </items>
    </pivotField>
    <pivotField showAll="0">
      <items count="7">
        <item sd="0" x="0"/>
        <item x="1"/>
        <item x="2"/>
        <item x="3"/>
        <item x="4"/>
        <item sd="0" x="5"/>
        <item t="default"/>
      </items>
    </pivotField>
    <pivotField showAll="0">
      <items count="5">
        <item sd="0" x="0"/>
        <item sd="0" x="1"/>
        <item sd="0" x="2"/>
        <item sd="0" x="3"/>
        <item t="default"/>
      </items>
    </pivotField>
  </pivotFields>
  <rowFields count="1">
    <field x="0"/>
  </rowFields>
  <rowItems count="13">
    <i>
      <x v="1"/>
    </i>
    <i>
      <x v="2"/>
    </i>
    <i>
      <x v="3"/>
    </i>
    <i>
      <x v="4"/>
    </i>
    <i>
      <x v="5"/>
    </i>
    <i>
      <x v="6"/>
    </i>
    <i>
      <x v="7"/>
    </i>
    <i>
      <x v="8"/>
    </i>
    <i>
      <x v="9"/>
    </i>
    <i>
      <x v="10"/>
    </i>
    <i>
      <x v="11"/>
    </i>
    <i>
      <x v="12"/>
    </i>
    <i t="grand">
      <x/>
    </i>
  </rowItems>
  <colFields count="1">
    <field x="1"/>
  </colFields>
  <colItems count="7">
    <i>
      <x/>
    </i>
    <i>
      <x v="1"/>
    </i>
    <i>
      <x v="2"/>
    </i>
    <i>
      <x v="3"/>
    </i>
    <i>
      <x v="4"/>
    </i>
    <i>
      <x v="5"/>
    </i>
    <i t="grand">
      <x/>
    </i>
  </colItems>
  <dataFields count="1">
    <dataField name="Sum of Units Sold" fld="5" baseField="0" baseItem="0"/>
  </dataFields>
  <chartFormats count="7">
    <chartFormat chart="1" format="6" series="1">
      <pivotArea type="data" outline="0" fieldPosition="0">
        <references count="2">
          <reference field="4294967294" count="1" selected="0">
            <x v="0"/>
          </reference>
          <reference field="1" count="1" selected="0">
            <x v="0"/>
          </reference>
        </references>
      </pivotArea>
    </chartFormat>
    <chartFormat chart="1" format="7" series="1">
      <pivotArea type="data" outline="0" fieldPosition="0">
        <references count="2">
          <reference field="4294967294" count="1" selected="0">
            <x v="0"/>
          </reference>
          <reference field="1" count="1" selected="0">
            <x v="1"/>
          </reference>
        </references>
      </pivotArea>
    </chartFormat>
    <chartFormat chart="1" format="8" series="1">
      <pivotArea type="data" outline="0" fieldPosition="0">
        <references count="2">
          <reference field="4294967294" count="1" selected="0">
            <x v="0"/>
          </reference>
          <reference field="1" count="1" selected="0">
            <x v="2"/>
          </reference>
        </references>
      </pivotArea>
    </chartFormat>
    <chartFormat chart="1" format="9" series="1">
      <pivotArea type="data" outline="0" fieldPosition="0">
        <references count="2">
          <reference field="4294967294" count="1" selected="0">
            <x v="0"/>
          </reference>
          <reference field="1" count="1" selected="0">
            <x v="3"/>
          </reference>
        </references>
      </pivotArea>
    </chartFormat>
    <chartFormat chart="1" format="10" series="1">
      <pivotArea type="data" outline="0" fieldPosition="0">
        <references count="2">
          <reference field="4294967294" count="1" selected="0">
            <x v="0"/>
          </reference>
          <reference field="1" count="1" selected="0">
            <x v="4"/>
          </reference>
        </references>
      </pivotArea>
    </chartFormat>
    <chartFormat chart="1" format="11" series="1">
      <pivotArea type="data" outline="0" fieldPosition="0">
        <references count="2">
          <reference field="4294967294" count="1" selected="0">
            <x v="0"/>
          </reference>
          <reference field="1" count="1" selected="0">
            <x v="5"/>
          </reference>
        </references>
      </pivotArea>
    </chartFormat>
    <chartFormat chart="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4668A8D-37C3-4F3A-842E-483F893373AB}" sourceName="Country">
  <pivotTables>
    <pivotTable tabId="5" name="PivotTable1"/>
    <pivotTable tabId="7" name="PivotTable2"/>
    <pivotTable tabId="8" name="PivotTable3"/>
    <pivotTable tabId="9" name="PivotTable4"/>
    <pivotTable tabId="12" name="PivotTable5"/>
  </pivotTables>
  <data>
    <tabular pivotCacheId="658532790">
      <items count="8">
        <i x="1" s="1"/>
        <i x="2" s="1"/>
        <i x="6" s="1"/>
        <i x="7" s="1"/>
        <i x="3" s="1" nd="1"/>
        <i x="0" s="1" nd="1"/>
        <i x="5"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6A32EC7F-F750-4AE8-8271-1CD8BCBFF922}" sourceName="Continent">
  <pivotTables>
    <pivotTable tabId="5" name="PivotTable1"/>
    <pivotTable tabId="7" name="PivotTable2"/>
    <pivotTable tabId="8" name="PivotTable3"/>
    <pivotTable tabId="9" name="PivotTable4"/>
    <pivotTable tabId="12" name="PivotTable5"/>
  </pivotTables>
  <data>
    <tabular pivotCacheId="658532790">
      <items count="5">
        <i x="1" s="1"/>
        <i x="4"/>
        <i x="0"/>
        <i x="3"/>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4A18C709-33A1-4CA5-BD1A-F0607BCD90D9}" sourceName="Sex">
  <pivotTables>
    <pivotTable tabId="5" name="PivotTable1"/>
    <pivotTable tabId="7" name="PivotTable2"/>
    <pivotTable tabId="8" name="PivotTable3"/>
    <pivotTable tabId="9" name="PivotTable4"/>
    <pivotTable tabId="12" name="PivotTable5"/>
  </pivotTables>
  <data>
    <tabular pivotCacheId="6585327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ED07D1F-A2BF-4732-8943-8B2ECE8E7FDD}" cache="Slicer_Country" caption="Country" columnCount="2" rowHeight="241300"/>
  <slicer name="Continent" xr10:uid="{651DF816-E3DB-45DD-9A9E-339EB0BF93B4}" cache="Slicer_Continent" caption="Continent" columnCount="3" rowHeight="241300"/>
  <slicer name="Sex" xr10:uid="{E92ED283-06CF-42BB-8654-64822D1BFE98}" cache="Slicer_Sex" caption="Sex"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B1C3DB-30E8-49B5-B8F5-8C645C5D2B15}" name="Table3" displayName="Table3" ref="A1:O700" totalsRowShown="0" headerRowDxfId="17">
  <autoFilter ref="A1:O700" xr:uid="{1DB1C3DB-30E8-49B5-B8F5-8C645C5D2B15}"/>
  <tableColumns count="15">
    <tableColumn id="1" xr3:uid="{945D24CB-32A6-4A23-8C49-CC503853FD25}" name="Date" dataDxfId="16"/>
    <tableColumn id="2" xr3:uid="{7D25EE6C-3FB6-48CC-9CD4-A492943E2DDC}" name="Product"/>
    <tableColumn id="3" xr3:uid="{4E94264A-AE90-4C46-9098-9FA52F10988D}" name="Staff Code"/>
    <tableColumn id="4" xr3:uid="{614F1D5C-9D3A-4012-8E60-64AE136C6CEB}" name="Staff Names"/>
    <tableColumn id="5" xr3:uid="{CB71882F-9B2B-42F7-86DB-2F65DF929F84}" name="Staff Names_cln">
      <calculatedColumnFormula>VLOOKUP(C2,Staff!$A$2:$C$11,2,0)</calculatedColumnFormula>
    </tableColumn>
    <tableColumn id="6" xr3:uid="{CD587B4C-ABAD-49BB-B1CC-B3FAA3A7DAFE}" name="Units Sold"/>
    <tableColumn id="7" xr3:uid="{2F01BBFF-EDEB-41A7-8BB1-D8C66049F4B6}" name="Revenue" dataDxfId="15"/>
    <tableColumn id="8" xr3:uid="{139992CC-EBB5-4A46-9F8C-EFBED4B7B222}" name="Revenue per unit" dataDxfId="14">
      <calculatedColumnFormula>G2/F2</calculatedColumnFormula>
    </tableColumn>
    <tableColumn id="9" xr3:uid="{FBB1EC3A-51AF-4631-BDDB-E76F090AC521}" name="Cost" dataDxfId="13"/>
    <tableColumn id="10" xr3:uid="{2D1C6640-E157-4898-8695-4FA1135FA815}" name="Profit/Prod" dataDxfId="12">
      <calculatedColumnFormula>G2-I2</calculatedColumnFormula>
    </tableColumn>
    <tableColumn id="11" xr3:uid="{7751B9A4-B8D5-482E-82A2-27FB08EC1FC2}" name="Profit/unit" dataDxfId="11">
      <calculatedColumnFormula>J2/F2</calculatedColumnFormula>
    </tableColumn>
    <tableColumn id="12" xr3:uid="{6077BB74-1A32-427E-933D-FC9E7ECC00D2}" name="Customer Code"/>
    <tableColumn id="13" xr3:uid="{48A6878E-18BC-478E-89F9-C39543175033}" name="Country">
      <calculatedColumnFormula>VLOOKUP(L2,' Customers'!$A$2:$C$22,3,0)</calculatedColumnFormula>
    </tableColumn>
    <tableColumn id="14" xr3:uid="{9652B14A-B91C-4897-B7DE-2BEC6A44CC53}" name="Continent" dataDxfId="10">
      <calculatedColumnFormula>VLOOKUP(Table3[[#This Row],[Customer Code]],' Customers'!$A$2:$E$22,4,0)</calculatedColumnFormula>
    </tableColumn>
    <tableColumn id="15" xr3:uid="{21837333-B869-4F26-8CE6-F42A81BE9050}" name="Sex">
      <calculatedColumnFormula>VLOOKUP(L2,' Customers'!$A$2:$E$22,5,0)</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55578-31D4-4EFD-8656-050F34A7EA64}">
  <dimension ref="A1:C11"/>
  <sheetViews>
    <sheetView topLeftCell="A3" zoomScale="180" zoomScaleNormal="180" workbookViewId="0">
      <selection activeCell="E12" sqref="E12"/>
    </sheetView>
  </sheetViews>
  <sheetFormatPr defaultRowHeight="14.25" x14ac:dyDescent="0.2"/>
  <cols>
    <col min="1" max="1" width="12.375" customWidth="1"/>
    <col min="2" max="2" width="14.625" customWidth="1"/>
    <col min="3" max="3" width="9" customWidth="1"/>
    <col min="12" max="14" width="8"/>
  </cols>
  <sheetData>
    <row r="1" spans="1:3" ht="18.75" x14ac:dyDescent="0.3">
      <c r="A1" s="1" t="s">
        <v>0</v>
      </c>
    </row>
    <row r="2" spans="1:3" x14ac:dyDescent="0.2">
      <c r="A2" s="2" t="s">
        <v>3</v>
      </c>
      <c r="B2" s="2" t="s">
        <v>2</v>
      </c>
      <c r="C2" s="2" t="s">
        <v>4</v>
      </c>
    </row>
    <row r="3" spans="1:3" x14ac:dyDescent="0.2">
      <c r="A3" s="3" t="s">
        <v>7</v>
      </c>
      <c r="B3" s="3" t="s">
        <v>62</v>
      </c>
      <c r="C3" s="3" t="s">
        <v>8</v>
      </c>
    </row>
    <row r="4" spans="1:3" x14ac:dyDescent="0.2">
      <c r="A4" s="3" t="s">
        <v>12</v>
      </c>
      <c r="B4" s="3" t="s">
        <v>63</v>
      </c>
      <c r="C4" s="3" t="s">
        <v>13</v>
      </c>
    </row>
    <row r="5" spans="1:3" x14ac:dyDescent="0.2">
      <c r="A5" s="3" t="s">
        <v>17</v>
      </c>
      <c r="B5" s="3" t="s">
        <v>22</v>
      </c>
      <c r="C5" s="3" t="s">
        <v>13</v>
      </c>
    </row>
    <row r="6" spans="1:3" x14ac:dyDescent="0.2">
      <c r="A6" s="3" t="s">
        <v>20</v>
      </c>
      <c r="B6" s="3" t="s">
        <v>26</v>
      </c>
      <c r="C6" s="3" t="s">
        <v>13</v>
      </c>
    </row>
    <row r="7" spans="1:3" x14ac:dyDescent="0.2">
      <c r="A7" s="3" t="s">
        <v>24</v>
      </c>
      <c r="B7" s="3" t="s">
        <v>64</v>
      </c>
      <c r="C7" s="3" t="s">
        <v>13</v>
      </c>
    </row>
    <row r="8" spans="1:3" x14ac:dyDescent="0.2">
      <c r="A8" s="3" t="s">
        <v>28</v>
      </c>
      <c r="B8" s="3" t="s">
        <v>65</v>
      </c>
      <c r="C8" s="3" t="s">
        <v>13</v>
      </c>
    </row>
    <row r="9" spans="1:3" x14ac:dyDescent="0.2">
      <c r="A9" s="3" t="s">
        <v>31</v>
      </c>
      <c r="B9" s="3" t="s">
        <v>30</v>
      </c>
      <c r="C9" s="3" t="s">
        <v>8</v>
      </c>
    </row>
    <row r="10" spans="1:3" x14ac:dyDescent="0.2">
      <c r="A10" s="3" t="s">
        <v>33</v>
      </c>
      <c r="B10" s="3" t="s">
        <v>66</v>
      </c>
      <c r="C10" s="3" t="s">
        <v>13</v>
      </c>
    </row>
    <row r="11" spans="1:3" x14ac:dyDescent="0.2">
      <c r="A11" s="3" t="s">
        <v>36</v>
      </c>
      <c r="B11" s="3" t="s">
        <v>67</v>
      </c>
      <c r="C11" s="3" t="s">
        <v>13</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F7A37-C9BE-4EE2-8F0C-B787F08B4A73}">
  <dimension ref="A1"/>
  <sheetViews>
    <sheetView tabSelected="1" workbookViewId="0">
      <selection activeCell="O26" sqref="O26"/>
    </sheetView>
  </sheetViews>
  <sheetFormatPr defaultRowHeight="14.25" x14ac:dyDescent="0.2"/>
  <cols>
    <col min="1" max="16384" width="9"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0FE9E-0867-4D90-BEBF-0D1F8562EC6E}">
  <sheetPr filterMode="1"/>
  <dimension ref="A1:G22"/>
  <sheetViews>
    <sheetView zoomScale="160" zoomScaleNormal="160" workbookViewId="0">
      <selection activeCell="A33" sqref="A33"/>
    </sheetView>
  </sheetViews>
  <sheetFormatPr defaultRowHeight="14.25" x14ac:dyDescent="0.2"/>
  <cols>
    <col min="1" max="1" width="16.625" customWidth="1"/>
    <col min="2" max="2" width="20.375" customWidth="1"/>
    <col min="3" max="3" width="10.5" customWidth="1"/>
    <col min="6" max="9" width="8"/>
  </cols>
  <sheetData>
    <row r="1" spans="1:7" ht="18.75" x14ac:dyDescent="0.3">
      <c r="A1" s="1" t="s">
        <v>1</v>
      </c>
    </row>
    <row r="2" spans="1:7" x14ac:dyDescent="0.2">
      <c r="A2" s="2" t="s">
        <v>5</v>
      </c>
      <c r="B2" s="2" t="s">
        <v>74</v>
      </c>
      <c r="C2" s="2" t="s">
        <v>6</v>
      </c>
      <c r="D2" s="2" t="s">
        <v>122</v>
      </c>
      <c r="E2" s="7" t="s">
        <v>4</v>
      </c>
    </row>
    <row r="3" spans="1:7" x14ac:dyDescent="0.2">
      <c r="A3" s="3" t="s">
        <v>9</v>
      </c>
      <c r="B3" s="3" t="s">
        <v>75</v>
      </c>
      <c r="C3" s="3" t="s">
        <v>10</v>
      </c>
      <c r="D3" s="3" t="str">
        <f>VLOOKUP(C3,$F$3:$G$10,2,0)</f>
        <v>N. America</v>
      </c>
      <c r="E3" t="str">
        <f>IF(LEFT(B3,3)="Mrs", "Female", "Male")</f>
        <v>Male</v>
      </c>
      <c r="F3" t="s">
        <v>10</v>
      </c>
      <c r="G3" t="s">
        <v>117</v>
      </c>
    </row>
    <row r="4" spans="1:7" x14ac:dyDescent="0.2">
      <c r="A4" s="3" t="s">
        <v>14</v>
      </c>
      <c r="B4" s="3" t="s">
        <v>76</v>
      </c>
      <c r="C4" s="3" t="s">
        <v>15</v>
      </c>
      <c r="D4" s="3" t="str">
        <f t="shared" ref="D4:D22" si="0">VLOOKUP(C4,$F$3:$G$10,2,0)</f>
        <v>Africa</v>
      </c>
      <c r="E4" t="str">
        <f t="shared" ref="E4:E22" si="1">IF(LEFT(B4,3)="Mrs", "Female", "Male")</f>
        <v>Male</v>
      </c>
      <c r="F4" t="s">
        <v>15</v>
      </c>
      <c r="G4" t="s">
        <v>118</v>
      </c>
    </row>
    <row r="5" spans="1:7" x14ac:dyDescent="0.2">
      <c r="A5" s="3" t="s">
        <v>18</v>
      </c>
      <c r="B5" s="3" t="s">
        <v>77</v>
      </c>
      <c r="C5" s="3" t="s">
        <v>16</v>
      </c>
      <c r="D5" s="3" t="str">
        <f t="shared" si="0"/>
        <v>Africa</v>
      </c>
      <c r="E5" t="str">
        <f t="shared" si="1"/>
        <v>Female</v>
      </c>
      <c r="F5" t="s">
        <v>16</v>
      </c>
      <c r="G5" t="s">
        <v>118</v>
      </c>
    </row>
    <row r="6" spans="1:7" x14ac:dyDescent="0.2">
      <c r="A6" s="3" t="s">
        <v>21</v>
      </c>
      <c r="B6" s="3" t="s">
        <v>78</v>
      </c>
      <c r="C6" s="3" t="s">
        <v>11</v>
      </c>
      <c r="D6" s="3" t="str">
        <f t="shared" si="0"/>
        <v>Europe</v>
      </c>
      <c r="E6" t="str">
        <f t="shared" si="1"/>
        <v>Male</v>
      </c>
      <c r="F6" t="s">
        <v>11</v>
      </c>
      <c r="G6" t="s">
        <v>119</v>
      </c>
    </row>
    <row r="7" spans="1:7" x14ac:dyDescent="0.2">
      <c r="A7" s="3" t="s">
        <v>25</v>
      </c>
      <c r="B7" s="3" t="s">
        <v>79</v>
      </c>
      <c r="C7" s="3" t="s">
        <v>27</v>
      </c>
      <c r="D7" s="3" t="str">
        <f t="shared" si="0"/>
        <v>Asia</v>
      </c>
      <c r="E7" t="str">
        <f t="shared" si="1"/>
        <v>Female</v>
      </c>
      <c r="F7" t="s">
        <v>27</v>
      </c>
      <c r="G7" t="s">
        <v>120</v>
      </c>
    </row>
    <row r="8" spans="1:7" x14ac:dyDescent="0.2">
      <c r="A8" s="3" t="s">
        <v>29</v>
      </c>
      <c r="B8" s="3" t="s">
        <v>80</v>
      </c>
      <c r="C8" s="3" t="s">
        <v>16</v>
      </c>
      <c r="D8" s="3" t="str">
        <f t="shared" si="0"/>
        <v>Africa</v>
      </c>
      <c r="E8" t="str">
        <f t="shared" si="1"/>
        <v>Male</v>
      </c>
      <c r="F8" t="s">
        <v>35</v>
      </c>
      <c r="G8" t="s">
        <v>118</v>
      </c>
    </row>
    <row r="9" spans="1:7" x14ac:dyDescent="0.2">
      <c r="A9" s="3" t="s">
        <v>32</v>
      </c>
      <c r="B9" s="3" t="s">
        <v>81</v>
      </c>
      <c r="C9" s="3" t="s">
        <v>15</v>
      </c>
      <c r="D9" s="3" t="str">
        <f t="shared" si="0"/>
        <v>Africa</v>
      </c>
      <c r="E9" t="str">
        <f t="shared" si="1"/>
        <v>Male</v>
      </c>
      <c r="F9" t="s">
        <v>19</v>
      </c>
      <c r="G9" t="s">
        <v>118</v>
      </c>
    </row>
    <row r="10" spans="1:7" x14ac:dyDescent="0.2">
      <c r="A10" s="3" t="s">
        <v>34</v>
      </c>
      <c r="B10" s="3" t="s">
        <v>82</v>
      </c>
      <c r="C10" s="3" t="s">
        <v>10</v>
      </c>
      <c r="D10" s="3" t="str">
        <f t="shared" si="0"/>
        <v>N. America</v>
      </c>
      <c r="E10" t="str">
        <f t="shared" si="1"/>
        <v>Female</v>
      </c>
      <c r="F10" t="s">
        <v>23</v>
      </c>
      <c r="G10" t="s">
        <v>121</v>
      </c>
    </row>
    <row r="11" spans="1:7" x14ac:dyDescent="0.2">
      <c r="A11" s="3" t="s">
        <v>37</v>
      </c>
      <c r="B11" s="3" t="s">
        <v>83</v>
      </c>
      <c r="C11" s="3" t="s">
        <v>35</v>
      </c>
      <c r="D11" s="3" t="str">
        <f t="shared" si="0"/>
        <v>Africa</v>
      </c>
      <c r="E11" t="str">
        <f t="shared" si="1"/>
        <v>Male</v>
      </c>
    </row>
    <row r="12" spans="1:7" x14ac:dyDescent="0.2">
      <c r="A12" s="3" t="s">
        <v>38</v>
      </c>
      <c r="B12" s="3" t="s">
        <v>84</v>
      </c>
      <c r="C12" s="3" t="s">
        <v>27</v>
      </c>
      <c r="D12" s="3" t="str">
        <f t="shared" si="0"/>
        <v>Asia</v>
      </c>
      <c r="E12" t="str">
        <f t="shared" si="1"/>
        <v>Female</v>
      </c>
    </row>
    <row r="13" spans="1:7" x14ac:dyDescent="0.2">
      <c r="A13" s="3" t="s">
        <v>39</v>
      </c>
      <c r="B13" s="3" t="s">
        <v>85</v>
      </c>
      <c r="C13" s="3" t="s">
        <v>16</v>
      </c>
      <c r="D13" s="3" t="str">
        <f t="shared" si="0"/>
        <v>Africa</v>
      </c>
      <c r="E13" t="str">
        <f t="shared" si="1"/>
        <v>Male</v>
      </c>
    </row>
    <row r="14" spans="1:7" x14ac:dyDescent="0.2">
      <c r="A14" s="3" t="s">
        <v>40</v>
      </c>
      <c r="B14" s="3" t="s">
        <v>86</v>
      </c>
      <c r="C14" s="3" t="s">
        <v>10</v>
      </c>
      <c r="D14" s="3" t="str">
        <f t="shared" si="0"/>
        <v>N. America</v>
      </c>
      <c r="E14" t="str">
        <f t="shared" si="1"/>
        <v>Male</v>
      </c>
    </row>
    <row r="15" spans="1:7" x14ac:dyDescent="0.2">
      <c r="A15" s="3" t="s">
        <v>41</v>
      </c>
      <c r="B15" s="3" t="s">
        <v>87</v>
      </c>
      <c r="C15" s="3" t="s">
        <v>19</v>
      </c>
      <c r="D15" s="3" t="str">
        <f t="shared" si="0"/>
        <v>Africa</v>
      </c>
      <c r="E15" t="str">
        <f t="shared" si="1"/>
        <v>Male</v>
      </c>
    </row>
    <row r="16" spans="1:7" x14ac:dyDescent="0.2">
      <c r="A16" s="3" t="s">
        <v>42</v>
      </c>
      <c r="B16" s="3" t="s">
        <v>88</v>
      </c>
      <c r="C16" s="3" t="s">
        <v>23</v>
      </c>
      <c r="D16" s="3" t="str">
        <f t="shared" si="0"/>
        <v>S. America</v>
      </c>
      <c r="E16" t="str">
        <f t="shared" si="1"/>
        <v>Female</v>
      </c>
    </row>
    <row r="17" spans="1:5" x14ac:dyDescent="0.2">
      <c r="A17" s="3" t="s">
        <v>43</v>
      </c>
      <c r="B17" s="3" t="s">
        <v>89</v>
      </c>
      <c r="C17" s="3" t="s">
        <v>15</v>
      </c>
      <c r="D17" s="3" t="str">
        <f t="shared" si="0"/>
        <v>Africa</v>
      </c>
      <c r="E17" t="str">
        <f t="shared" si="1"/>
        <v>Male</v>
      </c>
    </row>
    <row r="18" spans="1:5" x14ac:dyDescent="0.2">
      <c r="A18" s="3" t="s">
        <v>44</v>
      </c>
      <c r="B18" s="3" t="s">
        <v>90</v>
      </c>
      <c r="C18" s="3" t="s">
        <v>10</v>
      </c>
      <c r="D18" s="3" t="str">
        <f t="shared" si="0"/>
        <v>N. America</v>
      </c>
      <c r="E18" t="str">
        <f t="shared" si="1"/>
        <v>Male</v>
      </c>
    </row>
    <row r="19" spans="1:5" x14ac:dyDescent="0.2">
      <c r="A19" s="3" t="s">
        <v>45</v>
      </c>
      <c r="B19" s="3" t="s">
        <v>91</v>
      </c>
      <c r="C19" s="3" t="s">
        <v>23</v>
      </c>
      <c r="D19" s="3" t="str">
        <f t="shared" si="0"/>
        <v>S. America</v>
      </c>
      <c r="E19" t="str">
        <f t="shared" si="1"/>
        <v>Female</v>
      </c>
    </row>
    <row r="20" spans="1:5" x14ac:dyDescent="0.2">
      <c r="A20" s="3" t="s">
        <v>46</v>
      </c>
      <c r="B20" s="3" t="s">
        <v>92</v>
      </c>
      <c r="C20" s="3" t="s">
        <v>16</v>
      </c>
      <c r="D20" s="3" t="str">
        <f t="shared" si="0"/>
        <v>Africa</v>
      </c>
      <c r="E20" t="str">
        <f t="shared" si="1"/>
        <v>Female</v>
      </c>
    </row>
    <row r="21" spans="1:5" x14ac:dyDescent="0.2">
      <c r="A21" s="3" t="s">
        <v>47</v>
      </c>
      <c r="B21" s="3" t="s">
        <v>93</v>
      </c>
      <c r="C21" s="3" t="s">
        <v>11</v>
      </c>
      <c r="D21" s="3" t="str">
        <f t="shared" si="0"/>
        <v>Europe</v>
      </c>
      <c r="E21" t="str">
        <f t="shared" si="1"/>
        <v>Male</v>
      </c>
    </row>
    <row r="22" spans="1:5" x14ac:dyDescent="0.2">
      <c r="A22" s="3" t="s">
        <v>48</v>
      </c>
      <c r="B22" s="3" t="s">
        <v>94</v>
      </c>
      <c r="C22" s="3" t="s">
        <v>19</v>
      </c>
      <c r="D22" s="3" t="str">
        <f t="shared" si="0"/>
        <v>Africa</v>
      </c>
      <c r="E22" t="str">
        <f t="shared" si="1"/>
        <v>Female</v>
      </c>
    </row>
  </sheetData>
  <dataConsolidate/>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18474-BE2F-4C2A-AC27-A4EB341ED0F2}">
  <dimension ref="A3:B10"/>
  <sheetViews>
    <sheetView workbookViewId="0">
      <selection activeCell="B7" sqref="B7"/>
    </sheetView>
  </sheetViews>
  <sheetFormatPr defaultRowHeight="14.25" x14ac:dyDescent="0.2"/>
  <cols>
    <col min="1" max="1" width="11.75" bestFit="1" customWidth="1"/>
    <col min="2" max="2" width="13.75" bestFit="1" customWidth="1"/>
  </cols>
  <sheetData>
    <row r="3" spans="1:2" x14ac:dyDescent="0.2">
      <c r="A3" s="8" t="s">
        <v>125</v>
      </c>
      <c r="B3" t="s">
        <v>128</v>
      </c>
    </row>
    <row r="4" spans="1:2" x14ac:dyDescent="0.2">
      <c r="A4" s="9" t="s">
        <v>60</v>
      </c>
      <c r="B4" s="13">
        <v>262757</v>
      </c>
    </row>
    <row r="5" spans="1:2" x14ac:dyDescent="0.2">
      <c r="A5" s="9" t="s">
        <v>61</v>
      </c>
      <c r="B5" s="13">
        <v>445281</v>
      </c>
    </row>
    <row r="6" spans="1:2" x14ac:dyDescent="0.2">
      <c r="A6" s="9" t="s">
        <v>58</v>
      </c>
      <c r="B6" s="13">
        <v>393367</v>
      </c>
    </row>
    <row r="7" spans="1:2" x14ac:dyDescent="0.2">
      <c r="A7" s="9" t="s">
        <v>56</v>
      </c>
      <c r="B7" s="13">
        <v>927531</v>
      </c>
    </row>
    <row r="8" spans="1:2" x14ac:dyDescent="0.2">
      <c r="A8" s="9" t="s">
        <v>59</v>
      </c>
      <c r="B8" s="13">
        <v>332782</v>
      </c>
    </row>
    <row r="9" spans="1:2" x14ac:dyDescent="0.2">
      <c r="A9" s="9" t="s">
        <v>57</v>
      </c>
      <c r="B9" s="13">
        <v>101533</v>
      </c>
    </row>
    <row r="10" spans="1:2" x14ac:dyDescent="0.2">
      <c r="A10" s="9" t="s">
        <v>126</v>
      </c>
      <c r="B10" s="13">
        <v>2463251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44125-105D-4C93-96C5-7A1B1C324AFA}">
  <dimension ref="A3:B10"/>
  <sheetViews>
    <sheetView workbookViewId="0">
      <selection activeCell="B6" sqref="B6"/>
    </sheetView>
  </sheetViews>
  <sheetFormatPr defaultRowHeight="14.25" x14ac:dyDescent="0.2"/>
  <cols>
    <col min="1" max="1" width="11.75" bestFit="1" customWidth="1"/>
    <col min="2" max="2" width="15.5" bestFit="1" customWidth="1"/>
  </cols>
  <sheetData>
    <row r="3" spans="1:2" x14ac:dyDescent="0.2">
      <c r="A3" s="8" t="s">
        <v>125</v>
      </c>
      <c r="B3" t="s">
        <v>127</v>
      </c>
    </row>
    <row r="4" spans="1:2" x14ac:dyDescent="0.2">
      <c r="A4" s="9" t="s">
        <v>60</v>
      </c>
      <c r="B4" s="13">
        <v>154276.75</v>
      </c>
    </row>
    <row r="5" spans="1:2" x14ac:dyDescent="0.2">
      <c r="A5" s="9" t="s">
        <v>61</v>
      </c>
      <c r="B5" s="13">
        <v>242137.25</v>
      </c>
    </row>
    <row r="6" spans="1:2" x14ac:dyDescent="0.2">
      <c r="A6" s="9" t="s">
        <v>58</v>
      </c>
      <c r="B6" s="13">
        <v>221931.2</v>
      </c>
    </row>
    <row r="7" spans="1:2" x14ac:dyDescent="0.2">
      <c r="A7" s="9" t="s">
        <v>56</v>
      </c>
      <c r="B7" s="13">
        <v>553562.5</v>
      </c>
    </row>
    <row r="8" spans="1:2" x14ac:dyDescent="0.2">
      <c r="A8" s="9" t="s">
        <v>59</v>
      </c>
      <c r="B8" s="13">
        <v>203933.4</v>
      </c>
    </row>
    <row r="9" spans="1:2" x14ac:dyDescent="0.2">
      <c r="A9" s="9" t="s">
        <v>57</v>
      </c>
      <c r="B9" s="13">
        <v>75152.400000000009</v>
      </c>
    </row>
    <row r="10" spans="1:2" x14ac:dyDescent="0.2">
      <c r="A10" s="9" t="s">
        <v>126</v>
      </c>
      <c r="B10" s="13">
        <v>1450993.4999999998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C5C23-4F0A-4FD7-961E-5E78257EB9A8}">
  <dimension ref="A3:H9"/>
  <sheetViews>
    <sheetView workbookViewId="0">
      <selection activeCell="H10" sqref="H10"/>
    </sheetView>
  </sheetViews>
  <sheetFormatPr defaultRowHeight="14.25" x14ac:dyDescent="0.2"/>
  <cols>
    <col min="1" max="1" width="14.875" bestFit="1" customWidth="1"/>
    <col min="2" max="2" width="14.375" bestFit="1" customWidth="1"/>
    <col min="3" max="4" width="5.875" bestFit="1" customWidth="1"/>
    <col min="5" max="5" width="6.875" bestFit="1" customWidth="1"/>
    <col min="6" max="6" width="5.875" bestFit="1" customWidth="1"/>
    <col min="7" max="7" width="5.375" bestFit="1" customWidth="1"/>
    <col min="8" max="8" width="10.125" bestFit="1" customWidth="1"/>
  </cols>
  <sheetData>
    <row r="3" spans="1:8" x14ac:dyDescent="0.2">
      <c r="A3" s="8" t="s">
        <v>130</v>
      </c>
      <c r="B3" s="8" t="s">
        <v>129</v>
      </c>
    </row>
    <row r="4" spans="1:8" x14ac:dyDescent="0.2">
      <c r="A4" s="8" t="s">
        <v>125</v>
      </c>
      <c r="B4" t="s">
        <v>60</v>
      </c>
      <c r="C4" t="s">
        <v>61</v>
      </c>
      <c r="D4" t="s">
        <v>58</v>
      </c>
      <c r="E4" t="s">
        <v>56</v>
      </c>
      <c r="F4" t="s">
        <v>59</v>
      </c>
      <c r="G4" t="s">
        <v>57</v>
      </c>
      <c r="H4" t="s">
        <v>126</v>
      </c>
    </row>
    <row r="5" spans="1:8" x14ac:dyDescent="0.2">
      <c r="A5" s="9" t="s">
        <v>16</v>
      </c>
      <c r="B5" s="13">
        <v>44.25</v>
      </c>
      <c r="C5" s="13">
        <v>70.25</v>
      </c>
      <c r="D5" s="13">
        <v>45.599999999999994</v>
      </c>
      <c r="E5" s="13">
        <v>123.25</v>
      </c>
      <c r="F5" s="13">
        <v>48.7</v>
      </c>
      <c r="G5" s="13">
        <v>14.200000000000005</v>
      </c>
      <c r="H5" s="13">
        <v>346.25</v>
      </c>
    </row>
    <row r="6" spans="1:8" x14ac:dyDescent="0.2">
      <c r="A6" s="9" t="s">
        <v>19</v>
      </c>
      <c r="B6" s="13">
        <v>18.25</v>
      </c>
      <c r="C6" s="13">
        <v>45.75</v>
      </c>
      <c r="D6" s="13">
        <v>29.600000000000005</v>
      </c>
      <c r="E6" s="13">
        <v>72.25</v>
      </c>
      <c r="F6" s="13">
        <v>17.5</v>
      </c>
      <c r="G6" s="13">
        <v>10.4</v>
      </c>
      <c r="H6" s="13">
        <v>193.75000000000003</v>
      </c>
    </row>
    <row r="7" spans="1:8" x14ac:dyDescent="0.2">
      <c r="A7" s="9" t="s">
        <v>15</v>
      </c>
      <c r="B7" s="13">
        <v>27</v>
      </c>
      <c r="C7" s="13">
        <v>35.75</v>
      </c>
      <c r="D7" s="13">
        <v>53.199999999999982</v>
      </c>
      <c r="E7" s="13">
        <v>93.5</v>
      </c>
      <c r="F7" s="13">
        <v>38.400000000000006</v>
      </c>
      <c r="G7" s="13">
        <v>16.400000000000006</v>
      </c>
      <c r="H7" s="13">
        <v>264.25</v>
      </c>
    </row>
    <row r="8" spans="1:8" x14ac:dyDescent="0.2">
      <c r="A8" s="9" t="s">
        <v>35</v>
      </c>
      <c r="B8" s="13">
        <v>12.25</v>
      </c>
      <c r="C8" s="13">
        <v>9.75</v>
      </c>
      <c r="D8" s="13">
        <v>9.1999999999999993</v>
      </c>
      <c r="E8" s="13">
        <v>30</v>
      </c>
      <c r="F8" s="13">
        <v>15</v>
      </c>
      <c r="G8" s="13">
        <v>8.3999999999999986</v>
      </c>
      <c r="H8" s="13">
        <v>84.6</v>
      </c>
    </row>
    <row r="9" spans="1:8" x14ac:dyDescent="0.2">
      <c r="A9" s="9" t="s">
        <v>126</v>
      </c>
      <c r="B9" s="13">
        <v>101.75</v>
      </c>
      <c r="C9" s="13">
        <v>161.5</v>
      </c>
      <c r="D9" s="13">
        <v>137.59999999999997</v>
      </c>
      <c r="E9" s="13">
        <v>319</v>
      </c>
      <c r="F9" s="13">
        <v>119.60000000000001</v>
      </c>
      <c r="G9" s="13">
        <v>49.400000000000013</v>
      </c>
      <c r="H9" s="13">
        <v>888.85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5554A-AB2F-47C4-90AC-3C80FD50963E}">
  <dimension ref="A3:H11"/>
  <sheetViews>
    <sheetView workbookViewId="0">
      <selection activeCell="G12" sqref="G12"/>
    </sheetView>
  </sheetViews>
  <sheetFormatPr defaultRowHeight="14.25" x14ac:dyDescent="0.2"/>
  <cols>
    <col min="1" max="1" width="18.875" bestFit="1" customWidth="1"/>
    <col min="2" max="2" width="14.375" bestFit="1" customWidth="1"/>
    <col min="3" max="6" width="4.875" bestFit="1" customWidth="1"/>
    <col min="7" max="7" width="5.375" bestFit="1" customWidth="1"/>
    <col min="8" max="8" width="10.125" bestFit="1" customWidth="1"/>
  </cols>
  <sheetData>
    <row r="3" spans="1:8" x14ac:dyDescent="0.2">
      <c r="A3" s="8" t="s">
        <v>131</v>
      </c>
      <c r="B3" s="8" t="s">
        <v>129</v>
      </c>
    </row>
    <row r="4" spans="1:8" x14ac:dyDescent="0.2">
      <c r="A4" s="8" t="s">
        <v>125</v>
      </c>
      <c r="B4" t="s">
        <v>60</v>
      </c>
      <c r="C4" t="s">
        <v>61</v>
      </c>
      <c r="D4" t="s">
        <v>58</v>
      </c>
      <c r="E4" t="s">
        <v>56</v>
      </c>
      <c r="F4" t="s">
        <v>59</v>
      </c>
      <c r="G4" t="s">
        <v>57</v>
      </c>
      <c r="H4" t="s">
        <v>126</v>
      </c>
    </row>
    <row r="5" spans="1:8" x14ac:dyDescent="0.2">
      <c r="A5" s="9" t="s">
        <v>65</v>
      </c>
      <c r="B5" s="11">
        <v>2843.6</v>
      </c>
      <c r="C5" s="11">
        <v>4422.166666666667</v>
      </c>
      <c r="D5" s="11">
        <v>3347.6799999999994</v>
      </c>
      <c r="E5" s="11">
        <v>5229.166666666667</v>
      </c>
      <c r="F5" s="11">
        <v>3234.2125000000001</v>
      </c>
      <c r="G5" s="11">
        <v>1480.8363636363638</v>
      </c>
      <c r="H5" s="11">
        <v>3567.2015873015871</v>
      </c>
    </row>
    <row r="6" spans="1:8" x14ac:dyDescent="0.2">
      <c r="A6" s="9" t="s">
        <v>67</v>
      </c>
      <c r="B6" s="11">
        <v>2631.5625</v>
      </c>
      <c r="C6" s="11">
        <v>5346.0555555555557</v>
      </c>
      <c r="D6" s="11">
        <v>5179.2</v>
      </c>
      <c r="E6" s="11">
        <v>6259.333333333333</v>
      </c>
      <c r="F6" s="11">
        <v>4711.5</v>
      </c>
      <c r="G6" s="11">
        <v>1402.7555555555557</v>
      </c>
      <c r="H6" s="11">
        <v>4447.4946969696975</v>
      </c>
    </row>
    <row r="7" spans="1:8" x14ac:dyDescent="0.2">
      <c r="A7" s="9" t="s">
        <v>63</v>
      </c>
      <c r="B7" s="11">
        <v>2663.1315789473683</v>
      </c>
      <c r="C7" s="11">
        <v>4541.8157894736842</v>
      </c>
      <c r="D7" s="11">
        <v>4341.38</v>
      </c>
      <c r="E7" s="11">
        <v>4248.9758064516127</v>
      </c>
      <c r="F7" s="11">
        <v>3607.95</v>
      </c>
      <c r="G7" s="11">
        <v>1547.0352941176473</v>
      </c>
      <c r="H7" s="11">
        <v>3601.8874999999998</v>
      </c>
    </row>
    <row r="8" spans="1:8" x14ac:dyDescent="0.2">
      <c r="A8" s="9" t="s">
        <v>26</v>
      </c>
      <c r="B8" s="11">
        <v>2235.9166666666665</v>
      </c>
      <c r="C8" s="11">
        <v>4773.916666666667</v>
      </c>
      <c r="D8" s="11">
        <v>2642.2</v>
      </c>
      <c r="E8" s="11">
        <v>5609.909090909091</v>
      </c>
      <c r="F8" s="11">
        <v>3129.375</v>
      </c>
      <c r="G8" s="11">
        <v>1281.28</v>
      </c>
      <c r="H8" s="11">
        <v>3834.9378787878786</v>
      </c>
    </row>
    <row r="9" spans="1:8" x14ac:dyDescent="0.2">
      <c r="A9" s="9" t="s">
        <v>22</v>
      </c>
      <c r="B9" s="11">
        <v>2350.5416666666665</v>
      </c>
      <c r="C9" s="11">
        <v>3026.1666666666665</v>
      </c>
      <c r="D9" s="11">
        <v>4807.5999999999995</v>
      </c>
      <c r="E9" s="11">
        <v>5241.4736842105267</v>
      </c>
      <c r="F9" s="11">
        <v>5921.1545454545449</v>
      </c>
      <c r="G9" s="11">
        <v>4065</v>
      </c>
      <c r="H9" s="11">
        <v>4670.9308510638302</v>
      </c>
    </row>
    <row r="10" spans="1:8" x14ac:dyDescent="0.2">
      <c r="A10" s="9" t="s">
        <v>30</v>
      </c>
      <c r="B10" s="11">
        <v>3808.5833333333335</v>
      </c>
      <c r="C10" s="11">
        <v>5732.458333333333</v>
      </c>
      <c r="D10" s="11">
        <v>5028.8</v>
      </c>
      <c r="E10" s="11">
        <v>5972.6944444444443</v>
      </c>
      <c r="F10" s="11">
        <v>4303.75</v>
      </c>
      <c r="G10" s="11">
        <v>1350.6000000000001</v>
      </c>
      <c r="H10" s="11">
        <v>4689.4305555555538</v>
      </c>
    </row>
    <row r="11" spans="1:8" x14ac:dyDescent="0.2">
      <c r="A11" s="9" t="s">
        <v>126</v>
      </c>
      <c r="B11" s="11">
        <v>2754.9419642857142</v>
      </c>
      <c r="C11" s="11">
        <v>4656.4855769230771</v>
      </c>
      <c r="D11" s="11">
        <v>4267.9076923076927</v>
      </c>
      <c r="E11" s="11">
        <v>5222.2877358490568</v>
      </c>
      <c r="F11" s="11">
        <v>4339.0085106382985</v>
      </c>
      <c r="G11" s="11">
        <v>1565.675</v>
      </c>
      <c r="H11" s="11">
        <v>4019.3725761772853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87D49-491C-4D4A-A41C-D2121A087964}">
  <dimension ref="A3:H17"/>
  <sheetViews>
    <sheetView workbookViewId="0">
      <selection activeCell="F8" sqref="F8"/>
    </sheetView>
  </sheetViews>
  <sheetFormatPr defaultRowHeight="14.25" x14ac:dyDescent="0.2"/>
  <cols>
    <col min="1" max="1" width="14.875" bestFit="1" customWidth="1"/>
    <col min="2" max="2" width="14.375" bestFit="1" customWidth="1"/>
    <col min="3" max="4" width="5.875" bestFit="1" customWidth="1"/>
    <col min="5" max="5" width="6.875" bestFit="1" customWidth="1"/>
    <col min="6" max="7" width="5.875" bestFit="1" customWidth="1"/>
    <col min="8" max="8" width="10.125" bestFit="1" customWidth="1"/>
  </cols>
  <sheetData>
    <row r="3" spans="1:8" x14ac:dyDescent="0.2">
      <c r="A3" s="8" t="s">
        <v>132</v>
      </c>
      <c r="B3" s="8" t="s">
        <v>129</v>
      </c>
    </row>
    <row r="4" spans="1:8" x14ac:dyDescent="0.2">
      <c r="A4" s="8" t="s">
        <v>125</v>
      </c>
      <c r="B4" t="s">
        <v>60</v>
      </c>
      <c r="C4" t="s">
        <v>61</v>
      </c>
      <c r="D4" t="s">
        <v>58</v>
      </c>
      <c r="E4" t="s">
        <v>56</v>
      </c>
      <c r="F4" t="s">
        <v>59</v>
      </c>
      <c r="G4" t="s">
        <v>57</v>
      </c>
      <c r="H4" t="s">
        <v>126</v>
      </c>
    </row>
    <row r="5" spans="1:8" x14ac:dyDescent="0.2">
      <c r="A5" s="12" t="s">
        <v>137</v>
      </c>
      <c r="B5" s="13">
        <v>6169</v>
      </c>
      <c r="C5" s="13">
        <v>4679</v>
      </c>
      <c r="D5" s="13">
        <v>4867</v>
      </c>
      <c r="E5" s="13">
        <v>16297</v>
      </c>
      <c r="F5" s="13">
        <v>2737</v>
      </c>
      <c r="G5" s="13">
        <v>3211</v>
      </c>
      <c r="H5" s="13">
        <v>37960</v>
      </c>
    </row>
    <row r="6" spans="1:8" x14ac:dyDescent="0.2">
      <c r="A6" s="12" t="s">
        <v>143</v>
      </c>
      <c r="B6" s="13">
        <v>5619</v>
      </c>
      <c r="C6" s="13">
        <v>3379</v>
      </c>
      <c r="D6" s="13">
        <v>8391</v>
      </c>
      <c r="E6" s="13">
        <v>7626</v>
      </c>
      <c r="F6" s="13">
        <v>3802</v>
      </c>
      <c r="G6" s="13"/>
      <c r="H6" s="13">
        <v>28817</v>
      </c>
    </row>
    <row r="7" spans="1:8" x14ac:dyDescent="0.2">
      <c r="A7" s="12" t="s">
        <v>144</v>
      </c>
      <c r="B7" s="13">
        <v>3080</v>
      </c>
      <c r="C7" s="13">
        <v>8496</v>
      </c>
      <c r="D7" s="13">
        <v>3252</v>
      </c>
      <c r="E7" s="13">
        <v>9494</v>
      </c>
      <c r="F7" s="13">
        <v>5124</v>
      </c>
      <c r="G7" s="13">
        <v>6066</v>
      </c>
      <c r="H7" s="13">
        <v>35512</v>
      </c>
    </row>
    <row r="8" spans="1:8" x14ac:dyDescent="0.2">
      <c r="A8" s="12" t="s">
        <v>138</v>
      </c>
      <c r="B8" s="13">
        <v>8012</v>
      </c>
      <c r="C8" s="13">
        <v>3744</v>
      </c>
      <c r="D8" s="13">
        <v>3152</v>
      </c>
      <c r="E8" s="13">
        <v>8891</v>
      </c>
      <c r="F8" s="13">
        <v>11013</v>
      </c>
      <c r="G8" s="13">
        <v>4797</v>
      </c>
      <c r="H8" s="13">
        <v>39609</v>
      </c>
    </row>
    <row r="9" spans="1:8" x14ac:dyDescent="0.2">
      <c r="A9" s="12" t="s">
        <v>139</v>
      </c>
      <c r="B9" s="13">
        <v>2109</v>
      </c>
      <c r="C9" s="13">
        <v>4632</v>
      </c>
      <c r="D9" s="13"/>
      <c r="E9" s="13">
        <v>1095</v>
      </c>
      <c r="F9" s="13">
        <v>4800</v>
      </c>
      <c r="G9" s="13">
        <v>4327</v>
      </c>
      <c r="H9" s="13">
        <v>16963</v>
      </c>
    </row>
    <row r="10" spans="1:8" x14ac:dyDescent="0.2">
      <c r="A10" s="12" t="s">
        <v>140</v>
      </c>
      <c r="B10" s="13">
        <v>10512</v>
      </c>
      <c r="C10" s="13">
        <v>9670</v>
      </c>
      <c r="D10" s="13">
        <v>10776</v>
      </c>
      <c r="E10" s="13">
        <v>8888</v>
      </c>
      <c r="F10" s="13">
        <v>9614</v>
      </c>
      <c r="G10" s="13">
        <v>5898</v>
      </c>
      <c r="H10" s="13">
        <v>55358</v>
      </c>
    </row>
    <row r="11" spans="1:8" x14ac:dyDescent="0.2">
      <c r="A11" s="12" t="s">
        <v>141</v>
      </c>
      <c r="B11" s="13">
        <v>929</v>
      </c>
      <c r="C11" s="13">
        <v>9308</v>
      </c>
      <c r="D11" s="13">
        <v>9991</v>
      </c>
      <c r="E11" s="13">
        <v>20534</v>
      </c>
      <c r="F11" s="13"/>
      <c r="G11" s="13">
        <v>2255</v>
      </c>
      <c r="H11" s="13">
        <v>43017</v>
      </c>
    </row>
    <row r="12" spans="1:8" x14ac:dyDescent="0.2">
      <c r="A12" s="12" t="s">
        <v>142</v>
      </c>
      <c r="B12" s="13">
        <v>6658</v>
      </c>
      <c r="C12" s="13">
        <v>6933</v>
      </c>
      <c r="D12" s="13">
        <v>5739</v>
      </c>
      <c r="E12" s="13">
        <v>15967</v>
      </c>
      <c r="F12" s="13">
        <v>4307</v>
      </c>
      <c r="G12" s="13">
        <v>3689</v>
      </c>
      <c r="H12" s="13">
        <v>43293</v>
      </c>
    </row>
    <row r="13" spans="1:8" x14ac:dyDescent="0.2">
      <c r="A13" s="12" t="s">
        <v>133</v>
      </c>
      <c r="B13" s="13">
        <v>8920</v>
      </c>
      <c r="C13" s="13">
        <v>3115</v>
      </c>
      <c r="D13" s="13">
        <v>4719</v>
      </c>
      <c r="E13" s="13">
        <v>19202</v>
      </c>
      <c r="F13" s="13">
        <v>3563</v>
      </c>
      <c r="G13" s="13">
        <v>5133</v>
      </c>
      <c r="H13" s="13">
        <v>44652</v>
      </c>
    </row>
    <row r="14" spans="1:8" x14ac:dyDescent="0.2">
      <c r="A14" s="12" t="s">
        <v>134</v>
      </c>
      <c r="B14" s="13">
        <v>19901</v>
      </c>
      <c r="C14" s="13">
        <v>13407</v>
      </c>
      <c r="D14" s="13">
        <v>16971</v>
      </c>
      <c r="E14" s="13">
        <v>29332</v>
      </c>
      <c r="F14" s="13">
        <v>13626</v>
      </c>
      <c r="G14" s="13">
        <v>15616</v>
      </c>
      <c r="H14" s="13">
        <v>108853</v>
      </c>
    </row>
    <row r="15" spans="1:8" x14ac:dyDescent="0.2">
      <c r="A15" s="12" t="s">
        <v>135</v>
      </c>
      <c r="B15" s="13">
        <v>7211</v>
      </c>
      <c r="C15" s="13">
        <v>5265</v>
      </c>
      <c r="D15" s="13">
        <v>7097</v>
      </c>
      <c r="E15" s="13">
        <v>19711</v>
      </c>
      <c r="F15" s="13">
        <v>8741</v>
      </c>
      <c r="G15" s="13">
        <v>13880</v>
      </c>
      <c r="H15" s="13">
        <v>61905</v>
      </c>
    </row>
    <row r="16" spans="1:8" x14ac:dyDescent="0.2">
      <c r="A16" s="12" t="s">
        <v>136</v>
      </c>
      <c r="B16" s="13">
        <v>6462</v>
      </c>
      <c r="C16" s="13">
        <v>5359</v>
      </c>
      <c r="D16" s="13">
        <v>9204</v>
      </c>
      <c r="E16" s="13">
        <v>26780</v>
      </c>
      <c r="F16" s="13">
        <v>12749</v>
      </c>
      <c r="G16" s="13">
        <v>12365</v>
      </c>
      <c r="H16" s="13">
        <v>72919</v>
      </c>
    </row>
    <row r="17" spans="1:8" x14ac:dyDescent="0.2">
      <c r="A17" s="12" t="s">
        <v>126</v>
      </c>
      <c r="B17" s="13">
        <v>85582</v>
      </c>
      <c r="C17" s="13">
        <v>77987</v>
      </c>
      <c r="D17" s="13">
        <v>84159</v>
      </c>
      <c r="E17" s="13">
        <v>183817</v>
      </c>
      <c r="F17" s="13">
        <v>80076</v>
      </c>
      <c r="G17" s="13">
        <v>77237</v>
      </c>
      <c r="H17" s="13">
        <v>588858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77912-80CE-4972-A916-F52646C6511E}">
  <dimension ref="A1:O700"/>
  <sheetViews>
    <sheetView topLeftCell="G1" zoomScale="145" zoomScaleNormal="145" workbookViewId="0">
      <selection activeCell="N3" sqref="N3"/>
    </sheetView>
  </sheetViews>
  <sheetFormatPr defaultRowHeight="14.25" x14ac:dyDescent="0.2"/>
  <cols>
    <col min="1" max="1" width="12.25" customWidth="1"/>
    <col min="2" max="2" width="11.75" customWidth="1"/>
    <col min="3" max="3" width="9.625" customWidth="1"/>
    <col min="4" max="4" width="13.375" customWidth="1"/>
    <col min="5" max="5" width="14.125" customWidth="1"/>
    <col min="6" max="6" width="11.625" customWidth="1"/>
    <col min="7" max="7" width="13" customWidth="1"/>
    <col min="8" max="8" width="14.625" customWidth="1"/>
    <col min="9" max="11" width="11" customWidth="1"/>
    <col min="12" max="12" width="16.125" customWidth="1"/>
    <col min="15" max="24" width="8"/>
  </cols>
  <sheetData>
    <row r="1" spans="1:15" x14ac:dyDescent="0.2">
      <c r="A1" s="4" t="s">
        <v>49</v>
      </c>
      <c r="B1" s="4" t="s">
        <v>50</v>
      </c>
      <c r="C1" s="4" t="s">
        <v>51</v>
      </c>
      <c r="D1" s="4" t="s">
        <v>102</v>
      </c>
      <c r="E1" s="4" t="s">
        <v>116</v>
      </c>
      <c r="F1" s="4" t="s">
        <v>52</v>
      </c>
      <c r="G1" s="4" t="s">
        <v>53</v>
      </c>
      <c r="H1" s="4" t="s">
        <v>54</v>
      </c>
      <c r="I1" s="4" t="s">
        <v>55</v>
      </c>
      <c r="J1" s="4" t="s">
        <v>124</v>
      </c>
      <c r="K1" s="4" t="s">
        <v>123</v>
      </c>
      <c r="L1" s="4" t="s">
        <v>5</v>
      </c>
      <c r="M1" s="4" t="s">
        <v>6</v>
      </c>
      <c r="N1" s="4" t="s">
        <v>122</v>
      </c>
      <c r="O1" s="4" t="s">
        <v>4</v>
      </c>
    </row>
    <row r="2" spans="1:15" x14ac:dyDescent="0.2">
      <c r="A2" s="5">
        <v>43770</v>
      </c>
      <c r="B2" t="s">
        <v>56</v>
      </c>
      <c r="C2" t="s">
        <v>7</v>
      </c>
      <c r="D2" t="s">
        <v>62</v>
      </c>
      <c r="E2" t="str">
        <f>VLOOKUP(C2,Staff!$A$2:$C$11,2,0)</f>
        <v>Peter</v>
      </c>
      <c r="F2">
        <v>1725</v>
      </c>
      <c r="G2" s="6">
        <v>8625</v>
      </c>
      <c r="H2" s="6">
        <f>G2/F2</f>
        <v>5</v>
      </c>
      <c r="I2" s="6">
        <v>3450</v>
      </c>
      <c r="J2" s="6">
        <f>G2-I2</f>
        <v>5175</v>
      </c>
      <c r="K2" s="6">
        <f>J2/F2</f>
        <v>3</v>
      </c>
      <c r="L2" t="s">
        <v>47</v>
      </c>
      <c r="M2" t="str">
        <f>VLOOKUP(L2,' Customers'!$A$2:$C$22,3,0)</f>
        <v>Holland</v>
      </c>
      <c r="N2" t="str">
        <f>VLOOKUP(Table3[[#This Row],[Customer Code]],' Customers'!$A$2:$E$22,4,0)</f>
        <v>Europe</v>
      </c>
      <c r="O2" t="str">
        <f>VLOOKUP(L2,' Customers'!$A$2:$E$22,5,0)</f>
        <v>Male</v>
      </c>
    </row>
    <row r="3" spans="1:15" x14ac:dyDescent="0.2">
      <c r="A3" s="5">
        <v>43800</v>
      </c>
      <c r="B3" t="s">
        <v>56</v>
      </c>
      <c r="C3" t="s">
        <v>36</v>
      </c>
      <c r="D3" t="s">
        <v>67</v>
      </c>
      <c r="E3" t="str">
        <f>VLOOKUP(C3,Staff!$A$2:$C$11,2,0)</f>
        <v>Emilie</v>
      </c>
      <c r="F3">
        <v>2152</v>
      </c>
      <c r="G3" s="6">
        <v>10760</v>
      </c>
      <c r="H3" s="6">
        <f t="shared" ref="H3:H66" si="0">G3/F3</f>
        <v>5</v>
      </c>
      <c r="I3" s="6">
        <v>4304</v>
      </c>
      <c r="J3" s="6">
        <f t="shared" ref="J3:J66" si="1">G3-I3</f>
        <v>6456</v>
      </c>
      <c r="K3" s="6">
        <f t="shared" ref="K3:K66" si="2">J3/F3</f>
        <v>3</v>
      </c>
      <c r="L3" t="s">
        <v>46</v>
      </c>
      <c r="M3" t="str">
        <f>VLOOKUP(L3,' Customers'!$A$2:$C$22,3,0)</f>
        <v>Cameroon</v>
      </c>
      <c r="N3" t="str">
        <f>VLOOKUP(Table3[[#This Row],[Customer Code]],' Customers'!$A$2:$E$22,4,0)</f>
        <v>Africa</v>
      </c>
      <c r="O3" t="str">
        <f>VLOOKUP(L3,' Customers'!$A$2:$E$22,5,0)</f>
        <v>Female</v>
      </c>
    </row>
    <row r="4" spans="1:15" x14ac:dyDescent="0.2">
      <c r="A4" s="5">
        <v>43709</v>
      </c>
      <c r="B4" t="s">
        <v>56</v>
      </c>
      <c r="C4" t="s">
        <v>20</v>
      </c>
      <c r="D4" t="s">
        <v>26</v>
      </c>
      <c r="E4" t="str">
        <f>VLOOKUP(C4,Staff!$A$2:$C$11,2,0)</f>
        <v>Nina</v>
      </c>
      <c r="F4">
        <v>2349</v>
      </c>
      <c r="G4" s="6">
        <v>11745</v>
      </c>
      <c r="H4" s="6">
        <f t="shared" si="0"/>
        <v>5</v>
      </c>
      <c r="I4" s="6">
        <v>4698</v>
      </c>
      <c r="J4" s="6">
        <f t="shared" si="1"/>
        <v>7047</v>
      </c>
      <c r="K4" s="6">
        <f t="shared" si="2"/>
        <v>3</v>
      </c>
      <c r="L4" t="s">
        <v>21</v>
      </c>
      <c r="M4" t="str">
        <f>VLOOKUP(L4,' Customers'!$A$2:$C$22,3,0)</f>
        <v>Holland</v>
      </c>
      <c r="N4" t="str">
        <f>VLOOKUP(Table3[[#This Row],[Customer Code]],' Customers'!$A$2:$E$22,4,0)</f>
        <v>Europe</v>
      </c>
      <c r="O4" t="str">
        <f>VLOOKUP(L4,' Customers'!$A$2:$E$22,5,0)</f>
        <v>Male</v>
      </c>
    </row>
    <row r="5" spans="1:15" x14ac:dyDescent="0.2">
      <c r="A5" s="5">
        <v>43739</v>
      </c>
      <c r="B5" t="s">
        <v>56</v>
      </c>
      <c r="C5" t="s">
        <v>20</v>
      </c>
      <c r="D5" t="s">
        <v>103</v>
      </c>
      <c r="E5" t="str">
        <f>VLOOKUP(C5,Staff!$A$2:$C$11,2,0)</f>
        <v>Nina</v>
      </c>
      <c r="F5">
        <v>1228</v>
      </c>
      <c r="G5" s="6">
        <v>6140</v>
      </c>
      <c r="H5" s="6">
        <f t="shared" si="0"/>
        <v>5</v>
      </c>
      <c r="I5" s="6">
        <v>2456</v>
      </c>
      <c r="J5" s="6">
        <f t="shared" si="1"/>
        <v>3684</v>
      </c>
      <c r="K5" s="6">
        <f t="shared" si="2"/>
        <v>3</v>
      </c>
      <c r="L5" t="s">
        <v>41</v>
      </c>
      <c r="M5" t="str">
        <f>VLOOKUP(L5,' Customers'!$A$2:$C$22,3,0)</f>
        <v>Nigeria</v>
      </c>
      <c r="N5" t="str">
        <f>VLOOKUP(Table3[[#This Row],[Customer Code]],' Customers'!$A$2:$E$22,4,0)</f>
        <v>Africa</v>
      </c>
      <c r="O5" t="str">
        <f>VLOOKUP(L5,' Customers'!$A$2:$E$22,5,0)</f>
        <v>Male</v>
      </c>
    </row>
    <row r="6" spans="1:15" x14ac:dyDescent="0.2">
      <c r="A6" s="5">
        <v>43739</v>
      </c>
      <c r="B6" t="s">
        <v>56</v>
      </c>
      <c r="C6" t="s">
        <v>24</v>
      </c>
      <c r="D6" t="s">
        <v>64</v>
      </c>
      <c r="E6" t="str">
        <f>VLOOKUP(C6,Staff!$A$2:$C$11,2,0)</f>
        <v>Cynthia</v>
      </c>
      <c r="F6">
        <v>1389</v>
      </c>
      <c r="G6" s="6">
        <v>6945</v>
      </c>
      <c r="H6" s="6">
        <f t="shared" si="0"/>
        <v>5</v>
      </c>
      <c r="I6" s="6">
        <v>2778</v>
      </c>
      <c r="J6" s="6">
        <f t="shared" si="1"/>
        <v>4167</v>
      </c>
      <c r="K6" s="6">
        <f t="shared" si="2"/>
        <v>3</v>
      </c>
      <c r="L6" t="s">
        <v>42</v>
      </c>
      <c r="M6" t="str">
        <f>VLOOKUP(L6,' Customers'!$A$2:$C$22,3,0)</f>
        <v>Brazil</v>
      </c>
      <c r="N6" t="str">
        <f>VLOOKUP(Table3[[#This Row],[Customer Code]],' Customers'!$A$2:$E$22,4,0)</f>
        <v>S. America</v>
      </c>
      <c r="O6" t="str">
        <f>VLOOKUP(L6,' Customers'!$A$2:$E$22,5,0)</f>
        <v>Female</v>
      </c>
    </row>
    <row r="7" spans="1:15" x14ac:dyDescent="0.2">
      <c r="A7" s="5">
        <v>43800</v>
      </c>
      <c r="B7" t="s">
        <v>56</v>
      </c>
      <c r="C7" t="s">
        <v>17</v>
      </c>
      <c r="D7" t="s">
        <v>22</v>
      </c>
      <c r="E7" t="str">
        <f>VLOOKUP(C7,Staff!$A$2:$C$11,2,0)</f>
        <v>Rachael</v>
      </c>
      <c r="F7">
        <v>1802</v>
      </c>
      <c r="G7" s="6">
        <v>9010</v>
      </c>
      <c r="H7" s="6">
        <f t="shared" si="0"/>
        <v>5</v>
      </c>
      <c r="I7" s="6">
        <v>3604</v>
      </c>
      <c r="J7" s="6">
        <f t="shared" si="1"/>
        <v>5406</v>
      </c>
      <c r="K7" s="6">
        <f t="shared" si="2"/>
        <v>3</v>
      </c>
      <c r="L7" t="s">
        <v>40</v>
      </c>
      <c r="M7" t="str">
        <f>VLOOKUP(L7,' Customers'!$A$2:$C$22,3,0)</f>
        <v>USA</v>
      </c>
      <c r="N7" t="str">
        <f>VLOOKUP(Table3[[#This Row],[Customer Code]],' Customers'!$A$2:$E$22,4,0)</f>
        <v>N. America</v>
      </c>
      <c r="O7" t="str">
        <f>VLOOKUP(L7,' Customers'!$A$2:$E$22,5,0)</f>
        <v>Male</v>
      </c>
    </row>
    <row r="8" spans="1:15" x14ac:dyDescent="0.2">
      <c r="A8" s="5">
        <v>43739</v>
      </c>
      <c r="B8" t="s">
        <v>56</v>
      </c>
      <c r="C8" t="s">
        <v>7</v>
      </c>
      <c r="D8" t="s">
        <v>99</v>
      </c>
      <c r="E8" t="str">
        <f>VLOOKUP(C8,Staff!$A$2:$C$11,2,0)</f>
        <v>Peter</v>
      </c>
      <c r="F8">
        <v>2299</v>
      </c>
      <c r="G8" s="6">
        <v>11495</v>
      </c>
      <c r="H8" s="6">
        <f t="shared" si="0"/>
        <v>5</v>
      </c>
      <c r="I8" s="6">
        <v>4598</v>
      </c>
      <c r="J8" s="6">
        <f t="shared" si="1"/>
        <v>6897</v>
      </c>
      <c r="K8" s="6">
        <f t="shared" si="2"/>
        <v>3</v>
      </c>
      <c r="L8" t="s">
        <v>38</v>
      </c>
      <c r="M8" t="str">
        <f>VLOOKUP(L8,' Customers'!$A$2:$C$22,3,0)</f>
        <v>Japan</v>
      </c>
      <c r="N8" t="str">
        <f>VLOOKUP(Table3[[#This Row],[Customer Code]],' Customers'!$A$2:$E$22,4,0)</f>
        <v>Asia</v>
      </c>
      <c r="O8" t="str">
        <f>VLOOKUP(L8,' Customers'!$A$2:$E$22,5,0)</f>
        <v>Female</v>
      </c>
    </row>
    <row r="9" spans="1:15" x14ac:dyDescent="0.2">
      <c r="A9" s="5">
        <v>43770</v>
      </c>
      <c r="B9" t="s">
        <v>56</v>
      </c>
      <c r="C9" t="s">
        <v>31</v>
      </c>
      <c r="D9" t="s">
        <v>30</v>
      </c>
      <c r="E9" t="str">
        <f>VLOOKUP(C9,Staff!$A$2:$C$11,2,0)</f>
        <v>Robert</v>
      </c>
      <c r="F9">
        <v>1404</v>
      </c>
      <c r="G9" s="6">
        <v>7020</v>
      </c>
      <c r="H9" s="6">
        <f t="shared" si="0"/>
        <v>5</v>
      </c>
      <c r="I9" s="6">
        <v>2808</v>
      </c>
      <c r="J9" s="6">
        <f t="shared" si="1"/>
        <v>4212</v>
      </c>
      <c r="K9" s="6">
        <f t="shared" si="2"/>
        <v>3</v>
      </c>
      <c r="L9" t="s">
        <v>32</v>
      </c>
      <c r="M9" t="str">
        <f>VLOOKUP(L9,' Customers'!$A$2:$C$22,3,0)</f>
        <v>Togo</v>
      </c>
      <c r="N9" t="str">
        <f>VLOOKUP(Table3[[#This Row],[Customer Code]],' Customers'!$A$2:$E$22,4,0)</f>
        <v>Africa</v>
      </c>
      <c r="O9" t="str">
        <f>VLOOKUP(L9,' Customers'!$A$2:$E$22,5,0)</f>
        <v>Male</v>
      </c>
    </row>
    <row r="10" spans="1:15" x14ac:dyDescent="0.2">
      <c r="A10" s="5">
        <v>43709</v>
      </c>
      <c r="B10" t="s">
        <v>56</v>
      </c>
      <c r="C10" t="s">
        <v>7</v>
      </c>
      <c r="D10" t="s">
        <v>99</v>
      </c>
      <c r="E10" t="str">
        <f>VLOOKUP(C10,Staff!$A$2:$C$11,2,0)</f>
        <v>Peter</v>
      </c>
      <c r="F10">
        <v>2470</v>
      </c>
      <c r="G10" s="6">
        <v>12350</v>
      </c>
      <c r="H10" s="6">
        <f t="shared" si="0"/>
        <v>5</v>
      </c>
      <c r="I10" s="6">
        <v>4940</v>
      </c>
      <c r="J10" s="6">
        <f t="shared" si="1"/>
        <v>7410</v>
      </c>
      <c r="K10" s="6">
        <f t="shared" si="2"/>
        <v>3</v>
      </c>
      <c r="L10" t="s">
        <v>47</v>
      </c>
      <c r="M10" t="str">
        <f>VLOOKUP(L10,' Customers'!$A$2:$C$22,3,0)</f>
        <v>Holland</v>
      </c>
      <c r="N10" t="str">
        <f>VLOOKUP(Table3[[#This Row],[Customer Code]],' Customers'!$A$2:$E$22,4,0)</f>
        <v>Europe</v>
      </c>
      <c r="O10" t="str">
        <f>VLOOKUP(L10,' Customers'!$A$2:$E$22,5,0)</f>
        <v>Male</v>
      </c>
    </row>
    <row r="11" spans="1:15" x14ac:dyDescent="0.2">
      <c r="A11" s="5">
        <v>43739</v>
      </c>
      <c r="B11" t="s">
        <v>56</v>
      </c>
      <c r="C11" t="s">
        <v>17</v>
      </c>
      <c r="D11" t="s">
        <v>101</v>
      </c>
      <c r="E11" t="str">
        <f>VLOOKUP(C11,Staff!$A$2:$C$11,2,0)</f>
        <v>Rachael</v>
      </c>
      <c r="F11">
        <v>1743</v>
      </c>
      <c r="G11" s="6">
        <v>8715</v>
      </c>
      <c r="H11" s="6">
        <f t="shared" si="0"/>
        <v>5</v>
      </c>
      <c r="I11" s="6">
        <v>3486</v>
      </c>
      <c r="J11" s="6">
        <f t="shared" si="1"/>
        <v>5229</v>
      </c>
      <c r="K11" s="6">
        <f t="shared" si="2"/>
        <v>3</v>
      </c>
      <c r="L11" t="s">
        <v>18</v>
      </c>
      <c r="M11" t="str">
        <f>VLOOKUP(L11,' Customers'!$A$2:$C$22,3,0)</f>
        <v>Cameroon</v>
      </c>
      <c r="N11" t="str">
        <f>VLOOKUP(Table3[[#This Row],[Customer Code]],' Customers'!$A$2:$E$22,4,0)</f>
        <v>Africa</v>
      </c>
      <c r="O11" t="str">
        <f>VLOOKUP(L11,' Customers'!$A$2:$E$22,5,0)</f>
        <v>Female</v>
      </c>
    </row>
    <row r="12" spans="1:15" x14ac:dyDescent="0.2">
      <c r="A12" s="5">
        <v>43770</v>
      </c>
      <c r="B12" t="s">
        <v>57</v>
      </c>
      <c r="C12" t="s">
        <v>17</v>
      </c>
      <c r="D12" t="s">
        <v>101</v>
      </c>
      <c r="E12" t="str">
        <f>VLOOKUP(C12,Staff!$A$2:$C$11,2,0)</f>
        <v>Rachael</v>
      </c>
      <c r="F12">
        <v>2222</v>
      </c>
      <c r="G12" s="6">
        <v>11110</v>
      </c>
      <c r="H12" s="6">
        <f t="shared" si="0"/>
        <v>5</v>
      </c>
      <c r="I12" s="6">
        <v>4444</v>
      </c>
      <c r="J12" s="6">
        <f t="shared" si="1"/>
        <v>6666</v>
      </c>
      <c r="K12" s="6">
        <f t="shared" si="2"/>
        <v>3</v>
      </c>
      <c r="L12" t="s">
        <v>18</v>
      </c>
      <c r="M12" t="str">
        <f>VLOOKUP(L12,' Customers'!$A$2:$C$22,3,0)</f>
        <v>Cameroon</v>
      </c>
      <c r="N12" t="str">
        <f>VLOOKUP(Table3[[#This Row],[Customer Code]],' Customers'!$A$2:$E$22,4,0)</f>
        <v>Africa</v>
      </c>
      <c r="O12" t="str">
        <f>VLOOKUP(L12,' Customers'!$A$2:$E$22,5,0)</f>
        <v>Female</v>
      </c>
    </row>
    <row r="13" spans="1:15" x14ac:dyDescent="0.2">
      <c r="A13" s="5">
        <v>43739</v>
      </c>
      <c r="B13" t="s">
        <v>57</v>
      </c>
      <c r="C13" t="s">
        <v>24</v>
      </c>
      <c r="D13" t="s">
        <v>104</v>
      </c>
      <c r="E13" t="str">
        <f>VLOOKUP(C13,Staff!$A$2:$C$11,2,0)</f>
        <v>Cynthia</v>
      </c>
      <c r="F13">
        <v>345</v>
      </c>
      <c r="G13" s="6">
        <v>345</v>
      </c>
      <c r="H13" s="6">
        <f t="shared" si="0"/>
        <v>1</v>
      </c>
      <c r="I13" s="6">
        <v>69</v>
      </c>
      <c r="J13" s="6">
        <f t="shared" si="1"/>
        <v>276</v>
      </c>
      <c r="K13" s="6">
        <f t="shared" si="2"/>
        <v>0.8</v>
      </c>
      <c r="L13" t="s">
        <v>25</v>
      </c>
      <c r="M13" t="str">
        <f>VLOOKUP(L13,' Customers'!$A$2:$C$22,3,0)</f>
        <v>Japan</v>
      </c>
      <c r="N13" t="str">
        <f>VLOOKUP(Table3[[#This Row],[Customer Code]],' Customers'!$A$2:$E$22,4,0)</f>
        <v>Asia</v>
      </c>
      <c r="O13" t="str">
        <f>VLOOKUP(L13,' Customers'!$A$2:$E$22,5,0)</f>
        <v>Female</v>
      </c>
    </row>
    <row r="14" spans="1:15" x14ac:dyDescent="0.2">
      <c r="A14" s="5">
        <v>43739</v>
      </c>
      <c r="B14" t="s">
        <v>57</v>
      </c>
      <c r="C14" t="s">
        <v>12</v>
      </c>
      <c r="D14" t="s">
        <v>110</v>
      </c>
      <c r="E14" t="str">
        <f>VLOOKUP(C14,Staff!$A$2:$C$11,2,0)</f>
        <v>Mary</v>
      </c>
      <c r="F14">
        <v>2851</v>
      </c>
      <c r="G14" s="6">
        <v>2851</v>
      </c>
      <c r="H14" s="6">
        <f t="shared" si="0"/>
        <v>1</v>
      </c>
      <c r="I14" s="6">
        <v>570.20000000000005</v>
      </c>
      <c r="J14" s="6">
        <f t="shared" si="1"/>
        <v>2280.8000000000002</v>
      </c>
      <c r="K14" s="6">
        <f t="shared" si="2"/>
        <v>0.8</v>
      </c>
      <c r="L14" t="s">
        <v>48</v>
      </c>
      <c r="M14" t="str">
        <f>VLOOKUP(L14,' Customers'!$A$2:$C$22,3,0)</f>
        <v>Nigeria</v>
      </c>
      <c r="N14" t="str">
        <f>VLOOKUP(Table3[[#This Row],[Customer Code]],' Customers'!$A$2:$E$22,4,0)</f>
        <v>Africa</v>
      </c>
      <c r="O14" t="str">
        <f>VLOOKUP(L14,' Customers'!$A$2:$E$22,5,0)</f>
        <v>Female</v>
      </c>
    </row>
    <row r="15" spans="1:15" x14ac:dyDescent="0.2">
      <c r="A15" s="5">
        <v>43709</v>
      </c>
      <c r="B15" t="s">
        <v>57</v>
      </c>
      <c r="C15" t="s">
        <v>12</v>
      </c>
      <c r="D15" t="s">
        <v>111</v>
      </c>
      <c r="E15" t="str">
        <f>VLOOKUP(C15,Staff!$A$2:$C$11,2,0)</f>
        <v>Mary</v>
      </c>
      <c r="F15">
        <v>1283</v>
      </c>
      <c r="G15" s="6">
        <v>1283</v>
      </c>
      <c r="H15" s="6">
        <f t="shared" si="0"/>
        <v>1</v>
      </c>
      <c r="I15" s="6">
        <v>256.60000000000002</v>
      </c>
      <c r="J15" s="6">
        <f t="shared" si="1"/>
        <v>1026.4000000000001</v>
      </c>
      <c r="K15" s="6">
        <f t="shared" si="2"/>
        <v>0.8</v>
      </c>
      <c r="L15" t="s">
        <v>48</v>
      </c>
      <c r="M15" t="str">
        <f>VLOOKUP(L15,' Customers'!$A$2:$C$22,3,0)</f>
        <v>Nigeria</v>
      </c>
      <c r="N15" t="str">
        <f>VLOOKUP(Table3[[#This Row],[Customer Code]],' Customers'!$A$2:$E$22,4,0)</f>
        <v>Africa</v>
      </c>
      <c r="O15" t="str">
        <f>VLOOKUP(L15,' Customers'!$A$2:$E$22,5,0)</f>
        <v>Female</v>
      </c>
    </row>
    <row r="16" spans="1:15" x14ac:dyDescent="0.2">
      <c r="A16" s="5">
        <v>43800</v>
      </c>
      <c r="B16" t="s">
        <v>58</v>
      </c>
      <c r="C16" t="s">
        <v>17</v>
      </c>
      <c r="D16" t="s">
        <v>101</v>
      </c>
      <c r="E16" t="str">
        <f>VLOOKUP(C16,Staff!$A$2:$C$11,2,0)</f>
        <v>Rachael</v>
      </c>
      <c r="F16">
        <v>1611</v>
      </c>
      <c r="G16" s="6">
        <v>1611</v>
      </c>
      <c r="H16" s="6">
        <f t="shared" si="0"/>
        <v>1</v>
      </c>
      <c r="I16" s="6">
        <v>322.2</v>
      </c>
      <c r="J16" s="6">
        <f t="shared" si="1"/>
        <v>1288.8</v>
      </c>
      <c r="K16" s="6">
        <f t="shared" si="2"/>
        <v>0.79999999999999993</v>
      </c>
      <c r="L16" t="s">
        <v>40</v>
      </c>
      <c r="M16" t="str">
        <f>VLOOKUP(L16,' Customers'!$A$2:$C$22,3,0)</f>
        <v>USA</v>
      </c>
      <c r="N16" t="str">
        <f>VLOOKUP(Table3[[#This Row],[Customer Code]],' Customers'!$A$2:$E$22,4,0)</f>
        <v>N. America</v>
      </c>
      <c r="O16" t="str">
        <f>VLOOKUP(L16,' Customers'!$A$2:$E$22,5,0)</f>
        <v>Male</v>
      </c>
    </row>
    <row r="17" spans="1:15" x14ac:dyDescent="0.2">
      <c r="A17" s="5">
        <v>43800</v>
      </c>
      <c r="B17" t="s">
        <v>58</v>
      </c>
      <c r="C17" t="s">
        <v>12</v>
      </c>
      <c r="D17" t="s">
        <v>100</v>
      </c>
      <c r="E17" t="str">
        <f>VLOOKUP(C17,Staff!$A$2:$C$11,2,0)</f>
        <v>Mary</v>
      </c>
      <c r="F17">
        <v>1778</v>
      </c>
      <c r="G17" s="6">
        <v>8890</v>
      </c>
      <c r="H17" s="6">
        <f t="shared" si="0"/>
        <v>5</v>
      </c>
      <c r="I17" s="6">
        <v>3911.6</v>
      </c>
      <c r="J17" s="6">
        <f t="shared" si="1"/>
        <v>4978.3999999999996</v>
      </c>
      <c r="K17" s="6">
        <f t="shared" si="2"/>
        <v>2.8</v>
      </c>
      <c r="L17" t="s">
        <v>39</v>
      </c>
      <c r="M17" t="str">
        <f>VLOOKUP(L17,' Customers'!$A$2:$C$22,3,0)</f>
        <v>Cameroon</v>
      </c>
      <c r="N17" t="str">
        <f>VLOOKUP(Table3[[#This Row],[Customer Code]],' Customers'!$A$2:$E$22,4,0)</f>
        <v>Africa</v>
      </c>
      <c r="O17" t="str">
        <f>VLOOKUP(L17,' Customers'!$A$2:$E$22,5,0)</f>
        <v>Male</v>
      </c>
    </row>
    <row r="18" spans="1:15" x14ac:dyDescent="0.2">
      <c r="A18" s="5">
        <v>43739</v>
      </c>
      <c r="B18" t="s">
        <v>58</v>
      </c>
      <c r="C18" t="s">
        <v>17</v>
      </c>
      <c r="D18" t="s">
        <v>101</v>
      </c>
      <c r="E18" t="str">
        <f>VLOOKUP(C18,Staff!$A$2:$C$11,2,0)</f>
        <v>Rachael</v>
      </c>
      <c r="F18">
        <v>1228</v>
      </c>
      <c r="G18" s="6">
        <v>6140</v>
      </c>
      <c r="H18" s="6">
        <f t="shared" si="0"/>
        <v>5</v>
      </c>
      <c r="I18" s="6">
        <v>2701.6</v>
      </c>
      <c r="J18" s="6">
        <f t="shared" si="1"/>
        <v>3438.4</v>
      </c>
      <c r="K18" s="6">
        <f t="shared" si="2"/>
        <v>2.8000000000000003</v>
      </c>
      <c r="L18" t="s">
        <v>18</v>
      </c>
      <c r="M18" t="str">
        <f>VLOOKUP(L18,' Customers'!$A$2:$C$22,3,0)</f>
        <v>Cameroon</v>
      </c>
      <c r="N18" t="str">
        <f>VLOOKUP(Table3[[#This Row],[Customer Code]],' Customers'!$A$2:$E$22,4,0)</f>
        <v>Africa</v>
      </c>
      <c r="O18" t="str">
        <f>VLOOKUP(L18,' Customers'!$A$2:$E$22,5,0)</f>
        <v>Female</v>
      </c>
    </row>
    <row r="19" spans="1:15" x14ac:dyDescent="0.2">
      <c r="A19" s="5">
        <v>43709</v>
      </c>
      <c r="B19" t="s">
        <v>58</v>
      </c>
      <c r="C19" t="s">
        <v>33</v>
      </c>
      <c r="D19" t="s">
        <v>66</v>
      </c>
      <c r="E19" t="str">
        <f>VLOOKUP(C19,Staff!$A$2:$C$11,2,0)</f>
        <v>Cassie</v>
      </c>
      <c r="F19">
        <v>2761</v>
      </c>
      <c r="G19" s="6">
        <v>13805</v>
      </c>
      <c r="H19" s="6">
        <f t="shared" si="0"/>
        <v>5</v>
      </c>
      <c r="I19" s="6">
        <v>6074.2</v>
      </c>
      <c r="J19" s="6">
        <f t="shared" si="1"/>
        <v>7730.8</v>
      </c>
      <c r="K19" s="6">
        <f t="shared" si="2"/>
        <v>2.8000000000000003</v>
      </c>
      <c r="L19" t="s">
        <v>45</v>
      </c>
      <c r="M19" t="str">
        <f>VLOOKUP(L19,' Customers'!$A$2:$C$22,3,0)</f>
        <v>Brazil</v>
      </c>
      <c r="N19" t="str">
        <f>VLOOKUP(Table3[[#This Row],[Customer Code]],' Customers'!$A$2:$E$22,4,0)</f>
        <v>S. America</v>
      </c>
      <c r="O19" t="str">
        <f>VLOOKUP(L19,' Customers'!$A$2:$E$22,5,0)</f>
        <v>Female</v>
      </c>
    </row>
    <row r="20" spans="1:15" x14ac:dyDescent="0.2">
      <c r="A20" s="5">
        <v>43739</v>
      </c>
      <c r="B20" t="s">
        <v>59</v>
      </c>
      <c r="C20" t="s">
        <v>33</v>
      </c>
      <c r="D20" t="s">
        <v>107</v>
      </c>
      <c r="E20" t="str">
        <f>VLOOKUP(C20,Staff!$A$2:$C$11,2,0)</f>
        <v>Cassie</v>
      </c>
      <c r="F20">
        <v>1743</v>
      </c>
      <c r="G20" s="6">
        <v>8715</v>
      </c>
      <c r="H20" s="6">
        <f t="shared" si="0"/>
        <v>5</v>
      </c>
      <c r="I20" s="6">
        <v>3834.6</v>
      </c>
      <c r="J20" s="6">
        <f t="shared" si="1"/>
        <v>4880.3999999999996</v>
      </c>
      <c r="K20" s="6">
        <f t="shared" si="2"/>
        <v>2.8</v>
      </c>
      <c r="L20" t="s">
        <v>45</v>
      </c>
      <c r="M20" t="str">
        <f>VLOOKUP(L20,' Customers'!$A$2:$C$22,3,0)</f>
        <v>Brazil</v>
      </c>
      <c r="N20" t="str">
        <f>VLOOKUP(Table3[[#This Row],[Customer Code]],' Customers'!$A$2:$E$22,4,0)</f>
        <v>S. America</v>
      </c>
      <c r="O20" t="str">
        <f>VLOOKUP(L20,' Customers'!$A$2:$E$22,5,0)</f>
        <v>Female</v>
      </c>
    </row>
    <row r="21" spans="1:15" x14ac:dyDescent="0.2">
      <c r="A21" s="5">
        <v>43800</v>
      </c>
      <c r="B21" t="s">
        <v>59</v>
      </c>
      <c r="C21" t="s">
        <v>36</v>
      </c>
      <c r="D21" t="s">
        <v>108</v>
      </c>
      <c r="E21" t="str">
        <f>VLOOKUP(C21,Staff!$A$2:$C$11,2,0)</f>
        <v>Emilie</v>
      </c>
      <c r="F21">
        <v>908</v>
      </c>
      <c r="G21" s="6">
        <v>3632</v>
      </c>
      <c r="H21" s="6">
        <f t="shared" si="0"/>
        <v>4</v>
      </c>
      <c r="I21" s="6">
        <v>1362</v>
      </c>
      <c r="J21" s="6">
        <f t="shared" si="1"/>
        <v>2270</v>
      </c>
      <c r="K21" s="6">
        <f t="shared" si="2"/>
        <v>2.5</v>
      </c>
      <c r="L21" t="s">
        <v>46</v>
      </c>
      <c r="M21" t="str">
        <f>VLOOKUP(L21,' Customers'!$A$2:$C$22,3,0)</f>
        <v>Cameroon</v>
      </c>
      <c r="N21" t="str">
        <f>VLOOKUP(Table3[[#This Row],[Customer Code]],' Customers'!$A$2:$E$22,4,0)</f>
        <v>Africa</v>
      </c>
      <c r="O21" t="str">
        <f>VLOOKUP(L21,' Customers'!$A$2:$E$22,5,0)</f>
        <v>Female</v>
      </c>
    </row>
    <row r="22" spans="1:15" x14ac:dyDescent="0.2">
      <c r="A22" s="5">
        <v>43739</v>
      </c>
      <c r="B22" t="s">
        <v>59</v>
      </c>
      <c r="C22" t="s">
        <v>36</v>
      </c>
      <c r="D22" t="s">
        <v>108</v>
      </c>
      <c r="E22" t="str">
        <f>VLOOKUP(C22,Staff!$A$2:$C$11,2,0)</f>
        <v>Emilie</v>
      </c>
      <c r="F22">
        <v>2851</v>
      </c>
      <c r="G22" s="6">
        <v>11404</v>
      </c>
      <c r="H22" s="6">
        <f t="shared" si="0"/>
        <v>4</v>
      </c>
      <c r="I22" s="6">
        <v>4276.5</v>
      </c>
      <c r="J22" s="6">
        <f t="shared" si="1"/>
        <v>7127.5</v>
      </c>
      <c r="K22" s="6">
        <f t="shared" si="2"/>
        <v>2.5</v>
      </c>
      <c r="L22" t="s">
        <v>46</v>
      </c>
      <c r="M22" t="str">
        <f>VLOOKUP(L22,' Customers'!$A$2:$C$22,3,0)</f>
        <v>Cameroon</v>
      </c>
      <c r="N22" t="str">
        <f>VLOOKUP(Table3[[#This Row],[Customer Code]],' Customers'!$A$2:$E$22,4,0)</f>
        <v>Africa</v>
      </c>
      <c r="O22" t="str">
        <f>VLOOKUP(L22,' Customers'!$A$2:$E$22,5,0)</f>
        <v>Female</v>
      </c>
    </row>
    <row r="23" spans="1:15" x14ac:dyDescent="0.2">
      <c r="A23" s="5">
        <v>43739</v>
      </c>
      <c r="B23" t="s">
        <v>59</v>
      </c>
      <c r="C23" t="s">
        <v>12</v>
      </c>
      <c r="D23" t="s">
        <v>100</v>
      </c>
      <c r="E23" t="str">
        <f>VLOOKUP(C23,Staff!$A$2:$C$11,2,0)</f>
        <v>Mary</v>
      </c>
      <c r="F23">
        <v>2299</v>
      </c>
      <c r="G23" s="6">
        <v>9196</v>
      </c>
      <c r="H23" s="6">
        <f t="shared" si="0"/>
        <v>4</v>
      </c>
      <c r="I23" s="6">
        <v>3448.5</v>
      </c>
      <c r="J23" s="6">
        <f t="shared" si="1"/>
        <v>5747.5</v>
      </c>
      <c r="K23" s="6">
        <f t="shared" si="2"/>
        <v>2.5</v>
      </c>
      <c r="L23" t="s">
        <v>14</v>
      </c>
      <c r="M23" t="str">
        <f>VLOOKUP(L23,' Customers'!$A$2:$C$22,3,0)</f>
        <v>Togo</v>
      </c>
      <c r="N23" t="str">
        <f>VLOOKUP(Table3[[#This Row],[Customer Code]],' Customers'!$A$2:$E$22,4,0)</f>
        <v>Africa</v>
      </c>
      <c r="O23" t="str">
        <f>VLOOKUP(L23,' Customers'!$A$2:$E$22,5,0)</f>
        <v>Male</v>
      </c>
    </row>
    <row r="24" spans="1:15" x14ac:dyDescent="0.2">
      <c r="A24" s="5">
        <v>43770</v>
      </c>
      <c r="B24" t="s">
        <v>59</v>
      </c>
      <c r="C24" t="s">
        <v>28</v>
      </c>
      <c r="D24" t="s">
        <v>65</v>
      </c>
      <c r="E24" t="str">
        <f>VLOOKUP(C24,Staff!$A$2:$C$11,2,0)</f>
        <v>Angela</v>
      </c>
      <c r="F24">
        <v>1560</v>
      </c>
      <c r="G24" s="6">
        <v>6240</v>
      </c>
      <c r="H24" s="6">
        <f t="shared" si="0"/>
        <v>4</v>
      </c>
      <c r="I24" s="6">
        <v>2340</v>
      </c>
      <c r="J24" s="6">
        <f t="shared" si="1"/>
        <v>3900</v>
      </c>
      <c r="K24" s="6">
        <f t="shared" si="2"/>
        <v>2.5</v>
      </c>
      <c r="L24" t="s">
        <v>29</v>
      </c>
      <c r="M24" t="str">
        <f>VLOOKUP(L24,' Customers'!$A$2:$C$22,3,0)</f>
        <v>Cameroon</v>
      </c>
      <c r="N24" t="str">
        <f>VLOOKUP(Table3[[#This Row],[Customer Code]],' Customers'!$A$2:$E$22,4,0)</f>
        <v>Africa</v>
      </c>
      <c r="O24" t="str">
        <f>VLOOKUP(L24,' Customers'!$A$2:$E$22,5,0)</f>
        <v>Male</v>
      </c>
    </row>
    <row r="25" spans="1:15" x14ac:dyDescent="0.2">
      <c r="A25" s="5">
        <v>43709</v>
      </c>
      <c r="B25" t="s">
        <v>60</v>
      </c>
      <c r="C25" t="s">
        <v>7</v>
      </c>
      <c r="D25" t="s">
        <v>99</v>
      </c>
      <c r="E25" t="str">
        <f>VLOOKUP(C25,Staff!$A$2:$C$11,2,0)</f>
        <v>Peter</v>
      </c>
      <c r="F25">
        <v>2416</v>
      </c>
      <c r="G25" s="6">
        <v>9664</v>
      </c>
      <c r="H25" s="6">
        <f t="shared" si="0"/>
        <v>4</v>
      </c>
      <c r="I25" s="6">
        <v>3624</v>
      </c>
      <c r="J25" s="6">
        <f t="shared" si="1"/>
        <v>6040</v>
      </c>
      <c r="K25" s="6">
        <f t="shared" si="2"/>
        <v>2.5</v>
      </c>
      <c r="L25" t="s">
        <v>9</v>
      </c>
      <c r="M25" t="str">
        <f>VLOOKUP(L25,' Customers'!$A$2:$C$22,3,0)</f>
        <v>USA</v>
      </c>
      <c r="N25" t="str">
        <f>VLOOKUP(Table3[[#This Row],[Customer Code]],' Customers'!$A$2:$E$22,4,0)</f>
        <v>N. America</v>
      </c>
      <c r="O25" t="str">
        <f>VLOOKUP(L25,' Customers'!$A$2:$E$22,5,0)</f>
        <v>Male</v>
      </c>
    </row>
    <row r="26" spans="1:15" x14ac:dyDescent="0.2">
      <c r="A26" s="5">
        <v>43739</v>
      </c>
      <c r="B26" t="s">
        <v>60</v>
      </c>
      <c r="C26" t="s">
        <v>33</v>
      </c>
      <c r="D26" t="s">
        <v>107</v>
      </c>
      <c r="E26" t="str">
        <f>VLOOKUP(C26,Staff!$A$2:$C$11,2,0)</f>
        <v>Cassie</v>
      </c>
      <c r="F26">
        <v>1389</v>
      </c>
      <c r="G26" s="6">
        <v>4167</v>
      </c>
      <c r="H26" s="6">
        <f t="shared" si="0"/>
        <v>3</v>
      </c>
      <c r="I26" s="6">
        <v>1736.25</v>
      </c>
      <c r="J26" s="6">
        <f t="shared" si="1"/>
        <v>2430.75</v>
      </c>
      <c r="K26" s="6">
        <f t="shared" si="2"/>
        <v>1.75</v>
      </c>
      <c r="L26" t="s">
        <v>45</v>
      </c>
      <c r="M26" t="str">
        <f>VLOOKUP(L26,' Customers'!$A$2:$C$22,3,0)</f>
        <v>Brazil</v>
      </c>
      <c r="N26" t="str">
        <f>VLOOKUP(Table3[[#This Row],[Customer Code]],' Customers'!$A$2:$E$22,4,0)</f>
        <v>S. America</v>
      </c>
      <c r="O26" t="str">
        <f>VLOOKUP(L26,' Customers'!$A$2:$E$22,5,0)</f>
        <v>Female</v>
      </c>
    </row>
    <row r="27" spans="1:15" x14ac:dyDescent="0.2">
      <c r="A27" s="5">
        <v>43800</v>
      </c>
      <c r="B27" t="s">
        <v>60</v>
      </c>
      <c r="C27" t="s">
        <v>33</v>
      </c>
      <c r="D27" t="s">
        <v>107</v>
      </c>
      <c r="E27" t="str">
        <f>VLOOKUP(C27,Staff!$A$2:$C$11,2,0)</f>
        <v>Cassie</v>
      </c>
      <c r="F27">
        <v>2436</v>
      </c>
      <c r="G27" s="6">
        <v>7308</v>
      </c>
      <c r="H27" s="6">
        <f t="shared" si="0"/>
        <v>3</v>
      </c>
      <c r="I27" s="6">
        <v>3045</v>
      </c>
      <c r="J27" s="6">
        <f t="shared" si="1"/>
        <v>4263</v>
      </c>
      <c r="K27" s="6">
        <f t="shared" si="2"/>
        <v>1.75</v>
      </c>
      <c r="L27" t="s">
        <v>34</v>
      </c>
      <c r="M27" t="str">
        <f>VLOOKUP(L27,' Customers'!$A$2:$C$22,3,0)</f>
        <v>USA</v>
      </c>
      <c r="N27" t="str">
        <f>VLOOKUP(Table3[[#This Row],[Customer Code]],' Customers'!$A$2:$E$22,4,0)</f>
        <v>N. America</v>
      </c>
      <c r="O27" t="str">
        <f>VLOOKUP(L27,' Customers'!$A$2:$E$22,5,0)</f>
        <v>Female</v>
      </c>
    </row>
    <row r="28" spans="1:15" x14ac:dyDescent="0.2">
      <c r="A28" s="5">
        <v>43770</v>
      </c>
      <c r="B28" t="s">
        <v>60</v>
      </c>
      <c r="C28" t="s">
        <v>24</v>
      </c>
      <c r="D28" t="s">
        <v>104</v>
      </c>
      <c r="E28" t="str">
        <f>VLOOKUP(C28,Staff!$A$2:$C$11,2,0)</f>
        <v>Cynthia</v>
      </c>
      <c r="F28">
        <v>2935</v>
      </c>
      <c r="G28" s="6">
        <v>8805</v>
      </c>
      <c r="H28" s="6">
        <f t="shared" si="0"/>
        <v>3</v>
      </c>
      <c r="I28" s="6">
        <v>3668.75</v>
      </c>
      <c r="J28" s="6">
        <f t="shared" si="1"/>
        <v>5136.25</v>
      </c>
      <c r="K28" s="6">
        <f t="shared" si="2"/>
        <v>1.75</v>
      </c>
      <c r="L28" t="s">
        <v>25</v>
      </c>
      <c r="M28" t="str">
        <f>VLOOKUP(L28,' Customers'!$A$2:$C$22,3,0)</f>
        <v>Japan</v>
      </c>
      <c r="N28" t="str">
        <f>VLOOKUP(Table3[[#This Row],[Customer Code]],' Customers'!$A$2:$E$22,4,0)</f>
        <v>Asia</v>
      </c>
      <c r="O28" t="str">
        <f>VLOOKUP(L28,' Customers'!$A$2:$E$22,5,0)</f>
        <v>Female</v>
      </c>
    </row>
    <row r="29" spans="1:15" x14ac:dyDescent="0.2">
      <c r="A29" s="5">
        <v>43709</v>
      </c>
      <c r="B29" t="s">
        <v>60</v>
      </c>
      <c r="C29" t="s">
        <v>33</v>
      </c>
      <c r="D29" t="s">
        <v>107</v>
      </c>
      <c r="E29" t="str">
        <f>VLOOKUP(C29,Staff!$A$2:$C$11,2,0)</f>
        <v>Cassie</v>
      </c>
      <c r="F29">
        <v>623</v>
      </c>
      <c r="G29" s="6">
        <v>1869</v>
      </c>
      <c r="H29" s="6">
        <f t="shared" si="0"/>
        <v>3</v>
      </c>
      <c r="I29" s="6">
        <v>778.75</v>
      </c>
      <c r="J29" s="6">
        <f t="shared" si="1"/>
        <v>1090.25</v>
      </c>
      <c r="K29" s="6">
        <f t="shared" si="2"/>
        <v>1.75</v>
      </c>
      <c r="L29" t="s">
        <v>45</v>
      </c>
      <c r="M29" t="str">
        <f>VLOOKUP(L29,' Customers'!$A$2:$C$22,3,0)</f>
        <v>Brazil</v>
      </c>
      <c r="N29" t="str">
        <f>VLOOKUP(Table3[[#This Row],[Customer Code]],' Customers'!$A$2:$E$22,4,0)</f>
        <v>S. America</v>
      </c>
      <c r="O29" t="str">
        <f>VLOOKUP(L29,' Customers'!$A$2:$E$22,5,0)</f>
        <v>Female</v>
      </c>
    </row>
    <row r="30" spans="1:15" x14ac:dyDescent="0.2">
      <c r="A30" s="5">
        <v>43739</v>
      </c>
      <c r="B30" t="s">
        <v>60</v>
      </c>
      <c r="C30" t="s">
        <v>17</v>
      </c>
      <c r="D30" t="s">
        <v>101</v>
      </c>
      <c r="E30" t="str">
        <f>VLOOKUP(C30,Staff!$A$2:$C$11,2,0)</f>
        <v>Rachael</v>
      </c>
      <c r="F30">
        <v>269</v>
      </c>
      <c r="G30" s="6">
        <v>807</v>
      </c>
      <c r="H30" s="6">
        <f t="shared" si="0"/>
        <v>3</v>
      </c>
      <c r="I30" s="6">
        <v>336.25</v>
      </c>
      <c r="J30" s="6">
        <f t="shared" si="1"/>
        <v>470.75</v>
      </c>
      <c r="K30" s="6">
        <f t="shared" si="2"/>
        <v>1.75</v>
      </c>
      <c r="L30" t="s">
        <v>40</v>
      </c>
      <c r="M30" t="str">
        <f>VLOOKUP(L30,' Customers'!$A$2:$C$22,3,0)</f>
        <v>USA</v>
      </c>
      <c r="N30" t="str">
        <f>VLOOKUP(Table3[[#This Row],[Customer Code]],' Customers'!$A$2:$E$22,4,0)</f>
        <v>N. America</v>
      </c>
      <c r="O30" t="str">
        <f>VLOOKUP(L30,' Customers'!$A$2:$E$22,5,0)</f>
        <v>Male</v>
      </c>
    </row>
    <row r="31" spans="1:15" x14ac:dyDescent="0.2">
      <c r="A31" s="5">
        <v>43770</v>
      </c>
      <c r="B31" t="s">
        <v>61</v>
      </c>
      <c r="C31" t="s">
        <v>24</v>
      </c>
      <c r="D31" t="s">
        <v>104</v>
      </c>
      <c r="E31" t="str">
        <f>VLOOKUP(C31,Staff!$A$2:$C$11,2,0)</f>
        <v>Cynthia</v>
      </c>
      <c r="F31">
        <v>2954</v>
      </c>
      <c r="G31" s="6">
        <v>8862</v>
      </c>
      <c r="H31" s="6">
        <f t="shared" si="0"/>
        <v>3</v>
      </c>
      <c r="I31" s="6">
        <v>3692.5</v>
      </c>
      <c r="J31" s="6">
        <f t="shared" si="1"/>
        <v>5169.5</v>
      </c>
      <c r="K31" s="6">
        <f t="shared" si="2"/>
        <v>1.75</v>
      </c>
      <c r="L31" t="s">
        <v>42</v>
      </c>
      <c r="M31" t="str">
        <f>VLOOKUP(L31,' Customers'!$A$2:$C$22,3,0)</f>
        <v>Brazil</v>
      </c>
      <c r="N31" t="str">
        <f>VLOOKUP(Table3[[#This Row],[Customer Code]],' Customers'!$A$2:$E$22,4,0)</f>
        <v>S. America</v>
      </c>
      <c r="O31" t="str">
        <f>VLOOKUP(L31,' Customers'!$A$2:$E$22,5,0)</f>
        <v>Female</v>
      </c>
    </row>
    <row r="32" spans="1:15" x14ac:dyDescent="0.2">
      <c r="A32" s="5">
        <v>43739</v>
      </c>
      <c r="B32" t="s">
        <v>61</v>
      </c>
      <c r="C32" t="s">
        <v>17</v>
      </c>
      <c r="D32" t="s">
        <v>22</v>
      </c>
      <c r="E32" t="str">
        <f>VLOOKUP(C32,Staff!$A$2:$C$11,2,0)</f>
        <v>Rachael</v>
      </c>
      <c r="F32">
        <v>345</v>
      </c>
      <c r="G32" s="6">
        <v>2070</v>
      </c>
      <c r="H32" s="6">
        <f t="shared" si="0"/>
        <v>6</v>
      </c>
      <c r="I32" s="6">
        <v>948.75</v>
      </c>
      <c r="J32" s="6">
        <f t="shared" si="1"/>
        <v>1121.25</v>
      </c>
      <c r="K32" s="6">
        <f t="shared" si="2"/>
        <v>3.25</v>
      </c>
      <c r="L32" t="s">
        <v>18</v>
      </c>
      <c r="M32" t="str">
        <f>VLOOKUP(L32,' Customers'!$A$2:$C$22,3,0)</f>
        <v>Cameroon</v>
      </c>
      <c r="N32" t="str">
        <f>VLOOKUP(Table3[[#This Row],[Customer Code]],' Customers'!$A$2:$E$22,4,0)</f>
        <v>Africa</v>
      </c>
      <c r="O32" t="str">
        <f>VLOOKUP(L32,' Customers'!$A$2:$E$22,5,0)</f>
        <v>Female</v>
      </c>
    </row>
    <row r="33" spans="1:15" x14ac:dyDescent="0.2">
      <c r="A33" s="5">
        <v>43770</v>
      </c>
      <c r="B33" t="s">
        <v>61</v>
      </c>
      <c r="C33" t="s">
        <v>33</v>
      </c>
      <c r="D33" t="s">
        <v>107</v>
      </c>
      <c r="E33" t="str">
        <f>VLOOKUP(C33,Staff!$A$2:$C$11,2,0)</f>
        <v>Cassie</v>
      </c>
      <c r="F33">
        <v>2092</v>
      </c>
      <c r="G33" s="6">
        <v>12552</v>
      </c>
      <c r="H33" s="6">
        <f t="shared" si="0"/>
        <v>6</v>
      </c>
      <c r="I33" s="6">
        <v>5753</v>
      </c>
      <c r="J33" s="6">
        <f t="shared" si="1"/>
        <v>6799</v>
      </c>
      <c r="K33" s="6">
        <f t="shared" si="2"/>
        <v>3.25</v>
      </c>
      <c r="L33" t="s">
        <v>45</v>
      </c>
      <c r="M33" t="str">
        <f>VLOOKUP(L33,' Customers'!$A$2:$C$22,3,0)</f>
        <v>Brazil</v>
      </c>
      <c r="N33" t="str">
        <f>VLOOKUP(Table3[[#This Row],[Customer Code]],' Customers'!$A$2:$E$22,4,0)</f>
        <v>S. America</v>
      </c>
      <c r="O33" t="str">
        <f>VLOOKUP(L33,' Customers'!$A$2:$E$22,5,0)</f>
        <v>Female</v>
      </c>
    </row>
    <row r="34" spans="1:15" x14ac:dyDescent="0.2">
      <c r="A34" s="5">
        <v>43709</v>
      </c>
      <c r="B34" t="s">
        <v>61</v>
      </c>
      <c r="C34" t="s">
        <v>17</v>
      </c>
      <c r="D34" t="s">
        <v>101</v>
      </c>
      <c r="E34" t="str">
        <f>VLOOKUP(C34,Staff!$A$2:$C$11,2,0)</f>
        <v>Rachael</v>
      </c>
      <c r="F34">
        <v>2646</v>
      </c>
      <c r="G34" s="6">
        <v>15876</v>
      </c>
      <c r="H34" s="6">
        <f t="shared" si="0"/>
        <v>6</v>
      </c>
      <c r="I34" s="6">
        <v>7276.5</v>
      </c>
      <c r="J34" s="6">
        <f t="shared" si="1"/>
        <v>8599.5</v>
      </c>
      <c r="K34" s="6">
        <f t="shared" si="2"/>
        <v>3.25</v>
      </c>
      <c r="L34" t="s">
        <v>40</v>
      </c>
      <c r="M34" t="str">
        <f>VLOOKUP(L34,' Customers'!$A$2:$C$22,3,0)</f>
        <v>USA</v>
      </c>
      <c r="N34" t="str">
        <f>VLOOKUP(Table3[[#This Row],[Customer Code]],' Customers'!$A$2:$E$22,4,0)</f>
        <v>N. America</v>
      </c>
      <c r="O34" t="str">
        <f>VLOOKUP(L34,' Customers'!$A$2:$E$22,5,0)</f>
        <v>Male</v>
      </c>
    </row>
    <row r="35" spans="1:15" x14ac:dyDescent="0.2">
      <c r="A35" s="5">
        <v>43800</v>
      </c>
      <c r="B35" t="s">
        <v>61</v>
      </c>
      <c r="C35" t="s">
        <v>33</v>
      </c>
      <c r="D35" t="s">
        <v>107</v>
      </c>
      <c r="E35" t="str">
        <f>VLOOKUP(C35,Staff!$A$2:$C$11,2,0)</f>
        <v>Cassie</v>
      </c>
      <c r="F35">
        <v>1916</v>
      </c>
      <c r="G35" s="6">
        <v>11496</v>
      </c>
      <c r="H35" s="6">
        <f t="shared" si="0"/>
        <v>6</v>
      </c>
      <c r="I35" s="6">
        <v>5269</v>
      </c>
      <c r="J35" s="6">
        <f t="shared" si="1"/>
        <v>6227</v>
      </c>
      <c r="K35" s="6">
        <f t="shared" si="2"/>
        <v>3.25</v>
      </c>
      <c r="L35" t="s">
        <v>45</v>
      </c>
      <c r="M35" t="str">
        <f>VLOOKUP(L35,' Customers'!$A$2:$C$22,3,0)</f>
        <v>Brazil</v>
      </c>
      <c r="N35" t="str">
        <f>VLOOKUP(Table3[[#This Row],[Customer Code]],' Customers'!$A$2:$E$22,4,0)</f>
        <v>S. America</v>
      </c>
      <c r="O35" t="str">
        <f>VLOOKUP(L35,' Customers'!$A$2:$E$22,5,0)</f>
        <v>Female</v>
      </c>
    </row>
    <row r="36" spans="1:15" x14ac:dyDescent="0.2">
      <c r="A36" s="5">
        <v>43739</v>
      </c>
      <c r="B36" t="s">
        <v>56</v>
      </c>
      <c r="C36" t="s">
        <v>7</v>
      </c>
      <c r="D36" t="s">
        <v>62</v>
      </c>
      <c r="E36" t="str">
        <f>VLOOKUP(C36,Staff!$A$2:$C$11,2,0)</f>
        <v>Peter</v>
      </c>
      <c r="F36">
        <v>269</v>
      </c>
      <c r="G36" s="6">
        <v>1614</v>
      </c>
      <c r="H36" s="6">
        <f t="shared" si="0"/>
        <v>6</v>
      </c>
      <c r="I36" s="6">
        <v>739.75</v>
      </c>
      <c r="J36" s="6">
        <f t="shared" si="1"/>
        <v>874.25</v>
      </c>
      <c r="K36" s="6">
        <f t="shared" si="2"/>
        <v>3.25</v>
      </c>
      <c r="L36" t="s">
        <v>9</v>
      </c>
      <c r="M36" t="str">
        <f>VLOOKUP(L36,' Customers'!$A$2:$C$22,3,0)</f>
        <v>USA</v>
      </c>
      <c r="N36" t="str">
        <f>VLOOKUP(Table3[[#This Row],[Customer Code]],' Customers'!$A$2:$E$22,4,0)</f>
        <v>N. America</v>
      </c>
      <c r="O36" t="str">
        <f>VLOOKUP(L36,' Customers'!$A$2:$E$22,5,0)</f>
        <v>Male</v>
      </c>
    </row>
    <row r="37" spans="1:15" x14ac:dyDescent="0.2">
      <c r="A37" s="5">
        <v>43709</v>
      </c>
      <c r="B37" t="s">
        <v>56</v>
      </c>
      <c r="C37" t="s">
        <v>17</v>
      </c>
      <c r="D37" t="s">
        <v>101</v>
      </c>
      <c r="E37" t="str">
        <f>VLOOKUP(C37,Staff!$A$2:$C$11,2,0)</f>
        <v>Rachael</v>
      </c>
      <c r="F37">
        <v>549</v>
      </c>
      <c r="G37" s="6">
        <v>2745</v>
      </c>
      <c r="H37" s="6">
        <f t="shared" si="0"/>
        <v>5</v>
      </c>
      <c r="I37" s="6">
        <v>1098</v>
      </c>
      <c r="J37" s="6">
        <f t="shared" si="1"/>
        <v>1647</v>
      </c>
      <c r="K37" s="6">
        <f t="shared" si="2"/>
        <v>3</v>
      </c>
      <c r="L37" t="s">
        <v>18</v>
      </c>
      <c r="M37" t="str">
        <f>VLOOKUP(L37,' Customers'!$A$2:$C$22,3,0)</f>
        <v>Cameroon</v>
      </c>
      <c r="N37" t="str">
        <f>VLOOKUP(Table3[[#This Row],[Customer Code]],' Customers'!$A$2:$E$22,4,0)</f>
        <v>Africa</v>
      </c>
      <c r="O37" t="str">
        <f>VLOOKUP(L37,' Customers'!$A$2:$E$22,5,0)</f>
        <v>Female</v>
      </c>
    </row>
    <row r="38" spans="1:15" x14ac:dyDescent="0.2">
      <c r="A38" s="5">
        <v>43770</v>
      </c>
      <c r="B38" t="s">
        <v>56</v>
      </c>
      <c r="C38" t="s">
        <v>17</v>
      </c>
      <c r="D38" t="s">
        <v>101</v>
      </c>
      <c r="E38" t="str">
        <f>VLOOKUP(C38,Staff!$A$2:$C$11,2,0)</f>
        <v>Rachael</v>
      </c>
      <c r="F38">
        <v>1785</v>
      </c>
      <c r="G38" s="6">
        <v>8925</v>
      </c>
      <c r="H38" s="6">
        <f t="shared" si="0"/>
        <v>5</v>
      </c>
      <c r="I38" s="6">
        <v>3570</v>
      </c>
      <c r="J38" s="6">
        <f t="shared" si="1"/>
        <v>5355</v>
      </c>
      <c r="K38" s="6">
        <f t="shared" si="2"/>
        <v>3</v>
      </c>
      <c r="L38" t="s">
        <v>18</v>
      </c>
      <c r="M38" t="str">
        <f>VLOOKUP(L38,' Customers'!$A$2:$C$22,3,0)</f>
        <v>Cameroon</v>
      </c>
      <c r="N38" t="str">
        <f>VLOOKUP(Table3[[#This Row],[Customer Code]],' Customers'!$A$2:$E$22,4,0)</f>
        <v>Africa</v>
      </c>
      <c r="O38" t="str">
        <f>VLOOKUP(L38,' Customers'!$A$2:$E$22,5,0)</f>
        <v>Female</v>
      </c>
    </row>
    <row r="39" spans="1:15" x14ac:dyDescent="0.2">
      <c r="A39" s="5">
        <v>43800</v>
      </c>
      <c r="B39" t="s">
        <v>56</v>
      </c>
      <c r="C39" t="s">
        <v>20</v>
      </c>
      <c r="D39" t="s">
        <v>112</v>
      </c>
      <c r="E39" t="str">
        <f>VLOOKUP(C39,Staff!$A$2:$C$11,2,0)</f>
        <v>Nina</v>
      </c>
      <c r="F39">
        <v>2261</v>
      </c>
      <c r="G39" s="6">
        <v>11305</v>
      </c>
      <c r="H39" s="6">
        <f t="shared" si="0"/>
        <v>5</v>
      </c>
      <c r="I39" s="6">
        <v>4522</v>
      </c>
      <c r="J39" s="6">
        <f t="shared" si="1"/>
        <v>6783</v>
      </c>
      <c r="K39" s="6">
        <f t="shared" si="2"/>
        <v>3</v>
      </c>
      <c r="L39" t="s">
        <v>21</v>
      </c>
      <c r="M39" t="str">
        <f>VLOOKUP(L39,' Customers'!$A$2:$C$22,3,0)</f>
        <v>Holland</v>
      </c>
      <c r="N39" t="str">
        <f>VLOOKUP(Table3[[#This Row],[Customer Code]],' Customers'!$A$2:$E$22,4,0)</f>
        <v>Europe</v>
      </c>
      <c r="O39" t="str">
        <f>VLOOKUP(L39,' Customers'!$A$2:$E$22,5,0)</f>
        <v>Male</v>
      </c>
    </row>
    <row r="40" spans="1:15" x14ac:dyDescent="0.2">
      <c r="A40" s="5">
        <v>43739</v>
      </c>
      <c r="B40" t="s">
        <v>56</v>
      </c>
      <c r="C40" t="s">
        <v>12</v>
      </c>
      <c r="D40" t="s">
        <v>100</v>
      </c>
      <c r="E40" t="str">
        <f>VLOOKUP(C40,Staff!$A$2:$C$11,2,0)</f>
        <v>Mary</v>
      </c>
      <c r="F40">
        <v>704</v>
      </c>
      <c r="G40" s="6">
        <v>3520</v>
      </c>
      <c r="H40" s="6">
        <f t="shared" si="0"/>
        <v>5</v>
      </c>
      <c r="I40" s="6">
        <v>1408</v>
      </c>
      <c r="J40" s="6">
        <f t="shared" si="1"/>
        <v>2112</v>
      </c>
      <c r="K40" s="6">
        <f t="shared" si="2"/>
        <v>3</v>
      </c>
      <c r="L40" t="s">
        <v>48</v>
      </c>
      <c r="M40" t="str">
        <f>VLOOKUP(L40,' Customers'!$A$2:$C$22,3,0)</f>
        <v>Nigeria</v>
      </c>
      <c r="N40" t="str">
        <f>VLOOKUP(Table3[[#This Row],[Customer Code]],' Customers'!$A$2:$E$22,4,0)</f>
        <v>Africa</v>
      </c>
      <c r="O40" t="str">
        <f>VLOOKUP(L40,' Customers'!$A$2:$E$22,5,0)</f>
        <v>Female</v>
      </c>
    </row>
    <row r="41" spans="1:15" x14ac:dyDescent="0.2">
      <c r="A41" s="5">
        <v>43800</v>
      </c>
      <c r="B41" t="s">
        <v>56</v>
      </c>
      <c r="C41" t="s">
        <v>17</v>
      </c>
      <c r="D41" t="s">
        <v>101</v>
      </c>
      <c r="E41" t="str">
        <f>VLOOKUP(C41,Staff!$A$2:$C$11,2,0)</f>
        <v>Rachael</v>
      </c>
      <c r="F41">
        <v>2136</v>
      </c>
      <c r="G41" s="6">
        <v>10680</v>
      </c>
      <c r="H41" s="6">
        <f t="shared" si="0"/>
        <v>5</v>
      </c>
      <c r="I41" s="6">
        <v>4272</v>
      </c>
      <c r="J41" s="6">
        <f t="shared" si="1"/>
        <v>6408</v>
      </c>
      <c r="K41" s="6">
        <f t="shared" si="2"/>
        <v>3</v>
      </c>
      <c r="L41" t="s">
        <v>40</v>
      </c>
      <c r="M41" t="str">
        <f>VLOOKUP(L41,' Customers'!$A$2:$C$22,3,0)</f>
        <v>USA</v>
      </c>
      <c r="N41" t="str">
        <f>VLOOKUP(Table3[[#This Row],[Customer Code]],' Customers'!$A$2:$E$22,4,0)</f>
        <v>N. America</v>
      </c>
      <c r="O41" t="str">
        <f>VLOOKUP(L41,' Customers'!$A$2:$E$22,5,0)</f>
        <v>Male</v>
      </c>
    </row>
    <row r="42" spans="1:15" x14ac:dyDescent="0.2">
      <c r="A42" s="5">
        <v>43739</v>
      </c>
      <c r="B42" t="s">
        <v>56</v>
      </c>
      <c r="C42" t="s">
        <v>33</v>
      </c>
      <c r="D42" t="s">
        <v>66</v>
      </c>
      <c r="E42" t="str">
        <f>VLOOKUP(C42,Staff!$A$2:$C$11,2,0)</f>
        <v>Cassie</v>
      </c>
      <c r="F42">
        <v>1757</v>
      </c>
      <c r="G42" s="6">
        <v>8785</v>
      </c>
      <c r="H42" s="6">
        <f t="shared" si="0"/>
        <v>5</v>
      </c>
      <c r="I42" s="6">
        <v>3514</v>
      </c>
      <c r="J42" s="6">
        <f t="shared" si="1"/>
        <v>5271</v>
      </c>
      <c r="K42" s="6">
        <f t="shared" si="2"/>
        <v>3</v>
      </c>
      <c r="L42" t="s">
        <v>45</v>
      </c>
      <c r="M42" t="str">
        <f>VLOOKUP(L42,' Customers'!$A$2:$C$22,3,0)</f>
        <v>Brazil</v>
      </c>
      <c r="N42" t="str">
        <f>VLOOKUP(Table3[[#This Row],[Customer Code]],' Customers'!$A$2:$E$22,4,0)</f>
        <v>S. America</v>
      </c>
      <c r="O42" t="str">
        <f>VLOOKUP(L42,' Customers'!$A$2:$E$22,5,0)</f>
        <v>Female</v>
      </c>
    </row>
    <row r="43" spans="1:15" x14ac:dyDescent="0.2">
      <c r="A43" s="5">
        <v>43709</v>
      </c>
      <c r="B43" t="s">
        <v>56</v>
      </c>
      <c r="C43" t="s">
        <v>36</v>
      </c>
      <c r="D43" t="s">
        <v>108</v>
      </c>
      <c r="E43" t="str">
        <f>VLOOKUP(C43,Staff!$A$2:$C$11,2,0)</f>
        <v>Emilie</v>
      </c>
      <c r="F43">
        <v>1031</v>
      </c>
      <c r="G43" s="6">
        <v>5155</v>
      </c>
      <c r="H43" s="6">
        <f t="shared" si="0"/>
        <v>5</v>
      </c>
      <c r="I43" s="6">
        <v>2062</v>
      </c>
      <c r="J43" s="6">
        <f t="shared" si="1"/>
        <v>3093</v>
      </c>
      <c r="K43" s="6">
        <f t="shared" si="2"/>
        <v>3</v>
      </c>
      <c r="L43" t="s">
        <v>46</v>
      </c>
      <c r="M43" t="str">
        <f>VLOOKUP(L43,' Customers'!$A$2:$C$22,3,0)</f>
        <v>Cameroon</v>
      </c>
      <c r="N43" t="str">
        <f>VLOOKUP(Table3[[#This Row],[Customer Code]],' Customers'!$A$2:$E$22,4,0)</f>
        <v>Africa</v>
      </c>
      <c r="O43" t="str">
        <f>VLOOKUP(L43,' Customers'!$A$2:$E$22,5,0)</f>
        <v>Female</v>
      </c>
    </row>
    <row r="44" spans="1:15" x14ac:dyDescent="0.2">
      <c r="A44" s="5">
        <v>43739</v>
      </c>
      <c r="B44" t="s">
        <v>56</v>
      </c>
      <c r="C44" t="s">
        <v>17</v>
      </c>
      <c r="D44" t="s">
        <v>101</v>
      </c>
      <c r="E44" t="str">
        <f>VLOOKUP(C44,Staff!$A$2:$C$11,2,0)</f>
        <v>Rachael</v>
      </c>
      <c r="F44">
        <v>2167</v>
      </c>
      <c r="G44" s="6">
        <v>10835</v>
      </c>
      <c r="H44" s="6">
        <f t="shared" si="0"/>
        <v>5</v>
      </c>
      <c r="I44" s="6">
        <v>4334</v>
      </c>
      <c r="J44" s="6">
        <f t="shared" si="1"/>
        <v>6501</v>
      </c>
      <c r="K44" s="6">
        <f t="shared" si="2"/>
        <v>3</v>
      </c>
      <c r="L44" t="s">
        <v>40</v>
      </c>
      <c r="M44" t="str">
        <f>VLOOKUP(L44,' Customers'!$A$2:$C$22,3,0)</f>
        <v>USA</v>
      </c>
      <c r="N44" t="str">
        <f>VLOOKUP(Table3[[#This Row],[Customer Code]],' Customers'!$A$2:$E$22,4,0)</f>
        <v>N. America</v>
      </c>
      <c r="O44" t="str">
        <f>VLOOKUP(L44,' Customers'!$A$2:$E$22,5,0)</f>
        <v>Male</v>
      </c>
    </row>
    <row r="45" spans="1:15" x14ac:dyDescent="0.2">
      <c r="A45" s="5">
        <v>43739</v>
      </c>
      <c r="B45" t="s">
        <v>56</v>
      </c>
      <c r="C45" t="s">
        <v>28</v>
      </c>
      <c r="D45" t="s">
        <v>105</v>
      </c>
      <c r="E45" t="str">
        <f>VLOOKUP(C45,Staff!$A$2:$C$11,2,0)</f>
        <v>Angela</v>
      </c>
      <c r="F45">
        <v>1198</v>
      </c>
      <c r="G45" s="6">
        <v>5990</v>
      </c>
      <c r="H45" s="6">
        <f t="shared" si="0"/>
        <v>5</v>
      </c>
      <c r="I45" s="6">
        <v>2396</v>
      </c>
      <c r="J45" s="6">
        <f t="shared" si="1"/>
        <v>3594</v>
      </c>
      <c r="K45" s="6">
        <f t="shared" si="2"/>
        <v>3</v>
      </c>
      <c r="L45" t="s">
        <v>43</v>
      </c>
      <c r="M45" t="str">
        <f>VLOOKUP(L45,' Customers'!$A$2:$C$22,3,0)</f>
        <v>Togo</v>
      </c>
      <c r="N45" t="str">
        <f>VLOOKUP(Table3[[#This Row],[Customer Code]],' Customers'!$A$2:$E$22,4,0)</f>
        <v>Africa</v>
      </c>
      <c r="O45" t="str">
        <f>VLOOKUP(L45,' Customers'!$A$2:$E$22,5,0)</f>
        <v>Male</v>
      </c>
    </row>
    <row r="46" spans="1:15" x14ac:dyDescent="0.2">
      <c r="A46" s="5">
        <v>43770</v>
      </c>
      <c r="B46" t="s">
        <v>57</v>
      </c>
      <c r="C46" t="s">
        <v>12</v>
      </c>
      <c r="D46" t="s">
        <v>100</v>
      </c>
      <c r="E46" t="str">
        <f>VLOOKUP(C46,Staff!$A$2:$C$11,2,0)</f>
        <v>Mary</v>
      </c>
      <c r="F46">
        <v>1922</v>
      </c>
      <c r="G46" s="6">
        <v>9610</v>
      </c>
      <c r="H46" s="6">
        <f t="shared" si="0"/>
        <v>5</v>
      </c>
      <c r="I46" s="6">
        <v>3844</v>
      </c>
      <c r="J46" s="6">
        <f t="shared" si="1"/>
        <v>5766</v>
      </c>
      <c r="K46" s="6">
        <f t="shared" si="2"/>
        <v>3</v>
      </c>
      <c r="L46" t="s">
        <v>14</v>
      </c>
      <c r="M46" t="str">
        <f>VLOOKUP(L46,' Customers'!$A$2:$C$22,3,0)</f>
        <v>Togo</v>
      </c>
      <c r="N46" t="str">
        <f>VLOOKUP(Table3[[#This Row],[Customer Code]],' Customers'!$A$2:$E$22,4,0)</f>
        <v>Africa</v>
      </c>
      <c r="O46" t="str">
        <f>VLOOKUP(L46,' Customers'!$A$2:$E$22,5,0)</f>
        <v>Male</v>
      </c>
    </row>
    <row r="47" spans="1:15" x14ac:dyDescent="0.2">
      <c r="A47" s="5">
        <v>43739</v>
      </c>
      <c r="B47" t="s">
        <v>57</v>
      </c>
      <c r="C47" t="s">
        <v>28</v>
      </c>
      <c r="D47" t="s">
        <v>105</v>
      </c>
      <c r="E47" t="str">
        <f>VLOOKUP(C47,Staff!$A$2:$C$11,2,0)</f>
        <v>Angela</v>
      </c>
      <c r="F47">
        <v>1403</v>
      </c>
      <c r="G47" s="6">
        <v>1403</v>
      </c>
      <c r="H47" s="6">
        <f t="shared" si="0"/>
        <v>1</v>
      </c>
      <c r="I47" s="6">
        <v>280.60000000000002</v>
      </c>
      <c r="J47" s="6">
        <f t="shared" si="1"/>
        <v>1122.4000000000001</v>
      </c>
      <c r="K47" s="6">
        <f t="shared" si="2"/>
        <v>0.8</v>
      </c>
      <c r="L47" t="s">
        <v>43</v>
      </c>
      <c r="M47" t="str">
        <f>VLOOKUP(L47,' Customers'!$A$2:$C$22,3,0)</f>
        <v>Togo</v>
      </c>
      <c r="N47" t="str">
        <f>VLOOKUP(Table3[[#This Row],[Customer Code]],' Customers'!$A$2:$E$22,4,0)</f>
        <v>Africa</v>
      </c>
      <c r="O47" t="str">
        <f>VLOOKUP(L47,' Customers'!$A$2:$E$22,5,0)</f>
        <v>Male</v>
      </c>
    </row>
    <row r="48" spans="1:15" x14ac:dyDescent="0.2">
      <c r="A48" s="5">
        <v>43739</v>
      </c>
      <c r="B48" t="s">
        <v>57</v>
      </c>
      <c r="C48" t="s">
        <v>28</v>
      </c>
      <c r="D48" t="s">
        <v>115</v>
      </c>
      <c r="E48" t="str">
        <f>VLOOKUP(C48,Staff!$A$2:$C$11,2,0)</f>
        <v>Angela</v>
      </c>
      <c r="F48">
        <v>1757</v>
      </c>
      <c r="G48" s="6">
        <v>1757</v>
      </c>
      <c r="H48" s="6">
        <f t="shared" si="0"/>
        <v>1</v>
      </c>
      <c r="I48" s="6">
        <v>351.4</v>
      </c>
      <c r="J48" s="6">
        <f t="shared" si="1"/>
        <v>1405.6</v>
      </c>
      <c r="K48" s="6">
        <f t="shared" si="2"/>
        <v>0.79999999999999993</v>
      </c>
      <c r="L48" t="s">
        <v>29</v>
      </c>
      <c r="M48" t="str">
        <f>VLOOKUP(L48,' Customers'!$A$2:$C$22,3,0)</f>
        <v>Cameroon</v>
      </c>
      <c r="N48" t="str">
        <f>VLOOKUP(Table3[[#This Row],[Customer Code]],' Customers'!$A$2:$E$22,4,0)</f>
        <v>Africa</v>
      </c>
      <c r="O48" t="str">
        <f>VLOOKUP(L48,' Customers'!$A$2:$E$22,5,0)</f>
        <v>Male</v>
      </c>
    </row>
    <row r="49" spans="1:15" x14ac:dyDescent="0.2">
      <c r="A49" s="5">
        <v>43709</v>
      </c>
      <c r="B49" t="s">
        <v>57</v>
      </c>
      <c r="C49" t="s">
        <v>28</v>
      </c>
      <c r="D49" t="s">
        <v>109</v>
      </c>
      <c r="E49" t="str">
        <f>VLOOKUP(C49,Staff!$A$2:$C$11,2,0)</f>
        <v>Angela</v>
      </c>
      <c r="F49">
        <v>322</v>
      </c>
      <c r="G49" s="6">
        <v>322</v>
      </c>
      <c r="H49" s="6">
        <f t="shared" si="0"/>
        <v>1</v>
      </c>
      <c r="I49" s="6">
        <v>64.400000000000006</v>
      </c>
      <c r="J49" s="6">
        <f t="shared" si="1"/>
        <v>257.60000000000002</v>
      </c>
      <c r="K49" s="6">
        <f t="shared" si="2"/>
        <v>0.8</v>
      </c>
      <c r="L49" t="s">
        <v>43</v>
      </c>
      <c r="M49" t="str">
        <f>VLOOKUP(L49,' Customers'!$A$2:$C$22,3,0)</f>
        <v>Togo</v>
      </c>
      <c r="N49" t="str">
        <f>VLOOKUP(Table3[[#This Row],[Customer Code]],' Customers'!$A$2:$E$22,4,0)</f>
        <v>Africa</v>
      </c>
      <c r="O49" t="str">
        <f>VLOOKUP(L49,' Customers'!$A$2:$E$22,5,0)</f>
        <v>Male</v>
      </c>
    </row>
    <row r="50" spans="1:15" x14ac:dyDescent="0.2">
      <c r="A50" s="5">
        <v>43770</v>
      </c>
      <c r="B50" t="s">
        <v>57</v>
      </c>
      <c r="C50" t="s">
        <v>33</v>
      </c>
      <c r="D50" t="s">
        <v>107</v>
      </c>
      <c r="E50" t="str">
        <f>VLOOKUP(C50,Staff!$A$2:$C$11,2,0)</f>
        <v>Cassie</v>
      </c>
      <c r="F50">
        <v>1857</v>
      </c>
      <c r="G50" s="6">
        <v>1857</v>
      </c>
      <c r="H50" s="6">
        <f t="shared" si="0"/>
        <v>1</v>
      </c>
      <c r="I50" s="6">
        <v>371.4</v>
      </c>
      <c r="J50" s="6">
        <f t="shared" si="1"/>
        <v>1485.6</v>
      </c>
      <c r="K50" s="6">
        <f t="shared" si="2"/>
        <v>0.79999999999999993</v>
      </c>
      <c r="L50" t="s">
        <v>34</v>
      </c>
      <c r="M50" t="str">
        <f>VLOOKUP(L50,' Customers'!$A$2:$C$22,3,0)</f>
        <v>USA</v>
      </c>
      <c r="N50" t="str">
        <f>VLOOKUP(Table3[[#This Row],[Customer Code]],' Customers'!$A$2:$E$22,4,0)</f>
        <v>N. America</v>
      </c>
      <c r="O50" t="str">
        <f>VLOOKUP(L50,' Customers'!$A$2:$E$22,5,0)</f>
        <v>Female</v>
      </c>
    </row>
    <row r="51" spans="1:15" x14ac:dyDescent="0.2">
      <c r="A51" s="5">
        <v>43800</v>
      </c>
      <c r="B51" t="s">
        <v>58</v>
      </c>
      <c r="C51" t="s">
        <v>20</v>
      </c>
      <c r="D51" t="s">
        <v>103</v>
      </c>
      <c r="E51" t="str">
        <f>VLOOKUP(C51,Staff!$A$2:$C$11,2,0)</f>
        <v>Nina</v>
      </c>
      <c r="F51">
        <v>1186</v>
      </c>
      <c r="G51" s="6">
        <v>1186</v>
      </c>
      <c r="H51" s="6">
        <f t="shared" si="0"/>
        <v>1</v>
      </c>
      <c r="I51" s="6">
        <v>237.2</v>
      </c>
      <c r="J51" s="6">
        <f t="shared" si="1"/>
        <v>948.8</v>
      </c>
      <c r="K51" s="6">
        <f t="shared" si="2"/>
        <v>0.79999999999999993</v>
      </c>
      <c r="L51" t="s">
        <v>21</v>
      </c>
      <c r="M51" t="str">
        <f>VLOOKUP(L51,' Customers'!$A$2:$C$22,3,0)</f>
        <v>Holland</v>
      </c>
      <c r="N51" t="str">
        <f>VLOOKUP(Table3[[#This Row],[Customer Code]],' Customers'!$A$2:$E$22,4,0)</f>
        <v>Europe</v>
      </c>
      <c r="O51" t="str">
        <f>VLOOKUP(L51,' Customers'!$A$2:$E$22,5,0)</f>
        <v>Male</v>
      </c>
    </row>
    <row r="52" spans="1:15" x14ac:dyDescent="0.2">
      <c r="A52" s="5">
        <v>43770</v>
      </c>
      <c r="B52" t="s">
        <v>58</v>
      </c>
      <c r="C52" t="s">
        <v>20</v>
      </c>
      <c r="D52" t="s">
        <v>103</v>
      </c>
      <c r="E52" t="str">
        <f>VLOOKUP(C52,Staff!$A$2:$C$11,2,0)</f>
        <v>Nina</v>
      </c>
      <c r="F52">
        <v>321</v>
      </c>
      <c r="G52" s="6">
        <v>1605</v>
      </c>
      <c r="H52" s="6">
        <f t="shared" si="0"/>
        <v>5</v>
      </c>
      <c r="I52" s="6">
        <v>706.2</v>
      </c>
      <c r="J52" s="6">
        <f t="shared" si="1"/>
        <v>898.8</v>
      </c>
      <c r="K52" s="6">
        <f t="shared" si="2"/>
        <v>2.8</v>
      </c>
      <c r="L52" t="s">
        <v>21</v>
      </c>
      <c r="M52" t="str">
        <f>VLOOKUP(L52,' Customers'!$A$2:$C$22,3,0)</f>
        <v>Holland</v>
      </c>
      <c r="N52" t="str">
        <f>VLOOKUP(Table3[[#This Row],[Customer Code]],' Customers'!$A$2:$E$22,4,0)</f>
        <v>Europe</v>
      </c>
      <c r="O52" t="str">
        <f>VLOOKUP(L52,' Customers'!$A$2:$E$22,5,0)</f>
        <v>Male</v>
      </c>
    </row>
    <row r="53" spans="1:15" x14ac:dyDescent="0.2">
      <c r="A53" s="5">
        <v>43739</v>
      </c>
      <c r="B53" t="s">
        <v>58</v>
      </c>
      <c r="C53" t="s">
        <v>24</v>
      </c>
      <c r="D53" t="s">
        <v>104</v>
      </c>
      <c r="E53" t="str">
        <f>VLOOKUP(C53,Staff!$A$2:$C$11,2,0)</f>
        <v>Cynthia</v>
      </c>
      <c r="F53">
        <v>1403</v>
      </c>
      <c r="G53" s="6">
        <v>7015</v>
      </c>
      <c r="H53" s="6">
        <f t="shared" si="0"/>
        <v>5</v>
      </c>
      <c r="I53" s="6">
        <v>3086.6</v>
      </c>
      <c r="J53" s="6">
        <f t="shared" si="1"/>
        <v>3928.4</v>
      </c>
      <c r="K53" s="6">
        <f t="shared" si="2"/>
        <v>2.8000000000000003</v>
      </c>
      <c r="L53" t="s">
        <v>25</v>
      </c>
      <c r="M53" t="str">
        <f>VLOOKUP(L53,' Customers'!$A$2:$C$22,3,0)</f>
        <v>Japan</v>
      </c>
      <c r="N53" t="str">
        <f>VLOOKUP(Table3[[#This Row],[Customer Code]],' Customers'!$A$2:$E$22,4,0)</f>
        <v>Asia</v>
      </c>
      <c r="O53" t="str">
        <f>VLOOKUP(L53,' Customers'!$A$2:$E$22,5,0)</f>
        <v>Female</v>
      </c>
    </row>
    <row r="54" spans="1:15" x14ac:dyDescent="0.2">
      <c r="A54" s="5">
        <v>43739</v>
      </c>
      <c r="B54" t="s">
        <v>58</v>
      </c>
      <c r="C54" t="s">
        <v>28</v>
      </c>
      <c r="D54" t="s">
        <v>105</v>
      </c>
      <c r="E54" t="str">
        <f>VLOOKUP(C54,Staff!$A$2:$C$11,2,0)</f>
        <v>Angela</v>
      </c>
      <c r="F54">
        <v>2076</v>
      </c>
      <c r="G54" s="6">
        <v>10380</v>
      </c>
      <c r="H54" s="6">
        <f t="shared" si="0"/>
        <v>5</v>
      </c>
      <c r="I54" s="6">
        <v>4567.2</v>
      </c>
      <c r="J54" s="6">
        <f t="shared" si="1"/>
        <v>5812.8</v>
      </c>
      <c r="K54" s="6">
        <f t="shared" si="2"/>
        <v>2.8000000000000003</v>
      </c>
      <c r="L54" t="s">
        <v>29</v>
      </c>
      <c r="M54" t="str">
        <f>VLOOKUP(L54,' Customers'!$A$2:$C$22,3,0)</f>
        <v>Cameroon</v>
      </c>
      <c r="N54" t="str">
        <f>VLOOKUP(Table3[[#This Row],[Customer Code]],' Customers'!$A$2:$E$22,4,0)</f>
        <v>Africa</v>
      </c>
      <c r="O54" t="str">
        <f>VLOOKUP(L54,' Customers'!$A$2:$E$22,5,0)</f>
        <v>Male</v>
      </c>
    </row>
    <row r="55" spans="1:15" x14ac:dyDescent="0.2">
      <c r="A55" s="5">
        <v>43800</v>
      </c>
      <c r="B55" t="s">
        <v>59</v>
      </c>
      <c r="C55" t="s">
        <v>33</v>
      </c>
      <c r="D55" t="s">
        <v>107</v>
      </c>
      <c r="E55" t="str">
        <f>VLOOKUP(C55,Staff!$A$2:$C$11,2,0)</f>
        <v>Cassie</v>
      </c>
      <c r="F55">
        <v>306</v>
      </c>
      <c r="G55" s="6">
        <v>1530</v>
      </c>
      <c r="H55" s="6">
        <f t="shared" si="0"/>
        <v>5</v>
      </c>
      <c r="I55" s="6">
        <v>673.2</v>
      </c>
      <c r="J55" s="6">
        <f t="shared" si="1"/>
        <v>856.8</v>
      </c>
      <c r="K55" s="6">
        <f t="shared" si="2"/>
        <v>2.8</v>
      </c>
      <c r="L55" t="s">
        <v>45</v>
      </c>
      <c r="M55" t="str">
        <f>VLOOKUP(L55,' Customers'!$A$2:$C$22,3,0)</f>
        <v>Brazil</v>
      </c>
      <c r="N55" t="str">
        <f>VLOOKUP(Table3[[#This Row],[Customer Code]],' Customers'!$A$2:$E$22,4,0)</f>
        <v>S. America</v>
      </c>
      <c r="O55" t="str">
        <f>VLOOKUP(L55,' Customers'!$A$2:$E$22,5,0)</f>
        <v>Female</v>
      </c>
    </row>
    <row r="56" spans="1:15" x14ac:dyDescent="0.2">
      <c r="A56" s="5">
        <v>43770</v>
      </c>
      <c r="B56" t="s">
        <v>59</v>
      </c>
      <c r="C56" t="s">
        <v>33</v>
      </c>
      <c r="D56" t="s">
        <v>107</v>
      </c>
      <c r="E56" t="str">
        <f>VLOOKUP(C56,Staff!$A$2:$C$11,2,0)</f>
        <v>Cassie</v>
      </c>
      <c r="F56">
        <v>2145</v>
      </c>
      <c r="G56" s="6">
        <v>8580</v>
      </c>
      <c r="H56" s="6">
        <f t="shared" si="0"/>
        <v>4</v>
      </c>
      <c r="I56" s="6">
        <v>3217.5</v>
      </c>
      <c r="J56" s="6">
        <f t="shared" si="1"/>
        <v>5362.5</v>
      </c>
      <c r="K56" s="6">
        <f t="shared" si="2"/>
        <v>2.5</v>
      </c>
      <c r="L56" t="s">
        <v>45</v>
      </c>
      <c r="M56" t="str">
        <f>VLOOKUP(L56,' Customers'!$A$2:$C$22,3,0)</f>
        <v>Brazil</v>
      </c>
      <c r="N56" t="str">
        <f>VLOOKUP(Table3[[#This Row],[Customer Code]],' Customers'!$A$2:$E$22,4,0)</f>
        <v>S. America</v>
      </c>
      <c r="O56" t="str">
        <f>VLOOKUP(L56,' Customers'!$A$2:$E$22,5,0)</f>
        <v>Female</v>
      </c>
    </row>
    <row r="57" spans="1:15" x14ac:dyDescent="0.2">
      <c r="A57" s="5">
        <v>43800</v>
      </c>
      <c r="B57" t="s">
        <v>59</v>
      </c>
      <c r="C57" t="s">
        <v>36</v>
      </c>
      <c r="D57" t="s">
        <v>108</v>
      </c>
      <c r="E57" t="str">
        <f>VLOOKUP(C57,Staff!$A$2:$C$11,2,0)</f>
        <v>Emilie</v>
      </c>
      <c r="F57">
        <v>1482</v>
      </c>
      <c r="G57" s="6">
        <v>5928</v>
      </c>
      <c r="H57" s="6">
        <f t="shared" si="0"/>
        <v>4</v>
      </c>
      <c r="I57" s="6">
        <v>2223</v>
      </c>
      <c r="J57" s="6">
        <f t="shared" si="1"/>
        <v>3705</v>
      </c>
      <c r="K57" s="6">
        <f t="shared" si="2"/>
        <v>2.5</v>
      </c>
      <c r="L57" t="s">
        <v>46</v>
      </c>
      <c r="M57" t="str">
        <f>VLOOKUP(L57,' Customers'!$A$2:$C$22,3,0)</f>
        <v>Cameroon</v>
      </c>
      <c r="N57" t="str">
        <f>VLOOKUP(Table3[[#This Row],[Customer Code]],' Customers'!$A$2:$E$22,4,0)</f>
        <v>Africa</v>
      </c>
      <c r="O57" t="str">
        <f>VLOOKUP(L57,' Customers'!$A$2:$E$22,5,0)</f>
        <v>Female</v>
      </c>
    </row>
    <row r="58" spans="1:15" x14ac:dyDescent="0.2">
      <c r="A58" s="5">
        <v>43739</v>
      </c>
      <c r="B58" t="s">
        <v>59</v>
      </c>
      <c r="C58" t="s">
        <v>31</v>
      </c>
      <c r="D58" t="s">
        <v>106</v>
      </c>
      <c r="E58" t="str">
        <f>VLOOKUP(C58,Staff!$A$2:$C$11,2,0)</f>
        <v>Robert</v>
      </c>
      <c r="F58">
        <v>1198</v>
      </c>
      <c r="G58" s="6">
        <v>4792</v>
      </c>
      <c r="H58" s="6">
        <f t="shared" si="0"/>
        <v>4</v>
      </c>
      <c r="I58" s="6">
        <v>1797</v>
      </c>
      <c r="J58" s="6">
        <f t="shared" si="1"/>
        <v>2995</v>
      </c>
      <c r="K58" s="6">
        <f t="shared" si="2"/>
        <v>2.5</v>
      </c>
      <c r="L58" t="s">
        <v>32</v>
      </c>
      <c r="M58" t="str">
        <f>VLOOKUP(L58,' Customers'!$A$2:$C$22,3,0)</f>
        <v>Togo</v>
      </c>
      <c r="N58" t="str">
        <f>VLOOKUP(Table3[[#This Row],[Customer Code]],' Customers'!$A$2:$E$22,4,0)</f>
        <v>Africa</v>
      </c>
      <c r="O58" t="str">
        <f>VLOOKUP(L58,' Customers'!$A$2:$E$22,5,0)</f>
        <v>Male</v>
      </c>
    </row>
    <row r="59" spans="1:15" x14ac:dyDescent="0.2">
      <c r="A59" s="5">
        <v>43709</v>
      </c>
      <c r="B59" t="s">
        <v>60</v>
      </c>
      <c r="C59" t="s">
        <v>20</v>
      </c>
      <c r="D59" t="s">
        <v>103</v>
      </c>
      <c r="E59" t="str">
        <f>VLOOKUP(C59,Staff!$A$2:$C$11,2,0)</f>
        <v>Nina</v>
      </c>
      <c r="F59">
        <v>1023</v>
      </c>
      <c r="G59" s="6">
        <v>4092</v>
      </c>
      <c r="H59" s="6">
        <f t="shared" si="0"/>
        <v>4</v>
      </c>
      <c r="I59" s="6">
        <v>1534.5</v>
      </c>
      <c r="J59" s="6">
        <f t="shared" si="1"/>
        <v>2557.5</v>
      </c>
      <c r="K59" s="6">
        <f t="shared" si="2"/>
        <v>2.5</v>
      </c>
      <c r="L59" t="s">
        <v>21</v>
      </c>
      <c r="M59" t="str">
        <f>VLOOKUP(L59,' Customers'!$A$2:$C$22,3,0)</f>
        <v>Holland</v>
      </c>
      <c r="N59" t="str">
        <f>VLOOKUP(Table3[[#This Row],[Customer Code]],' Customers'!$A$2:$E$22,4,0)</f>
        <v>Europe</v>
      </c>
      <c r="O59" t="str">
        <f>VLOOKUP(L59,' Customers'!$A$2:$E$22,5,0)</f>
        <v>Male</v>
      </c>
    </row>
    <row r="60" spans="1:15" x14ac:dyDescent="0.2">
      <c r="A60" s="5">
        <v>43709</v>
      </c>
      <c r="B60" t="s">
        <v>60</v>
      </c>
      <c r="C60" t="s">
        <v>36</v>
      </c>
      <c r="D60" t="s">
        <v>108</v>
      </c>
      <c r="E60" t="str">
        <f>VLOOKUP(C60,Staff!$A$2:$C$11,2,0)</f>
        <v>Emilie</v>
      </c>
      <c r="F60">
        <v>1527</v>
      </c>
      <c r="G60" s="6">
        <v>4581</v>
      </c>
      <c r="H60" s="6">
        <f t="shared" si="0"/>
        <v>3</v>
      </c>
      <c r="I60" s="6">
        <v>1908.75</v>
      </c>
      <c r="J60" s="6">
        <f t="shared" si="1"/>
        <v>2672.25</v>
      </c>
      <c r="K60" s="6">
        <f t="shared" si="2"/>
        <v>1.75</v>
      </c>
      <c r="L60" t="s">
        <v>46</v>
      </c>
      <c r="M60" t="str">
        <f>VLOOKUP(L60,' Customers'!$A$2:$C$22,3,0)</f>
        <v>Cameroon</v>
      </c>
      <c r="N60" t="str">
        <f>VLOOKUP(Table3[[#This Row],[Customer Code]],' Customers'!$A$2:$E$22,4,0)</f>
        <v>Africa</v>
      </c>
      <c r="O60" t="str">
        <f>VLOOKUP(L60,' Customers'!$A$2:$E$22,5,0)</f>
        <v>Female</v>
      </c>
    </row>
    <row r="61" spans="1:15" x14ac:dyDescent="0.2">
      <c r="A61" s="5">
        <v>43739</v>
      </c>
      <c r="B61" t="s">
        <v>60</v>
      </c>
      <c r="C61" t="s">
        <v>7</v>
      </c>
      <c r="D61" t="s">
        <v>99</v>
      </c>
      <c r="E61" t="str">
        <f>VLOOKUP(C61,Staff!$A$2:$C$11,2,0)</f>
        <v>Peter</v>
      </c>
      <c r="F61">
        <v>1221</v>
      </c>
      <c r="G61" s="6">
        <v>3663</v>
      </c>
      <c r="H61" s="6">
        <f t="shared" si="0"/>
        <v>3</v>
      </c>
      <c r="I61" s="6">
        <v>1526.25</v>
      </c>
      <c r="J61" s="6">
        <f t="shared" si="1"/>
        <v>2136.75</v>
      </c>
      <c r="K61" s="6">
        <f t="shared" si="2"/>
        <v>1.75</v>
      </c>
      <c r="L61" t="s">
        <v>9</v>
      </c>
      <c r="M61" t="str">
        <f>VLOOKUP(L61,' Customers'!$A$2:$C$22,3,0)</f>
        <v>USA</v>
      </c>
      <c r="N61" t="str">
        <f>VLOOKUP(Table3[[#This Row],[Customer Code]],' Customers'!$A$2:$E$22,4,0)</f>
        <v>N. America</v>
      </c>
      <c r="O61" t="str">
        <f>VLOOKUP(L61,' Customers'!$A$2:$E$22,5,0)</f>
        <v>Male</v>
      </c>
    </row>
    <row r="62" spans="1:15" x14ac:dyDescent="0.2">
      <c r="A62" s="5">
        <v>43709</v>
      </c>
      <c r="B62" t="s">
        <v>60</v>
      </c>
      <c r="C62" t="s">
        <v>12</v>
      </c>
      <c r="D62" t="s">
        <v>100</v>
      </c>
      <c r="E62" t="str">
        <f>VLOOKUP(C62,Staff!$A$2:$C$11,2,0)</f>
        <v>Mary</v>
      </c>
      <c r="F62">
        <v>2234</v>
      </c>
      <c r="G62" s="6">
        <v>6702</v>
      </c>
      <c r="H62" s="6">
        <f t="shared" si="0"/>
        <v>3</v>
      </c>
      <c r="I62" s="6">
        <v>2792.5</v>
      </c>
      <c r="J62" s="6">
        <f t="shared" si="1"/>
        <v>3909.5</v>
      </c>
      <c r="K62" s="6">
        <f t="shared" si="2"/>
        <v>1.75</v>
      </c>
      <c r="L62" t="s">
        <v>48</v>
      </c>
      <c r="M62" t="str">
        <f>VLOOKUP(L62,' Customers'!$A$2:$C$22,3,0)</f>
        <v>Nigeria</v>
      </c>
      <c r="N62" t="str">
        <f>VLOOKUP(Table3[[#This Row],[Customer Code]],' Customers'!$A$2:$E$22,4,0)</f>
        <v>Africa</v>
      </c>
      <c r="O62" t="str">
        <f>VLOOKUP(L62,' Customers'!$A$2:$E$22,5,0)</f>
        <v>Female</v>
      </c>
    </row>
    <row r="63" spans="1:15" x14ac:dyDescent="0.2">
      <c r="A63" s="5">
        <v>43770</v>
      </c>
      <c r="B63" t="s">
        <v>60</v>
      </c>
      <c r="C63" t="s">
        <v>28</v>
      </c>
      <c r="D63" t="s">
        <v>105</v>
      </c>
      <c r="E63" t="str">
        <f>VLOOKUP(C63,Staff!$A$2:$C$11,2,0)</f>
        <v>Angela</v>
      </c>
      <c r="F63">
        <v>2682</v>
      </c>
      <c r="G63" s="6">
        <v>8046</v>
      </c>
      <c r="H63" s="6">
        <f t="shared" si="0"/>
        <v>3</v>
      </c>
      <c r="I63" s="6">
        <v>3352.5</v>
      </c>
      <c r="J63" s="6">
        <f t="shared" si="1"/>
        <v>4693.5</v>
      </c>
      <c r="K63" s="6">
        <f t="shared" si="2"/>
        <v>1.75</v>
      </c>
      <c r="L63" t="s">
        <v>29</v>
      </c>
      <c r="M63" t="str">
        <f>VLOOKUP(L63,' Customers'!$A$2:$C$22,3,0)</f>
        <v>Cameroon</v>
      </c>
      <c r="N63" t="str">
        <f>VLOOKUP(Table3[[#This Row],[Customer Code]],' Customers'!$A$2:$E$22,4,0)</f>
        <v>Africa</v>
      </c>
      <c r="O63" t="str">
        <f>VLOOKUP(L63,' Customers'!$A$2:$E$22,5,0)</f>
        <v>Male</v>
      </c>
    </row>
    <row r="64" spans="1:15" x14ac:dyDescent="0.2">
      <c r="A64" s="5">
        <v>43739</v>
      </c>
      <c r="B64" t="s">
        <v>60</v>
      </c>
      <c r="C64" t="s">
        <v>31</v>
      </c>
      <c r="D64" t="s">
        <v>106</v>
      </c>
      <c r="E64" t="str">
        <f>VLOOKUP(C64,Staff!$A$2:$C$11,2,0)</f>
        <v>Robert</v>
      </c>
      <c r="F64">
        <v>2167</v>
      </c>
      <c r="G64" s="6">
        <v>6501</v>
      </c>
      <c r="H64" s="6">
        <f t="shared" si="0"/>
        <v>3</v>
      </c>
      <c r="I64" s="6">
        <v>2708.75</v>
      </c>
      <c r="J64" s="6">
        <f t="shared" si="1"/>
        <v>3792.25</v>
      </c>
      <c r="K64" s="6">
        <f t="shared" si="2"/>
        <v>1.75</v>
      </c>
      <c r="L64" t="s">
        <v>44</v>
      </c>
      <c r="M64" t="str">
        <f>VLOOKUP(L64,' Customers'!$A$2:$C$22,3,0)</f>
        <v>USA</v>
      </c>
      <c r="N64" t="str">
        <f>VLOOKUP(Table3[[#This Row],[Customer Code]],' Customers'!$A$2:$E$22,4,0)</f>
        <v>N. America</v>
      </c>
      <c r="O64" t="str">
        <f>VLOOKUP(L64,' Customers'!$A$2:$E$22,5,0)</f>
        <v>Male</v>
      </c>
    </row>
    <row r="65" spans="1:15" x14ac:dyDescent="0.2">
      <c r="A65" s="5">
        <v>43800</v>
      </c>
      <c r="B65" t="s">
        <v>61</v>
      </c>
      <c r="C65" t="s">
        <v>17</v>
      </c>
      <c r="D65" t="s">
        <v>101</v>
      </c>
      <c r="E65" t="str">
        <f>VLOOKUP(C65,Staff!$A$2:$C$11,2,0)</f>
        <v>Rachael</v>
      </c>
      <c r="F65">
        <v>1281</v>
      </c>
      <c r="G65" s="6">
        <v>3843</v>
      </c>
      <c r="H65" s="6">
        <f t="shared" si="0"/>
        <v>3</v>
      </c>
      <c r="I65" s="6">
        <v>1601.25</v>
      </c>
      <c r="J65" s="6">
        <f t="shared" si="1"/>
        <v>2241.75</v>
      </c>
      <c r="K65" s="6">
        <f t="shared" si="2"/>
        <v>1.75</v>
      </c>
      <c r="L65" t="s">
        <v>18</v>
      </c>
      <c r="M65" t="str">
        <f>VLOOKUP(L65,' Customers'!$A$2:$C$22,3,0)</f>
        <v>Cameroon</v>
      </c>
      <c r="N65" t="str">
        <f>VLOOKUP(Table3[[#This Row],[Customer Code]],' Customers'!$A$2:$E$22,4,0)</f>
        <v>Africa</v>
      </c>
      <c r="O65" t="str">
        <f>VLOOKUP(L65,' Customers'!$A$2:$E$22,5,0)</f>
        <v>Female</v>
      </c>
    </row>
    <row r="66" spans="1:15" x14ac:dyDescent="0.2">
      <c r="A66" s="5">
        <v>43739</v>
      </c>
      <c r="B66" t="s">
        <v>61</v>
      </c>
      <c r="C66" t="s">
        <v>20</v>
      </c>
      <c r="D66" t="s">
        <v>112</v>
      </c>
      <c r="E66" t="str">
        <f>VLOOKUP(C66,Staff!$A$2:$C$11,2,0)</f>
        <v>Nina</v>
      </c>
      <c r="F66">
        <v>704</v>
      </c>
      <c r="G66" s="6">
        <v>4224</v>
      </c>
      <c r="H66" s="6">
        <f t="shared" si="0"/>
        <v>6</v>
      </c>
      <c r="I66" s="6">
        <v>1936</v>
      </c>
      <c r="J66" s="6">
        <f t="shared" si="1"/>
        <v>2288</v>
      </c>
      <c r="K66" s="6">
        <f t="shared" si="2"/>
        <v>3.25</v>
      </c>
      <c r="L66" t="s">
        <v>21</v>
      </c>
      <c r="M66" t="str">
        <f>VLOOKUP(L66,' Customers'!$A$2:$C$22,3,0)</f>
        <v>Holland</v>
      </c>
      <c r="N66" t="str">
        <f>VLOOKUP(Table3[[#This Row],[Customer Code]],' Customers'!$A$2:$E$22,4,0)</f>
        <v>Europe</v>
      </c>
      <c r="O66" t="str">
        <f>VLOOKUP(L66,' Customers'!$A$2:$E$22,5,0)</f>
        <v>Male</v>
      </c>
    </row>
    <row r="67" spans="1:15" x14ac:dyDescent="0.2">
      <c r="A67" s="5">
        <v>43800</v>
      </c>
      <c r="B67" t="s">
        <v>61</v>
      </c>
      <c r="C67" t="s">
        <v>7</v>
      </c>
      <c r="D67" t="s">
        <v>99</v>
      </c>
      <c r="E67" t="str">
        <f>VLOOKUP(C67,Staff!$A$2:$C$11,2,0)</f>
        <v>Peter</v>
      </c>
      <c r="F67">
        <v>1033</v>
      </c>
      <c r="G67" s="6">
        <v>6198</v>
      </c>
      <c r="H67" s="6">
        <f t="shared" ref="H67:H130" si="3">G67/F67</f>
        <v>6</v>
      </c>
      <c r="I67" s="6">
        <v>2840.75</v>
      </c>
      <c r="J67" s="6">
        <f t="shared" ref="J67:J130" si="4">G67-I67</f>
        <v>3357.25</v>
      </c>
      <c r="K67" s="6">
        <f t="shared" ref="K67:K130" si="5">J67/F67</f>
        <v>3.25</v>
      </c>
      <c r="L67" t="s">
        <v>9</v>
      </c>
      <c r="M67" t="str">
        <f>VLOOKUP(L67,' Customers'!$A$2:$C$22,3,0)</f>
        <v>USA</v>
      </c>
      <c r="N67" t="str">
        <f>VLOOKUP(Table3[[#This Row],[Customer Code]],' Customers'!$A$2:$E$22,4,0)</f>
        <v>N. America</v>
      </c>
      <c r="O67" t="str">
        <f>VLOOKUP(L67,' Customers'!$A$2:$E$22,5,0)</f>
        <v>Male</v>
      </c>
    </row>
    <row r="68" spans="1:15" x14ac:dyDescent="0.2">
      <c r="A68" s="5">
        <v>43739</v>
      </c>
      <c r="B68" t="s">
        <v>61</v>
      </c>
      <c r="C68" t="s">
        <v>7</v>
      </c>
      <c r="D68" t="s">
        <v>99</v>
      </c>
      <c r="E68" t="str">
        <f>VLOOKUP(C68,Staff!$A$2:$C$11,2,0)</f>
        <v>Peter</v>
      </c>
      <c r="F68">
        <v>1221</v>
      </c>
      <c r="G68" s="6">
        <v>7326</v>
      </c>
      <c r="H68" s="6">
        <f t="shared" si="3"/>
        <v>6</v>
      </c>
      <c r="I68" s="6">
        <v>3357.75</v>
      </c>
      <c r="J68" s="6">
        <f t="shared" si="4"/>
        <v>3968.25</v>
      </c>
      <c r="K68" s="6">
        <f t="shared" si="5"/>
        <v>3.25</v>
      </c>
      <c r="L68" t="s">
        <v>47</v>
      </c>
      <c r="M68" t="str">
        <f>VLOOKUP(L68,' Customers'!$A$2:$C$22,3,0)</f>
        <v>Holland</v>
      </c>
      <c r="N68" t="str">
        <f>VLOOKUP(Table3[[#This Row],[Customer Code]],' Customers'!$A$2:$E$22,4,0)</f>
        <v>Europe</v>
      </c>
      <c r="O68" t="str">
        <f>VLOOKUP(L68,' Customers'!$A$2:$E$22,5,0)</f>
        <v>Male</v>
      </c>
    </row>
    <row r="69" spans="1:15" x14ac:dyDescent="0.2">
      <c r="A69" s="5">
        <v>43739</v>
      </c>
      <c r="B69" t="s">
        <v>61</v>
      </c>
      <c r="C69" t="s">
        <v>24</v>
      </c>
      <c r="D69" t="s">
        <v>104</v>
      </c>
      <c r="E69" t="str">
        <f>VLOOKUP(C69,Staff!$A$2:$C$11,2,0)</f>
        <v>Cynthia</v>
      </c>
      <c r="F69">
        <v>2076</v>
      </c>
      <c r="G69" s="6">
        <v>12456</v>
      </c>
      <c r="H69" s="6">
        <f t="shared" si="3"/>
        <v>6</v>
      </c>
      <c r="I69" s="6">
        <v>5709</v>
      </c>
      <c r="J69" s="6">
        <f t="shared" si="4"/>
        <v>6747</v>
      </c>
      <c r="K69" s="6">
        <f t="shared" si="5"/>
        <v>3.25</v>
      </c>
      <c r="L69" t="s">
        <v>42</v>
      </c>
      <c r="M69" t="str">
        <f>VLOOKUP(L69,' Customers'!$A$2:$C$22,3,0)</f>
        <v>Brazil</v>
      </c>
      <c r="N69" t="str">
        <f>VLOOKUP(Table3[[#This Row],[Customer Code]],' Customers'!$A$2:$E$22,4,0)</f>
        <v>S. America</v>
      </c>
      <c r="O69" t="str">
        <f>VLOOKUP(L69,' Customers'!$A$2:$E$22,5,0)</f>
        <v>Female</v>
      </c>
    </row>
    <row r="70" spans="1:15" x14ac:dyDescent="0.2">
      <c r="A70" s="5">
        <v>43770</v>
      </c>
      <c r="B70" t="s">
        <v>61</v>
      </c>
      <c r="C70" t="s">
        <v>12</v>
      </c>
      <c r="D70" t="s">
        <v>100</v>
      </c>
      <c r="E70" t="str">
        <f>VLOOKUP(C70,Staff!$A$2:$C$11,2,0)</f>
        <v>Mary</v>
      </c>
      <c r="F70">
        <v>386</v>
      </c>
      <c r="G70" s="6">
        <v>2316</v>
      </c>
      <c r="H70" s="6">
        <f t="shared" si="3"/>
        <v>6</v>
      </c>
      <c r="I70" s="6">
        <v>1061.5</v>
      </c>
      <c r="J70" s="6">
        <f t="shared" si="4"/>
        <v>1254.5</v>
      </c>
      <c r="K70" s="6">
        <f t="shared" si="5"/>
        <v>3.25</v>
      </c>
      <c r="L70" t="s">
        <v>48</v>
      </c>
      <c r="M70" t="str">
        <f>VLOOKUP(L70,' Customers'!$A$2:$C$22,3,0)</f>
        <v>Nigeria</v>
      </c>
      <c r="N70" t="str">
        <f>VLOOKUP(Table3[[#This Row],[Customer Code]],' Customers'!$A$2:$E$22,4,0)</f>
        <v>Africa</v>
      </c>
      <c r="O70" t="str">
        <f>VLOOKUP(L70,' Customers'!$A$2:$E$22,5,0)</f>
        <v>Female</v>
      </c>
    </row>
    <row r="71" spans="1:15" x14ac:dyDescent="0.2">
      <c r="A71" s="5">
        <v>43709</v>
      </c>
      <c r="B71" t="s">
        <v>56</v>
      </c>
      <c r="C71" t="s">
        <v>12</v>
      </c>
      <c r="D71" t="s">
        <v>100</v>
      </c>
      <c r="E71" t="str">
        <f>VLOOKUP(C71,Staff!$A$2:$C$11,2,0)</f>
        <v>Mary</v>
      </c>
      <c r="F71">
        <v>2805</v>
      </c>
      <c r="G71" s="6">
        <v>16830</v>
      </c>
      <c r="H71" s="6">
        <f t="shared" si="3"/>
        <v>6</v>
      </c>
      <c r="I71" s="6">
        <v>7713.75</v>
      </c>
      <c r="J71" s="6">
        <f t="shared" si="4"/>
        <v>9116.25</v>
      </c>
      <c r="K71" s="6">
        <f t="shared" si="5"/>
        <v>3.25</v>
      </c>
      <c r="L71" t="s">
        <v>14</v>
      </c>
      <c r="M71" t="str">
        <f>VLOOKUP(L71,' Customers'!$A$2:$C$22,3,0)</f>
        <v>Togo</v>
      </c>
      <c r="N71" t="str">
        <f>VLOOKUP(Table3[[#This Row],[Customer Code]],' Customers'!$A$2:$E$22,4,0)</f>
        <v>Africa</v>
      </c>
      <c r="O71" t="str">
        <f>VLOOKUP(L71,' Customers'!$A$2:$E$22,5,0)</f>
        <v>Male</v>
      </c>
    </row>
    <row r="72" spans="1:15" x14ac:dyDescent="0.2">
      <c r="A72" s="5">
        <v>43739</v>
      </c>
      <c r="B72" t="s">
        <v>56</v>
      </c>
      <c r="C72" t="s">
        <v>36</v>
      </c>
      <c r="D72" t="s">
        <v>108</v>
      </c>
      <c r="E72" t="str">
        <f>VLOOKUP(C72,Staff!$A$2:$C$11,2,0)</f>
        <v>Emilie</v>
      </c>
      <c r="F72">
        <v>766</v>
      </c>
      <c r="G72" s="6">
        <v>3830</v>
      </c>
      <c r="H72" s="6">
        <f t="shared" si="3"/>
        <v>5</v>
      </c>
      <c r="I72" s="6">
        <v>1532</v>
      </c>
      <c r="J72" s="6">
        <f t="shared" si="4"/>
        <v>2298</v>
      </c>
      <c r="K72" s="6">
        <f t="shared" si="5"/>
        <v>3</v>
      </c>
      <c r="L72" t="s">
        <v>46</v>
      </c>
      <c r="M72" t="str">
        <f>VLOOKUP(L72,' Customers'!$A$2:$C$22,3,0)</f>
        <v>Cameroon</v>
      </c>
      <c r="N72" t="str">
        <f>VLOOKUP(Table3[[#This Row],[Customer Code]],' Customers'!$A$2:$E$22,4,0)</f>
        <v>Africa</v>
      </c>
      <c r="O72" t="str">
        <f>VLOOKUP(L72,' Customers'!$A$2:$E$22,5,0)</f>
        <v>Female</v>
      </c>
    </row>
    <row r="73" spans="1:15" x14ac:dyDescent="0.2">
      <c r="A73" s="5">
        <v>43739</v>
      </c>
      <c r="B73" t="s">
        <v>56</v>
      </c>
      <c r="C73" t="s">
        <v>24</v>
      </c>
      <c r="D73" t="s">
        <v>104</v>
      </c>
      <c r="E73" t="str">
        <f>VLOOKUP(C73,Staff!$A$2:$C$11,2,0)</f>
        <v>Cynthia</v>
      </c>
      <c r="F73">
        <v>809</v>
      </c>
      <c r="G73" s="6">
        <v>4045</v>
      </c>
      <c r="H73" s="6">
        <f t="shared" si="3"/>
        <v>5</v>
      </c>
      <c r="I73" s="6">
        <v>1618</v>
      </c>
      <c r="J73" s="6">
        <f t="shared" si="4"/>
        <v>2427</v>
      </c>
      <c r="K73" s="6">
        <f t="shared" si="5"/>
        <v>3</v>
      </c>
      <c r="L73" t="s">
        <v>42</v>
      </c>
      <c r="M73" t="str">
        <f>VLOOKUP(L73,' Customers'!$A$2:$C$22,3,0)</f>
        <v>Brazil</v>
      </c>
      <c r="N73" t="str">
        <f>VLOOKUP(Table3[[#This Row],[Customer Code]],' Customers'!$A$2:$E$22,4,0)</f>
        <v>S. America</v>
      </c>
      <c r="O73" t="str">
        <f>VLOOKUP(L73,' Customers'!$A$2:$E$22,5,0)</f>
        <v>Female</v>
      </c>
    </row>
    <row r="74" spans="1:15" x14ac:dyDescent="0.2">
      <c r="A74" s="5">
        <v>43739</v>
      </c>
      <c r="B74" t="s">
        <v>56</v>
      </c>
      <c r="C74" t="s">
        <v>12</v>
      </c>
      <c r="D74" t="s">
        <v>100</v>
      </c>
      <c r="E74" t="str">
        <f>VLOOKUP(C74,Staff!$A$2:$C$11,2,0)</f>
        <v>Mary</v>
      </c>
      <c r="F74">
        <v>1945</v>
      </c>
      <c r="G74" s="6">
        <v>9725</v>
      </c>
      <c r="H74" s="6">
        <f t="shared" si="3"/>
        <v>5</v>
      </c>
      <c r="I74" s="6">
        <v>3890</v>
      </c>
      <c r="J74" s="6">
        <f t="shared" si="4"/>
        <v>5835</v>
      </c>
      <c r="K74" s="6">
        <f t="shared" si="5"/>
        <v>3</v>
      </c>
      <c r="L74" t="s">
        <v>48</v>
      </c>
      <c r="M74" t="str">
        <f>VLOOKUP(L74,' Customers'!$A$2:$C$22,3,0)</f>
        <v>Nigeria</v>
      </c>
      <c r="N74" t="str">
        <f>VLOOKUP(Table3[[#This Row],[Customer Code]],' Customers'!$A$2:$E$22,4,0)</f>
        <v>Africa</v>
      </c>
      <c r="O74" t="str">
        <f>VLOOKUP(L74,' Customers'!$A$2:$E$22,5,0)</f>
        <v>Female</v>
      </c>
    </row>
    <row r="75" spans="1:15" x14ac:dyDescent="0.2">
      <c r="A75" s="5">
        <v>43800</v>
      </c>
      <c r="B75" t="s">
        <v>56</v>
      </c>
      <c r="C75" t="s">
        <v>12</v>
      </c>
      <c r="D75" t="s">
        <v>110</v>
      </c>
      <c r="E75" t="str">
        <f>VLOOKUP(C75,Staff!$A$2:$C$11,2,0)</f>
        <v>Mary</v>
      </c>
      <c r="F75">
        <v>2116</v>
      </c>
      <c r="G75" s="6">
        <v>10580</v>
      </c>
      <c r="H75" s="6">
        <f t="shared" si="3"/>
        <v>5</v>
      </c>
      <c r="I75" s="6">
        <v>4232</v>
      </c>
      <c r="J75" s="6">
        <f t="shared" si="4"/>
        <v>6348</v>
      </c>
      <c r="K75" s="6">
        <f t="shared" si="5"/>
        <v>3</v>
      </c>
      <c r="L75" t="s">
        <v>48</v>
      </c>
      <c r="M75" t="str">
        <f>VLOOKUP(L75,' Customers'!$A$2:$C$22,3,0)</f>
        <v>Nigeria</v>
      </c>
      <c r="N75" t="str">
        <f>VLOOKUP(Table3[[#This Row],[Customer Code]],' Customers'!$A$2:$E$22,4,0)</f>
        <v>Africa</v>
      </c>
      <c r="O75" t="str">
        <f>VLOOKUP(L75,' Customers'!$A$2:$E$22,5,0)</f>
        <v>Female</v>
      </c>
    </row>
    <row r="76" spans="1:15" x14ac:dyDescent="0.2">
      <c r="A76" s="5">
        <v>43709</v>
      </c>
      <c r="B76" t="s">
        <v>56</v>
      </c>
      <c r="C76" t="s">
        <v>17</v>
      </c>
      <c r="D76" t="s">
        <v>101</v>
      </c>
      <c r="E76" t="str">
        <f>VLOOKUP(C76,Staff!$A$2:$C$11,2,0)</f>
        <v>Rachael</v>
      </c>
      <c r="F76">
        <v>1123</v>
      </c>
      <c r="G76" s="6">
        <v>5615</v>
      </c>
      <c r="H76" s="6">
        <f t="shared" si="3"/>
        <v>5</v>
      </c>
      <c r="I76" s="6">
        <v>2246</v>
      </c>
      <c r="J76" s="6">
        <f t="shared" si="4"/>
        <v>3369</v>
      </c>
      <c r="K76" s="6">
        <f t="shared" si="5"/>
        <v>3</v>
      </c>
      <c r="L76" t="s">
        <v>18</v>
      </c>
      <c r="M76" t="str">
        <f>VLOOKUP(L76,' Customers'!$A$2:$C$22,3,0)</f>
        <v>Cameroon</v>
      </c>
      <c r="N76" t="str">
        <f>VLOOKUP(Table3[[#This Row],[Customer Code]],' Customers'!$A$2:$E$22,4,0)</f>
        <v>Africa</v>
      </c>
      <c r="O76" t="str">
        <f>VLOOKUP(L76,' Customers'!$A$2:$E$22,5,0)</f>
        <v>Female</v>
      </c>
    </row>
    <row r="77" spans="1:15" x14ac:dyDescent="0.2">
      <c r="A77" s="5">
        <v>43800</v>
      </c>
      <c r="B77" t="s">
        <v>56</v>
      </c>
      <c r="C77" t="s">
        <v>28</v>
      </c>
      <c r="D77" t="s">
        <v>65</v>
      </c>
      <c r="E77" t="str">
        <f>VLOOKUP(C77,Staff!$A$2:$C$11,2,0)</f>
        <v>Angela</v>
      </c>
      <c r="F77">
        <v>2125</v>
      </c>
      <c r="G77" s="6">
        <v>10625</v>
      </c>
      <c r="H77" s="6">
        <f t="shared" si="3"/>
        <v>5</v>
      </c>
      <c r="I77" s="6">
        <v>4250</v>
      </c>
      <c r="J77" s="6">
        <f t="shared" si="4"/>
        <v>6375</v>
      </c>
      <c r="K77" s="6">
        <f t="shared" si="5"/>
        <v>3</v>
      </c>
      <c r="L77" t="s">
        <v>29</v>
      </c>
      <c r="M77" t="str">
        <f>VLOOKUP(L77,' Customers'!$A$2:$C$22,3,0)</f>
        <v>Cameroon</v>
      </c>
      <c r="N77" t="str">
        <f>VLOOKUP(Table3[[#This Row],[Customer Code]],' Customers'!$A$2:$E$22,4,0)</f>
        <v>Africa</v>
      </c>
      <c r="O77" t="str">
        <f>VLOOKUP(L77,' Customers'!$A$2:$E$22,5,0)</f>
        <v>Male</v>
      </c>
    </row>
    <row r="78" spans="1:15" x14ac:dyDescent="0.2">
      <c r="A78" s="5">
        <v>43709</v>
      </c>
      <c r="B78" t="s">
        <v>56</v>
      </c>
      <c r="C78" t="s">
        <v>33</v>
      </c>
      <c r="D78" t="s">
        <v>107</v>
      </c>
      <c r="E78" t="str">
        <f>VLOOKUP(C78,Staff!$A$2:$C$11,2,0)</f>
        <v>Cassie</v>
      </c>
      <c r="F78">
        <v>2409</v>
      </c>
      <c r="G78" s="6">
        <v>12045</v>
      </c>
      <c r="H78" s="6">
        <f t="shared" si="3"/>
        <v>5</v>
      </c>
      <c r="I78" s="6">
        <v>4818</v>
      </c>
      <c r="J78" s="6">
        <f t="shared" si="4"/>
        <v>7227</v>
      </c>
      <c r="K78" s="6">
        <f t="shared" si="5"/>
        <v>3</v>
      </c>
      <c r="L78" t="s">
        <v>45</v>
      </c>
      <c r="M78" t="str">
        <f>VLOOKUP(L78,' Customers'!$A$2:$C$22,3,0)</f>
        <v>Brazil</v>
      </c>
      <c r="N78" t="str">
        <f>VLOOKUP(Table3[[#This Row],[Customer Code]],' Customers'!$A$2:$E$22,4,0)</f>
        <v>S. America</v>
      </c>
      <c r="O78" t="str">
        <f>VLOOKUP(L78,' Customers'!$A$2:$E$22,5,0)</f>
        <v>Female</v>
      </c>
    </row>
    <row r="79" spans="1:15" x14ac:dyDescent="0.2">
      <c r="A79" s="5">
        <v>43770</v>
      </c>
      <c r="B79" t="s">
        <v>56</v>
      </c>
      <c r="C79" t="s">
        <v>20</v>
      </c>
      <c r="D79" t="s">
        <v>103</v>
      </c>
      <c r="E79" t="str">
        <f>VLOOKUP(C79,Staff!$A$2:$C$11,2,0)</f>
        <v>Nina</v>
      </c>
      <c r="F79">
        <v>2146</v>
      </c>
      <c r="G79" s="6">
        <v>10730</v>
      </c>
      <c r="H79" s="6">
        <f t="shared" si="3"/>
        <v>5</v>
      </c>
      <c r="I79" s="6">
        <v>4292</v>
      </c>
      <c r="J79" s="6">
        <f t="shared" si="4"/>
        <v>6438</v>
      </c>
      <c r="K79" s="6">
        <f t="shared" si="5"/>
        <v>3</v>
      </c>
      <c r="L79" t="s">
        <v>41</v>
      </c>
      <c r="M79" t="str">
        <f>VLOOKUP(L79,' Customers'!$A$2:$C$22,3,0)</f>
        <v>Nigeria</v>
      </c>
      <c r="N79" t="str">
        <f>VLOOKUP(Table3[[#This Row],[Customer Code]],' Customers'!$A$2:$E$22,4,0)</f>
        <v>Africa</v>
      </c>
      <c r="O79" t="str">
        <f>VLOOKUP(L79,' Customers'!$A$2:$E$22,5,0)</f>
        <v>Male</v>
      </c>
    </row>
    <row r="80" spans="1:15" x14ac:dyDescent="0.2">
      <c r="A80" s="5">
        <v>43770</v>
      </c>
      <c r="B80" t="s">
        <v>56</v>
      </c>
      <c r="C80" t="s">
        <v>12</v>
      </c>
      <c r="D80" t="s">
        <v>100</v>
      </c>
      <c r="E80" t="str">
        <f>VLOOKUP(C80,Staff!$A$2:$C$11,2,0)</f>
        <v>Mary</v>
      </c>
      <c r="F80">
        <v>1775</v>
      </c>
      <c r="G80" s="6">
        <v>8875</v>
      </c>
      <c r="H80" s="6">
        <f t="shared" si="3"/>
        <v>5</v>
      </c>
      <c r="I80" s="6">
        <v>3550</v>
      </c>
      <c r="J80" s="6">
        <f t="shared" si="4"/>
        <v>5325</v>
      </c>
      <c r="K80" s="6">
        <f t="shared" si="5"/>
        <v>3</v>
      </c>
      <c r="L80" t="s">
        <v>48</v>
      </c>
      <c r="M80" t="str">
        <f>VLOOKUP(L80,' Customers'!$A$2:$C$22,3,0)</f>
        <v>Nigeria</v>
      </c>
      <c r="N80" t="str">
        <f>VLOOKUP(Table3[[#This Row],[Customer Code]],' Customers'!$A$2:$E$22,4,0)</f>
        <v>Africa</v>
      </c>
      <c r="O80" t="str">
        <f>VLOOKUP(L80,' Customers'!$A$2:$E$22,5,0)</f>
        <v>Female</v>
      </c>
    </row>
    <row r="81" spans="1:15" x14ac:dyDescent="0.2">
      <c r="A81" s="5">
        <v>43739</v>
      </c>
      <c r="B81" t="s">
        <v>57</v>
      </c>
      <c r="C81" t="s">
        <v>17</v>
      </c>
      <c r="D81" t="s">
        <v>101</v>
      </c>
      <c r="E81" t="str">
        <f>VLOOKUP(C81,Staff!$A$2:$C$11,2,0)</f>
        <v>Rachael</v>
      </c>
      <c r="F81">
        <v>2992</v>
      </c>
      <c r="G81" s="6">
        <v>14960</v>
      </c>
      <c r="H81" s="6">
        <f t="shared" si="3"/>
        <v>5</v>
      </c>
      <c r="I81" s="6">
        <v>5984</v>
      </c>
      <c r="J81" s="6">
        <f t="shared" si="4"/>
        <v>8976</v>
      </c>
      <c r="K81" s="6">
        <f t="shared" si="5"/>
        <v>3</v>
      </c>
      <c r="L81" t="s">
        <v>40</v>
      </c>
      <c r="M81" t="str">
        <f>VLOOKUP(L81,' Customers'!$A$2:$C$22,3,0)</f>
        <v>USA</v>
      </c>
      <c r="N81" t="str">
        <f>VLOOKUP(Table3[[#This Row],[Customer Code]],' Customers'!$A$2:$E$22,4,0)</f>
        <v>N. America</v>
      </c>
      <c r="O81" t="str">
        <f>VLOOKUP(L81,' Customers'!$A$2:$E$22,5,0)</f>
        <v>Male</v>
      </c>
    </row>
    <row r="82" spans="1:15" x14ac:dyDescent="0.2">
      <c r="A82" s="5">
        <v>43709</v>
      </c>
      <c r="B82" t="s">
        <v>57</v>
      </c>
      <c r="C82" t="s">
        <v>24</v>
      </c>
      <c r="D82" t="s">
        <v>104</v>
      </c>
      <c r="E82" t="str">
        <f>VLOOKUP(C82,Staff!$A$2:$C$11,2,0)</f>
        <v>Cynthia</v>
      </c>
      <c r="F82">
        <v>1797</v>
      </c>
      <c r="G82" s="6">
        <v>1797</v>
      </c>
      <c r="H82" s="6">
        <f t="shared" si="3"/>
        <v>1</v>
      </c>
      <c r="I82" s="6">
        <v>359.4</v>
      </c>
      <c r="J82" s="6">
        <f t="shared" si="4"/>
        <v>1437.6</v>
      </c>
      <c r="K82" s="6">
        <f t="shared" si="5"/>
        <v>0.79999999999999993</v>
      </c>
      <c r="L82" t="s">
        <v>42</v>
      </c>
      <c r="M82" t="str">
        <f>VLOOKUP(L82,' Customers'!$A$2:$C$22,3,0)</f>
        <v>Brazil</v>
      </c>
      <c r="N82" t="str">
        <f>VLOOKUP(Table3[[#This Row],[Customer Code]],' Customers'!$A$2:$E$22,4,0)</f>
        <v>S. America</v>
      </c>
      <c r="O82" t="str">
        <f>VLOOKUP(L82,' Customers'!$A$2:$E$22,5,0)</f>
        <v>Female</v>
      </c>
    </row>
    <row r="83" spans="1:15" x14ac:dyDescent="0.2">
      <c r="A83" s="5">
        <v>43739</v>
      </c>
      <c r="B83" t="s">
        <v>57</v>
      </c>
      <c r="C83" t="s">
        <v>28</v>
      </c>
      <c r="D83" t="s">
        <v>105</v>
      </c>
      <c r="E83" t="str">
        <f>VLOOKUP(C83,Staff!$A$2:$C$11,2,0)</f>
        <v>Angela</v>
      </c>
      <c r="F83">
        <v>1159</v>
      </c>
      <c r="G83" s="6">
        <v>1159</v>
      </c>
      <c r="H83" s="6">
        <f t="shared" si="3"/>
        <v>1</v>
      </c>
      <c r="I83" s="6">
        <v>231.8</v>
      </c>
      <c r="J83" s="6">
        <f t="shared" si="4"/>
        <v>927.2</v>
      </c>
      <c r="K83" s="6">
        <f t="shared" si="5"/>
        <v>0.8</v>
      </c>
      <c r="L83" t="s">
        <v>43</v>
      </c>
      <c r="M83" t="str">
        <f>VLOOKUP(L83,' Customers'!$A$2:$C$22,3,0)</f>
        <v>Togo</v>
      </c>
      <c r="N83" t="str">
        <f>VLOOKUP(Table3[[#This Row],[Customer Code]],' Customers'!$A$2:$E$22,4,0)</f>
        <v>Africa</v>
      </c>
      <c r="O83" t="str">
        <f>VLOOKUP(L83,' Customers'!$A$2:$E$22,5,0)</f>
        <v>Male</v>
      </c>
    </row>
    <row r="84" spans="1:15" x14ac:dyDescent="0.2">
      <c r="A84" s="5">
        <v>43770</v>
      </c>
      <c r="B84" t="s">
        <v>57</v>
      </c>
      <c r="C84" t="s">
        <v>33</v>
      </c>
      <c r="D84" t="s">
        <v>107</v>
      </c>
      <c r="E84" t="str">
        <f>VLOOKUP(C84,Staff!$A$2:$C$11,2,0)</f>
        <v>Cassie</v>
      </c>
      <c r="F84">
        <v>2500</v>
      </c>
      <c r="G84" s="6">
        <v>2500</v>
      </c>
      <c r="H84" s="6">
        <f t="shared" si="3"/>
        <v>1</v>
      </c>
      <c r="I84" s="6">
        <v>500</v>
      </c>
      <c r="J84" s="6">
        <f t="shared" si="4"/>
        <v>2000</v>
      </c>
      <c r="K84" s="6">
        <f t="shared" si="5"/>
        <v>0.8</v>
      </c>
      <c r="L84" t="s">
        <v>34</v>
      </c>
      <c r="M84" t="str">
        <f>VLOOKUP(L84,' Customers'!$A$2:$C$22,3,0)</f>
        <v>USA</v>
      </c>
      <c r="N84" t="str">
        <f>VLOOKUP(Table3[[#This Row],[Customer Code]],' Customers'!$A$2:$E$22,4,0)</f>
        <v>N. America</v>
      </c>
      <c r="O84" t="str">
        <f>VLOOKUP(L84,' Customers'!$A$2:$E$22,5,0)</f>
        <v>Female</v>
      </c>
    </row>
    <row r="85" spans="1:15" x14ac:dyDescent="0.2">
      <c r="A85" s="5">
        <v>43800</v>
      </c>
      <c r="B85" t="s">
        <v>57</v>
      </c>
      <c r="C85" t="s">
        <v>31</v>
      </c>
      <c r="D85" t="s">
        <v>106</v>
      </c>
      <c r="E85" t="str">
        <f>VLOOKUP(C85,Staff!$A$2:$C$11,2,0)</f>
        <v>Robert</v>
      </c>
      <c r="F85">
        <v>334</v>
      </c>
      <c r="G85" s="6">
        <v>334</v>
      </c>
      <c r="H85" s="6">
        <f t="shared" si="3"/>
        <v>1</v>
      </c>
      <c r="I85" s="6">
        <v>66.8</v>
      </c>
      <c r="J85" s="6">
        <f t="shared" si="4"/>
        <v>267.2</v>
      </c>
      <c r="K85" s="6">
        <f t="shared" si="5"/>
        <v>0.79999999999999993</v>
      </c>
      <c r="L85" t="s">
        <v>44</v>
      </c>
      <c r="M85" t="str">
        <f>VLOOKUP(L85,' Customers'!$A$2:$C$22,3,0)</f>
        <v>USA</v>
      </c>
      <c r="N85" t="str">
        <f>VLOOKUP(Table3[[#This Row],[Customer Code]],' Customers'!$A$2:$E$22,4,0)</f>
        <v>N. America</v>
      </c>
      <c r="O85" t="str">
        <f>VLOOKUP(L85,' Customers'!$A$2:$E$22,5,0)</f>
        <v>Male</v>
      </c>
    </row>
    <row r="86" spans="1:15" x14ac:dyDescent="0.2">
      <c r="A86" s="5">
        <v>43739</v>
      </c>
      <c r="B86" t="s">
        <v>58</v>
      </c>
      <c r="C86" t="s">
        <v>36</v>
      </c>
      <c r="D86" t="s">
        <v>108</v>
      </c>
      <c r="E86" t="str">
        <f>VLOOKUP(C86,Staff!$A$2:$C$11,2,0)</f>
        <v>Emilie</v>
      </c>
      <c r="F86">
        <v>2992</v>
      </c>
      <c r="G86" s="6">
        <v>2992</v>
      </c>
      <c r="H86" s="6">
        <f t="shared" si="3"/>
        <v>1</v>
      </c>
      <c r="I86" s="6">
        <v>598.4</v>
      </c>
      <c r="J86" s="6">
        <f t="shared" si="4"/>
        <v>2393.6</v>
      </c>
      <c r="K86" s="6">
        <f t="shared" si="5"/>
        <v>0.79999999999999993</v>
      </c>
      <c r="L86" t="s">
        <v>37</v>
      </c>
      <c r="M86" t="str">
        <f>VLOOKUP(L86,' Customers'!$A$2:$C$22,3,0)</f>
        <v>Uganda</v>
      </c>
      <c r="N86" t="str">
        <f>VLOOKUP(Table3[[#This Row],[Customer Code]],' Customers'!$A$2:$E$22,4,0)</f>
        <v>Africa</v>
      </c>
      <c r="O86" t="str">
        <f>VLOOKUP(L86,' Customers'!$A$2:$E$22,5,0)</f>
        <v>Male</v>
      </c>
    </row>
    <row r="87" spans="1:15" x14ac:dyDescent="0.2">
      <c r="A87" s="5">
        <v>43739</v>
      </c>
      <c r="B87" t="s">
        <v>58</v>
      </c>
      <c r="C87" t="s">
        <v>36</v>
      </c>
      <c r="D87" t="s">
        <v>108</v>
      </c>
      <c r="E87" t="str">
        <f>VLOOKUP(C87,Staff!$A$2:$C$11,2,0)</f>
        <v>Emilie</v>
      </c>
      <c r="F87">
        <v>2966</v>
      </c>
      <c r="G87" s="6">
        <v>14830</v>
      </c>
      <c r="H87" s="6">
        <f t="shared" si="3"/>
        <v>5</v>
      </c>
      <c r="I87" s="6">
        <v>6525.2</v>
      </c>
      <c r="J87" s="6">
        <f t="shared" si="4"/>
        <v>8304.7999999999993</v>
      </c>
      <c r="K87" s="6">
        <f t="shared" si="5"/>
        <v>2.8</v>
      </c>
      <c r="L87" t="s">
        <v>37</v>
      </c>
      <c r="M87" t="str">
        <f>VLOOKUP(L87,' Customers'!$A$2:$C$22,3,0)</f>
        <v>Uganda</v>
      </c>
      <c r="N87" t="str">
        <f>VLOOKUP(Table3[[#This Row],[Customer Code]],' Customers'!$A$2:$E$22,4,0)</f>
        <v>Africa</v>
      </c>
      <c r="O87" t="str">
        <f>VLOOKUP(L87,' Customers'!$A$2:$E$22,5,0)</f>
        <v>Male</v>
      </c>
    </row>
    <row r="88" spans="1:15" x14ac:dyDescent="0.2">
      <c r="A88" s="5">
        <v>43739</v>
      </c>
      <c r="B88" t="s">
        <v>58</v>
      </c>
      <c r="C88" t="s">
        <v>31</v>
      </c>
      <c r="D88" t="s">
        <v>106</v>
      </c>
      <c r="E88" t="str">
        <f>VLOOKUP(C88,Staff!$A$2:$C$11,2,0)</f>
        <v>Robert</v>
      </c>
      <c r="F88">
        <v>1159</v>
      </c>
      <c r="G88" s="6">
        <v>5795</v>
      </c>
      <c r="H88" s="6">
        <f t="shared" si="3"/>
        <v>5</v>
      </c>
      <c r="I88" s="6">
        <v>2549.8000000000002</v>
      </c>
      <c r="J88" s="6">
        <f t="shared" si="4"/>
        <v>3245.2</v>
      </c>
      <c r="K88" s="6">
        <f t="shared" si="5"/>
        <v>2.8</v>
      </c>
      <c r="L88" t="s">
        <v>32</v>
      </c>
      <c r="M88" t="str">
        <f>VLOOKUP(L88,' Customers'!$A$2:$C$22,3,0)</f>
        <v>Togo</v>
      </c>
      <c r="N88" t="str">
        <f>VLOOKUP(Table3[[#This Row],[Customer Code]],' Customers'!$A$2:$E$22,4,0)</f>
        <v>Africa</v>
      </c>
      <c r="O88" t="str">
        <f>VLOOKUP(L88,' Customers'!$A$2:$E$22,5,0)</f>
        <v>Male</v>
      </c>
    </row>
    <row r="89" spans="1:15" x14ac:dyDescent="0.2">
      <c r="A89" s="5">
        <v>43709</v>
      </c>
      <c r="B89" t="s">
        <v>58</v>
      </c>
      <c r="C89" t="s">
        <v>20</v>
      </c>
      <c r="D89" t="s">
        <v>103</v>
      </c>
      <c r="E89" t="str">
        <f>VLOOKUP(C89,Staff!$A$2:$C$11,2,0)</f>
        <v>Nina</v>
      </c>
      <c r="F89">
        <v>994</v>
      </c>
      <c r="G89" s="6">
        <v>4970</v>
      </c>
      <c r="H89" s="6">
        <f t="shared" si="3"/>
        <v>5</v>
      </c>
      <c r="I89" s="6">
        <v>2186.8000000000002</v>
      </c>
      <c r="J89" s="6">
        <f t="shared" si="4"/>
        <v>2783.2</v>
      </c>
      <c r="K89" s="6">
        <f t="shared" si="5"/>
        <v>2.8</v>
      </c>
      <c r="L89" t="s">
        <v>41</v>
      </c>
      <c r="M89" t="str">
        <f>VLOOKUP(L89,' Customers'!$A$2:$C$22,3,0)</f>
        <v>Nigeria</v>
      </c>
      <c r="N89" t="str">
        <f>VLOOKUP(Table3[[#This Row],[Customer Code]],' Customers'!$A$2:$E$22,4,0)</f>
        <v>Africa</v>
      </c>
      <c r="O89" t="str">
        <f>VLOOKUP(L89,' Customers'!$A$2:$E$22,5,0)</f>
        <v>Male</v>
      </c>
    </row>
    <row r="90" spans="1:15" x14ac:dyDescent="0.2">
      <c r="A90" s="5">
        <v>43770</v>
      </c>
      <c r="B90" t="s">
        <v>58</v>
      </c>
      <c r="C90" t="s">
        <v>28</v>
      </c>
      <c r="D90" t="s">
        <v>105</v>
      </c>
      <c r="E90" t="str">
        <f>VLOOKUP(C90,Staff!$A$2:$C$11,2,0)</f>
        <v>Angela</v>
      </c>
      <c r="F90">
        <v>970</v>
      </c>
      <c r="G90" s="6">
        <v>4850</v>
      </c>
      <c r="H90" s="6">
        <f t="shared" si="3"/>
        <v>5</v>
      </c>
      <c r="I90" s="6">
        <v>2134</v>
      </c>
      <c r="J90" s="6">
        <f t="shared" si="4"/>
        <v>2716</v>
      </c>
      <c r="K90" s="6">
        <f t="shared" si="5"/>
        <v>2.8</v>
      </c>
      <c r="L90" t="s">
        <v>29</v>
      </c>
      <c r="M90" t="str">
        <f>VLOOKUP(L90,' Customers'!$A$2:$C$22,3,0)</f>
        <v>Cameroon</v>
      </c>
      <c r="N90" t="str">
        <f>VLOOKUP(Table3[[#This Row],[Customer Code]],' Customers'!$A$2:$E$22,4,0)</f>
        <v>Africa</v>
      </c>
      <c r="O90" t="str">
        <f>VLOOKUP(L90,' Customers'!$A$2:$E$22,5,0)</f>
        <v>Male</v>
      </c>
    </row>
    <row r="91" spans="1:15" x14ac:dyDescent="0.2">
      <c r="A91" s="5">
        <v>43800</v>
      </c>
      <c r="B91" t="s">
        <v>59</v>
      </c>
      <c r="C91" t="s">
        <v>17</v>
      </c>
      <c r="D91" t="s">
        <v>101</v>
      </c>
      <c r="E91" t="str">
        <f>VLOOKUP(C91,Staff!$A$2:$C$11,2,0)</f>
        <v>Rachael</v>
      </c>
      <c r="F91">
        <v>1770</v>
      </c>
      <c r="G91" s="6">
        <v>8850</v>
      </c>
      <c r="H91" s="6">
        <f t="shared" si="3"/>
        <v>5</v>
      </c>
      <c r="I91" s="6">
        <v>3894</v>
      </c>
      <c r="J91" s="6">
        <f t="shared" si="4"/>
        <v>4956</v>
      </c>
      <c r="K91" s="6">
        <f t="shared" si="5"/>
        <v>2.8</v>
      </c>
      <c r="L91" t="s">
        <v>18</v>
      </c>
      <c r="M91" t="str">
        <f>VLOOKUP(L91,' Customers'!$A$2:$C$22,3,0)</f>
        <v>Cameroon</v>
      </c>
      <c r="N91" t="str">
        <f>VLOOKUP(Table3[[#This Row],[Customer Code]],' Customers'!$A$2:$E$22,4,0)</f>
        <v>Africa</v>
      </c>
      <c r="O91" t="str">
        <f>VLOOKUP(L91,' Customers'!$A$2:$E$22,5,0)</f>
        <v>Female</v>
      </c>
    </row>
    <row r="92" spans="1:15" x14ac:dyDescent="0.2">
      <c r="A92" s="5">
        <v>43739</v>
      </c>
      <c r="B92" t="s">
        <v>59</v>
      </c>
      <c r="C92" t="s">
        <v>31</v>
      </c>
      <c r="D92" t="s">
        <v>30</v>
      </c>
      <c r="E92" t="str">
        <f>VLOOKUP(C92,Staff!$A$2:$C$11,2,0)</f>
        <v>Robert</v>
      </c>
      <c r="F92">
        <v>766</v>
      </c>
      <c r="G92" s="6">
        <v>3064</v>
      </c>
      <c r="H92" s="6">
        <f t="shared" si="3"/>
        <v>4</v>
      </c>
      <c r="I92" s="6">
        <v>1149</v>
      </c>
      <c r="J92" s="6">
        <f t="shared" si="4"/>
        <v>1915</v>
      </c>
      <c r="K92" s="6">
        <f t="shared" si="5"/>
        <v>2.5</v>
      </c>
      <c r="L92" t="s">
        <v>44</v>
      </c>
      <c r="M92" t="str">
        <f>VLOOKUP(L92,' Customers'!$A$2:$C$22,3,0)</f>
        <v>USA</v>
      </c>
      <c r="N92" t="str">
        <f>VLOOKUP(Table3[[#This Row],[Customer Code]],' Customers'!$A$2:$E$22,4,0)</f>
        <v>N. America</v>
      </c>
      <c r="O92" t="str">
        <f>VLOOKUP(L92,' Customers'!$A$2:$E$22,5,0)</f>
        <v>Male</v>
      </c>
    </row>
    <row r="93" spans="1:15" x14ac:dyDescent="0.2">
      <c r="A93" s="5">
        <v>43739</v>
      </c>
      <c r="B93" t="s">
        <v>59</v>
      </c>
      <c r="C93" t="s">
        <v>24</v>
      </c>
      <c r="D93" t="s">
        <v>104</v>
      </c>
      <c r="E93" t="str">
        <f>VLOOKUP(C93,Staff!$A$2:$C$11,2,0)</f>
        <v>Cynthia</v>
      </c>
      <c r="F93">
        <v>214</v>
      </c>
      <c r="G93" s="6">
        <v>856</v>
      </c>
      <c r="H93" s="6">
        <f t="shared" si="3"/>
        <v>4</v>
      </c>
      <c r="I93" s="6">
        <v>321</v>
      </c>
      <c r="J93" s="6">
        <f t="shared" si="4"/>
        <v>535</v>
      </c>
      <c r="K93" s="6">
        <f t="shared" si="5"/>
        <v>2.5</v>
      </c>
      <c r="L93" t="s">
        <v>42</v>
      </c>
      <c r="M93" t="str">
        <f>VLOOKUP(L93,' Customers'!$A$2:$C$22,3,0)</f>
        <v>Brazil</v>
      </c>
      <c r="N93" t="str">
        <f>VLOOKUP(Table3[[#This Row],[Customer Code]],' Customers'!$A$2:$E$22,4,0)</f>
        <v>S. America</v>
      </c>
      <c r="O93" t="str">
        <f>VLOOKUP(L93,' Customers'!$A$2:$E$22,5,0)</f>
        <v>Female</v>
      </c>
    </row>
    <row r="94" spans="1:15" x14ac:dyDescent="0.2">
      <c r="A94" s="5">
        <v>43770</v>
      </c>
      <c r="B94" t="s">
        <v>59</v>
      </c>
      <c r="C94" t="s">
        <v>31</v>
      </c>
      <c r="D94" t="s">
        <v>106</v>
      </c>
      <c r="E94" t="str">
        <f>VLOOKUP(C94,Staff!$A$2:$C$11,2,0)</f>
        <v>Robert</v>
      </c>
      <c r="F94">
        <v>1016</v>
      </c>
      <c r="G94" s="6">
        <v>4064</v>
      </c>
      <c r="H94" s="6">
        <f t="shared" si="3"/>
        <v>4</v>
      </c>
      <c r="I94" s="6">
        <v>1524</v>
      </c>
      <c r="J94" s="6">
        <f t="shared" si="4"/>
        <v>2540</v>
      </c>
      <c r="K94" s="6">
        <f t="shared" si="5"/>
        <v>2.5</v>
      </c>
      <c r="L94" t="s">
        <v>44</v>
      </c>
      <c r="M94" t="str">
        <f>VLOOKUP(L94,' Customers'!$A$2:$C$22,3,0)</f>
        <v>USA</v>
      </c>
      <c r="N94" t="str">
        <f>VLOOKUP(Table3[[#This Row],[Customer Code]],' Customers'!$A$2:$E$22,4,0)</f>
        <v>N. America</v>
      </c>
      <c r="O94" t="str">
        <f>VLOOKUP(L94,' Customers'!$A$2:$E$22,5,0)</f>
        <v>Male</v>
      </c>
    </row>
    <row r="95" spans="1:15" x14ac:dyDescent="0.2">
      <c r="A95" s="5">
        <v>43800</v>
      </c>
      <c r="B95" t="s">
        <v>59</v>
      </c>
      <c r="C95" t="s">
        <v>33</v>
      </c>
      <c r="D95" t="s">
        <v>107</v>
      </c>
      <c r="E95" t="str">
        <f>VLOOKUP(C95,Staff!$A$2:$C$11,2,0)</f>
        <v>Cassie</v>
      </c>
      <c r="F95">
        <v>887</v>
      </c>
      <c r="G95" s="6">
        <v>3548</v>
      </c>
      <c r="H95" s="6">
        <f t="shared" si="3"/>
        <v>4</v>
      </c>
      <c r="I95" s="6">
        <v>1330.5</v>
      </c>
      <c r="J95" s="6">
        <f t="shared" si="4"/>
        <v>2217.5</v>
      </c>
      <c r="K95" s="6">
        <f t="shared" si="5"/>
        <v>2.5</v>
      </c>
      <c r="L95" t="s">
        <v>34</v>
      </c>
      <c r="M95" t="str">
        <f>VLOOKUP(L95,' Customers'!$A$2:$C$22,3,0)</f>
        <v>USA</v>
      </c>
      <c r="N95" t="str">
        <f>VLOOKUP(Table3[[#This Row],[Customer Code]],' Customers'!$A$2:$E$22,4,0)</f>
        <v>N. America</v>
      </c>
      <c r="O95" t="str">
        <f>VLOOKUP(L95,' Customers'!$A$2:$E$22,5,0)</f>
        <v>Female</v>
      </c>
    </row>
    <row r="96" spans="1:15" x14ac:dyDescent="0.2">
      <c r="A96" s="5">
        <v>43709</v>
      </c>
      <c r="B96" t="s">
        <v>60</v>
      </c>
      <c r="C96" t="s">
        <v>12</v>
      </c>
      <c r="D96" t="s">
        <v>100</v>
      </c>
      <c r="E96" t="str">
        <f>VLOOKUP(C96,Staff!$A$2:$C$11,2,0)</f>
        <v>Mary</v>
      </c>
      <c r="F96">
        <v>442</v>
      </c>
      <c r="G96" s="6">
        <v>1768</v>
      </c>
      <c r="H96" s="6">
        <f t="shared" si="3"/>
        <v>4</v>
      </c>
      <c r="I96" s="6">
        <v>663</v>
      </c>
      <c r="J96" s="6">
        <f t="shared" si="4"/>
        <v>1105</v>
      </c>
      <c r="K96" s="6">
        <f t="shared" si="5"/>
        <v>2.5</v>
      </c>
      <c r="L96" t="s">
        <v>39</v>
      </c>
      <c r="M96" t="str">
        <f>VLOOKUP(L96,' Customers'!$A$2:$C$22,3,0)</f>
        <v>Cameroon</v>
      </c>
      <c r="N96" t="str">
        <f>VLOOKUP(Table3[[#This Row],[Customer Code]],' Customers'!$A$2:$E$22,4,0)</f>
        <v>Africa</v>
      </c>
      <c r="O96" t="str">
        <f>VLOOKUP(L96,' Customers'!$A$2:$E$22,5,0)</f>
        <v>Male</v>
      </c>
    </row>
    <row r="97" spans="1:15" x14ac:dyDescent="0.2">
      <c r="A97" s="5">
        <v>43739</v>
      </c>
      <c r="B97" t="s">
        <v>60</v>
      </c>
      <c r="C97" t="s">
        <v>17</v>
      </c>
      <c r="D97" t="s">
        <v>101</v>
      </c>
      <c r="E97" t="str">
        <f>VLOOKUP(C97,Staff!$A$2:$C$11,2,0)</f>
        <v>Rachael</v>
      </c>
      <c r="F97">
        <v>214</v>
      </c>
      <c r="G97" s="6">
        <v>642</v>
      </c>
      <c r="H97" s="6">
        <f t="shared" si="3"/>
        <v>3</v>
      </c>
      <c r="I97" s="6">
        <v>267.5</v>
      </c>
      <c r="J97" s="6">
        <f t="shared" si="4"/>
        <v>374.5</v>
      </c>
      <c r="K97" s="6">
        <f t="shared" si="5"/>
        <v>1.75</v>
      </c>
      <c r="L97" t="s">
        <v>40</v>
      </c>
      <c r="M97" t="str">
        <f>VLOOKUP(L97,' Customers'!$A$2:$C$22,3,0)</f>
        <v>USA</v>
      </c>
      <c r="N97" t="str">
        <f>VLOOKUP(Table3[[#This Row],[Customer Code]],' Customers'!$A$2:$E$22,4,0)</f>
        <v>N. America</v>
      </c>
      <c r="O97" t="str">
        <f>VLOOKUP(L97,' Customers'!$A$2:$E$22,5,0)</f>
        <v>Male</v>
      </c>
    </row>
    <row r="98" spans="1:15" x14ac:dyDescent="0.2">
      <c r="A98" s="5">
        <v>43739</v>
      </c>
      <c r="B98" t="s">
        <v>60</v>
      </c>
      <c r="C98" t="s">
        <v>28</v>
      </c>
      <c r="D98" t="s">
        <v>105</v>
      </c>
      <c r="E98" t="str">
        <f>VLOOKUP(C98,Staff!$A$2:$C$11,2,0)</f>
        <v>Angela</v>
      </c>
      <c r="F98">
        <v>1945</v>
      </c>
      <c r="G98" s="6">
        <v>5835</v>
      </c>
      <c r="H98" s="6">
        <f t="shared" si="3"/>
        <v>3</v>
      </c>
      <c r="I98" s="6">
        <v>2431.25</v>
      </c>
      <c r="J98" s="6">
        <f t="shared" si="4"/>
        <v>3403.75</v>
      </c>
      <c r="K98" s="6">
        <f t="shared" si="5"/>
        <v>1.75</v>
      </c>
      <c r="L98" t="s">
        <v>29</v>
      </c>
      <c r="M98" t="str">
        <f>VLOOKUP(L98,' Customers'!$A$2:$C$22,3,0)</f>
        <v>Cameroon</v>
      </c>
      <c r="N98" t="str">
        <f>VLOOKUP(Table3[[#This Row],[Customer Code]],' Customers'!$A$2:$E$22,4,0)</f>
        <v>Africa</v>
      </c>
      <c r="O98" t="str">
        <f>VLOOKUP(L98,' Customers'!$A$2:$E$22,5,0)</f>
        <v>Male</v>
      </c>
    </row>
    <row r="99" spans="1:15" x14ac:dyDescent="0.2">
      <c r="A99" s="5">
        <v>43770</v>
      </c>
      <c r="B99" t="s">
        <v>60</v>
      </c>
      <c r="C99" t="s">
        <v>31</v>
      </c>
      <c r="D99" t="s">
        <v>106</v>
      </c>
      <c r="E99" t="str">
        <f>VLOOKUP(C99,Staff!$A$2:$C$11,2,0)</f>
        <v>Robert</v>
      </c>
      <c r="F99">
        <v>2297</v>
      </c>
      <c r="G99" s="6">
        <v>6891</v>
      </c>
      <c r="H99" s="6">
        <f t="shared" si="3"/>
        <v>3</v>
      </c>
      <c r="I99" s="6">
        <v>2871.25</v>
      </c>
      <c r="J99" s="6">
        <f t="shared" si="4"/>
        <v>4019.75</v>
      </c>
      <c r="K99" s="6">
        <f t="shared" si="5"/>
        <v>1.75</v>
      </c>
      <c r="L99" t="s">
        <v>44</v>
      </c>
      <c r="M99" t="str">
        <f>VLOOKUP(L99,' Customers'!$A$2:$C$22,3,0)</f>
        <v>USA</v>
      </c>
      <c r="N99" t="str">
        <f>VLOOKUP(Table3[[#This Row],[Customer Code]],' Customers'!$A$2:$E$22,4,0)</f>
        <v>N. America</v>
      </c>
      <c r="O99" t="str">
        <f>VLOOKUP(L99,' Customers'!$A$2:$E$22,5,0)</f>
        <v>Male</v>
      </c>
    </row>
    <row r="100" spans="1:15" x14ac:dyDescent="0.2">
      <c r="A100" s="5">
        <v>43709</v>
      </c>
      <c r="B100" t="s">
        <v>60</v>
      </c>
      <c r="C100" t="s">
        <v>7</v>
      </c>
      <c r="D100" t="s">
        <v>99</v>
      </c>
      <c r="E100" t="str">
        <f>VLOOKUP(C100,Staff!$A$2:$C$11,2,0)</f>
        <v>Peter</v>
      </c>
      <c r="F100">
        <v>2215</v>
      </c>
      <c r="G100" s="6">
        <v>6645</v>
      </c>
      <c r="H100" s="6">
        <f t="shared" si="3"/>
        <v>3</v>
      </c>
      <c r="I100" s="6">
        <v>2768.75</v>
      </c>
      <c r="J100" s="6">
        <f t="shared" si="4"/>
        <v>3876.25</v>
      </c>
      <c r="K100" s="6">
        <f t="shared" si="5"/>
        <v>1.75</v>
      </c>
      <c r="L100" t="s">
        <v>38</v>
      </c>
      <c r="M100" t="str">
        <f>VLOOKUP(L100,' Customers'!$A$2:$C$22,3,0)</f>
        <v>Japan</v>
      </c>
      <c r="N100" t="str">
        <f>VLOOKUP(Table3[[#This Row],[Customer Code]],' Customers'!$A$2:$E$22,4,0)</f>
        <v>Asia</v>
      </c>
      <c r="O100" t="str">
        <f>VLOOKUP(L100,' Customers'!$A$2:$E$22,5,0)</f>
        <v>Female</v>
      </c>
    </row>
    <row r="101" spans="1:15" x14ac:dyDescent="0.2">
      <c r="A101" s="5">
        <v>43800</v>
      </c>
      <c r="B101" t="s">
        <v>61</v>
      </c>
      <c r="C101" t="s">
        <v>17</v>
      </c>
      <c r="D101" t="s">
        <v>101</v>
      </c>
      <c r="E101" t="str">
        <f>VLOOKUP(C101,Staff!$A$2:$C$11,2,0)</f>
        <v>Rachael</v>
      </c>
      <c r="F101">
        <v>1870</v>
      </c>
      <c r="G101" s="6">
        <v>5610</v>
      </c>
      <c r="H101" s="6">
        <f t="shared" si="3"/>
        <v>3</v>
      </c>
      <c r="I101" s="6">
        <v>2337.5</v>
      </c>
      <c r="J101" s="6">
        <f t="shared" si="4"/>
        <v>3272.5</v>
      </c>
      <c r="K101" s="6">
        <f t="shared" si="5"/>
        <v>1.75</v>
      </c>
      <c r="L101" t="s">
        <v>40</v>
      </c>
      <c r="M101" t="str">
        <f>VLOOKUP(L101,' Customers'!$A$2:$C$22,3,0)</f>
        <v>USA</v>
      </c>
      <c r="N101" t="str">
        <f>VLOOKUP(Table3[[#This Row],[Customer Code]],' Customers'!$A$2:$E$22,4,0)</f>
        <v>N. America</v>
      </c>
      <c r="O101" t="str">
        <f>VLOOKUP(L101,' Customers'!$A$2:$E$22,5,0)</f>
        <v>Male</v>
      </c>
    </row>
    <row r="102" spans="1:15" x14ac:dyDescent="0.2">
      <c r="A102" s="5">
        <v>43739</v>
      </c>
      <c r="B102" t="s">
        <v>61</v>
      </c>
      <c r="C102" t="s">
        <v>33</v>
      </c>
      <c r="D102" t="s">
        <v>107</v>
      </c>
      <c r="E102" t="str">
        <f>VLOOKUP(C102,Staff!$A$2:$C$11,2,0)</f>
        <v>Cassie</v>
      </c>
      <c r="F102">
        <v>2966</v>
      </c>
      <c r="G102" s="6">
        <v>17796</v>
      </c>
      <c r="H102" s="6">
        <f t="shared" si="3"/>
        <v>6</v>
      </c>
      <c r="I102" s="6">
        <v>8156.5</v>
      </c>
      <c r="J102" s="6">
        <f t="shared" si="4"/>
        <v>9639.5</v>
      </c>
      <c r="K102" s="6">
        <f t="shared" si="5"/>
        <v>3.25</v>
      </c>
      <c r="L102" t="s">
        <v>34</v>
      </c>
      <c r="M102" t="str">
        <f>VLOOKUP(L102,' Customers'!$A$2:$C$22,3,0)</f>
        <v>USA</v>
      </c>
      <c r="N102" t="str">
        <f>VLOOKUP(Table3[[#This Row],[Customer Code]],' Customers'!$A$2:$E$22,4,0)</f>
        <v>N. America</v>
      </c>
      <c r="O102" t="str">
        <f>VLOOKUP(L102,' Customers'!$A$2:$E$22,5,0)</f>
        <v>Female</v>
      </c>
    </row>
    <row r="103" spans="1:15" x14ac:dyDescent="0.2">
      <c r="A103" s="5">
        <v>43739</v>
      </c>
      <c r="B103" t="s">
        <v>61</v>
      </c>
      <c r="C103" t="s">
        <v>31</v>
      </c>
      <c r="D103" t="s">
        <v>106</v>
      </c>
      <c r="E103" t="str">
        <f>VLOOKUP(C103,Staff!$A$2:$C$11,2,0)</f>
        <v>Robert</v>
      </c>
      <c r="F103">
        <v>809</v>
      </c>
      <c r="G103" s="6">
        <v>4854</v>
      </c>
      <c r="H103" s="6">
        <f t="shared" si="3"/>
        <v>6</v>
      </c>
      <c r="I103" s="6">
        <v>2224.75</v>
      </c>
      <c r="J103" s="6">
        <f t="shared" si="4"/>
        <v>2629.25</v>
      </c>
      <c r="K103" s="6">
        <f t="shared" si="5"/>
        <v>3.25</v>
      </c>
      <c r="L103" t="s">
        <v>44</v>
      </c>
      <c r="M103" t="str">
        <f>VLOOKUP(L103,' Customers'!$A$2:$C$22,3,0)</f>
        <v>USA</v>
      </c>
      <c r="N103" t="str">
        <f>VLOOKUP(Table3[[#This Row],[Customer Code]],' Customers'!$A$2:$E$22,4,0)</f>
        <v>N. America</v>
      </c>
      <c r="O103" t="str">
        <f>VLOOKUP(L103,' Customers'!$A$2:$E$22,5,0)</f>
        <v>Male</v>
      </c>
    </row>
    <row r="104" spans="1:15" x14ac:dyDescent="0.2">
      <c r="A104" s="5">
        <v>43800</v>
      </c>
      <c r="B104" t="s">
        <v>61</v>
      </c>
      <c r="C104" t="s">
        <v>28</v>
      </c>
      <c r="D104" t="s">
        <v>109</v>
      </c>
      <c r="E104" t="str">
        <f>VLOOKUP(C104,Staff!$A$2:$C$11,2,0)</f>
        <v>Angela</v>
      </c>
      <c r="F104">
        <v>588</v>
      </c>
      <c r="G104" s="6">
        <v>3528</v>
      </c>
      <c r="H104" s="6">
        <f t="shared" si="3"/>
        <v>6</v>
      </c>
      <c r="I104" s="6">
        <v>1617</v>
      </c>
      <c r="J104" s="6">
        <f t="shared" si="4"/>
        <v>1911</v>
      </c>
      <c r="K104" s="6">
        <f t="shared" si="5"/>
        <v>3.25</v>
      </c>
      <c r="L104" t="s">
        <v>43</v>
      </c>
      <c r="M104" t="str">
        <f>VLOOKUP(L104,' Customers'!$A$2:$C$22,3,0)</f>
        <v>Togo</v>
      </c>
      <c r="N104" t="str">
        <f>VLOOKUP(Table3[[#This Row],[Customer Code]],' Customers'!$A$2:$E$22,4,0)</f>
        <v>Africa</v>
      </c>
      <c r="O104" t="str">
        <f>VLOOKUP(L104,' Customers'!$A$2:$E$22,5,0)</f>
        <v>Male</v>
      </c>
    </row>
    <row r="105" spans="1:15" x14ac:dyDescent="0.2">
      <c r="A105" s="5">
        <v>43709</v>
      </c>
      <c r="B105" t="s">
        <v>61</v>
      </c>
      <c r="C105" t="s">
        <v>24</v>
      </c>
      <c r="D105" t="s">
        <v>104</v>
      </c>
      <c r="E105" t="str">
        <f>VLOOKUP(C105,Staff!$A$2:$C$11,2,0)</f>
        <v>Cynthia</v>
      </c>
      <c r="F105">
        <v>660</v>
      </c>
      <c r="G105" s="6">
        <v>3960</v>
      </c>
      <c r="H105" s="6">
        <f t="shared" si="3"/>
        <v>6</v>
      </c>
      <c r="I105" s="6">
        <v>1815</v>
      </c>
      <c r="J105" s="6">
        <f t="shared" si="4"/>
        <v>2145</v>
      </c>
      <c r="K105" s="6">
        <f t="shared" si="5"/>
        <v>3.25</v>
      </c>
      <c r="L105" t="s">
        <v>42</v>
      </c>
      <c r="M105" t="str">
        <f>VLOOKUP(L105,' Customers'!$A$2:$C$22,3,0)</f>
        <v>Brazil</v>
      </c>
      <c r="N105" t="str">
        <f>VLOOKUP(Table3[[#This Row],[Customer Code]],' Customers'!$A$2:$E$22,4,0)</f>
        <v>S. America</v>
      </c>
      <c r="O105" t="str">
        <f>VLOOKUP(L105,' Customers'!$A$2:$E$22,5,0)</f>
        <v>Female</v>
      </c>
    </row>
    <row r="106" spans="1:15" x14ac:dyDescent="0.2">
      <c r="A106" s="5">
        <v>43770</v>
      </c>
      <c r="B106" t="s">
        <v>56</v>
      </c>
      <c r="C106" t="s">
        <v>12</v>
      </c>
      <c r="D106" t="s">
        <v>100</v>
      </c>
      <c r="E106" t="str">
        <f>VLOOKUP(C106,Staff!$A$2:$C$11,2,0)</f>
        <v>Mary</v>
      </c>
      <c r="F106">
        <v>2536</v>
      </c>
      <c r="G106" s="6">
        <v>15216</v>
      </c>
      <c r="H106" s="6">
        <f t="shared" si="3"/>
        <v>6</v>
      </c>
      <c r="I106" s="6">
        <v>6974</v>
      </c>
      <c r="J106" s="6">
        <f t="shared" si="4"/>
        <v>8242</v>
      </c>
      <c r="K106" s="6">
        <f t="shared" si="5"/>
        <v>3.25</v>
      </c>
      <c r="L106" t="s">
        <v>39</v>
      </c>
      <c r="M106" t="str">
        <f>VLOOKUP(L106,' Customers'!$A$2:$C$22,3,0)</f>
        <v>Cameroon</v>
      </c>
      <c r="N106" t="str">
        <f>VLOOKUP(Table3[[#This Row],[Customer Code]],' Customers'!$A$2:$E$22,4,0)</f>
        <v>Africa</v>
      </c>
      <c r="O106" t="str">
        <f>VLOOKUP(L106,' Customers'!$A$2:$E$22,5,0)</f>
        <v>Male</v>
      </c>
    </row>
    <row r="107" spans="1:15" x14ac:dyDescent="0.2">
      <c r="A107" s="5">
        <v>43709</v>
      </c>
      <c r="B107" t="s">
        <v>56</v>
      </c>
      <c r="C107" t="s">
        <v>20</v>
      </c>
      <c r="D107" t="s">
        <v>103</v>
      </c>
      <c r="E107" t="str">
        <f>VLOOKUP(C107,Staff!$A$2:$C$11,2,0)</f>
        <v>Nina</v>
      </c>
      <c r="F107">
        <v>788</v>
      </c>
      <c r="G107" s="6">
        <v>3940</v>
      </c>
      <c r="H107" s="6">
        <f t="shared" si="3"/>
        <v>5</v>
      </c>
      <c r="I107" s="6">
        <v>1576</v>
      </c>
      <c r="J107" s="6">
        <f t="shared" si="4"/>
        <v>2364</v>
      </c>
      <c r="K107" s="6">
        <f t="shared" si="5"/>
        <v>3</v>
      </c>
      <c r="L107" t="s">
        <v>21</v>
      </c>
      <c r="M107" t="str">
        <f>VLOOKUP(L107,' Customers'!$A$2:$C$22,3,0)</f>
        <v>Holland</v>
      </c>
      <c r="N107" t="str">
        <f>VLOOKUP(Table3[[#This Row],[Customer Code]],' Customers'!$A$2:$E$22,4,0)</f>
        <v>Europe</v>
      </c>
      <c r="O107" t="str">
        <f>VLOOKUP(L107,' Customers'!$A$2:$E$22,5,0)</f>
        <v>Male</v>
      </c>
    </row>
    <row r="108" spans="1:15" x14ac:dyDescent="0.2">
      <c r="A108" s="5">
        <v>43739</v>
      </c>
      <c r="B108" t="s">
        <v>56</v>
      </c>
      <c r="C108" t="s">
        <v>31</v>
      </c>
      <c r="D108" t="s">
        <v>106</v>
      </c>
      <c r="E108" t="str">
        <f>VLOOKUP(C108,Staff!$A$2:$C$11,2,0)</f>
        <v>Robert</v>
      </c>
      <c r="F108">
        <v>2145</v>
      </c>
      <c r="G108" s="6">
        <v>10725</v>
      </c>
      <c r="H108" s="6">
        <f t="shared" si="3"/>
        <v>5</v>
      </c>
      <c r="I108" s="6">
        <v>4290</v>
      </c>
      <c r="J108" s="6">
        <f t="shared" si="4"/>
        <v>6435</v>
      </c>
      <c r="K108" s="6">
        <f t="shared" si="5"/>
        <v>3</v>
      </c>
      <c r="L108" t="s">
        <v>32</v>
      </c>
      <c r="M108" t="str">
        <f>VLOOKUP(L108,' Customers'!$A$2:$C$22,3,0)</f>
        <v>Togo</v>
      </c>
      <c r="N108" t="str">
        <f>VLOOKUP(Table3[[#This Row],[Customer Code]],' Customers'!$A$2:$E$22,4,0)</f>
        <v>Africa</v>
      </c>
      <c r="O108" t="str">
        <f>VLOOKUP(L108,' Customers'!$A$2:$E$22,5,0)</f>
        <v>Male</v>
      </c>
    </row>
    <row r="109" spans="1:15" x14ac:dyDescent="0.2">
      <c r="A109" s="5">
        <v>43709</v>
      </c>
      <c r="B109" t="s">
        <v>56</v>
      </c>
      <c r="C109" t="s">
        <v>36</v>
      </c>
      <c r="D109" t="s">
        <v>108</v>
      </c>
      <c r="E109" t="str">
        <f>VLOOKUP(C109,Staff!$A$2:$C$11,2,0)</f>
        <v>Emilie</v>
      </c>
      <c r="F109">
        <v>1760</v>
      </c>
      <c r="G109" s="6">
        <v>8800</v>
      </c>
      <c r="H109" s="6">
        <f t="shared" si="3"/>
        <v>5</v>
      </c>
      <c r="I109" s="6">
        <v>3520</v>
      </c>
      <c r="J109" s="6">
        <f t="shared" si="4"/>
        <v>5280</v>
      </c>
      <c r="K109" s="6">
        <f t="shared" si="5"/>
        <v>3</v>
      </c>
      <c r="L109" t="s">
        <v>37</v>
      </c>
      <c r="M109" t="str">
        <f>VLOOKUP(L109,' Customers'!$A$2:$C$22,3,0)</f>
        <v>Uganda</v>
      </c>
      <c r="N109" t="str">
        <f>VLOOKUP(Table3[[#This Row],[Customer Code]],' Customers'!$A$2:$E$22,4,0)</f>
        <v>Africa</v>
      </c>
      <c r="O109" t="str">
        <f>VLOOKUP(L109,' Customers'!$A$2:$E$22,5,0)</f>
        <v>Male</v>
      </c>
    </row>
    <row r="110" spans="1:15" x14ac:dyDescent="0.2">
      <c r="A110" s="5">
        <v>43739</v>
      </c>
      <c r="B110" t="s">
        <v>56</v>
      </c>
      <c r="C110" t="s">
        <v>17</v>
      </c>
      <c r="D110" t="s">
        <v>101</v>
      </c>
      <c r="E110" t="str">
        <f>VLOOKUP(C110,Staff!$A$2:$C$11,2,0)</f>
        <v>Rachael</v>
      </c>
      <c r="F110">
        <v>1514</v>
      </c>
      <c r="G110" s="6">
        <v>7570</v>
      </c>
      <c r="H110" s="6">
        <f t="shared" si="3"/>
        <v>5</v>
      </c>
      <c r="I110" s="6">
        <v>3028</v>
      </c>
      <c r="J110" s="6">
        <f t="shared" si="4"/>
        <v>4542</v>
      </c>
      <c r="K110" s="6">
        <f t="shared" si="5"/>
        <v>3</v>
      </c>
      <c r="L110" t="s">
        <v>18</v>
      </c>
      <c r="M110" t="str">
        <f>VLOOKUP(L110,' Customers'!$A$2:$C$22,3,0)</f>
        <v>Cameroon</v>
      </c>
      <c r="N110" t="str">
        <f>VLOOKUP(Table3[[#This Row],[Customer Code]],' Customers'!$A$2:$E$22,4,0)</f>
        <v>Africa</v>
      </c>
      <c r="O110" t="str">
        <f>VLOOKUP(L110,' Customers'!$A$2:$E$22,5,0)</f>
        <v>Female</v>
      </c>
    </row>
    <row r="111" spans="1:15" x14ac:dyDescent="0.2">
      <c r="A111" s="5">
        <v>43770</v>
      </c>
      <c r="B111" t="s">
        <v>56</v>
      </c>
      <c r="C111" t="s">
        <v>17</v>
      </c>
      <c r="D111" t="s">
        <v>101</v>
      </c>
      <c r="E111" t="str">
        <f>VLOOKUP(C111,Staff!$A$2:$C$11,2,0)</f>
        <v>Rachael</v>
      </c>
      <c r="F111">
        <v>2763</v>
      </c>
      <c r="G111" s="6">
        <v>13815</v>
      </c>
      <c r="H111" s="6">
        <f t="shared" si="3"/>
        <v>5</v>
      </c>
      <c r="I111" s="6">
        <v>5526</v>
      </c>
      <c r="J111" s="6">
        <f t="shared" si="4"/>
        <v>8289</v>
      </c>
      <c r="K111" s="6">
        <f t="shared" si="5"/>
        <v>3</v>
      </c>
      <c r="L111" t="s">
        <v>40</v>
      </c>
      <c r="M111" t="str">
        <f>VLOOKUP(L111,' Customers'!$A$2:$C$22,3,0)</f>
        <v>USA</v>
      </c>
      <c r="N111" t="str">
        <f>VLOOKUP(Table3[[#This Row],[Customer Code]],' Customers'!$A$2:$E$22,4,0)</f>
        <v>N. America</v>
      </c>
      <c r="O111" t="str">
        <f>VLOOKUP(L111,' Customers'!$A$2:$E$22,5,0)</f>
        <v>Male</v>
      </c>
    </row>
    <row r="112" spans="1:15" x14ac:dyDescent="0.2">
      <c r="A112" s="5">
        <v>43800</v>
      </c>
      <c r="B112" t="s">
        <v>56</v>
      </c>
      <c r="C112" t="s">
        <v>7</v>
      </c>
      <c r="D112" t="s">
        <v>99</v>
      </c>
      <c r="E112" t="str">
        <f>VLOOKUP(C112,Staff!$A$2:$C$11,2,0)</f>
        <v>Peter</v>
      </c>
      <c r="F112">
        <v>1946</v>
      </c>
      <c r="G112" s="6">
        <v>9730</v>
      </c>
      <c r="H112" s="6">
        <f t="shared" si="3"/>
        <v>5</v>
      </c>
      <c r="I112" s="6">
        <v>3892</v>
      </c>
      <c r="J112" s="6">
        <f t="shared" si="4"/>
        <v>5838</v>
      </c>
      <c r="K112" s="6">
        <f t="shared" si="5"/>
        <v>3</v>
      </c>
      <c r="L112" t="s">
        <v>9</v>
      </c>
      <c r="M112" t="str">
        <f>VLOOKUP(L112,' Customers'!$A$2:$C$22,3,0)</f>
        <v>USA</v>
      </c>
      <c r="N112" t="str">
        <f>VLOOKUP(Table3[[#This Row],[Customer Code]],' Customers'!$A$2:$E$22,4,0)</f>
        <v>N. America</v>
      </c>
      <c r="O112" t="str">
        <f>VLOOKUP(L112,' Customers'!$A$2:$E$22,5,0)</f>
        <v>Male</v>
      </c>
    </row>
    <row r="113" spans="1:15" x14ac:dyDescent="0.2">
      <c r="A113" s="5">
        <v>43739</v>
      </c>
      <c r="B113" t="s">
        <v>56</v>
      </c>
      <c r="C113" t="s">
        <v>12</v>
      </c>
      <c r="D113" t="s">
        <v>100</v>
      </c>
      <c r="E113" t="str">
        <f>VLOOKUP(C113,Staff!$A$2:$C$11,2,0)</f>
        <v>Mary</v>
      </c>
      <c r="F113">
        <v>367</v>
      </c>
      <c r="G113" s="6">
        <v>1835</v>
      </c>
      <c r="H113" s="6">
        <f t="shared" si="3"/>
        <v>5</v>
      </c>
      <c r="I113" s="6">
        <v>734</v>
      </c>
      <c r="J113" s="6">
        <f t="shared" si="4"/>
        <v>1101</v>
      </c>
      <c r="K113" s="6">
        <f t="shared" si="5"/>
        <v>3</v>
      </c>
      <c r="L113" t="s">
        <v>39</v>
      </c>
      <c r="M113" t="str">
        <f>VLOOKUP(L113,' Customers'!$A$2:$C$22,3,0)</f>
        <v>Cameroon</v>
      </c>
      <c r="N113" t="str">
        <f>VLOOKUP(Table3[[#This Row],[Customer Code]],' Customers'!$A$2:$E$22,4,0)</f>
        <v>Africa</v>
      </c>
      <c r="O113" t="str">
        <f>VLOOKUP(L113,' Customers'!$A$2:$E$22,5,0)</f>
        <v>Male</v>
      </c>
    </row>
    <row r="114" spans="1:15" x14ac:dyDescent="0.2">
      <c r="A114" s="5">
        <v>43739</v>
      </c>
      <c r="B114" t="s">
        <v>56</v>
      </c>
      <c r="C114" t="s">
        <v>17</v>
      </c>
      <c r="D114" t="s">
        <v>101</v>
      </c>
      <c r="E114" t="str">
        <f>VLOOKUP(C114,Staff!$A$2:$C$11,2,0)</f>
        <v>Rachael</v>
      </c>
      <c r="F114">
        <v>1715</v>
      </c>
      <c r="G114" s="6">
        <v>8575</v>
      </c>
      <c r="H114" s="6">
        <f t="shared" si="3"/>
        <v>5</v>
      </c>
      <c r="I114" s="6">
        <v>3430</v>
      </c>
      <c r="J114" s="6">
        <f t="shared" si="4"/>
        <v>5145</v>
      </c>
      <c r="K114" s="6">
        <f t="shared" si="5"/>
        <v>3</v>
      </c>
      <c r="L114" t="s">
        <v>18</v>
      </c>
      <c r="M114" t="str">
        <f>VLOOKUP(L114,' Customers'!$A$2:$C$22,3,0)</f>
        <v>Cameroon</v>
      </c>
      <c r="N114" t="str">
        <f>VLOOKUP(Table3[[#This Row],[Customer Code]],' Customers'!$A$2:$E$22,4,0)</f>
        <v>Africa</v>
      </c>
      <c r="O114" t="str">
        <f>VLOOKUP(L114,' Customers'!$A$2:$E$22,5,0)</f>
        <v>Female</v>
      </c>
    </row>
    <row r="115" spans="1:15" x14ac:dyDescent="0.2">
      <c r="A115" s="5">
        <v>43800</v>
      </c>
      <c r="B115" t="s">
        <v>56</v>
      </c>
      <c r="C115" t="s">
        <v>7</v>
      </c>
      <c r="D115" t="s">
        <v>99</v>
      </c>
      <c r="E115" t="str">
        <f>VLOOKUP(C115,Staff!$A$2:$C$11,2,0)</f>
        <v>Peter</v>
      </c>
      <c r="F115">
        <v>380</v>
      </c>
      <c r="G115" s="6">
        <v>1900</v>
      </c>
      <c r="H115" s="6">
        <f t="shared" si="3"/>
        <v>5</v>
      </c>
      <c r="I115" s="6">
        <v>760</v>
      </c>
      <c r="J115" s="6">
        <f t="shared" si="4"/>
        <v>1140</v>
      </c>
      <c r="K115" s="6">
        <f t="shared" si="5"/>
        <v>3</v>
      </c>
      <c r="L115" t="s">
        <v>38</v>
      </c>
      <c r="M115" t="str">
        <f>VLOOKUP(L115,' Customers'!$A$2:$C$22,3,0)</f>
        <v>Japan</v>
      </c>
      <c r="N115" t="str">
        <f>VLOOKUP(Table3[[#This Row],[Customer Code]],' Customers'!$A$2:$E$22,4,0)</f>
        <v>Asia</v>
      </c>
      <c r="O115" t="str">
        <f>VLOOKUP(L115,' Customers'!$A$2:$E$22,5,0)</f>
        <v>Female</v>
      </c>
    </row>
    <row r="116" spans="1:15" x14ac:dyDescent="0.2">
      <c r="A116" s="5">
        <v>43770</v>
      </c>
      <c r="B116" t="s">
        <v>57</v>
      </c>
      <c r="C116" t="s">
        <v>7</v>
      </c>
      <c r="D116" t="s">
        <v>99</v>
      </c>
      <c r="E116" t="str">
        <f>VLOOKUP(C116,Staff!$A$2:$C$11,2,0)</f>
        <v>Peter</v>
      </c>
      <c r="F116">
        <v>2151</v>
      </c>
      <c r="G116" s="6">
        <v>10755</v>
      </c>
      <c r="H116" s="6">
        <f t="shared" si="3"/>
        <v>5</v>
      </c>
      <c r="I116" s="6">
        <v>4302</v>
      </c>
      <c r="J116" s="6">
        <f t="shared" si="4"/>
        <v>6453</v>
      </c>
      <c r="K116" s="6">
        <f t="shared" si="5"/>
        <v>3</v>
      </c>
      <c r="L116" t="s">
        <v>47</v>
      </c>
      <c r="M116" t="str">
        <f>VLOOKUP(L116,' Customers'!$A$2:$C$22,3,0)</f>
        <v>Holland</v>
      </c>
      <c r="N116" t="str">
        <f>VLOOKUP(Table3[[#This Row],[Customer Code]],' Customers'!$A$2:$E$22,4,0)</f>
        <v>Europe</v>
      </c>
      <c r="O116" t="str">
        <f>VLOOKUP(L116,' Customers'!$A$2:$E$22,5,0)</f>
        <v>Male</v>
      </c>
    </row>
    <row r="117" spans="1:15" x14ac:dyDescent="0.2">
      <c r="A117" s="5">
        <v>43770</v>
      </c>
      <c r="B117" t="s">
        <v>57</v>
      </c>
      <c r="C117" t="s">
        <v>12</v>
      </c>
      <c r="D117" t="s">
        <v>100</v>
      </c>
      <c r="E117" t="str">
        <f>VLOOKUP(C117,Staff!$A$2:$C$11,2,0)</f>
        <v>Mary</v>
      </c>
      <c r="F117">
        <v>1660</v>
      </c>
      <c r="G117" s="6">
        <v>1660</v>
      </c>
      <c r="H117" s="6">
        <f t="shared" si="3"/>
        <v>1</v>
      </c>
      <c r="I117" s="6">
        <v>332</v>
      </c>
      <c r="J117" s="6">
        <f t="shared" si="4"/>
        <v>1328</v>
      </c>
      <c r="K117" s="6">
        <f t="shared" si="5"/>
        <v>0.8</v>
      </c>
      <c r="L117" t="s">
        <v>48</v>
      </c>
      <c r="M117" t="str">
        <f>VLOOKUP(L117,' Customers'!$A$2:$C$22,3,0)</f>
        <v>Nigeria</v>
      </c>
      <c r="N117" t="str">
        <f>VLOOKUP(Table3[[#This Row],[Customer Code]],' Customers'!$A$2:$E$22,4,0)</f>
        <v>Africa</v>
      </c>
      <c r="O117" t="str">
        <f>VLOOKUP(L117,' Customers'!$A$2:$E$22,5,0)</f>
        <v>Female</v>
      </c>
    </row>
    <row r="118" spans="1:15" x14ac:dyDescent="0.2">
      <c r="A118" s="5">
        <v>43709</v>
      </c>
      <c r="B118" t="s">
        <v>57</v>
      </c>
      <c r="C118" t="s">
        <v>12</v>
      </c>
      <c r="D118" t="s">
        <v>100</v>
      </c>
      <c r="E118" t="str">
        <f>VLOOKUP(C118,Staff!$A$2:$C$11,2,0)</f>
        <v>Mary</v>
      </c>
      <c r="F118">
        <v>720</v>
      </c>
      <c r="G118" s="6">
        <v>720</v>
      </c>
      <c r="H118" s="6">
        <f t="shared" si="3"/>
        <v>1</v>
      </c>
      <c r="I118" s="6">
        <v>144</v>
      </c>
      <c r="J118" s="6">
        <f t="shared" si="4"/>
        <v>576</v>
      </c>
      <c r="K118" s="6">
        <f t="shared" si="5"/>
        <v>0.8</v>
      </c>
      <c r="L118" t="s">
        <v>14</v>
      </c>
      <c r="M118" t="str">
        <f>VLOOKUP(L118,' Customers'!$A$2:$C$22,3,0)</f>
        <v>Togo</v>
      </c>
      <c r="N118" t="str">
        <f>VLOOKUP(Table3[[#This Row],[Customer Code]],' Customers'!$A$2:$E$22,4,0)</f>
        <v>Africa</v>
      </c>
      <c r="O118" t="str">
        <f>VLOOKUP(L118,' Customers'!$A$2:$E$22,5,0)</f>
        <v>Male</v>
      </c>
    </row>
    <row r="119" spans="1:15" x14ac:dyDescent="0.2">
      <c r="A119" s="5">
        <v>43800</v>
      </c>
      <c r="B119" t="s">
        <v>57</v>
      </c>
      <c r="C119" t="s">
        <v>20</v>
      </c>
      <c r="D119" t="s">
        <v>103</v>
      </c>
      <c r="E119" t="str">
        <f>VLOOKUP(C119,Staff!$A$2:$C$11,2,0)</f>
        <v>Nina</v>
      </c>
      <c r="F119">
        <v>1100</v>
      </c>
      <c r="G119" s="6">
        <v>1100</v>
      </c>
      <c r="H119" s="6">
        <f t="shared" si="3"/>
        <v>1</v>
      </c>
      <c r="I119" s="6">
        <v>220</v>
      </c>
      <c r="J119" s="6">
        <f t="shared" si="4"/>
        <v>880</v>
      </c>
      <c r="K119" s="6">
        <f t="shared" si="5"/>
        <v>0.8</v>
      </c>
      <c r="L119" t="s">
        <v>41</v>
      </c>
      <c r="M119" t="str">
        <f>VLOOKUP(L119,' Customers'!$A$2:$C$22,3,0)</f>
        <v>Nigeria</v>
      </c>
      <c r="N119" t="str">
        <f>VLOOKUP(Table3[[#This Row],[Customer Code]],' Customers'!$A$2:$E$22,4,0)</f>
        <v>Africa</v>
      </c>
      <c r="O119" t="str">
        <f>VLOOKUP(L119,' Customers'!$A$2:$E$22,5,0)</f>
        <v>Male</v>
      </c>
    </row>
    <row r="120" spans="1:15" x14ac:dyDescent="0.2">
      <c r="A120" s="5">
        <v>43739</v>
      </c>
      <c r="B120" t="s">
        <v>57</v>
      </c>
      <c r="C120" t="s">
        <v>12</v>
      </c>
      <c r="D120" t="s">
        <v>100</v>
      </c>
      <c r="E120" t="str">
        <f>VLOOKUP(C120,Staff!$A$2:$C$11,2,0)</f>
        <v>Mary</v>
      </c>
      <c r="F120">
        <v>1715</v>
      </c>
      <c r="G120" s="6">
        <v>1715</v>
      </c>
      <c r="H120" s="6">
        <f t="shared" si="3"/>
        <v>1</v>
      </c>
      <c r="I120" s="6">
        <v>343</v>
      </c>
      <c r="J120" s="6">
        <f t="shared" si="4"/>
        <v>1372</v>
      </c>
      <c r="K120" s="6">
        <f t="shared" si="5"/>
        <v>0.8</v>
      </c>
      <c r="L120" t="s">
        <v>14</v>
      </c>
      <c r="M120" t="str">
        <f>VLOOKUP(L120,' Customers'!$A$2:$C$22,3,0)</f>
        <v>Togo</v>
      </c>
      <c r="N120" t="str">
        <f>VLOOKUP(Table3[[#This Row],[Customer Code]],' Customers'!$A$2:$E$22,4,0)</f>
        <v>Africa</v>
      </c>
      <c r="O120" t="str">
        <f>VLOOKUP(L120,' Customers'!$A$2:$E$22,5,0)</f>
        <v>Male</v>
      </c>
    </row>
    <row r="121" spans="1:15" x14ac:dyDescent="0.2">
      <c r="A121" s="5">
        <v>43739</v>
      </c>
      <c r="B121" t="s">
        <v>58</v>
      </c>
      <c r="C121" t="s">
        <v>24</v>
      </c>
      <c r="D121" t="s">
        <v>64</v>
      </c>
      <c r="E121" t="str">
        <f>VLOOKUP(C121,Staff!$A$2:$C$11,2,0)</f>
        <v>Cynthia</v>
      </c>
      <c r="F121">
        <v>1727</v>
      </c>
      <c r="G121" s="6">
        <v>1727</v>
      </c>
      <c r="H121" s="6">
        <f t="shared" si="3"/>
        <v>1</v>
      </c>
      <c r="I121" s="6">
        <v>345.4</v>
      </c>
      <c r="J121" s="6">
        <f t="shared" si="4"/>
        <v>1381.6</v>
      </c>
      <c r="K121" s="6">
        <f t="shared" si="5"/>
        <v>0.79999999999999993</v>
      </c>
      <c r="L121" t="s">
        <v>25</v>
      </c>
      <c r="M121" t="str">
        <f>VLOOKUP(L121,' Customers'!$A$2:$C$22,3,0)</f>
        <v>Japan</v>
      </c>
      <c r="N121" t="str">
        <f>VLOOKUP(Table3[[#This Row],[Customer Code]],' Customers'!$A$2:$E$22,4,0)</f>
        <v>Asia</v>
      </c>
      <c r="O121" t="str">
        <f>VLOOKUP(L121,' Customers'!$A$2:$E$22,5,0)</f>
        <v>Female</v>
      </c>
    </row>
    <row r="122" spans="1:15" x14ac:dyDescent="0.2">
      <c r="A122" s="5">
        <v>43800</v>
      </c>
      <c r="B122" t="s">
        <v>58</v>
      </c>
      <c r="C122" t="s">
        <v>33</v>
      </c>
      <c r="D122" t="s">
        <v>107</v>
      </c>
      <c r="E122" t="str">
        <f>VLOOKUP(C122,Staff!$A$2:$C$11,2,0)</f>
        <v>Cassie</v>
      </c>
      <c r="F122">
        <v>1375</v>
      </c>
      <c r="G122" s="6">
        <v>6875</v>
      </c>
      <c r="H122" s="6">
        <f t="shared" si="3"/>
        <v>5</v>
      </c>
      <c r="I122" s="6">
        <v>3025</v>
      </c>
      <c r="J122" s="6">
        <f t="shared" si="4"/>
        <v>3850</v>
      </c>
      <c r="K122" s="6">
        <f t="shared" si="5"/>
        <v>2.8</v>
      </c>
      <c r="L122" t="s">
        <v>45</v>
      </c>
      <c r="M122" t="str">
        <f>VLOOKUP(L122,' Customers'!$A$2:$C$22,3,0)</f>
        <v>Brazil</v>
      </c>
      <c r="N122" t="str">
        <f>VLOOKUP(Table3[[#This Row],[Customer Code]],' Customers'!$A$2:$E$22,4,0)</f>
        <v>S. America</v>
      </c>
      <c r="O122" t="str">
        <f>VLOOKUP(L122,' Customers'!$A$2:$E$22,5,0)</f>
        <v>Female</v>
      </c>
    </row>
    <row r="123" spans="1:15" x14ac:dyDescent="0.2">
      <c r="A123" s="5">
        <v>43709</v>
      </c>
      <c r="B123" t="s">
        <v>58</v>
      </c>
      <c r="C123" t="s">
        <v>12</v>
      </c>
      <c r="D123" t="s">
        <v>100</v>
      </c>
      <c r="E123" t="str">
        <f>VLOOKUP(C123,Staff!$A$2:$C$11,2,0)</f>
        <v>Mary</v>
      </c>
      <c r="F123">
        <v>947</v>
      </c>
      <c r="G123" s="6">
        <v>4735</v>
      </c>
      <c r="H123" s="6">
        <f t="shared" si="3"/>
        <v>5</v>
      </c>
      <c r="I123" s="6">
        <v>2083.4</v>
      </c>
      <c r="J123" s="6">
        <f t="shared" si="4"/>
        <v>2651.6</v>
      </c>
      <c r="K123" s="6">
        <f t="shared" si="5"/>
        <v>2.8</v>
      </c>
      <c r="L123" t="s">
        <v>39</v>
      </c>
      <c r="M123" t="str">
        <f>VLOOKUP(L123,' Customers'!$A$2:$C$22,3,0)</f>
        <v>Cameroon</v>
      </c>
      <c r="N123" t="str">
        <f>VLOOKUP(Table3[[#This Row],[Customer Code]],' Customers'!$A$2:$E$22,4,0)</f>
        <v>Africa</v>
      </c>
      <c r="O123" t="str">
        <f>VLOOKUP(L123,' Customers'!$A$2:$E$22,5,0)</f>
        <v>Male</v>
      </c>
    </row>
    <row r="124" spans="1:15" x14ac:dyDescent="0.2">
      <c r="A124" s="5">
        <v>43739</v>
      </c>
      <c r="B124" t="s">
        <v>58</v>
      </c>
      <c r="C124" t="s">
        <v>12</v>
      </c>
      <c r="D124" t="s">
        <v>110</v>
      </c>
      <c r="E124" t="str">
        <f>VLOOKUP(C124,Staff!$A$2:$C$11,2,0)</f>
        <v>Mary</v>
      </c>
      <c r="F124">
        <v>344</v>
      </c>
      <c r="G124" s="6">
        <v>1720</v>
      </c>
      <c r="H124" s="6">
        <f t="shared" si="3"/>
        <v>5</v>
      </c>
      <c r="I124" s="6">
        <v>756.8</v>
      </c>
      <c r="J124" s="6">
        <f t="shared" si="4"/>
        <v>963.2</v>
      </c>
      <c r="K124" s="6">
        <f t="shared" si="5"/>
        <v>2.8000000000000003</v>
      </c>
      <c r="L124" t="s">
        <v>48</v>
      </c>
      <c r="M124" t="str">
        <f>VLOOKUP(L124,' Customers'!$A$2:$C$22,3,0)</f>
        <v>Nigeria</v>
      </c>
      <c r="N124" t="str">
        <f>VLOOKUP(Table3[[#This Row],[Customer Code]],' Customers'!$A$2:$E$22,4,0)</f>
        <v>Africa</v>
      </c>
      <c r="O124" t="str">
        <f>VLOOKUP(L124,' Customers'!$A$2:$E$22,5,0)</f>
        <v>Female</v>
      </c>
    </row>
    <row r="125" spans="1:15" x14ac:dyDescent="0.2">
      <c r="A125" s="5">
        <v>43739</v>
      </c>
      <c r="B125" t="s">
        <v>58</v>
      </c>
      <c r="C125" t="s">
        <v>24</v>
      </c>
      <c r="D125" t="s">
        <v>104</v>
      </c>
      <c r="E125" t="str">
        <f>VLOOKUP(C125,Staff!$A$2:$C$11,2,0)</f>
        <v>Cynthia</v>
      </c>
      <c r="F125">
        <v>1727</v>
      </c>
      <c r="G125" s="6">
        <v>8635</v>
      </c>
      <c r="H125" s="6">
        <f t="shared" si="3"/>
        <v>5</v>
      </c>
      <c r="I125" s="6">
        <v>3799.4</v>
      </c>
      <c r="J125" s="6">
        <f t="shared" si="4"/>
        <v>4835.6000000000004</v>
      </c>
      <c r="K125" s="6">
        <f t="shared" si="5"/>
        <v>2.8000000000000003</v>
      </c>
      <c r="L125" t="s">
        <v>42</v>
      </c>
      <c r="M125" t="str">
        <f>VLOOKUP(L125,' Customers'!$A$2:$C$22,3,0)</f>
        <v>Brazil</v>
      </c>
      <c r="N125" t="str">
        <f>VLOOKUP(Table3[[#This Row],[Customer Code]],' Customers'!$A$2:$E$22,4,0)</f>
        <v>S. America</v>
      </c>
      <c r="O125" t="str">
        <f>VLOOKUP(L125,' Customers'!$A$2:$E$22,5,0)</f>
        <v>Female</v>
      </c>
    </row>
    <row r="126" spans="1:15" x14ac:dyDescent="0.2">
      <c r="A126" s="5">
        <v>43770</v>
      </c>
      <c r="B126" t="s">
        <v>59</v>
      </c>
      <c r="C126" t="s">
        <v>28</v>
      </c>
      <c r="D126" t="s">
        <v>105</v>
      </c>
      <c r="E126" t="str">
        <f>VLOOKUP(C126,Staff!$A$2:$C$11,2,0)</f>
        <v>Angela</v>
      </c>
      <c r="F126">
        <v>1870</v>
      </c>
      <c r="G126" s="6">
        <v>9350</v>
      </c>
      <c r="H126" s="6">
        <f t="shared" si="3"/>
        <v>5</v>
      </c>
      <c r="I126" s="6">
        <v>4114</v>
      </c>
      <c r="J126" s="6">
        <f t="shared" si="4"/>
        <v>5236</v>
      </c>
      <c r="K126" s="6">
        <f t="shared" si="5"/>
        <v>2.8</v>
      </c>
      <c r="L126" t="s">
        <v>43</v>
      </c>
      <c r="M126" t="str">
        <f>VLOOKUP(L126,' Customers'!$A$2:$C$22,3,0)</f>
        <v>Togo</v>
      </c>
      <c r="N126" t="str">
        <f>VLOOKUP(Table3[[#This Row],[Customer Code]],' Customers'!$A$2:$E$22,4,0)</f>
        <v>Africa</v>
      </c>
      <c r="O126" t="str">
        <f>VLOOKUP(L126,' Customers'!$A$2:$E$22,5,0)</f>
        <v>Male</v>
      </c>
    </row>
    <row r="127" spans="1:15" x14ac:dyDescent="0.2">
      <c r="A127" s="5">
        <v>43739</v>
      </c>
      <c r="B127" t="s">
        <v>59</v>
      </c>
      <c r="C127" t="s">
        <v>33</v>
      </c>
      <c r="D127" t="s">
        <v>107</v>
      </c>
      <c r="E127" t="str">
        <f>VLOOKUP(C127,Staff!$A$2:$C$11,2,0)</f>
        <v>Cassie</v>
      </c>
      <c r="F127">
        <v>494</v>
      </c>
      <c r="G127" s="6">
        <v>1976</v>
      </c>
      <c r="H127" s="6">
        <f t="shared" si="3"/>
        <v>4</v>
      </c>
      <c r="I127" s="6">
        <v>741</v>
      </c>
      <c r="J127" s="6">
        <f t="shared" si="4"/>
        <v>1235</v>
      </c>
      <c r="K127" s="6">
        <f t="shared" si="5"/>
        <v>2.5</v>
      </c>
      <c r="L127" t="s">
        <v>45</v>
      </c>
      <c r="M127" t="str">
        <f>VLOOKUP(L127,' Customers'!$A$2:$C$22,3,0)</f>
        <v>Brazil</v>
      </c>
      <c r="N127" t="str">
        <f>VLOOKUP(Table3[[#This Row],[Customer Code]],' Customers'!$A$2:$E$22,4,0)</f>
        <v>S. America</v>
      </c>
      <c r="O127" t="str">
        <f>VLOOKUP(L127,' Customers'!$A$2:$E$22,5,0)</f>
        <v>Female</v>
      </c>
    </row>
    <row r="128" spans="1:15" x14ac:dyDescent="0.2">
      <c r="A128" s="5">
        <v>43709</v>
      </c>
      <c r="B128" t="s">
        <v>59</v>
      </c>
      <c r="C128" t="s">
        <v>17</v>
      </c>
      <c r="D128" t="s">
        <v>22</v>
      </c>
      <c r="E128" t="str">
        <f>VLOOKUP(C128,Staff!$A$2:$C$11,2,0)</f>
        <v>Rachael</v>
      </c>
      <c r="F128">
        <v>1834</v>
      </c>
      <c r="G128" s="6">
        <v>7336</v>
      </c>
      <c r="H128" s="6">
        <f t="shared" si="3"/>
        <v>4</v>
      </c>
      <c r="I128" s="6">
        <v>2751</v>
      </c>
      <c r="J128" s="6">
        <f t="shared" si="4"/>
        <v>4585</v>
      </c>
      <c r="K128" s="6">
        <f t="shared" si="5"/>
        <v>2.5</v>
      </c>
      <c r="L128" t="s">
        <v>40</v>
      </c>
      <c r="M128" t="str">
        <f>VLOOKUP(L128,' Customers'!$A$2:$C$22,3,0)</f>
        <v>USA</v>
      </c>
      <c r="N128" t="str">
        <f>VLOOKUP(Table3[[#This Row],[Customer Code]],' Customers'!$A$2:$E$22,4,0)</f>
        <v>N. America</v>
      </c>
      <c r="O128" t="str">
        <f>VLOOKUP(L128,' Customers'!$A$2:$E$22,5,0)</f>
        <v>Male</v>
      </c>
    </row>
    <row r="129" spans="1:15" x14ac:dyDescent="0.2">
      <c r="A129" s="5">
        <v>43739</v>
      </c>
      <c r="B129" t="s">
        <v>59</v>
      </c>
      <c r="C129" t="s">
        <v>28</v>
      </c>
      <c r="D129" t="s">
        <v>105</v>
      </c>
      <c r="E129" t="str">
        <f>VLOOKUP(C129,Staff!$A$2:$C$11,2,0)</f>
        <v>Angela</v>
      </c>
      <c r="F129">
        <v>367</v>
      </c>
      <c r="G129" s="6">
        <v>1468</v>
      </c>
      <c r="H129" s="6">
        <f t="shared" si="3"/>
        <v>4</v>
      </c>
      <c r="I129" s="6">
        <v>550.5</v>
      </c>
      <c r="J129" s="6">
        <f t="shared" si="4"/>
        <v>917.5</v>
      </c>
      <c r="K129" s="6">
        <f t="shared" si="5"/>
        <v>2.5</v>
      </c>
      <c r="L129" t="s">
        <v>43</v>
      </c>
      <c r="M129" t="str">
        <f>VLOOKUP(L129,' Customers'!$A$2:$C$22,3,0)</f>
        <v>Togo</v>
      </c>
      <c r="N129" t="str">
        <f>VLOOKUP(Table3[[#This Row],[Customer Code]],' Customers'!$A$2:$E$22,4,0)</f>
        <v>Africa</v>
      </c>
      <c r="O129" t="str">
        <f>VLOOKUP(L129,' Customers'!$A$2:$E$22,5,0)</f>
        <v>Male</v>
      </c>
    </row>
    <row r="130" spans="1:15" x14ac:dyDescent="0.2">
      <c r="A130" s="5">
        <v>43770</v>
      </c>
      <c r="B130" t="s">
        <v>59</v>
      </c>
      <c r="C130" t="s">
        <v>33</v>
      </c>
      <c r="D130" t="s">
        <v>107</v>
      </c>
      <c r="E130" t="str">
        <f>VLOOKUP(C130,Staff!$A$2:$C$11,2,0)</f>
        <v>Cassie</v>
      </c>
      <c r="F130">
        <v>2706</v>
      </c>
      <c r="G130" s="6">
        <v>10824</v>
      </c>
      <c r="H130" s="6">
        <f t="shared" si="3"/>
        <v>4</v>
      </c>
      <c r="I130" s="6">
        <v>4059</v>
      </c>
      <c r="J130" s="6">
        <f t="shared" si="4"/>
        <v>6765</v>
      </c>
      <c r="K130" s="6">
        <f t="shared" si="5"/>
        <v>2.5</v>
      </c>
      <c r="L130" t="s">
        <v>34</v>
      </c>
      <c r="M130" t="str">
        <f>VLOOKUP(L130,' Customers'!$A$2:$C$22,3,0)</f>
        <v>USA</v>
      </c>
      <c r="N130" t="str">
        <f>VLOOKUP(Table3[[#This Row],[Customer Code]],' Customers'!$A$2:$E$22,4,0)</f>
        <v>N. America</v>
      </c>
      <c r="O130" t="str">
        <f>VLOOKUP(L130,' Customers'!$A$2:$E$22,5,0)</f>
        <v>Female</v>
      </c>
    </row>
    <row r="131" spans="1:15" x14ac:dyDescent="0.2">
      <c r="A131" s="5">
        <v>43800</v>
      </c>
      <c r="B131" t="s">
        <v>60</v>
      </c>
      <c r="C131" t="s">
        <v>17</v>
      </c>
      <c r="D131" t="s">
        <v>101</v>
      </c>
      <c r="E131" t="str">
        <f>VLOOKUP(C131,Staff!$A$2:$C$11,2,0)</f>
        <v>Rachael</v>
      </c>
      <c r="F131">
        <v>2821</v>
      </c>
      <c r="G131" s="6">
        <v>11284</v>
      </c>
      <c r="H131" s="6">
        <f t="shared" ref="H131:H194" si="6">G131/F131</f>
        <v>4</v>
      </c>
      <c r="I131" s="6">
        <v>4231.5</v>
      </c>
      <c r="J131" s="6">
        <f t="shared" ref="J131:J194" si="7">G131-I131</f>
        <v>7052.5</v>
      </c>
      <c r="K131" s="6">
        <f t="shared" ref="K131:K194" si="8">J131/F131</f>
        <v>2.5</v>
      </c>
      <c r="L131" t="s">
        <v>40</v>
      </c>
      <c r="M131" t="str">
        <f>VLOOKUP(L131,' Customers'!$A$2:$C$22,3,0)</f>
        <v>USA</v>
      </c>
      <c r="N131" t="str">
        <f>VLOOKUP(Table3[[#This Row],[Customer Code]],' Customers'!$A$2:$E$22,4,0)</f>
        <v>N. America</v>
      </c>
      <c r="O131" t="str">
        <f>VLOOKUP(L131,' Customers'!$A$2:$E$22,5,0)</f>
        <v>Male</v>
      </c>
    </row>
    <row r="132" spans="1:15" x14ac:dyDescent="0.2">
      <c r="A132" s="5">
        <v>43739</v>
      </c>
      <c r="B132" t="s">
        <v>60</v>
      </c>
      <c r="C132" t="s">
        <v>36</v>
      </c>
      <c r="D132" t="s">
        <v>67</v>
      </c>
      <c r="E132" t="str">
        <f>VLOOKUP(C132,Staff!$A$2:$C$11,2,0)</f>
        <v>Emilie</v>
      </c>
      <c r="F132">
        <v>494</v>
      </c>
      <c r="G132" s="6">
        <v>1482</v>
      </c>
      <c r="H132" s="6">
        <f t="shared" si="6"/>
        <v>3</v>
      </c>
      <c r="I132" s="6">
        <v>617.5</v>
      </c>
      <c r="J132" s="6">
        <f t="shared" si="7"/>
        <v>864.5</v>
      </c>
      <c r="K132" s="6">
        <f t="shared" si="8"/>
        <v>1.75</v>
      </c>
      <c r="L132" t="s">
        <v>37</v>
      </c>
      <c r="M132" t="str">
        <f>VLOOKUP(L132,' Customers'!$A$2:$C$22,3,0)</f>
        <v>Uganda</v>
      </c>
      <c r="N132" t="str">
        <f>VLOOKUP(Table3[[#This Row],[Customer Code]],' Customers'!$A$2:$E$22,4,0)</f>
        <v>Africa</v>
      </c>
      <c r="O132" t="str">
        <f>VLOOKUP(L132,' Customers'!$A$2:$E$22,5,0)</f>
        <v>Male</v>
      </c>
    </row>
    <row r="133" spans="1:15" x14ac:dyDescent="0.2">
      <c r="A133" s="5">
        <v>43800</v>
      </c>
      <c r="B133" t="s">
        <v>60</v>
      </c>
      <c r="C133" t="s">
        <v>7</v>
      </c>
      <c r="D133" t="s">
        <v>99</v>
      </c>
      <c r="E133" t="str">
        <f>VLOOKUP(C133,Staff!$A$2:$C$11,2,0)</f>
        <v>Peter</v>
      </c>
      <c r="F133">
        <v>1940</v>
      </c>
      <c r="G133" s="6">
        <v>5820</v>
      </c>
      <c r="H133" s="6">
        <f t="shared" si="6"/>
        <v>3</v>
      </c>
      <c r="I133" s="6">
        <v>2425</v>
      </c>
      <c r="J133" s="6">
        <f t="shared" si="7"/>
        <v>3395</v>
      </c>
      <c r="K133" s="6">
        <f t="shared" si="8"/>
        <v>1.75</v>
      </c>
      <c r="L133" t="s">
        <v>38</v>
      </c>
      <c r="M133" t="str">
        <f>VLOOKUP(L133,' Customers'!$A$2:$C$22,3,0)</f>
        <v>Japan</v>
      </c>
      <c r="N133" t="str">
        <f>VLOOKUP(Table3[[#This Row],[Customer Code]],' Customers'!$A$2:$E$22,4,0)</f>
        <v>Asia</v>
      </c>
      <c r="O133" t="str">
        <f>VLOOKUP(L133,' Customers'!$A$2:$E$22,5,0)</f>
        <v>Female</v>
      </c>
    </row>
    <row r="134" spans="1:15" x14ac:dyDescent="0.2">
      <c r="A134" s="5">
        <v>43739</v>
      </c>
      <c r="B134" t="s">
        <v>60</v>
      </c>
      <c r="C134" t="s">
        <v>28</v>
      </c>
      <c r="D134" t="s">
        <v>105</v>
      </c>
      <c r="E134" t="str">
        <f>VLOOKUP(C134,Staff!$A$2:$C$11,2,0)</f>
        <v>Angela</v>
      </c>
      <c r="F134">
        <v>1514</v>
      </c>
      <c r="G134" s="6">
        <v>4542</v>
      </c>
      <c r="H134" s="6">
        <f t="shared" si="6"/>
        <v>3</v>
      </c>
      <c r="I134" s="6">
        <v>1892.5</v>
      </c>
      <c r="J134" s="6">
        <f t="shared" si="7"/>
        <v>2649.5</v>
      </c>
      <c r="K134" s="6">
        <f t="shared" si="8"/>
        <v>1.75</v>
      </c>
      <c r="L134" t="s">
        <v>43</v>
      </c>
      <c r="M134" t="str">
        <f>VLOOKUP(L134,' Customers'!$A$2:$C$22,3,0)</f>
        <v>Togo</v>
      </c>
      <c r="N134" t="str">
        <f>VLOOKUP(Table3[[#This Row],[Customer Code]],' Customers'!$A$2:$E$22,4,0)</f>
        <v>Africa</v>
      </c>
      <c r="O134" t="str">
        <f>VLOOKUP(L134,' Customers'!$A$2:$E$22,5,0)</f>
        <v>Male</v>
      </c>
    </row>
    <row r="135" spans="1:15" x14ac:dyDescent="0.2">
      <c r="A135" s="5">
        <v>43770</v>
      </c>
      <c r="B135" t="s">
        <v>60</v>
      </c>
      <c r="C135" t="s">
        <v>7</v>
      </c>
      <c r="D135" t="s">
        <v>99</v>
      </c>
      <c r="E135" t="str">
        <f>VLOOKUP(C135,Staff!$A$2:$C$11,2,0)</f>
        <v>Peter</v>
      </c>
      <c r="F135">
        <v>1123</v>
      </c>
      <c r="G135" s="6">
        <v>3369</v>
      </c>
      <c r="H135" s="6">
        <f t="shared" si="6"/>
        <v>3</v>
      </c>
      <c r="I135" s="6">
        <v>1403.75</v>
      </c>
      <c r="J135" s="6">
        <f t="shared" si="7"/>
        <v>1965.25</v>
      </c>
      <c r="K135" s="6">
        <f t="shared" si="8"/>
        <v>1.75</v>
      </c>
      <c r="L135" t="s">
        <v>9</v>
      </c>
      <c r="M135" t="str">
        <f>VLOOKUP(L135,' Customers'!$A$2:$C$22,3,0)</f>
        <v>USA</v>
      </c>
      <c r="N135" t="str">
        <f>VLOOKUP(Table3[[#This Row],[Customer Code]],' Customers'!$A$2:$E$22,4,0)</f>
        <v>N. America</v>
      </c>
      <c r="O135" t="str">
        <f>VLOOKUP(L135,' Customers'!$A$2:$E$22,5,0)</f>
        <v>Male</v>
      </c>
    </row>
    <row r="136" spans="1:15" x14ac:dyDescent="0.2">
      <c r="A136" s="5">
        <v>43709</v>
      </c>
      <c r="B136" t="s">
        <v>61</v>
      </c>
      <c r="C136" t="s">
        <v>20</v>
      </c>
      <c r="D136" t="s">
        <v>26</v>
      </c>
      <c r="E136" t="str">
        <f>VLOOKUP(C136,Staff!$A$2:$C$11,2,0)</f>
        <v>Nina</v>
      </c>
      <c r="F136">
        <v>1005</v>
      </c>
      <c r="G136" s="6">
        <v>3015</v>
      </c>
      <c r="H136" s="6">
        <f t="shared" si="6"/>
        <v>3</v>
      </c>
      <c r="I136" s="6">
        <v>1256.25</v>
      </c>
      <c r="J136" s="6">
        <f t="shared" si="7"/>
        <v>1758.75</v>
      </c>
      <c r="K136" s="6">
        <f t="shared" si="8"/>
        <v>1.75</v>
      </c>
      <c r="L136" t="s">
        <v>41</v>
      </c>
      <c r="M136" t="str">
        <f>VLOOKUP(L136,' Customers'!$A$2:$C$22,3,0)</f>
        <v>Nigeria</v>
      </c>
      <c r="N136" t="str">
        <f>VLOOKUP(Table3[[#This Row],[Customer Code]],' Customers'!$A$2:$E$22,4,0)</f>
        <v>Africa</v>
      </c>
      <c r="O136" t="str">
        <f>VLOOKUP(L136,' Customers'!$A$2:$E$22,5,0)</f>
        <v>Male</v>
      </c>
    </row>
    <row r="137" spans="1:15" x14ac:dyDescent="0.2">
      <c r="A137" s="5">
        <v>43739</v>
      </c>
      <c r="B137" t="s">
        <v>61</v>
      </c>
      <c r="C137" t="s">
        <v>36</v>
      </c>
      <c r="D137" t="s">
        <v>108</v>
      </c>
      <c r="E137" t="str">
        <f>VLOOKUP(C137,Staff!$A$2:$C$11,2,0)</f>
        <v>Emilie</v>
      </c>
      <c r="F137">
        <v>2145</v>
      </c>
      <c r="G137" s="6">
        <v>12870</v>
      </c>
      <c r="H137" s="6">
        <f t="shared" si="6"/>
        <v>6</v>
      </c>
      <c r="I137" s="6">
        <v>5898.75</v>
      </c>
      <c r="J137" s="6">
        <f t="shared" si="7"/>
        <v>6971.25</v>
      </c>
      <c r="K137" s="6">
        <f t="shared" si="8"/>
        <v>3.25</v>
      </c>
      <c r="L137" t="s">
        <v>46</v>
      </c>
      <c r="M137" t="str">
        <f>VLOOKUP(L137,' Customers'!$A$2:$C$22,3,0)</f>
        <v>Cameroon</v>
      </c>
      <c r="N137" t="str">
        <f>VLOOKUP(Table3[[#This Row],[Customer Code]],' Customers'!$A$2:$E$22,4,0)</f>
        <v>Africa</v>
      </c>
      <c r="O137" t="str">
        <f>VLOOKUP(L137,' Customers'!$A$2:$E$22,5,0)</f>
        <v>Female</v>
      </c>
    </row>
    <row r="138" spans="1:15" x14ac:dyDescent="0.2">
      <c r="A138" s="5">
        <v>43800</v>
      </c>
      <c r="B138" t="s">
        <v>61</v>
      </c>
      <c r="C138" t="s">
        <v>7</v>
      </c>
      <c r="D138" t="s">
        <v>99</v>
      </c>
      <c r="E138" t="str">
        <f>VLOOKUP(C138,Staff!$A$2:$C$11,2,0)</f>
        <v>Peter</v>
      </c>
      <c r="F138">
        <v>544</v>
      </c>
      <c r="G138" s="6">
        <v>3264</v>
      </c>
      <c r="H138" s="6">
        <f t="shared" si="6"/>
        <v>6</v>
      </c>
      <c r="I138" s="6">
        <v>1496</v>
      </c>
      <c r="J138" s="6">
        <f t="shared" si="7"/>
        <v>1768</v>
      </c>
      <c r="K138" s="6">
        <f t="shared" si="8"/>
        <v>3.25</v>
      </c>
      <c r="L138" t="s">
        <v>38</v>
      </c>
      <c r="M138" t="str">
        <f>VLOOKUP(L138,' Customers'!$A$2:$C$22,3,0)</f>
        <v>Japan</v>
      </c>
      <c r="N138" t="str">
        <f>VLOOKUP(Table3[[#This Row],[Customer Code]],' Customers'!$A$2:$E$22,4,0)</f>
        <v>Asia</v>
      </c>
      <c r="O138" t="str">
        <f>VLOOKUP(L138,' Customers'!$A$2:$E$22,5,0)</f>
        <v>Female</v>
      </c>
    </row>
    <row r="139" spans="1:15" x14ac:dyDescent="0.2">
      <c r="A139" s="5">
        <v>43709</v>
      </c>
      <c r="B139" t="s">
        <v>61</v>
      </c>
      <c r="C139" t="s">
        <v>31</v>
      </c>
      <c r="D139" t="s">
        <v>106</v>
      </c>
      <c r="E139" t="str">
        <f>VLOOKUP(C139,Staff!$A$2:$C$11,2,0)</f>
        <v>Robert</v>
      </c>
      <c r="F139">
        <v>655</v>
      </c>
      <c r="G139" s="6">
        <v>3930</v>
      </c>
      <c r="H139" s="6">
        <f t="shared" si="6"/>
        <v>6</v>
      </c>
      <c r="I139" s="6">
        <v>1801.25</v>
      </c>
      <c r="J139" s="6">
        <f t="shared" si="7"/>
        <v>2128.75</v>
      </c>
      <c r="K139" s="6">
        <f t="shared" si="8"/>
        <v>3.25</v>
      </c>
      <c r="L139" t="s">
        <v>44</v>
      </c>
      <c r="M139" t="str">
        <f>VLOOKUP(L139,' Customers'!$A$2:$C$22,3,0)</f>
        <v>USA</v>
      </c>
      <c r="N139" t="str">
        <f>VLOOKUP(Table3[[#This Row],[Customer Code]],' Customers'!$A$2:$E$22,4,0)</f>
        <v>N. America</v>
      </c>
      <c r="O139" t="str">
        <f>VLOOKUP(L139,' Customers'!$A$2:$E$22,5,0)</f>
        <v>Male</v>
      </c>
    </row>
    <row r="140" spans="1:15" x14ac:dyDescent="0.2">
      <c r="A140" s="5">
        <v>43739</v>
      </c>
      <c r="B140" t="s">
        <v>61</v>
      </c>
      <c r="C140" t="s">
        <v>20</v>
      </c>
      <c r="D140" t="s">
        <v>112</v>
      </c>
      <c r="E140" t="str">
        <f>VLOOKUP(C140,Staff!$A$2:$C$11,2,0)</f>
        <v>Nina</v>
      </c>
      <c r="F140">
        <v>344</v>
      </c>
      <c r="G140" s="6">
        <v>2064</v>
      </c>
      <c r="H140" s="6">
        <f t="shared" si="6"/>
        <v>6</v>
      </c>
      <c r="I140" s="6">
        <v>946</v>
      </c>
      <c r="J140" s="6">
        <f t="shared" si="7"/>
        <v>1118</v>
      </c>
      <c r="K140" s="6">
        <f t="shared" si="8"/>
        <v>3.25</v>
      </c>
      <c r="L140" t="s">
        <v>21</v>
      </c>
      <c r="M140" t="str">
        <f>VLOOKUP(L140,' Customers'!$A$2:$C$22,3,0)</f>
        <v>Holland</v>
      </c>
      <c r="N140" t="str">
        <f>VLOOKUP(Table3[[#This Row],[Customer Code]],' Customers'!$A$2:$E$22,4,0)</f>
        <v>Europe</v>
      </c>
      <c r="O140" t="str">
        <f>VLOOKUP(L140,' Customers'!$A$2:$E$22,5,0)</f>
        <v>Male</v>
      </c>
    </row>
    <row r="141" spans="1:15" x14ac:dyDescent="0.2">
      <c r="A141" s="5">
        <v>43770</v>
      </c>
      <c r="B141" t="s">
        <v>56</v>
      </c>
      <c r="C141" t="s">
        <v>31</v>
      </c>
      <c r="D141" t="s">
        <v>106</v>
      </c>
      <c r="E141" t="str">
        <f>VLOOKUP(C141,Staff!$A$2:$C$11,2,0)</f>
        <v>Robert</v>
      </c>
      <c r="F141">
        <v>2605</v>
      </c>
      <c r="G141" s="6">
        <v>15630</v>
      </c>
      <c r="H141" s="6">
        <f t="shared" si="6"/>
        <v>6</v>
      </c>
      <c r="I141" s="6">
        <v>7163.75</v>
      </c>
      <c r="J141" s="6">
        <f t="shared" si="7"/>
        <v>8466.25</v>
      </c>
      <c r="K141" s="6">
        <f t="shared" si="8"/>
        <v>3.25</v>
      </c>
      <c r="L141" t="s">
        <v>32</v>
      </c>
      <c r="M141" t="str">
        <f>VLOOKUP(L141,' Customers'!$A$2:$C$22,3,0)</f>
        <v>Togo</v>
      </c>
      <c r="N141" t="str">
        <f>VLOOKUP(Table3[[#This Row],[Customer Code]],' Customers'!$A$2:$E$22,4,0)</f>
        <v>Africa</v>
      </c>
      <c r="O141" t="str">
        <f>VLOOKUP(L141,' Customers'!$A$2:$E$22,5,0)</f>
        <v>Male</v>
      </c>
    </row>
    <row r="142" spans="1:15" x14ac:dyDescent="0.2">
      <c r="A142" s="5">
        <v>43770</v>
      </c>
      <c r="B142" t="s">
        <v>56</v>
      </c>
      <c r="C142" t="s">
        <v>12</v>
      </c>
      <c r="D142" t="s">
        <v>100</v>
      </c>
      <c r="E142" t="str">
        <f>VLOOKUP(C142,Staff!$A$2:$C$11,2,0)</f>
        <v>Mary</v>
      </c>
      <c r="F142">
        <v>912</v>
      </c>
      <c r="G142" s="6">
        <v>4560</v>
      </c>
      <c r="H142" s="6">
        <f t="shared" si="6"/>
        <v>5</v>
      </c>
      <c r="I142" s="6">
        <v>1824</v>
      </c>
      <c r="J142" s="6">
        <f t="shared" si="7"/>
        <v>2736</v>
      </c>
      <c r="K142" s="6">
        <f t="shared" si="8"/>
        <v>3</v>
      </c>
      <c r="L142" t="s">
        <v>39</v>
      </c>
      <c r="M142" t="str">
        <f>VLOOKUP(L142,' Customers'!$A$2:$C$22,3,0)</f>
        <v>Cameroon</v>
      </c>
      <c r="N142" t="str">
        <f>VLOOKUP(Table3[[#This Row],[Customer Code]],' Customers'!$A$2:$E$22,4,0)</f>
        <v>Africa</v>
      </c>
      <c r="O142" t="str">
        <f>VLOOKUP(L142,' Customers'!$A$2:$E$22,5,0)</f>
        <v>Male</v>
      </c>
    </row>
    <row r="143" spans="1:15" x14ac:dyDescent="0.2">
      <c r="A143" s="5">
        <v>43800</v>
      </c>
      <c r="B143" t="s">
        <v>56</v>
      </c>
      <c r="C143" t="s">
        <v>36</v>
      </c>
      <c r="D143" t="s">
        <v>108</v>
      </c>
      <c r="E143" t="str">
        <f>VLOOKUP(C143,Staff!$A$2:$C$11,2,0)</f>
        <v>Emilie</v>
      </c>
      <c r="F143">
        <v>1925</v>
      </c>
      <c r="G143" s="6">
        <v>9625</v>
      </c>
      <c r="H143" s="6">
        <f t="shared" si="6"/>
        <v>5</v>
      </c>
      <c r="I143" s="6">
        <v>3850</v>
      </c>
      <c r="J143" s="6">
        <f t="shared" si="7"/>
        <v>5775</v>
      </c>
      <c r="K143" s="6">
        <f t="shared" si="8"/>
        <v>3</v>
      </c>
      <c r="L143" t="s">
        <v>37</v>
      </c>
      <c r="M143" t="str">
        <f>VLOOKUP(L143,' Customers'!$A$2:$C$22,3,0)</f>
        <v>Uganda</v>
      </c>
      <c r="N143" t="str">
        <f>VLOOKUP(Table3[[#This Row],[Customer Code]],' Customers'!$A$2:$E$22,4,0)</f>
        <v>Africa</v>
      </c>
      <c r="O143" t="str">
        <f>VLOOKUP(L143,' Customers'!$A$2:$E$22,5,0)</f>
        <v>Male</v>
      </c>
    </row>
    <row r="144" spans="1:15" x14ac:dyDescent="0.2">
      <c r="A144" s="5">
        <v>43800</v>
      </c>
      <c r="B144" t="s">
        <v>56</v>
      </c>
      <c r="C144" t="s">
        <v>36</v>
      </c>
      <c r="D144" t="s">
        <v>108</v>
      </c>
      <c r="E144" t="str">
        <f>VLOOKUP(C144,Staff!$A$2:$C$11,2,0)</f>
        <v>Emilie</v>
      </c>
      <c r="F144">
        <v>2013</v>
      </c>
      <c r="G144" s="6">
        <v>10065</v>
      </c>
      <c r="H144" s="6">
        <f t="shared" si="6"/>
        <v>5</v>
      </c>
      <c r="I144" s="6">
        <v>4026</v>
      </c>
      <c r="J144" s="6">
        <f t="shared" si="7"/>
        <v>6039</v>
      </c>
      <c r="K144" s="6">
        <f t="shared" si="8"/>
        <v>3</v>
      </c>
      <c r="L144" t="s">
        <v>37</v>
      </c>
      <c r="M144" t="str">
        <f>VLOOKUP(L144,' Customers'!$A$2:$C$22,3,0)</f>
        <v>Uganda</v>
      </c>
      <c r="N144" t="str">
        <f>VLOOKUP(Table3[[#This Row],[Customer Code]],' Customers'!$A$2:$E$22,4,0)</f>
        <v>Africa</v>
      </c>
      <c r="O144" t="str">
        <f>VLOOKUP(L144,' Customers'!$A$2:$E$22,5,0)</f>
        <v>Male</v>
      </c>
    </row>
    <row r="145" spans="1:15" x14ac:dyDescent="0.2">
      <c r="A145" s="5">
        <v>43739</v>
      </c>
      <c r="B145" t="s">
        <v>56</v>
      </c>
      <c r="C145" t="s">
        <v>20</v>
      </c>
      <c r="D145" t="s">
        <v>103</v>
      </c>
      <c r="E145" t="str">
        <f>VLOOKUP(C145,Staff!$A$2:$C$11,2,0)</f>
        <v>Nina</v>
      </c>
      <c r="F145">
        <v>671</v>
      </c>
      <c r="G145" s="6">
        <v>3355</v>
      </c>
      <c r="H145" s="6">
        <f t="shared" si="6"/>
        <v>5</v>
      </c>
      <c r="I145" s="6">
        <v>1342</v>
      </c>
      <c r="J145" s="6">
        <f t="shared" si="7"/>
        <v>2013</v>
      </c>
      <c r="K145" s="6">
        <f t="shared" si="8"/>
        <v>3</v>
      </c>
      <c r="L145" t="s">
        <v>41</v>
      </c>
      <c r="M145" t="str">
        <f>VLOOKUP(L145,' Customers'!$A$2:$C$22,3,0)</f>
        <v>Nigeria</v>
      </c>
      <c r="N145" t="str">
        <f>VLOOKUP(Table3[[#This Row],[Customer Code]],' Customers'!$A$2:$E$22,4,0)</f>
        <v>Africa</v>
      </c>
      <c r="O145" t="str">
        <f>VLOOKUP(L145,' Customers'!$A$2:$E$22,5,0)</f>
        <v>Male</v>
      </c>
    </row>
    <row r="146" spans="1:15" x14ac:dyDescent="0.2">
      <c r="A146" s="5">
        <v>43739</v>
      </c>
      <c r="B146" t="s">
        <v>56</v>
      </c>
      <c r="C146" t="s">
        <v>7</v>
      </c>
      <c r="D146" t="s">
        <v>99</v>
      </c>
      <c r="E146" t="str">
        <f>VLOOKUP(C146,Staff!$A$2:$C$11,2,0)</f>
        <v>Peter</v>
      </c>
      <c r="F146">
        <v>727</v>
      </c>
      <c r="G146" s="6">
        <v>3635</v>
      </c>
      <c r="H146" s="6">
        <f t="shared" si="6"/>
        <v>5</v>
      </c>
      <c r="I146" s="6">
        <v>1454</v>
      </c>
      <c r="J146" s="6">
        <f t="shared" si="7"/>
        <v>2181</v>
      </c>
      <c r="K146" s="6">
        <f t="shared" si="8"/>
        <v>3</v>
      </c>
      <c r="L146" t="s">
        <v>47</v>
      </c>
      <c r="M146" t="str">
        <f>VLOOKUP(L146,' Customers'!$A$2:$C$22,3,0)</f>
        <v>Holland</v>
      </c>
      <c r="N146" t="str">
        <f>VLOOKUP(Table3[[#This Row],[Customer Code]],' Customers'!$A$2:$E$22,4,0)</f>
        <v>Europe</v>
      </c>
      <c r="O146" t="str">
        <f>VLOOKUP(L146,' Customers'!$A$2:$E$22,5,0)</f>
        <v>Male</v>
      </c>
    </row>
    <row r="147" spans="1:15" x14ac:dyDescent="0.2">
      <c r="A147" s="5">
        <v>43709</v>
      </c>
      <c r="B147" t="s">
        <v>56</v>
      </c>
      <c r="C147" t="s">
        <v>20</v>
      </c>
      <c r="D147" t="s">
        <v>103</v>
      </c>
      <c r="E147" t="str">
        <f>VLOOKUP(C147,Staff!$A$2:$C$11,2,0)</f>
        <v>Nina</v>
      </c>
      <c r="F147">
        <v>2931</v>
      </c>
      <c r="G147" s="6">
        <v>14655</v>
      </c>
      <c r="H147" s="6">
        <f t="shared" si="6"/>
        <v>5</v>
      </c>
      <c r="I147" s="6">
        <v>5862</v>
      </c>
      <c r="J147" s="6">
        <f t="shared" si="7"/>
        <v>8793</v>
      </c>
      <c r="K147" s="6">
        <f t="shared" si="8"/>
        <v>3</v>
      </c>
      <c r="L147" t="s">
        <v>21</v>
      </c>
      <c r="M147" t="str">
        <f>VLOOKUP(L147,' Customers'!$A$2:$C$22,3,0)</f>
        <v>Holland</v>
      </c>
      <c r="N147" t="str">
        <f>VLOOKUP(Table3[[#This Row],[Customer Code]],' Customers'!$A$2:$E$22,4,0)</f>
        <v>Europe</v>
      </c>
      <c r="O147" t="str">
        <f>VLOOKUP(L147,' Customers'!$A$2:$E$22,5,0)</f>
        <v>Male</v>
      </c>
    </row>
    <row r="148" spans="1:15" x14ac:dyDescent="0.2">
      <c r="A148" s="5">
        <v>43739</v>
      </c>
      <c r="B148" t="s">
        <v>56</v>
      </c>
      <c r="C148" t="s">
        <v>28</v>
      </c>
      <c r="D148" t="s">
        <v>65</v>
      </c>
      <c r="E148" t="str">
        <f>VLOOKUP(C148,Staff!$A$2:$C$11,2,0)</f>
        <v>Angela</v>
      </c>
      <c r="F148">
        <v>386</v>
      </c>
      <c r="G148" s="6">
        <v>1930</v>
      </c>
      <c r="H148" s="6">
        <f t="shared" si="6"/>
        <v>5</v>
      </c>
      <c r="I148" s="6">
        <v>772</v>
      </c>
      <c r="J148" s="6">
        <f t="shared" si="7"/>
        <v>1158</v>
      </c>
      <c r="K148" s="6">
        <f t="shared" si="8"/>
        <v>3</v>
      </c>
      <c r="L148" t="s">
        <v>43</v>
      </c>
      <c r="M148" t="str">
        <f>VLOOKUP(L148,' Customers'!$A$2:$C$22,3,0)</f>
        <v>Togo</v>
      </c>
      <c r="N148" t="str">
        <f>VLOOKUP(Table3[[#This Row],[Customer Code]],' Customers'!$A$2:$E$22,4,0)</f>
        <v>Africa</v>
      </c>
      <c r="O148" t="str">
        <f>VLOOKUP(L148,' Customers'!$A$2:$E$22,5,0)</f>
        <v>Male</v>
      </c>
    </row>
    <row r="149" spans="1:15" x14ac:dyDescent="0.2">
      <c r="A149" s="5">
        <v>43709</v>
      </c>
      <c r="B149" t="s">
        <v>56</v>
      </c>
      <c r="C149" t="s">
        <v>31</v>
      </c>
      <c r="D149" t="s">
        <v>106</v>
      </c>
      <c r="E149" t="str">
        <f>VLOOKUP(C149,Staff!$A$2:$C$11,2,0)</f>
        <v>Robert</v>
      </c>
      <c r="F149">
        <v>380</v>
      </c>
      <c r="G149" s="6">
        <v>1900</v>
      </c>
      <c r="H149" s="6">
        <f t="shared" si="6"/>
        <v>5</v>
      </c>
      <c r="I149" s="6">
        <v>760</v>
      </c>
      <c r="J149" s="6">
        <f t="shared" si="7"/>
        <v>1140</v>
      </c>
      <c r="K149" s="6">
        <f t="shared" si="8"/>
        <v>3</v>
      </c>
      <c r="L149" t="s">
        <v>32</v>
      </c>
      <c r="M149" t="str">
        <f>VLOOKUP(L149,' Customers'!$A$2:$C$22,3,0)</f>
        <v>Togo</v>
      </c>
      <c r="N149" t="str">
        <f>VLOOKUP(Table3[[#This Row],[Customer Code]],' Customers'!$A$2:$E$22,4,0)</f>
        <v>Africa</v>
      </c>
      <c r="O149" t="str">
        <f>VLOOKUP(L149,' Customers'!$A$2:$E$22,5,0)</f>
        <v>Male</v>
      </c>
    </row>
    <row r="150" spans="1:15" x14ac:dyDescent="0.2">
      <c r="A150" s="5">
        <v>43739</v>
      </c>
      <c r="B150" t="s">
        <v>56</v>
      </c>
      <c r="C150" t="s">
        <v>36</v>
      </c>
      <c r="D150" t="s">
        <v>108</v>
      </c>
      <c r="E150" t="str">
        <f>VLOOKUP(C150,Staff!$A$2:$C$11,2,0)</f>
        <v>Emilie</v>
      </c>
      <c r="F150">
        <v>267</v>
      </c>
      <c r="G150" s="6">
        <v>1335</v>
      </c>
      <c r="H150" s="6">
        <f t="shared" si="6"/>
        <v>5</v>
      </c>
      <c r="I150" s="6">
        <v>534</v>
      </c>
      <c r="J150" s="6">
        <f t="shared" si="7"/>
        <v>801</v>
      </c>
      <c r="K150" s="6">
        <f t="shared" si="8"/>
        <v>3</v>
      </c>
      <c r="L150" t="s">
        <v>46</v>
      </c>
      <c r="M150" t="str">
        <f>VLOOKUP(L150,' Customers'!$A$2:$C$22,3,0)</f>
        <v>Cameroon</v>
      </c>
      <c r="N150" t="str">
        <f>VLOOKUP(Table3[[#This Row],[Customer Code]],' Customers'!$A$2:$E$22,4,0)</f>
        <v>Africa</v>
      </c>
      <c r="O150" t="str">
        <f>VLOOKUP(L150,' Customers'!$A$2:$E$22,5,0)</f>
        <v>Female</v>
      </c>
    </row>
    <row r="151" spans="1:15" x14ac:dyDescent="0.2">
      <c r="A151" s="5">
        <v>43770</v>
      </c>
      <c r="B151" t="s">
        <v>57</v>
      </c>
      <c r="C151" t="s">
        <v>31</v>
      </c>
      <c r="D151" t="s">
        <v>30</v>
      </c>
      <c r="E151" t="str">
        <f>VLOOKUP(C151,Staff!$A$2:$C$11,2,0)</f>
        <v>Robert</v>
      </c>
      <c r="F151">
        <v>2007</v>
      </c>
      <c r="G151" s="6">
        <v>10035</v>
      </c>
      <c r="H151" s="6">
        <f t="shared" si="6"/>
        <v>5</v>
      </c>
      <c r="I151" s="6">
        <v>4014</v>
      </c>
      <c r="J151" s="6">
        <f t="shared" si="7"/>
        <v>6021</v>
      </c>
      <c r="K151" s="6">
        <f t="shared" si="8"/>
        <v>3</v>
      </c>
      <c r="L151" t="s">
        <v>44</v>
      </c>
      <c r="M151" t="str">
        <f>VLOOKUP(L151,' Customers'!$A$2:$C$22,3,0)</f>
        <v>USA</v>
      </c>
      <c r="N151" t="str">
        <f>VLOOKUP(Table3[[#This Row],[Customer Code]],' Customers'!$A$2:$E$22,4,0)</f>
        <v>N. America</v>
      </c>
      <c r="O151" t="str">
        <f>VLOOKUP(L151,' Customers'!$A$2:$E$22,5,0)</f>
        <v>Male</v>
      </c>
    </row>
    <row r="152" spans="1:15" x14ac:dyDescent="0.2">
      <c r="A152" s="5">
        <v>43709</v>
      </c>
      <c r="B152" t="s">
        <v>57</v>
      </c>
      <c r="C152" t="s">
        <v>7</v>
      </c>
      <c r="D152" t="s">
        <v>62</v>
      </c>
      <c r="E152" t="str">
        <f>VLOOKUP(C152,Staff!$A$2:$C$11,2,0)</f>
        <v>Peter</v>
      </c>
      <c r="F152">
        <v>2498</v>
      </c>
      <c r="G152" s="6">
        <v>2498</v>
      </c>
      <c r="H152" s="6">
        <f t="shared" si="6"/>
        <v>1</v>
      </c>
      <c r="I152" s="6">
        <v>499.6</v>
      </c>
      <c r="J152" s="6">
        <f t="shared" si="7"/>
        <v>1998.4</v>
      </c>
      <c r="K152" s="6">
        <f t="shared" si="8"/>
        <v>0.8</v>
      </c>
      <c r="L152" t="s">
        <v>9</v>
      </c>
      <c r="M152" t="str">
        <f>VLOOKUP(L152,' Customers'!$A$2:$C$22,3,0)</f>
        <v>USA</v>
      </c>
      <c r="N152" t="str">
        <f>VLOOKUP(Table3[[#This Row],[Customer Code]],' Customers'!$A$2:$E$22,4,0)</f>
        <v>N. America</v>
      </c>
      <c r="O152" t="str">
        <f>VLOOKUP(L152,' Customers'!$A$2:$E$22,5,0)</f>
        <v>Male</v>
      </c>
    </row>
    <row r="153" spans="1:15" x14ac:dyDescent="0.2">
      <c r="A153" s="5">
        <v>43739</v>
      </c>
      <c r="B153" t="s">
        <v>57</v>
      </c>
      <c r="C153" t="s">
        <v>33</v>
      </c>
      <c r="D153" t="s">
        <v>66</v>
      </c>
      <c r="E153" t="str">
        <f>VLOOKUP(C153,Staff!$A$2:$C$11,2,0)</f>
        <v>Cassie</v>
      </c>
      <c r="F153">
        <v>663</v>
      </c>
      <c r="G153" s="6">
        <v>663</v>
      </c>
      <c r="H153" s="6">
        <f t="shared" si="6"/>
        <v>1</v>
      </c>
      <c r="I153" s="6">
        <v>132.6</v>
      </c>
      <c r="J153" s="6">
        <f t="shared" si="7"/>
        <v>530.4</v>
      </c>
      <c r="K153" s="6">
        <f t="shared" si="8"/>
        <v>0.79999999999999993</v>
      </c>
      <c r="L153" t="s">
        <v>34</v>
      </c>
      <c r="M153" t="str">
        <f>VLOOKUP(L153,' Customers'!$A$2:$C$22,3,0)</f>
        <v>USA</v>
      </c>
      <c r="N153" t="str">
        <f>VLOOKUP(Table3[[#This Row],[Customer Code]],' Customers'!$A$2:$E$22,4,0)</f>
        <v>N. America</v>
      </c>
      <c r="O153" t="str">
        <f>VLOOKUP(L153,' Customers'!$A$2:$E$22,5,0)</f>
        <v>Female</v>
      </c>
    </row>
    <row r="154" spans="1:15" x14ac:dyDescent="0.2">
      <c r="A154" s="5">
        <v>43770</v>
      </c>
      <c r="B154" t="s">
        <v>57</v>
      </c>
      <c r="C154" t="s">
        <v>7</v>
      </c>
      <c r="D154" t="s">
        <v>99</v>
      </c>
      <c r="E154" t="str">
        <f>VLOOKUP(C154,Staff!$A$2:$C$11,2,0)</f>
        <v>Peter</v>
      </c>
      <c r="F154">
        <v>1804</v>
      </c>
      <c r="G154" s="6">
        <v>1804</v>
      </c>
      <c r="H154" s="6">
        <f t="shared" si="6"/>
        <v>1</v>
      </c>
      <c r="I154" s="6">
        <v>360.8</v>
      </c>
      <c r="J154" s="6">
        <f t="shared" si="7"/>
        <v>1443.2</v>
      </c>
      <c r="K154" s="6">
        <f t="shared" si="8"/>
        <v>0.8</v>
      </c>
      <c r="L154" t="s">
        <v>9</v>
      </c>
      <c r="M154" t="str">
        <f>VLOOKUP(L154,' Customers'!$A$2:$C$22,3,0)</f>
        <v>USA</v>
      </c>
      <c r="N154" t="str">
        <f>VLOOKUP(Table3[[#This Row],[Customer Code]],' Customers'!$A$2:$E$22,4,0)</f>
        <v>N. America</v>
      </c>
      <c r="O154" t="str">
        <f>VLOOKUP(L154,' Customers'!$A$2:$E$22,5,0)</f>
        <v>Male</v>
      </c>
    </row>
    <row r="155" spans="1:15" x14ac:dyDescent="0.2">
      <c r="A155" s="5">
        <v>43739</v>
      </c>
      <c r="B155" t="s">
        <v>58</v>
      </c>
      <c r="C155" t="s">
        <v>24</v>
      </c>
      <c r="D155" t="s">
        <v>104</v>
      </c>
      <c r="E155" t="str">
        <f>VLOOKUP(C155,Staff!$A$2:$C$11,2,0)</f>
        <v>Cynthia</v>
      </c>
      <c r="F155">
        <v>2996</v>
      </c>
      <c r="G155" s="6">
        <v>2996</v>
      </c>
      <c r="H155" s="6">
        <f t="shared" si="6"/>
        <v>1</v>
      </c>
      <c r="I155" s="6">
        <v>599.20000000000005</v>
      </c>
      <c r="J155" s="6">
        <f t="shared" si="7"/>
        <v>2396.8000000000002</v>
      </c>
      <c r="K155" s="6">
        <f t="shared" si="8"/>
        <v>0.8</v>
      </c>
      <c r="L155" t="s">
        <v>25</v>
      </c>
      <c r="M155" t="str">
        <f>VLOOKUP(L155,' Customers'!$A$2:$C$22,3,0)</f>
        <v>Japan</v>
      </c>
      <c r="N155" t="str">
        <f>VLOOKUP(Table3[[#This Row],[Customer Code]],' Customers'!$A$2:$E$22,4,0)</f>
        <v>Asia</v>
      </c>
      <c r="O155" t="str">
        <f>VLOOKUP(L155,' Customers'!$A$2:$E$22,5,0)</f>
        <v>Female</v>
      </c>
    </row>
    <row r="156" spans="1:15" x14ac:dyDescent="0.2">
      <c r="A156" s="5">
        <v>43709</v>
      </c>
      <c r="B156" t="s">
        <v>58</v>
      </c>
      <c r="C156" t="s">
        <v>33</v>
      </c>
      <c r="D156" t="s">
        <v>107</v>
      </c>
      <c r="E156" t="str">
        <f>VLOOKUP(C156,Staff!$A$2:$C$11,2,0)</f>
        <v>Cassie</v>
      </c>
      <c r="F156">
        <v>1989</v>
      </c>
      <c r="G156" s="6">
        <v>9945</v>
      </c>
      <c r="H156" s="6">
        <f t="shared" si="6"/>
        <v>5</v>
      </c>
      <c r="I156" s="6">
        <v>4375.8</v>
      </c>
      <c r="J156" s="6">
        <f t="shared" si="7"/>
        <v>5569.2</v>
      </c>
      <c r="K156" s="6">
        <f t="shared" si="8"/>
        <v>2.8</v>
      </c>
      <c r="L156" t="s">
        <v>34</v>
      </c>
      <c r="M156" t="str">
        <f>VLOOKUP(L156,' Customers'!$A$2:$C$22,3,0)</f>
        <v>USA</v>
      </c>
      <c r="N156" t="str">
        <f>VLOOKUP(Table3[[#This Row],[Customer Code]],' Customers'!$A$2:$E$22,4,0)</f>
        <v>N. America</v>
      </c>
      <c r="O156" t="str">
        <f>VLOOKUP(L156,' Customers'!$A$2:$E$22,5,0)</f>
        <v>Female</v>
      </c>
    </row>
    <row r="157" spans="1:15" x14ac:dyDescent="0.2">
      <c r="A157" s="5">
        <v>43739</v>
      </c>
      <c r="B157" t="s">
        <v>58</v>
      </c>
      <c r="C157" t="s">
        <v>7</v>
      </c>
      <c r="D157" t="s">
        <v>99</v>
      </c>
      <c r="E157" t="str">
        <f>VLOOKUP(C157,Staff!$A$2:$C$11,2,0)</f>
        <v>Peter</v>
      </c>
      <c r="F157">
        <v>671</v>
      </c>
      <c r="G157" s="6">
        <v>3355</v>
      </c>
      <c r="H157" s="6">
        <f t="shared" si="6"/>
        <v>5</v>
      </c>
      <c r="I157" s="6">
        <v>1476.2</v>
      </c>
      <c r="J157" s="6">
        <f t="shared" si="7"/>
        <v>1878.8</v>
      </c>
      <c r="K157" s="6">
        <f t="shared" si="8"/>
        <v>2.8</v>
      </c>
      <c r="L157" t="s">
        <v>38</v>
      </c>
      <c r="M157" t="str">
        <f>VLOOKUP(L157,' Customers'!$A$2:$C$22,3,0)</f>
        <v>Japan</v>
      </c>
      <c r="N157" t="str">
        <f>VLOOKUP(Table3[[#This Row],[Customer Code]],' Customers'!$A$2:$E$22,4,0)</f>
        <v>Asia</v>
      </c>
      <c r="O157" t="str">
        <f>VLOOKUP(L157,' Customers'!$A$2:$E$22,5,0)</f>
        <v>Female</v>
      </c>
    </row>
    <row r="158" spans="1:15" x14ac:dyDescent="0.2">
      <c r="A158" s="5">
        <v>43739</v>
      </c>
      <c r="B158" t="s">
        <v>58</v>
      </c>
      <c r="C158" t="s">
        <v>31</v>
      </c>
      <c r="D158" t="s">
        <v>106</v>
      </c>
      <c r="E158" t="str">
        <f>VLOOKUP(C158,Staff!$A$2:$C$11,2,0)</f>
        <v>Robert</v>
      </c>
      <c r="F158">
        <v>727</v>
      </c>
      <c r="G158" s="6">
        <v>3635</v>
      </c>
      <c r="H158" s="6">
        <f t="shared" si="6"/>
        <v>5</v>
      </c>
      <c r="I158" s="6">
        <v>1599.4</v>
      </c>
      <c r="J158" s="6">
        <f t="shared" si="7"/>
        <v>2035.6</v>
      </c>
      <c r="K158" s="6">
        <f t="shared" si="8"/>
        <v>2.8</v>
      </c>
      <c r="L158" t="s">
        <v>44</v>
      </c>
      <c r="M158" t="str">
        <f>VLOOKUP(L158,' Customers'!$A$2:$C$22,3,0)</f>
        <v>USA</v>
      </c>
      <c r="N158" t="str">
        <f>VLOOKUP(Table3[[#This Row],[Customer Code]],' Customers'!$A$2:$E$22,4,0)</f>
        <v>N. America</v>
      </c>
      <c r="O158" t="str">
        <f>VLOOKUP(L158,' Customers'!$A$2:$E$22,5,0)</f>
        <v>Male</v>
      </c>
    </row>
    <row r="159" spans="1:15" x14ac:dyDescent="0.2">
      <c r="A159" s="5">
        <v>43770</v>
      </c>
      <c r="B159" t="s">
        <v>58</v>
      </c>
      <c r="C159" t="s">
        <v>12</v>
      </c>
      <c r="D159" t="s">
        <v>100</v>
      </c>
      <c r="E159" t="str">
        <f>VLOOKUP(C159,Staff!$A$2:$C$11,2,0)</f>
        <v>Mary</v>
      </c>
      <c r="F159">
        <v>2548</v>
      </c>
      <c r="G159" s="6">
        <v>12740</v>
      </c>
      <c r="H159" s="6">
        <f t="shared" si="6"/>
        <v>5</v>
      </c>
      <c r="I159" s="6">
        <v>5605.6</v>
      </c>
      <c r="J159" s="6">
        <f t="shared" si="7"/>
        <v>7134.4</v>
      </c>
      <c r="K159" s="6">
        <f t="shared" si="8"/>
        <v>2.8</v>
      </c>
      <c r="L159" t="s">
        <v>39</v>
      </c>
      <c r="M159" t="str">
        <f>VLOOKUP(L159,' Customers'!$A$2:$C$22,3,0)</f>
        <v>Cameroon</v>
      </c>
      <c r="N159" t="str">
        <f>VLOOKUP(Table3[[#This Row],[Customer Code]],' Customers'!$A$2:$E$22,4,0)</f>
        <v>Africa</v>
      </c>
      <c r="O159" t="str">
        <f>VLOOKUP(L159,' Customers'!$A$2:$E$22,5,0)</f>
        <v>Male</v>
      </c>
    </row>
    <row r="160" spans="1:15" x14ac:dyDescent="0.2">
      <c r="A160" s="5">
        <v>43800</v>
      </c>
      <c r="B160" t="s">
        <v>59</v>
      </c>
      <c r="C160" t="s">
        <v>12</v>
      </c>
      <c r="D160" t="s">
        <v>100</v>
      </c>
      <c r="E160" t="str">
        <f>VLOOKUP(C160,Staff!$A$2:$C$11,2,0)</f>
        <v>Mary</v>
      </c>
      <c r="F160">
        <v>2015</v>
      </c>
      <c r="G160" s="6">
        <v>10075</v>
      </c>
      <c r="H160" s="6">
        <f t="shared" si="6"/>
        <v>5</v>
      </c>
      <c r="I160" s="6">
        <v>4433</v>
      </c>
      <c r="J160" s="6">
        <f t="shared" si="7"/>
        <v>5642</v>
      </c>
      <c r="K160" s="6">
        <f t="shared" si="8"/>
        <v>2.8</v>
      </c>
      <c r="L160" t="s">
        <v>39</v>
      </c>
      <c r="M160" t="str">
        <f>VLOOKUP(L160,' Customers'!$A$2:$C$22,3,0)</f>
        <v>Cameroon</v>
      </c>
      <c r="N160" t="str">
        <f>VLOOKUP(Table3[[#This Row],[Customer Code]],' Customers'!$A$2:$E$22,4,0)</f>
        <v>Africa</v>
      </c>
      <c r="O160" t="str">
        <f>VLOOKUP(L160,' Customers'!$A$2:$E$22,5,0)</f>
        <v>Male</v>
      </c>
    </row>
    <row r="161" spans="1:15" x14ac:dyDescent="0.2">
      <c r="A161" s="5">
        <v>43709</v>
      </c>
      <c r="B161" t="s">
        <v>59</v>
      </c>
      <c r="C161" t="s">
        <v>12</v>
      </c>
      <c r="D161" t="s">
        <v>100</v>
      </c>
      <c r="E161" t="str">
        <f>VLOOKUP(C161,Staff!$A$2:$C$11,2,0)</f>
        <v>Mary</v>
      </c>
      <c r="F161">
        <v>330</v>
      </c>
      <c r="G161" s="6">
        <v>1320</v>
      </c>
      <c r="H161" s="6">
        <f t="shared" si="6"/>
        <v>4</v>
      </c>
      <c r="I161" s="6">
        <v>495</v>
      </c>
      <c r="J161" s="6">
        <f t="shared" si="7"/>
        <v>825</v>
      </c>
      <c r="K161" s="6">
        <f t="shared" si="8"/>
        <v>2.5</v>
      </c>
      <c r="L161" t="s">
        <v>14</v>
      </c>
      <c r="M161" t="str">
        <f>VLOOKUP(L161,' Customers'!$A$2:$C$22,3,0)</f>
        <v>Togo</v>
      </c>
      <c r="N161" t="str">
        <f>VLOOKUP(Table3[[#This Row],[Customer Code]],' Customers'!$A$2:$E$22,4,0)</f>
        <v>Africa</v>
      </c>
      <c r="O161" t="str">
        <f>VLOOKUP(L161,' Customers'!$A$2:$E$22,5,0)</f>
        <v>Male</v>
      </c>
    </row>
    <row r="162" spans="1:15" x14ac:dyDescent="0.2">
      <c r="A162" s="5">
        <v>43770</v>
      </c>
      <c r="B162" t="s">
        <v>59</v>
      </c>
      <c r="C162" t="s">
        <v>33</v>
      </c>
      <c r="D162" t="s">
        <v>107</v>
      </c>
      <c r="E162" t="str">
        <f>VLOOKUP(C162,Staff!$A$2:$C$11,2,0)</f>
        <v>Cassie</v>
      </c>
      <c r="F162">
        <v>263</v>
      </c>
      <c r="G162" s="6">
        <v>1052</v>
      </c>
      <c r="H162" s="6">
        <f t="shared" si="6"/>
        <v>4</v>
      </c>
      <c r="I162" s="6">
        <v>394.5</v>
      </c>
      <c r="J162" s="6">
        <f t="shared" si="7"/>
        <v>657.5</v>
      </c>
      <c r="K162" s="6">
        <f t="shared" si="8"/>
        <v>2.5</v>
      </c>
      <c r="L162" t="s">
        <v>34</v>
      </c>
      <c r="M162" t="str">
        <f>VLOOKUP(L162,' Customers'!$A$2:$C$22,3,0)</f>
        <v>USA</v>
      </c>
      <c r="N162" t="str">
        <f>VLOOKUP(Table3[[#This Row],[Customer Code]],' Customers'!$A$2:$E$22,4,0)</f>
        <v>N. America</v>
      </c>
      <c r="O162" t="str">
        <f>VLOOKUP(L162,' Customers'!$A$2:$E$22,5,0)</f>
        <v>Female</v>
      </c>
    </row>
    <row r="163" spans="1:15" x14ac:dyDescent="0.2">
      <c r="A163" s="5">
        <v>43739</v>
      </c>
      <c r="B163" t="s">
        <v>59</v>
      </c>
      <c r="C163" t="s">
        <v>7</v>
      </c>
      <c r="D163" t="s">
        <v>99</v>
      </c>
      <c r="E163" t="str">
        <f>VLOOKUP(C163,Staff!$A$2:$C$11,2,0)</f>
        <v>Peter</v>
      </c>
      <c r="F163">
        <v>386</v>
      </c>
      <c r="G163" s="6">
        <v>1544</v>
      </c>
      <c r="H163" s="6">
        <f t="shared" si="6"/>
        <v>4</v>
      </c>
      <c r="I163" s="6">
        <v>579</v>
      </c>
      <c r="J163" s="6">
        <f t="shared" si="7"/>
        <v>965</v>
      </c>
      <c r="K163" s="6">
        <f t="shared" si="8"/>
        <v>2.5</v>
      </c>
      <c r="L163" t="s">
        <v>38</v>
      </c>
      <c r="M163" t="str">
        <f>VLOOKUP(L163,' Customers'!$A$2:$C$22,3,0)</f>
        <v>Japan</v>
      </c>
      <c r="N163" t="str">
        <f>VLOOKUP(Table3[[#This Row],[Customer Code]],' Customers'!$A$2:$E$22,4,0)</f>
        <v>Asia</v>
      </c>
      <c r="O163" t="str">
        <f>VLOOKUP(L163,' Customers'!$A$2:$E$22,5,0)</f>
        <v>Female</v>
      </c>
    </row>
    <row r="164" spans="1:15" x14ac:dyDescent="0.2">
      <c r="A164" s="5">
        <v>43739</v>
      </c>
      <c r="B164" t="s">
        <v>60</v>
      </c>
      <c r="C164" t="s">
        <v>24</v>
      </c>
      <c r="D164" t="s">
        <v>104</v>
      </c>
      <c r="E164" t="str">
        <f>VLOOKUP(C164,Staff!$A$2:$C$11,2,0)</f>
        <v>Cynthia</v>
      </c>
      <c r="F164">
        <v>2996</v>
      </c>
      <c r="G164" s="6">
        <v>11984</v>
      </c>
      <c r="H164" s="6">
        <f t="shared" si="6"/>
        <v>4</v>
      </c>
      <c r="I164" s="6">
        <v>4494</v>
      </c>
      <c r="J164" s="6">
        <f t="shared" si="7"/>
        <v>7490</v>
      </c>
      <c r="K164" s="6">
        <f t="shared" si="8"/>
        <v>2.5</v>
      </c>
      <c r="L164" t="s">
        <v>42</v>
      </c>
      <c r="M164" t="str">
        <f>VLOOKUP(L164,' Customers'!$A$2:$C$22,3,0)</f>
        <v>Brazil</v>
      </c>
      <c r="N164" t="str">
        <f>VLOOKUP(Table3[[#This Row],[Customer Code]],' Customers'!$A$2:$E$22,4,0)</f>
        <v>S. America</v>
      </c>
      <c r="O164" t="str">
        <f>VLOOKUP(L164,' Customers'!$A$2:$E$22,5,0)</f>
        <v>Female</v>
      </c>
    </row>
    <row r="165" spans="1:15" x14ac:dyDescent="0.2">
      <c r="A165" s="5">
        <v>43800</v>
      </c>
      <c r="B165" t="s">
        <v>60</v>
      </c>
      <c r="C165" t="s">
        <v>17</v>
      </c>
      <c r="D165" t="s">
        <v>101</v>
      </c>
      <c r="E165" t="str">
        <f>VLOOKUP(C165,Staff!$A$2:$C$11,2,0)</f>
        <v>Rachael</v>
      </c>
      <c r="F165">
        <v>266</v>
      </c>
      <c r="G165" s="6">
        <v>798</v>
      </c>
      <c r="H165" s="6">
        <f t="shared" si="6"/>
        <v>3</v>
      </c>
      <c r="I165" s="6">
        <v>332.5</v>
      </c>
      <c r="J165" s="6">
        <f t="shared" si="7"/>
        <v>465.5</v>
      </c>
      <c r="K165" s="6">
        <f t="shared" si="8"/>
        <v>1.75</v>
      </c>
      <c r="L165" t="s">
        <v>18</v>
      </c>
      <c r="M165" t="str">
        <f>VLOOKUP(L165,' Customers'!$A$2:$C$22,3,0)</f>
        <v>Cameroon</v>
      </c>
      <c r="N165" t="str">
        <f>VLOOKUP(Table3[[#This Row],[Customer Code]],' Customers'!$A$2:$E$22,4,0)</f>
        <v>Africa</v>
      </c>
      <c r="O165" t="str">
        <f>VLOOKUP(L165,' Customers'!$A$2:$E$22,5,0)</f>
        <v>Female</v>
      </c>
    </row>
    <row r="166" spans="1:15" x14ac:dyDescent="0.2">
      <c r="A166" s="5">
        <v>43709</v>
      </c>
      <c r="B166" t="s">
        <v>60</v>
      </c>
      <c r="C166" t="s">
        <v>7</v>
      </c>
      <c r="D166" t="s">
        <v>99</v>
      </c>
      <c r="E166" t="str">
        <f>VLOOKUP(C166,Staff!$A$2:$C$11,2,0)</f>
        <v>Peter</v>
      </c>
      <c r="F166">
        <v>349</v>
      </c>
      <c r="G166" s="6">
        <v>1047</v>
      </c>
      <c r="H166" s="6">
        <f t="shared" si="6"/>
        <v>3</v>
      </c>
      <c r="I166" s="6">
        <v>436.25</v>
      </c>
      <c r="J166" s="6">
        <f t="shared" si="7"/>
        <v>610.75</v>
      </c>
      <c r="K166" s="6">
        <f t="shared" si="8"/>
        <v>1.75</v>
      </c>
      <c r="L166" t="s">
        <v>9</v>
      </c>
      <c r="M166" t="str">
        <f>VLOOKUP(L166,' Customers'!$A$2:$C$22,3,0)</f>
        <v>USA</v>
      </c>
      <c r="N166" t="str">
        <f>VLOOKUP(Table3[[#This Row],[Customer Code]],' Customers'!$A$2:$E$22,4,0)</f>
        <v>N. America</v>
      </c>
      <c r="O166" t="str">
        <f>VLOOKUP(L166,' Customers'!$A$2:$E$22,5,0)</f>
        <v>Male</v>
      </c>
    </row>
    <row r="167" spans="1:15" x14ac:dyDescent="0.2">
      <c r="A167" s="5">
        <v>43770</v>
      </c>
      <c r="B167" t="s">
        <v>60</v>
      </c>
      <c r="C167" t="s">
        <v>28</v>
      </c>
      <c r="D167" t="s">
        <v>105</v>
      </c>
      <c r="E167" t="str">
        <f>VLOOKUP(C167,Staff!$A$2:$C$11,2,0)</f>
        <v>Angela</v>
      </c>
      <c r="F167">
        <v>1265</v>
      </c>
      <c r="G167" s="6">
        <v>3795</v>
      </c>
      <c r="H167" s="6">
        <f t="shared" si="6"/>
        <v>3</v>
      </c>
      <c r="I167" s="6">
        <v>1581.25</v>
      </c>
      <c r="J167" s="6">
        <f t="shared" si="7"/>
        <v>2213.75</v>
      </c>
      <c r="K167" s="6">
        <f t="shared" si="8"/>
        <v>1.75</v>
      </c>
      <c r="L167" t="s">
        <v>43</v>
      </c>
      <c r="M167" t="str">
        <f>VLOOKUP(L167,' Customers'!$A$2:$C$22,3,0)</f>
        <v>Togo</v>
      </c>
      <c r="N167" t="str">
        <f>VLOOKUP(Table3[[#This Row],[Customer Code]],' Customers'!$A$2:$E$22,4,0)</f>
        <v>Africa</v>
      </c>
      <c r="O167" t="str">
        <f>VLOOKUP(L167,' Customers'!$A$2:$E$22,5,0)</f>
        <v>Male</v>
      </c>
    </row>
    <row r="168" spans="1:15" x14ac:dyDescent="0.2">
      <c r="A168" s="5">
        <v>43800</v>
      </c>
      <c r="B168" t="s">
        <v>60</v>
      </c>
      <c r="C168" t="s">
        <v>33</v>
      </c>
      <c r="D168" t="s">
        <v>107</v>
      </c>
      <c r="E168" t="str">
        <f>VLOOKUP(C168,Staff!$A$2:$C$11,2,0)</f>
        <v>Cassie</v>
      </c>
      <c r="F168">
        <v>808</v>
      </c>
      <c r="G168" s="6">
        <v>2424</v>
      </c>
      <c r="H168" s="6">
        <f t="shared" si="6"/>
        <v>3</v>
      </c>
      <c r="I168" s="6">
        <v>1010</v>
      </c>
      <c r="J168" s="6">
        <f t="shared" si="7"/>
        <v>1414</v>
      </c>
      <c r="K168" s="6">
        <f t="shared" si="8"/>
        <v>1.75</v>
      </c>
      <c r="L168" t="s">
        <v>34</v>
      </c>
      <c r="M168" t="str">
        <f>VLOOKUP(L168,' Customers'!$A$2:$C$22,3,0)</f>
        <v>USA</v>
      </c>
      <c r="N168" t="str">
        <f>VLOOKUP(Table3[[#This Row],[Customer Code]],' Customers'!$A$2:$E$22,4,0)</f>
        <v>N. America</v>
      </c>
      <c r="O168" t="str">
        <f>VLOOKUP(L168,' Customers'!$A$2:$E$22,5,0)</f>
        <v>Female</v>
      </c>
    </row>
    <row r="169" spans="1:15" x14ac:dyDescent="0.2">
      <c r="A169" s="5">
        <v>43739</v>
      </c>
      <c r="B169" t="s">
        <v>60</v>
      </c>
      <c r="C169" t="s">
        <v>36</v>
      </c>
      <c r="D169" t="s">
        <v>108</v>
      </c>
      <c r="E169" t="str">
        <f>VLOOKUP(C169,Staff!$A$2:$C$11,2,0)</f>
        <v>Emilie</v>
      </c>
      <c r="F169">
        <v>2294</v>
      </c>
      <c r="G169" s="6">
        <v>6882</v>
      </c>
      <c r="H169" s="6">
        <f t="shared" si="6"/>
        <v>3</v>
      </c>
      <c r="I169" s="6">
        <v>2867.5</v>
      </c>
      <c r="J169" s="6">
        <f t="shared" si="7"/>
        <v>4014.5</v>
      </c>
      <c r="K169" s="6">
        <f t="shared" si="8"/>
        <v>1.75</v>
      </c>
      <c r="L169" t="s">
        <v>37</v>
      </c>
      <c r="M169" t="str">
        <f>VLOOKUP(L169,' Customers'!$A$2:$C$22,3,0)</f>
        <v>Uganda</v>
      </c>
      <c r="N169" t="str">
        <f>VLOOKUP(Table3[[#This Row],[Customer Code]],' Customers'!$A$2:$E$22,4,0)</f>
        <v>Africa</v>
      </c>
      <c r="O169" t="str">
        <f>VLOOKUP(L169,' Customers'!$A$2:$E$22,5,0)</f>
        <v>Male</v>
      </c>
    </row>
    <row r="170" spans="1:15" x14ac:dyDescent="0.2">
      <c r="A170" s="5">
        <v>43739</v>
      </c>
      <c r="B170" t="s">
        <v>61</v>
      </c>
      <c r="C170" t="s">
        <v>17</v>
      </c>
      <c r="D170" t="s">
        <v>101</v>
      </c>
      <c r="E170" t="str">
        <f>VLOOKUP(C170,Staff!$A$2:$C$11,2,0)</f>
        <v>Rachael</v>
      </c>
      <c r="F170">
        <v>267</v>
      </c>
      <c r="G170" s="6">
        <v>801</v>
      </c>
      <c r="H170" s="6">
        <f t="shared" si="6"/>
        <v>3</v>
      </c>
      <c r="I170" s="6">
        <v>333.75</v>
      </c>
      <c r="J170" s="6">
        <f t="shared" si="7"/>
        <v>467.25</v>
      </c>
      <c r="K170" s="6">
        <f t="shared" si="8"/>
        <v>1.75</v>
      </c>
      <c r="L170" t="s">
        <v>40</v>
      </c>
      <c r="M170" t="str">
        <f>VLOOKUP(L170,' Customers'!$A$2:$C$22,3,0)</f>
        <v>USA</v>
      </c>
      <c r="N170" t="str">
        <f>VLOOKUP(Table3[[#This Row],[Customer Code]],' Customers'!$A$2:$E$22,4,0)</f>
        <v>N. America</v>
      </c>
      <c r="O170" t="str">
        <f>VLOOKUP(L170,' Customers'!$A$2:$E$22,5,0)</f>
        <v>Male</v>
      </c>
    </row>
    <row r="171" spans="1:15" x14ac:dyDescent="0.2">
      <c r="A171" s="5">
        <v>43739</v>
      </c>
      <c r="B171" t="s">
        <v>61</v>
      </c>
      <c r="C171" t="s">
        <v>12</v>
      </c>
      <c r="D171" t="s">
        <v>100</v>
      </c>
      <c r="E171" t="str">
        <f>VLOOKUP(C171,Staff!$A$2:$C$11,2,0)</f>
        <v>Mary</v>
      </c>
      <c r="F171">
        <v>663</v>
      </c>
      <c r="G171" s="6">
        <v>3978</v>
      </c>
      <c r="H171" s="6">
        <f t="shared" si="6"/>
        <v>6</v>
      </c>
      <c r="I171" s="6">
        <v>1823.25</v>
      </c>
      <c r="J171" s="6">
        <f t="shared" si="7"/>
        <v>2154.75</v>
      </c>
      <c r="K171" s="6">
        <f t="shared" si="8"/>
        <v>3.25</v>
      </c>
      <c r="L171" t="s">
        <v>48</v>
      </c>
      <c r="M171" t="str">
        <f>VLOOKUP(L171,' Customers'!$A$2:$C$22,3,0)</f>
        <v>Nigeria</v>
      </c>
      <c r="N171" t="str">
        <f>VLOOKUP(Table3[[#This Row],[Customer Code]],' Customers'!$A$2:$E$22,4,0)</f>
        <v>Africa</v>
      </c>
      <c r="O171" t="str">
        <f>VLOOKUP(L171,' Customers'!$A$2:$E$22,5,0)</f>
        <v>Female</v>
      </c>
    </row>
    <row r="172" spans="1:15" x14ac:dyDescent="0.2">
      <c r="A172" s="5">
        <v>43709</v>
      </c>
      <c r="B172" t="s">
        <v>61</v>
      </c>
      <c r="C172" t="s">
        <v>7</v>
      </c>
      <c r="D172" t="s">
        <v>99</v>
      </c>
      <c r="E172" t="str">
        <f>VLOOKUP(C172,Staff!$A$2:$C$11,2,0)</f>
        <v>Peter</v>
      </c>
      <c r="F172">
        <v>736</v>
      </c>
      <c r="G172" s="6">
        <v>4416</v>
      </c>
      <c r="H172" s="6">
        <f t="shared" si="6"/>
        <v>6</v>
      </c>
      <c r="I172" s="6">
        <v>2024</v>
      </c>
      <c r="J172" s="6">
        <f t="shared" si="7"/>
        <v>2392</v>
      </c>
      <c r="K172" s="6">
        <f t="shared" si="8"/>
        <v>3.25</v>
      </c>
      <c r="L172" t="s">
        <v>47</v>
      </c>
      <c r="M172" t="str">
        <f>VLOOKUP(L172,' Customers'!$A$2:$C$22,3,0)</f>
        <v>Holland</v>
      </c>
      <c r="N172" t="str">
        <f>VLOOKUP(Table3[[#This Row],[Customer Code]],' Customers'!$A$2:$E$22,4,0)</f>
        <v>Europe</v>
      </c>
      <c r="O172" t="str">
        <f>VLOOKUP(L172,' Customers'!$A$2:$E$22,5,0)</f>
        <v>Male</v>
      </c>
    </row>
    <row r="173" spans="1:15" x14ac:dyDescent="0.2">
      <c r="A173" s="5">
        <v>43800</v>
      </c>
      <c r="B173" t="s">
        <v>61</v>
      </c>
      <c r="C173" t="s">
        <v>20</v>
      </c>
      <c r="D173" t="s">
        <v>103</v>
      </c>
      <c r="E173" t="str">
        <f>VLOOKUP(C173,Staff!$A$2:$C$11,2,0)</f>
        <v>Nina</v>
      </c>
      <c r="F173">
        <v>1421</v>
      </c>
      <c r="G173" s="6">
        <v>8526</v>
      </c>
      <c r="H173" s="6">
        <f t="shared" si="6"/>
        <v>6</v>
      </c>
      <c r="I173" s="6">
        <v>3907.75</v>
      </c>
      <c r="J173" s="6">
        <f t="shared" si="7"/>
        <v>4618.25</v>
      </c>
      <c r="K173" s="6">
        <f t="shared" si="8"/>
        <v>3.25</v>
      </c>
      <c r="L173" t="s">
        <v>21</v>
      </c>
      <c r="M173" t="str">
        <f>VLOOKUP(L173,' Customers'!$A$2:$C$22,3,0)</f>
        <v>Holland</v>
      </c>
      <c r="N173" t="str">
        <f>VLOOKUP(Table3[[#This Row],[Customer Code]],' Customers'!$A$2:$E$22,4,0)</f>
        <v>Europe</v>
      </c>
      <c r="O173" t="str">
        <f>VLOOKUP(L173,' Customers'!$A$2:$E$22,5,0)</f>
        <v>Male</v>
      </c>
    </row>
    <row r="174" spans="1:15" x14ac:dyDescent="0.2">
      <c r="A174" s="5">
        <v>43739</v>
      </c>
      <c r="B174" t="s">
        <v>61</v>
      </c>
      <c r="C174" t="s">
        <v>17</v>
      </c>
      <c r="D174" t="s">
        <v>101</v>
      </c>
      <c r="E174" t="str">
        <f>VLOOKUP(C174,Staff!$A$2:$C$11,2,0)</f>
        <v>Rachael</v>
      </c>
      <c r="F174">
        <v>2294</v>
      </c>
      <c r="G174" s="6">
        <v>13764</v>
      </c>
      <c r="H174" s="6">
        <f t="shared" si="6"/>
        <v>6</v>
      </c>
      <c r="I174" s="6">
        <v>6308.5</v>
      </c>
      <c r="J174" s="6">
        <f t="shared" si="7"/>
        <v>7455.5</v>
      </c>
      <c r="K174" s="6">
        <f t="shared" si="8"/>
        <v>3.25</v>
      </c>
      <c r="L174" t="s">
        <v>40</v>
      </c>
      <c r="M174" t="str">
        <f>VLOOKUP(L174,' Customers'!$A$2:$C$22,3,0)</f>
        <v>USA</v>
      </c>
      <c r="N174" t="str">
        <f>VLOOKUP(Table3[[#This Row],[Customer Code]],' Customers'!$A$2:$E$22,4,0)</f>
        <v>N. America</v>
      </c>
      <c r="O174" t="str">
        <f>VLOOKUP(L174,' Customers'!$A$2:$E$22,5,0)</f>
        <v>Male</v>
      </c>
    </row>
    <row r="175" spans="1:15" x14ac:dyDescent="0.2">
      <c r="A175" s="5">
        <v>43770</v>
      </c>
      <c r="B175" t="s">
        <v>61</v>
      </c>
      <c r="C175" t="s">
        <v>7</v>
      </c>
      <c r="D175" t="s">
        <v>99</v>
      </c>
      <c r="E175" t="str">
        <f>VLOOKUP(C175,Staff!$A$2:$C$11,2,0)</f>
        <v>Peter</v>
      </c>
      <c r="F175">
        <v>2574</v>
      </c>
      <c r="G175" s="6">
        <v>15444</v>
      </c>
      <c r="H175" s="6">
        <f t="shared" si="6"/>
        <v>6</v>
      </c>
      <c r="I175" s="6">
        <v>7078.5</v>
      </c>
      <c r="J175" s="6">
        <f t="shared" si="7"/>
        <v>8365.5</v>
      </c>
      <c r="K175" s="6">
        <f t="shared" si="8"/>
        <v>3.25</v>
      </c>
      <c r="L175" t="s">
        <v>47</v>
      </c>
      <c r="M175" t="str">
        <f>VLOOKUP(L175,' Customers'!$A$2:$C$22,3,0)</f>
        <v>Holland</v>
      </c>
      <c r="N175" t="str">
        <f>VLOOKUP(Table3[[#This Row],[Customer Code]],' Customers'!$A$2:$E$22,4,0)</f>
        <v>Europe</v>
      </c>
      <c r="O175" t="str">
        <f>VLOOKUP(L175,' Customers'!$A$2:$E$22,5,0)</f>
        <v>Male</v>
      </c>
    </row>
    <row r="176" spans="1:15" x14ac:dyDescent="0.2">
      <c r="A176" s="5">
        <v>43800</v>
      </c>
      <c r="B176" t="s">
        <v>56</v>
      </c>
      <c r="C176" t="s">
        <v>31</v>
      </c>
      <c r="D176" t="s">
        <v>106</v>
      </c>
      <c r="E176" t="str">
        <f>VLOOKUP(C176,Staff!$A$2:$C$11,2,0)</f>
        <v>Robert</v>
      </c>
      <c r="F176">
        <v>2438</v>
      </c>
      <c r="G176" s="6">
        <v>14628</v>
      </c>
      <c r="H176" s="6">
        <f t="shared" si="6"/>
        <v>6</v>
      </c>
      <c r="I176" s="6">
        <v>6704.5</v>
      </c>
      <c r="J176" s="6">
        <f t="shared" si="7"/>
        <v>7923.5</v>
      </c>
      <c r="K176" s="6">
        <f t="shared" si="8"/>
        <v>3.25</v>
      </c>
      <c r="L176" t="s">
        <v>44</v>
      </c>
      <c r="M176" t="str">
        <f>VLOOKUP(L176,' Customers'!$A$2:$C$22,3,0)</f>
        <v>USA</v>
      </c>
      <c r="N176" t="str">
        <f>VLOOKUP(Table3[[#This Row],[Customer Code]],' Customers'!$A$2:$E$22,4,0)</f>
        <v>N. America</v>
      </c>
      <c r="O176" t="str">
        <f>VLOOKUP(L176,' Customers'!$A$2:$E$22,5,0)</f>
        <v>Male</v>
      </c>
    </row>
    <row r="177" spans="1:15" x14ac:dyDescent="0.2">
      <c r="A177" s="5">
        <v>43862</v>
      </c>
      <c r="B177" t="s">
        <v>56</v>
      </c>
      <c r="C177" t="s">
        <v>24</v>
      </c>
      <c r="D177" t="s">
        <v>104</v>
      </c>
      <c r="E177" t="str">
        <f>VLOOKUP(C177,Staff!$A$2:$C$11,2,0)</f>
        <v>Cynthia</v>
      </c>
      <c r="F177">
        <v>292</v>
      </c>
      <c r="G177" s="6">
        <v>1460</v>
      </c>
      <c r="H177" s="6">
        <f t="shared" si="6"/>
        <v>5</v>
      </c>
      <c r="I177" s="6">
        <v>584</v>
      </c>
      <c r="J177" s="6">
        <f t="shared" si="7"/>
        <v>876</v>
      </c>
      <c r="K177" s="6">
        <f t="shared" si="8"/>
        <v>3</v>
      </c>
      <c r="L177" t="s">
        <v>25</v>
      </c>
      <c r="M177" t="str">
        <f>VLOOKUP(L177,' Customers'!$A$2:$C$22,3,0)</f>
        <v>Japan</v>
      </c>
      <c r="N177" t="str">
        <f>VLOOKUP(Table3[[#This Row],[Customer Code]],' Customers'!$A$2:$E$22,4,0)</f>
        <v>Asia</v>
      </c>
      <c r="O177" t="str">
        <f>VLOOKUP(L177,' Customers'!$A$2:$E$22,5,0)</f>
        <v>Female</v>
      </c>
    </row>
    <row r="178" spans="1:15" x14ac:dyDescent="0.2">
      <c r="A178" s="5">
        <v>43983</v>
      </c>
      <c r="B178" t="s">
        <v>56</v>
      </c>
      <c r="C178" t="s">
        <v>24</v>
      </c>
      <c r="D178" t="s">
        <v>104</v>
      </c>
      <c r="E178" t="str">
        <f>VLOOKUP(C178,Staff!$A$2:$C$11,2,0)</f>
        <v>Cynthia</v>
      </c>
      <c r="F178">
        <v>2518</v>
      </c>
      <c r="G178" s="6">
        <v>12590</v>
      </c>
      <c r="H178" s="6">
        <f t="shared" si="6"/>
        <v>5</v>
      </c>
      <c r="I178" s="6">
        <v>5036</v>
      </c>
      <c r="J178" s="6">
        <f t="shared" si="7"/>
        <v>7554</v>
      </c>
      <c r="K178" s="6">
        <f t="shared" si="8"/>
        <v>3</v>
      </c>
      <c r="L178" t="s">
        <v>42</v>
      </c>
      <c r="M178" t="str">
        <f>VLOOKUP(L178,' Customers'!$A$2:$C$22,3,0)</f>
        <v>Brazil</v>
      </c>
      <c r="N178" t="str">
        <f>VLOOKUP(Table3[[#This Row],[Customer Code]],' Customers'!$A$2:$E$22,4,0)</f>
        <v>S. America</v>
      </c>
      <c r="O178" t="str">
        <f>VLOOKUP(L178,' Customers'!$A$2:$E$22,5,0)</f>
        <v>Female</v>
      </c>
    </row>
    <row r="179" spans="1:15" x14ac:dyDescent="0.2">
      <c r="A179" s="5">
        <v>44166</v>
      </c>
      <c r="B179" t="s">
        <v>56</v>
      </c>
      <c r="C179" t="s">
        <v>17</v>
      </c>
      <c r="D179" t="s">
        <v>101</v>
      </c>
      <c r="E179" t="str">
        <f>VLOOKUP(C179,Staff!$A$2:$C$11,2,0)</f>
        <v>Rachael</v>
      </c>
      <c r="F179">
        <v>1817</v>
      </c>
      <c r="G179" s="6">
        <v>9085</v>
      </c>
      <c r="H179" s="6">
        <f t="shared" si="6"/>
        <v>5</v>
      </c>
      <c r="I179" s="6">
        <v>3634</v>
      </c>
      <c r="J179" s="6">
        <f t="shared" si="7"/>
        <v>5451</v>
      </c>
      <c r="K179" s="6">
        <f t="shared" si="8"/>
        <v>3</v>
      </c>
      <c r="L179" t="s">
        <v>18</v>
      </c>
      <c r="M179" t="str">
        <f>VLOOKUP(L179,' Customers'!$A$2:$C$22,3,0)</f>
        <v>Cameroon</v>
      </c>
      <c r="N179" t="str">
        <f>VLOOKUP(Table3[[#This Row],[Customer Code]],' Customers'!$A$2:$E$22,4,0)</f>
        <v>Africa</v>
      </c>
      <c r="O179" t="str">
        <f>VLOOKUP(L179,' Customers'!$A$2:$E$22,5,0)</f>
        <v>Female</v>
      </c>
    </row>
    <row r="180" spans="1:15" x14ac:dyDescent="0.2">
      <c r="A180" s="5">
        <v>43862</v>
      </c>
      <c r="B180" t="s">
        <v>56</v>
      </c>
      <c r="C180" t="s">
        <v>33</v>
      </c>
      <c r="D180" t="s">
        <v>107</v>
      </c>
      <c r="E180" t="str">
        <f>VLOOKUP(C180,Staff!$A$2:$C$11,2,0)</f>
        <v>Cassie</v>
      </c>
      <c r="F180">
        <v>2363</v>
      </c>
      <c r="G180" s="6">
        <v>11815</v>
      </c>
      <c r="H180" s="6">
        <f t="shared" si="6"/>
        <v>5</v>
      </c>
      <c r="I180" s="6">
        <v>4726</v>
      </c>
      <c r="J180" s="6">
        <f t="shared" si="7"/>
        <v>7089</v>
      </c>
      <c r="K180" s="6">
        <f t="shared" si="8"/>
        <v>3</v>
      </c>
      <c r="L180" t="s">
        <v>34</v>
      </c>
      <c r="M180" t="str">
        <f>VLOOKUP(L180,' Customers'!$A$2:$C$22,3,0)</f>
        <v>USA</v>
      </c>
      <c r="N180" t="str">
        <f>VLOOKUP(Table3[[#This Row],[Customer Code]],' Customers'!$A$2:$E$22,4,0)</f>
        <v>N. America</v>
      </c>
      <c r="O180" t="str">
        <f>VLOOKUP(L180,' Customers'!$A$2:$E$22,5,0)</f>
        <v>Female</v>
      </c>
    </row>
    <row r="181" spans="1:15" x14ac:dyDescent="0.2">
      <c r="A181" s="5">
        <v>44105</v>
      </c>
      <c r="B181" t="s">
        <v>56</v>
      </c>
      <c r="C181" t="s">
        <v>36</v>
      </c>
      <c r="D181" t="s">
        <v>108</v>
      </c>
      <c r="E181" t="str">
        <f>VLOOKUP(C181,Staff!$A$2:$C$11,2,0)</f>
        <v>Emilie</v>
      </c>
      <c r="F181">
        <v>1295</v>
      </c>
      <c r="G181" s="6">
        <v>6475</v>
      </c>
      <c r="H181" s="6">
        <f t="shared" si="6"/>
        <v>5</v>
      </c>
      <c r="I181" s="6">
        <v>2590</v>
      </c>
      <c r="J181" s="6">
        <f t="shared" si="7"/>
        <v>3885</v>
      </c>
      <c r="K181" s="6">
        <f t="shared" si="8"/>
        <v>3</v>
      </c>
      <c r="L181" t="s">
        <v>46</v>
      </c>
      <c r="M181" t="str">
        <f>VLOOKUP(L181,' Customers'!$A$2:$C$22,3,0)</f>
        <v>Cameroon</v>
      </c>
      <c r="N181" t="str">
        <f>VLOOKUP(Table3[[#This Row],[Customer Code]],' Customers'!$A$2:$E$22,4,0)</f>
        <v>Africa</v>
      </c>
      <c r="O181" t="str">
        <f>VLOOKUP(L181,' Customers'!$A$2:$E$22,5,0)</f>
        <v>Female</v>
      </c>
    </row>
    <row r="182" spans="1:15" x14ac:dyDescent="0.2">
      <c r="A182" s="5">
        <v>44166</v>
      </c>
      <c r="B182" t="s">
        <v>56</v>
      </c>
      <c r="C182" t="s">
        <v>31</v>
      </c>
      <c r="D182" t="s">
        <v>106</v>
      </c>
      <c r="E182" t="str">
        <f>VLOOKUP(C182,Staff!$A$2:$C$11,2,0)</f>
        <v>Robert</v>
      </c>
      <c r="F182">
        <v>1916</v>
      </c>
      <c r="G182" s="6">
        <v>9580</v>
      </c>
      <c r="H182" s="6">
        <f t="shared" si="6"/>
        <v>5</v>
      </c>
      <c r="I182" s="6">
        <v>3832</v>
      </c>
      <c r="J182" s="6">
        <f t="shared" si="7"/>
        <v>5748</v>
      </c>
      <c r="K182" s="6">
        <f t="shared" si="8"/>
        <v>3</v>
      </c>
      <c r="L182" t="s">
        <v>44</v>
      </c>
      <c r="M182" t="str">
        <f>VLOOKUP(L182,' Customers'!$A$2:$C$22,3,0)</f>
        <v>USA</v>
      </c>
      <c r="N182" t="str">
        <f>VLOOKUP(Table3[[#This Row],[Customer Code]],' Customers'!$A$2:$E$22,4,0)</f>
        <v>N. America</v>
      </c>
      <c r="O182" t="str">
        <f>VLOOKUP(L182,' Customers'!$A$2:$E$22,5,0)</f>
        <v>Male</v>
      </c>
    </row>
    <row r="183" spans="1:15" x14ac:dyDescent="0.2">
      <c r="A183" s="5">
        <v>44166</v>
      </c>
      <c r="B183" t="s">
        <v>56</v>
      </c>
      <c r="C183" t="s">
        <v>31</v>
      </c>
      <c r="D183" t="s">
        <v>106</v>
      </c>
      <c r="E183" t="str">
        <f>VLOOKUP(C183,Staff!$A$2:$C$11,2,0)</f>
        <v>Robert</v>
      </c>
      <c r="F183">
        <v>2852</v>
      </c>
      <c r="G183" s="6">
        <v>14260</v>
      </c>
      <c r="H183" s="6">
        <f t="shared" si="6"/>
        <v>5</v>
      </c>
      <c r="I183" s="6">
        <v>5704</v>
      </c>
      <c r="J183" s="6">
        <f t="shared" si="7"/>
        <v>8556</v>
      </c>
      <c r="K183" s="6">
        <f t="shared" si="8"/>
        <v>3</v>
      </c>
      <c r="L183" t="s">
        <v>32</v>
      </c>
      <c r="M183" t="str">
        <f>VLOOKUP(L183,' Customers'!$A$2:$C$22,3,0)</f>
        <v>Togo</v>
      </c>
      <c r="N183" t="str">
        <f>VLOOKUP(Table3[[#This Row],[Customer Code]],' Customers'!$A$2:$E$22,4,0)</f>
        <v>Africa</v>
      </c>
      <c r="O183" t="str">
        <f>VLOOKUP(L183,' Customers'!$A$2:$E$22,5,0)</f>
        <v>Male</v>
      </c>
    </row>
    <row r="184" spans="1:15" x14ac:dyDescent="0.2">
      <c r="A184" s="5">
        <v>44166</v>
      </c>
      <c r="B184" t="s">
        <v>56</v>
      </c>
      <c r="C184" t="s">
        <v>31</v>
      </c>
      <c r="D184" t="s">
        <v>106</v>
      </c>
      <c r="E184" t="str">
        <f>VLOOKUP(C184,Staff!$A$2:$C$11,2,0)</f>
        <v>Robert</v>
      </c>
      <c r="F184">
        <v>2729</v>
      </c>
      <c r="G184" s="6">
        <v>13645</v>
      </c>
      <c r="H184" s="6">
        <f t="shared" si="6"/>
        <v>5</v>
      </c>
      <c r="I184" s="6">
        <v>5458</v>
      </c>
      <c r="J184" s="6">
        <f t="shared" si="7"/>
        <v>8187</v>
      </c>
      <c r="K184" s="6">
        <f t="shared" si="8"/>
        <v>3</v>
      </c>
      <c r="L184" t="s">
        <v>32</v>
      </c>
      <c r="M184" t="str">
        <f>VLOOKUP(L184,' Customers'!$A$2:$C$22,3,0)</f>
        <v>Togo</v>
      </c>
      <c r="N184" t="str">
        <f>VLOOKUP(Table3[[#This Row],[Customer Code]],' Customers'!$A$2:$E$22,4,0)</f>
        <v>Africa</v>
      </c>
      <c r="O184" t="str">
        <f>VLOOKUP(L184,' Customers'!$A$2:$E$22,5,0)</f>
        <v>Male</v>
      </c>
    </row>
    <row r="185" spans="1:15" x14ac:dyDescent="0.2">
      <c r="A185" s="5">
        <v>43891</v>
      </c>
      <c r="B185" t="s">
        <v>56</v>
      </c>
      <c r="C185" t="s">
        <v>20</v>
      </c>
      <c r="D185" t="s">
        <v>103</v>
      </c>
      <c r="E185" t="str">
        <f>VLOOKUP(C185,Staff!$A$2:$C$11,2,0)</f>
        <v>Nina</v>
      </c>
      <c r="F185">
        <v>1774</v>
      </c>
      <c r="G185" s="6">
        <v>8870</v>
      </c>
      <c r="H185" s="6">
        <f t="shared" si="6"/>
        <v>5</v>
      </c>
      <c r="I185" s="6">
        <v>3548</v>
      </c>
      <c r="J185" s="6">
        <f t="shared" si="7"/>
        <v>5322</v>
      </c>
      <c r="K185" s="6">
        <f t="shared" si="8"/>
        <v>3</v>
      </c>
      <c r="L185" t="s">
        <v>21</v>
      </c>
      <c r="M185" t="str">
        <f>VLOOKUP(L185,' Customers'!$A$2:$C$22,3,0)</f>
        <v>Holland</v>
      </c>
      <c r="N185" t="str">
        <f>VLOOKUP(Table3[[#This Row],[Customer Code]],' Customers'!$A$2:$E$22,4,0)</f>
        <v>Europe</v>
      </c>
      <c r="O185" t="str">
        <f>VLOOKUP(L185,' Customers'!$A$2:$E$22,5,0)</f>
        <v>Male</v>
      </c>
    </row>
    <row r="186" spans="1:15" x14ac:dyDescent="0.2">
      <c r="A186" s="5">
        <v>44105</v>
      </c>
      <c r="B186" t="s">
        <v>56</v>
      </c>
      <c r="C186" t="s">
        <v>7</v>
      </c>
      <c r="D186" t="s">
        <v>99</v>
      </c>
      <c r="E186" t="str">
        <f>VLOOKUP(C186,Staff!$A$2:$C$11,2,0)</f>
        <v>Peter</v>
      </c>
      <c r="F186">
        <v>2009</v>
      </c>
      <c r="G186" s="6">
        <v>10045</v>
      </c>
      <c r="H186" s="6">
        <f t="shared" si="6"/>
        <v>5</v>
      </c>
      <c r="I186" s="6">
        <v>4018</v>
      </c>
      <c r="J186" s="6">
        <f t="shared" si="7"/>
        <v>6027</v>
      </c>
      <c r="K186" s="6">
        <f t="shared" si="8"/>
        <v>3</v>
      </c>
      <c r="L186" t="s">
        <v>47</v>
      </c>
      <c r="M186" t="str">
        <f>VLOOKUP(L186,' Customers'!$A$2:$C$22,3,0)</f>
        <v>Holland</v>
      </c>
      <c r="N186" t="str">
        <f>VLOOKUP(Table3[[#This Row],[Customer Code]],' Customers'!$A$2:$E$22,4,0)</f>
        <v>Europe</v>
      </c>
      <c r="O186" t="str">
        <f>VLOOKUP(L186,' Customers'!$A$2:$E$22,5,0)</f>
        <v>Male</v>
      </c>
    </row>
    <row r="187" spans="1:15" x14ac:dyDescent="0.2">
      <c r="A187" s="5">
        <v>43831</v>
      </c>
      <c r="B187" t="s">
        <v>56</v>
      </c>
      <c r="C187" t="s">
        <v>36</v>
      </c>
      <c r="D187" t="s">
        <v>108</v>
      </c>
      <c r="E187" t="str">
        <f>VLOOKUP(C187,Staff!$A$2:$C$11,2,0)</f>
        <v>Emilie</v>
      </c>
      <c r="F187">
        <v>4251</v>
      </c>
      <c r="G187" s="6">
        <v>21255</v>
      </c>
      <c r="H187" s="6">
        <f t="shared" si="6"/>
        <v>5</v>
      </c>
      <c r="I187" s="6">
        <v>8502</v>
      </c>
      <c r="J187" s="6">
        <f t="shared" si="7"/>
        <v>12753</v>
      </c>
      <c r="K187" s="6">
        <f t="shared" si="8"/>
        <v>3</v>
      </c>
      <c r="L187" t="s">
        <v>46</v>
      </c>
      <c r="M187" t="str">
        <f>VLOOKUP(L187,' Customers'!$A$2:$C$22,3,0)</f>
        <v>Cameroon</v>
      </c>
      <c r="N187" t="str">
        <f>VLOOKUP(Table3[[#This Row],[Customer Code]],' Customers'!$A$2:$E$22,4,0)</f>
        <v>Africa</v>
      </c>
      <c r="O187" t="str">
        <f>VLOOKUP(L187,' Customers'!$A$2:$E$22,5,0)</f>
        <v>Female</v>
      </c>
    </row>
    <row r="188" spans="1:15" x14ac:dyDescent="0.2">
      <c r="A188" s="5">
        <v>44075</v>
      </c>
      <c r="B188" t="s">
        <v>56</v>
      </c>
      <c r="C188" t="s">
        <v>7</v>
      </c>
      <c r="D188" t="s">
        <v>99</v>
      </c>
      <c r="E188" t="str">
        <f>VLOOKUP(C188,Staff!$A$2:$C$11,2,0)</f>
        <v>Peter</v>
      </c>
      <c r="F188">
        <v>218</v>
      </c>
      <c r="G188" s="6">
        <v>1090</v>
      </c>
      <c r="H188" s="6">
        <f t="shared" si="6"/>
        <v>5</v>
      </c>
      <c r="I188" s="6">
        <v>436</v>
      </c>
      <c r="J188" s="6">
        <f t="shared" si="7"/>
        <v>654</v>
      </c>
      <c r="K188" s="6">
        <f t="shared" si="8"/>
        <v>3</v>
      </c>
      <c r="L188" t="s">
        <v>47</v>
      </c>
      <c r="M188" t="str">
        <f>VLOOKUP(L188,' Customers'!$A$2:$C$22,3,0)</f>
        <v>Holland</v>
      </c>
      <c r="N188" t="str">
        <f>VLOOKUP(Table3[[#This Row],[Customer Code]],' Customers'!$A$2:$E$22,4,0)</f>
        <v>Europe</v>
      </c>
      <c r="O188" t="str">
        <f>VLOOKUP(L188,' Customers'!$A$2:$E$22,5,0)</f>
        <v>Male</v>
      </c>
    </row>
    <row r="189" spans="1:15" x14ac:dyDescent="0.2">
      <c r="A189" s="5">
        <v>44075</v>
      </c>
      <c r="B189" t="s">
        <v>56</v>
      </c>
      <c r="C189" t="s">
        <v>7</v>
      </c>
      <c r="D189" t="s">
        <v>99</v>
      </c>
      <c r="E189" t="str">
        <f>VLOOKUP(C189,Staff!$A$2:$C$11,2,0)</f>
        <v>Peter</v>
      </c>
      <c r="F189">
        <v>2074</v>
      </c>
      <c r="G189" s="6">
        <v>10370</v>
      </c>
      <c r="H189" s="6">
        <f t="shared" si="6"/>
        <v>5</v>
      </c>
      <c r="I189" s="6">
        <v>4148</v>
      </c>
      <c r="J189" s="6">
        <f t="shared" si="7"/>
        <v>6222</v>
      </c>
      <c r="K189" s="6">
        <f t="shared" si="8"/>
        <v>3</v>
      </c>
      <c r="L189" t="s">
        <v>9</v>
      </c>
      <c r="M189" t="str">
        <f>VLOOKUP(L189,' Customers'!$A$2:$C$22,3,0)</f>
        <v>USA</v>
      </c>
      <c r="N189" t="str">
        <f>VLOOKUP(Table3[[#This Row],[Customer Code]],' Customers'!$A$2:$E$22,4,0)</f>
        <v>N. America</v>
      </c>
      <c r="O189" t="str">
        <f>VLOOKUP(L189,' Customers'!$A$2:$E$22,5,0)</f>
        <v>Male</v>
      </c>
    </row>
    <row r="190" spans="1:15" x14ac:dyDescent="0.2">
      <c r="A190" s="5">
        <v>44166</v>
      </c>
      <c r="B190" t="s">
        <v>56</v>
      </c>
      <c r="C190" t="s">
        <v>17</v>
      </c>
      <c r="D190" t="s">
        <v>101</v>
      </c>
      <c r="E190" t="str">
        <f>VLOOKUP(C190,Staff!$A$2:$C$11,2,0)</f>
        <v>Rachael</v>
      </c>
      <c r="F190">
        <v>2431</v>
      </c>
      <c r="G190" s="6">
        <v>12155</v>
      </c>
      <c r="H190" s="6">
        <f t="shared" si="6"/>
        <v>5</v>
      </c>
      <c r="I190" s="6">
        <v>4862</v>
      </c>
      <c r="J190" s="6">
        <f t="shared" si="7"/>
        <v>7293</v>
      </c>
      <c r="K190" s="6">
        <f t="shared" si="8"/>
        <v>3</v>
      </c>
      <c r="L190" t="s">
        <v>40</v>
      </c>
      <c r="M190" t="str">
        <f>VLOOKUP(L190,' Customers'!$A$2:$C$22,3,0)</f>
        <v>USA</v>
      </c>
      <c r="N190" t="str">
        <f>VLOOKUP(Table3[[#This Row],[Customer Code]],' Customers'!$A$2:$E$22,4,0)</f>
        <v>N. America</v>
      </c>
      <c r="O190" t="str">
        <f>VLOOKUP(L190,' Customers'!$A$2:$E$22,5,0)</f>
        <v>Male</v>
      </c>
    </row>
    <row r="191" spans="1:15" x14ac:dyDescent="0.2">
      <c r="A191" s="5">
        <v>43952</v>
      </c>
      <c r="B191" t="s">
        <v>56</v>
      </c>
      <c r="C191" t="s">
        <v>7</v>
      </c>
      <c r="D191" t="s">
        <v>99</v>
      </c>
      <c r="E191" t="str">
        <f>VLOOKUP(C191,Staff!$A$2:$C$11,2,0)</f>
        <v>Peter</v>
      </c>
      <c r="F191">
        <v>1702</v>
      </c>
      <c r="G191" s="6">
        <v>8510</v>
      </c>
      <c r="H191" s="6">
        <f t="shared" si="6"/>
        <v>5</v>
      </c>
      <c r="I191" s="6">
        <v>3404</v>
      </c>
      <c r="J191" s="6">
        <f t="shared" si="7"/>
        <v>5106</v>
      </c>
      <c r="K191" s="6">
        <f t="shared" si="8"/>
        <v>3</v>
      </c>
      <c r="L191" t="s">
        <v>47</v>
      </c>
      <c r="M191" t="str">
        <f>VLOOKUP(L191,' Customers'!$A$2:$C$22,3,0)</f>
        <v>Holland</v>
      </c>
      <c r="N191" t="str">
        <f>VLOOKUP(Table3[[#This Row],[Customer Code]],' Customers'!$A$2:$E$22,4,0)</f>
        <v>Europe</v>
      </c>
      <c r="O191" t="str">
        <f>VLOOKUP(L191,' Customers'!$A$2:$E$22,5,0)</f>
        <v>Male</v>
      </c>
    </row>
    <row r="192" spans="1:15" x14ac:dyDescent="0.2">
      <c r="A192" s="5">
        <v>43952</v>
      </c>
      <c r="B192" t="s">
        <v>56</v>
      </c>
      <c r="C192" t="s">
        <v>7</v>
      </c>
      <c r="D192" t="s">
        <v>62</v>
      </c>
      <c r="E192" t="str">
        <f>VLOOKUP(C192,Staff!$A$2:$C$11,2,0)</f>
        <v>Peter</v>
      </c>
      <c r="F192">
        <v>257</v>
      </c>
      <c r="G192" s="6">
        <v>1285</v>
      </c>
      <c r="H192" s="6">
        <f t="shared" si="6"/>
        <v>5</v>
      </c>
      <c r="I192" s="6">
        <v>514</v>
      </c>
      <c r="J192" s="6">
        <f t="shared" si="7"/>
        <v>771</v>
      </c>
      <c r="K192" s="6">
        <f t="shared" si="8"/>
        <v>3</v>
      </c>
      <c r="L192" t="s">
        <v>47</v>
      </c>
      <c r="M192" t="str">
        <f>VLOOKUP(L192,' Customers'!$A$2:$C$22,3,0)</f>
        <v>Holland</v>
      </c>
      <c r="N192" t="str">
        <f>VLOOKUP(Table3[[#This Row],[Customer Code]],' Customers'!$A$2:$E$22,4,0)</f>
        <v>Europe</v>
      </c>
      <c r="O192" t="str">
        <f>VLOOKUP(L192,' Customers'!$A$2:$E$22,5,0)</f>
        <v>Male</v>
      </c>
    </row>
    <row r="193" spans="1:15" x14ac:dyDescent="0.2">
      <c r="A193" s="5">
        <v>43983</v>
      </c>
      <c r="B193" t="s">
        <v>56</v>
      </c>
      <c r="C193" t="s">
        <v>24</v>
      </c>
      <c r="D193" t="s">
        <v>64</v>
      </c>
      <c r="E193" t="str">
        <f>VLOOKUP(C193,Staff!$A$2:$C$11,2,0)</f>
        <v>Cynthia</v>
      </c>
      <c r="F193">
        <v>1094</v>
      </c>
      <c r="G193" s="6">
        <v>5470</v>
      </c>
      <c r="H193" s="6">
        <f t="shared" si="6"/>
        <v>5</v>
      </c>
      <c r="I193" s="6">
        <v>2188</v>
      </c>
      <c r="J193" s="6">
        <f t="shared" si="7"/>
        <v>3282</v>
      </c>
      <c r="K193" s="6">
        <f t="shared" si="8"/>
        <v>3</v>
      </c>
      <c r="L193" t="s">
        <v>42</v>
      </c>
      <c r="M193" t="str">
        <f>VLOOKUP(L193,' Customers'!$A$2:$C$22,3,0)</f>
        <v>Brazil</v>
      </c>
      <c r="N193" t="str">
        <f>VLOOKUP(Table3[[#This Row],[Customer Code]],' Customers'!$A$2:$E$22,4,0)</f>
        <v>S. America</v>
      </c>
      <c r="O193" t="str">
        <f>VLOOKUP(L193,' Customers'!$A$2:$E$22,5,0)</f>
        <v>Female</v>
      </c>
    </row>
    <row r="194" spans="1:15" x14ac:dyDescent="0.2">
      <c r="A194" s="5">
        <v>43831</v>
      </c>
      <c r="B194" t="s">
        <v>56</v>
      </c>
      <c r="C194" t="s">
        <v>12</v>
      </c>
      <c r="D194" t="s">
        <v>110</v>
      </c>
      <c r="E194" t="str">
        <f>VLOOKUP(C194,Staff!$A$2:$C$11,2,0)</f>
        <v>Mary</v>
      </c>
      <c r="F194">
        <v>873</v>
      </c>
      <c r="G194" s="6">
        <v>4365</v>
      </c>
      <c r="H194" s="6">
        <f t="shared" si="6"/>
        <v>5</v>
      </c>
      <c r="I194" s="6">
        <v>1746</v>
      </c>
      <c r="J194" s="6">
        <f t="shared" si="7"/>
        <v>2619</v>
      </c>
      <c r="K194" s="6">
        <f t="shared" si="8"/>
        <v>3</v>
      </c>
      <c r="L194" t="s">
        <v>48</v>
      </c>
      <c r="M194" t="str">
        <f>VLOOKUP(L194,' Customers'!$A$2:$C$22,3,0)</f>
        <v>Nigeria</v>
      </c>
      <c r="N194" t="str">
        <f>VLOOKUP(Table3[[#This Row],[Customer Code]],' Customers'!$A$2:$E$22,4,0)</f>
        <v>Africa</v>
      </c>
      <c r="O194" t="str">
        <f>VLOOKUP(L194,' Customers'!$A$2:$E$22,5,0)</f>
        <v>Female</v>
      </c>
    </row>
    <row r="195" spans="1:15" x14ac:dyDescent="0.2">
      <c r="A195" s="5">
        <v>44013</v>
      </c>
      <c r="B195" t="s">
        <v>56</v>
      </c>
      <c r="C195" t="s">
        <v>24</v>
      </c>
      <c r="D195" t="s">
        <v>104</v>
      </c>
      <c r="E195" t="str">
        <f>VLOOKUP(C195,Staff!$A$2:$C$11,2,0)</f>
        <v>Cynthia</v>
      </c>
      <c r="F195">
        <v>2105</v>
      </c>
      <c r="G195" s="6">
        <v>10525</v>
      </c>
      <c r="H195" s="6">
        <f t="shared" ref="H195:H258" si="9">G195/F195</f>
        <v>5</v>
      </c>
      <c r="I195" s="6">
        <v>4210</v>
      </c>
      <c r="J195" s="6">
        <f t="shared" ref="J195:J258" si="10">G195-I195</f>
        <v>6315</v>
      </c>
      <c r="K195" s="6">
        <f t="shared" ref="K195:K258" si="11">J195/F195</f>
        <v>3</v>
      </c>
      <c r="L195" t="s">
        <v>25</v>
      </c>
      <c r="M195" t="str">
        <f>VLOOKUP(L195,' Customers'!$A$2:$C$22,3,0)</f>
        <v>Japan</v>
      </c>
      <c r="N195" t="str">
        <f>VLOOKUP(Table3[[#This Row],[Customer Code]],' Customers'!$A$2:$E$22,4,0)</f>
        <v>Asia</v>
      </c>
      <c r="O195" t="str">
        <f>VLOOKUP(L195,' Customers'!$A$2:$E$22,5,0)</f>
        <v>Female</v>
      </c>
    </row>
    <row r="196" spans="1:15" x14ac:dyDescent="0.2">
      <c r="A196" s="5">
        <v>44013</v>
      </c>
      <c r="B196" t="s">
        <v>56</v>
      </c>
      <c r="C196" t="s">
        <v>36</v>
      </c>
      <c r="D196" t="s">
        <v>108</v>
      </c>
      <c r="E196" t="str">
        <f>VLOOKUP(C196,Staff!$A$2:$C$11,2,0)</f>
        <v>Emilie</v>
      </c>
      <c r="F196">
        <v>4026</v>
      </c>
      <c r="G196" s="6">
        <v>20130</v>
      </c>
      <c r="H196" s="6">
        <f t="shared" si="9"/>
        <v>5</v>
      </c>
      <c r="I196" s="6">
        <v>8052</v>
      </c>
      <c r="J196" s="6">
        <f t="shared" si="10"/>
        <v>12078</v>
      </c>
      <c r="K196" s="6">
        <f t="shared" si="11"/>
        <v>3</v>
      </c>
      <c r="L196" t="s">
        <v>37</v>
      </c>
      <c r="M196" t="str">
        <f>VLOOKUP(L196,' Customers'!$A$2:$C$22,3,0)</f>
        <v>Uganda</v>
      </c>
      <c r="N196" t="str">
        <f>VLOOKUP(Table3[[#This Row],[Customer Code]],' Customers'!$A$2:$E$22,4,0)</f>
        <v>Africa</v>
      </c>
      <c r="O196" t="str">
        <f>VLOOKUP(L196,' Customers'!$A$2:$E$22,5,0)</f>
        <v>Male</v>
      </c>
    </row>
    <row r="197" spans="1:15" x14ac:dyDescent="0.2">
      <c r="A197" s="5">
        <v>44044</v>
      </c>
      <c r="B197" t="s">
        <v>56</v>
      </c>
      <c r="C197" t="s">
        <v>28</v>
      </c>
      <c r="D197" t="s">
        <v>105</v>
      </c>
      <c r="E197" t="str">
        <f>VLOOKUP(C197,Staff!$A$2:$C$11,2,0)</f>
        <v>Angela</v>
      </c>
      <c r="F197">
        <v>2394</v>
      </c>
      <c r="G197" s="6">
        <v>11970</v>
      </c>
      <c r="H197" s="6">
        <f t="shared" si="9"/>
        <v>5</v>
      </c>
      <c r="I197" s="6">
        <v>4788</v>
      </c>
      <c r="J197" s="6">
        <f t="shared" si="10"/>
        <v>7182</v>
      </c>
      <c r="K197" s="6">
        <f t="shared" si="11"/>
        <v>3</v>
      </c>
      <c r="L197" t="s">
        <v>43</v>
      </c>
      <c r="M197" t="str">
        <f>VLOOKUP(L197,' Customers'!$A$2:$C$22,3,0)</f>
        <v>Togo</v>
      </c>
      <c r="N197" t="str">
        <f>VLOOKUP(Table3[[#This Row],[Customer Code]],' Customers'!$A$2:$E$22,4,0)</f>
        <v>Africa</v>
      </c>
      <c r="O197" t="str">
        <f>VLOOKUP(L197,' Customers'!$A$2:$E$22,5,0)</f>
        <v>Male</v>
      </c>
    </row>
    <row r="198" spans="1:15" x14ac:dyDescent="0.2">
      <c r="A198" s="5">
        <v>44136</v>
      </c>
      <c r="B198" t="s">
        <v>56</v>
      </c>
      <c r="C198" t="s">
        <v>20</v>
      </c>
      <c r="D198" t="s">
        <v>26</v>
      </c>
      <c r="E198" t="str">
        <f>VLOOKUP(C198,Staff!$A$2:$C$11,2,0)</f>
        <v>Nina</v>
      </c>
      <c r="F198">
        <v>1366</v>
      </c>
      <c r="G198" s="6">
        <v>6830</v>
      </c>
      <c r="H198" s="6">
        <f t="shared" si="9"/>
        <v>5</v>
      </c>
      <c r="I198" s="6">
        <v>2732</v>
      </c>
      <c r="J198" s="6">
        <f t="shared" si="10"/>
        <v>4098</v>
      </c>
      <c r="K198" s="6">
        <f t="shared" si="11"/>
        <v>3</v>
      </c>
      <c r="L198" t="s">
        <v>21</v>
      </c>
      <c r="M198" t="str">
        <f>VLOOKUP(L198,' Customers'!$A$2:$C$22,3,0)</f>
        <v>Holland</v>
      </c>
      <c r="N198" t="str">
        <f>VLOOKUP(Table3[[#This Row],[Customer Code]],' Customers'!$A$2:$E$22,4,0)</f>
        <v>Europe</v>
      </c>
      <c r="O198" t="str">
        <f>VLOOKUP(L198,' Customers'!$A$2:$E$22,5,0)</f>
        <v>Male</v>
      </c>
    </row>
    <row r="199" spans="1:15" x14ac:dyDescent="0.2">
      <c r="A199" s="5">
        <v>43983</v>
      </c>
      <c r="B199" t="s">
        <v>56</v>
      </c>
      <c r="C199" t="s">
        <v>7</v>
      </c>
      <c r="D199" t="s">
        <v>99</v>
      </c>
      <c r="E199" t="str">
        <f>VLOOKUP(C199,Staff!$A$2:$C$11,2,0)</f>
        <v>Peter</v>
      </c>
      <c r="F199">
        <v>2632</v>
      </c>
      <c r="G199" s="6">
        <v>13160</v>
      </c>
      <c r="H199" s="6">
        <f t="shared" si="9"/>
        <v>5</v>
      </c>
      <c r="I199" s="6">
        <v>5264</v>
      </c>
      <c r="J199" s="6">
        <f t="shared" si="10"/>
        <v>7896</v>
      </c>
      <c r="K199" s="6">
        <f t="shared" si="11"/>
        <v>3</v>
      </c>
      <c r="L199" t="s">
        <v>38</v>
      </c>
      <c r="M199" t="str">
        <f>VLOOKUP(L199,' Customers'!$A$2:$C$22,3,0)</f>
        <v>Japan</v>
      </c>
      <c r="N199" t="str">
        <f>VLOOKUP(Table3[[#This Row],[Customer Code]],' Customers'!$A$2:$E$22,4,0)</f>
        <v>Asia</v>
      </c>
      <c r="O199" t="str">
        <f>VLOOKUP(L199,' Customers'!$A$2:$E$22,5,0)</f>
        <v>Female</v>
      </c>
    </row>
    <row r="200" spans="1:15" x14ac:dyDescent="0.2">
      <c r="A200" s="5">
        <v>43983</v>
      </c>
      <c r="B200" t="s">
        <v>56</v>
      </c>
      <c r="C200" t="s">
        <v>24</v>
      </c>
      <c r="D200" t="s">
        <v>104</v>
      </c>
      <c r="E200" t="str">
        <f>VLOOKUP(C200,Staff!$A$2:$C$11,2,0)</f>
        <v>Cynthia</v>
      </c>
      <c r="F200">
        <v>1583</v>
      </c>
      <c r="G200" s="6">
        <v>7915</v>
      </c>
      <c r="H200" s="6">
        <f t="shared" si="9"/>
        <v>5</v>
      </c>
      <c r="I200" s="6">
        <v>3166</v>
      </c>
      <c r="J200" s="6">
        <f t="shared" si="10"/>
        <v>4749</v>
      </c>
      <c r="K200" s="6">
        <f t="shared" si="11"/>
        <v>3</v>
      </c>
      <c r="L200" t="s">
        <v>42</v>
      </c>
      <c r="M200" t="str">
        <f>VLOOKUP(L200,' Customers'!$A$2:$C$22,3,0)</f>
        <v>Brazil</v>
      </c>
      <c r="N200" t="str">
        <f>VLOOKUP(Table3[[#This Row],[Customer Code]],' Customers'!$A$2:$E$22,4,0)</f>
        <v>S. America</v>
      </c>
      <c r="O200" t="str">
        <f>VLOOKUP(L200,' Customers'!$A$2:$E$22,5,0)</f>
        <v>Female</v>
      </c>
    </row>
    <row r="201" spans="1:15" x14ac:dyDescent="0.2">
      <c r="A201" s="5">
        <v>44105</v>
      </c>
      <c r="B201" t="s">
        <v>56</v>
      </c>
      <c r="C201" t="s">
        <v>17</v>
      </c>
      <c r="D201" t="s">
        <v>101</v>
      </c>
      <c r="E201" t="str">
        <f>VLOOKUP(C201,Staff!$A$2:$C$11,2,0)</f>
        <v>Rachael</v>
      </c>
      <c r="F201">
        <v>1565</v>
      </c>
      <c r="G201" s="6">
        <v>7825</v>
      </c>
      <c r="H201" s="6">
        <f t="shared" si="9"/>
        <v>5</v>
      </c>
      <c r="I201" s="6">
        <v>3130</v>
      </c>
      <c r="J201" s="6">
        <f t="shared" si="10"/>
        <v>4695</v>
      </c>
      <c r="K201" s="6">
        <f t="shared" si="11"/>
        <v>3</v>
      </c>
      <c r="L201" t="s">
        <v>18</v>
      </c>
      <c r="M201" t="str">
        <f>VLOOKUP(L201,' Customers'!$A$2:$C$22,3,0)</f>
        <v>Cameroon</v>
      </c>
      <c r="N201" t="str">
        <f>VLOOKUP(Table3[[#This Row],[Customer Code]],' Customers'!$A$2:$E$22,4,0)</f>
        <v>Africa</v>
      </c>
      <c r="O201" t="str">
        <f>VLOOKUP(L201,' Customers'!$A$2:$E$22,5,0)</f>
        <v>Female</v>
      </c>
    </row>
    <row r="202" spans="1:15" x14ac:dyDescent="0.2">
      <c r="A202" s="5">
        <v>44105</v>
      </c>
      <c r="B202" t="s">
        <v>56</v>
      </c>
      <c r="C202" t="s">
        <v>12</v>
      </c>
      <c r="D202" t="s">
        <v>100</v>
      </c>
      <c r="E202" t="str">
        <f>VLOOKUP(C202,Staff!$A$2:$C$11,2,0)</f>
        <v>Mary</v>
      </c>
      <c r="F202">
        <v>1249</v>
      </c>
      <c r="G202" s="6">
        <v>6245</v>
      </c>
      <c r="H202" s="6">
        <f t="shared" si="9"/>
        <v>5</v>
      </c>
      <c r="I202" s="6">
        <v>2498</v>
      </c>
      <c r="J202" s="6">
        <f t="shared" si="10"/>
        <v>3747</v>
      </c>
      <c r="K202" s="6">
        <f t="shared" si="11"/>
        <v>3</v>
      </c>
      <c r="L202" t="s">
        <v>39</v>
      </c>
      <c r="M202" t="str">
        <f>VLOOKUP(L202,' Customers'!$A$2:$C$22,3,0)</f>
        <v>Cameroon</v>
      </c>
      <c r="N202" t="str">
        <f>VLOOKUP(Table3[[#This Row],[Customer Code]],' Customers'!$A$2:$E$22,4,0)</f>
        <v>Africa</v>
      </c>
      <c r="O202" t="str">
        <f>VLOOKUP(L202,' Customers'!$A$2:$E$22,5,0)</f>
        <v>Male</v>
      </c>
    </row>
    <row r="203" spans="1:15" x14ac:dyDescent="0.2">
      <c r="A203" s="5">
        <v>43891</v>
      </c>
      <c r="B203" t="s">
        <v>56</v>
      </c>
      <c r="C203" t="s">
        <v>7</v>
      </c>
      <c r="D203" t="s">
        <v>99</v>
      </c>
      <c r="E203" t="str">
        <f>VLOOKUP(C203,Staff!$A$2:$C$11,2,0)</f>
        <v>Peter</v>
      </c>
      <c r="F203">
        <v>2428</v>
      </c>
      <c r="G203" s="6">
        <v>12140</v>
      </c>
      <c r="H203" s="6">
        <f t="shared" si="9"/>
        <v>5</v>
      </c>
      <c r="I203" s="6">
        <v>4856</v>
      </c>
      <c r="J203" s="6">
        <f t="shared" si="10"/>
        <v>7284</v>
      </c>
      <c r="K203" s="6">
        <f t="shared" si="11"/>
        <v>3</v>
      </c>
      <c r="L203" t="s">
        <v>47</v>
      </c>
      <c r="M203" t="str">
        <f>VLOOKUP(L203,' Customers'!$A$2:$C$22,3,0)</f>
        <v>Holland</v>
      </c>
      <c r="N203" t="str">
        <f>VLOOKUP(Table3[[#This Row],[Customer Code]],' Customers'!$A$2:$E$22,4,0)</f>
        <v>Europe</v>
      </c>
      <c r="O203" t="str">
        <f>VLOOKUP(L203,' Customers'!$A$2:$E$22,5,0)</f>
        <v>Male</v>
      </c>
    </row>
    <row r="204" spans="1:15" x14ac:dyDescent="0.2">
      <c r="A204" s="5">
        <v>44136</v>
      </c>
      <c r="B204" t="s">
        <v>56</v>
      </c>
      <c r="C204" t="s">
        <v>12</v>
      </c>
      <c r="D204" t="s">
        <v>100</v>
      </c>
      <c r="E204" t="str">
        <f>VLOOKUP(C204,Staff!$A$2:$C$11,2,0)</f>
        <v>Mary</v>
      </c>
      <c r="F204">
        <v>700</v>
      </c>
      <c r="G204" s="6">
        <v>3500</v>
      </c>
      <c r="H204" s="6">
        <f t="shared" si="9"/>
        <v>5</v>
      </c>
      <c r="I204" s="6">
        <v>1400</v>
      </c>
      <c r="J204" s="6">
        <f t="shared" si="10"/>
        <v>2100</v>
      </c>
      <c r="K204" s="6">
        <f t="shared" si="11"/>
        <v>3</v>
      </c>
      <c r="L204" t="s">
        <v>48</v>
      </c>
      <c r="M204" t="str">
        <f>VLOOKUP(L204,' Customers'!$A$2:$C$22,3,0)</f>
        <v>Nigeria</v>
      </c>
      <c r="N204" t="str">
        <f>VLOOKUP(Table3[[#This Row],[Customer Code]],' Customers'!$A$2:$E$22,4,0)</f>
        <v>Africa</v>
      </c>
      <c r="O204" t="str">
        <f>VLOOKUP(L204,' Customers'!$A$2:$E$22,5,0)</f>
        <v>Female</v>
      </c>
    </row>
    <row r="205" spans="1:15" x14ac:dyDescent="0.2">
      <c r="A205" s="5">
        <v>43922</v>
      </c>
      <c r="B205" t="s">
        <v>56</v>
      </c>
      <c r="C205" t="s">
        <v>7</v>
      </c>
      <c r="D205" t="s">
        <v>99</v>
      </c>
      <c r="E205" t="str">
        <f>VLOOKUP(C205,Staff!$A$2:$C$11,2,0)</f>
        <v>Peter</v>
      </c>
      <c r="F205">
        <v>1614</v>
      </c>
      <c r="G205" s="6">
        <v>8070</v>
      </c>
      <c r="H205" s="6">
        <f t="shared" si="9"/>
        <v>5</v>
      </c>
      <c r="I205" s="6">
        <v>3228</v>
      </c>
      <c r="J205" s="6">
        <f t="shared" si="10"/>
        <v>4842</v>
      </c>
      <c r="K205" s="6">
        <f t="shared" si="11"/>
        <v>3</v>
      </c>
      <c r="L205" t="s">
        <v>47</v>
      </c>
      <c r="M205" t="str">
        <f>VLOOKUP(L205,' Customers'!$A$2:$C$22,3,0)</f>
        <v>Holland</v>
      </c>
      <c r="N205" t="str">
        <f>VLOOKUP(Table3[[#This Row],[Customer Code]],' Customers'!$A$2:$E$22,4,0)</f>
        <v>Europe</v>
      </c>
      <c r="O205" t="str">
        <f>VLOOKUP(L205,' Customers'!$A$2:$E$22,5,0)</f>
        <v>Male</v>
      </c>
    </row>
    <row r="206" spans="1:15" x14ac:dyDescent="0.2">
      <c r="A206" s="5">
        <v>44044</v>
      </c>
      <c r="B206" t="s">
        <v>56</v>
      </c>
      <c r="C206" t="s">
        <v>20</v>
      </c>
      <c r="D206" t="s">
        <v>103</v>
      </c>
      <c r="E206" t="str">
        <f>VLOOKUP(C206,Staff!$A$2:$C$11,2,0)</f>
        <v>Nina</v>
      </c>
      <c r="F206">
        <v>2559</v>
      </c>
      <c r="G206" s="6">
        <v>12795</v>
      </c>
      <c r="H206" s="6">
        <f t="shared" si="9"/>
        <v>5</v>
      </c>
      <c r="I206" s="6">
        <v>5118</v>
      </c>
      <c r="J206" s="6">
        <f t="shared" si="10"/>
        <v>7677</v>
      </c>
      <c r="K206" s="6">
        <f t="shared" si="11"/>
        <v>3</v>
      </c>
      <c r="L206" t="s">
        <v>41</v>
      </c>
      <c r="M206" t="str">
        <f>VLOOKUP(L206,' Customers'!$A$2:$C$22,3,0)</f>
        <v>Nigeria</v>
      </c>
      <c r="N206" t="str">
        <f>VLOOKUP(Table3[[#This Row],[Customer Code]],' Customers'!$A$2:$E$22,4,0)</f>
        <v>Africa</v>
      </c>
      <c r="O206" t="str">
        <f>VLOOKUP(L206,' Customers'!$A$2:$E$22,5,0)</f>
        <v>Male</v>
      </c>
    </row>
    <row r="207" spans="1:15" x14ac:dyDescent="0.2">
      <c r="A207" s="5">
        <v>43922</v>
      </c>
      <c r="B207" t="s">
        <v>57</v>
      </c>
      <c r="C207" t="s">
        <v>36</v>
      </c>
      <c r="D207" t="s">
        <v>108</v>
      </c>
      <c r="E207" t="str">
        <f>VLOOKUP(C207,Staff!$A$2:$C$11,2,0)</f>
        <v>Emilie</v>
      </c>
      <c r="F207">
        <v>723</v>
      </c>
      <c r="G207" s="6">
        <v>3615</v>
      </c>
      <c r="H207" s="6">
        <f t="shared" si="9"/>
        <v>5</v>
      </c>
      <c r="I207" s="6">
        <v>1446</v>
      </c>
      <c r="J207" s="6">
        <f t="shared" si="10"/>
        <v>2169</v>
      </c>
      <c r="K207" s="6">
        <f t="shared" si="11"/>
        <v>3</v>
      </c>
      <c r="L207" t="s">
        <v>37</v>
      </c>
      <c r="M207" t="str">
        <f>VLOOKUP(L207,' Customers'!$A$2:$C$22,3,0)</f>
        <v>Uganda</v>
      </c>
      <c r="N207" t="str">
        <f>VLOOKUP(Table3[[#This Row],[Customer Code]],' Customers'!$A$2:$E$22,4,0)</f>
        <v>Africa</v>
      </c>
      <c r="O207" t="str">
        <f>VLOOKUP(L207,' Customers'!$A$2:$E$22,5,0)</f>
        <v>Male</v>
      </c>
    </row>
    <row r="208" spans="1:15" x14ac:dyDescent="0.2">
      <c r="A208" s="5">
        <v>43983</v>
      </c>
      <c r="B208" t="s">
        <v>57</v>
      </c>
      <c r="C208" t="s">
        <v>20</v>
      </c>
      <c r="D208" t="s">
        <v>103</v>
      </c>
      <c r="E208" t="str">
        <f>VLOOKUP(C208,Staff!$A$2:$C$11,2,0)</f>
        <v>Nina</v>
      </c>
      <c r="F208">
        <v>2518</v>
      </c>
      <c r="G208" s="6">
        <v>2518</v>
      </c>
      <c r="H208" s="6">
        <f t="shared" si="9"/>
        <v>1</v>
      </c>
      <c r="I208" s="6">
        <v>503.6</v>
      </c>
      <c r="J208" s="6">
        <f t="shared" si="10"/>
        <v>2014.4</v>
      </c>
      <c r="K208" s="6">
        <f t="shared" si="11"/>
        <v>0.8</v>
      </c>
      <c r="L208" t="s">
        <v>21</v>
      </c>
      <c r="M208" t="str">
        <f>VLOOKUP(L208,' Customers'!$A$2:$C$22,3,0)</f>
        <v>Holland</v>
      </c>
      <c r="N208" t="str">
        <f>VLOOKUP(Table3[[#This Row],[Customer Code]],' Customers'!$A$2:$E$22,4,0)</f>
        <v>Europe</v>
      </c>
      <c r="O208" t="str">
        <f>VLOOKUP(L208,' Customers'!$A$2:$E$22,5,0)</f>
        <v>Male</v>
      </c>
    </row>
    <row r="209" spans="1:15" x14ac:dyDescent="0.2">
      <c r="A209" s="5">
        <v>44013</v>
      </c>
      <c r="B209" t="s">
        <v>57</v>
      </c>
      <c r="C209" t="s">
        <v>31</v>
      </c>
      <c r="D209" t="s">
        <v>106</v>
      </c>
      <c r="E209" t="str">
        <f>VLOOKUP(C209,Staff!$A$2:$C$11,2,0)</f>
        <v>Robert</v>
      </c>
      <c r="F209">
        <v>2666</v>
      </c>
      <c r="G209" s="6">
        <v>2666</v>
      </c>
      <c r="H209" s="6">
        <f t="shared" si="9"/>
        <v>1</v>
      </c>
      <c r="I209" s="6">
        <v>533.20000000000005</v>
      </c>
      <c r="J209" s="6">
        <f t="shared" si="10"/>
        <v>2132.8000000000002</v>
      </c>
      <c r="K209" s="6">
        <f t="shared" si="11"/>
        <v>0.8</v>
      </c>
      <c r="L209" t="s">
        <v>44</v>
      </c>
      <c r="M209" t="str">
        <f>VLOOKUP(L209,' Customers'!$A$2:$C$22,3,0)</f>
        <v>USA</v>
      </c>
      <c r="N209" t="str">
        <f>VLOOKUP(Table3[[#This Row],[Customer Code]],' Customers'!$A$2:$E$22,4,0)</f>
        <v>N. America</v>
      </c>
      <c r="O209" t="str">
        <f>VLOOKUP(L209,' Customers'!$A$2:$E$22,5,0)</f>
        <v>Male</v>
      </c>
    </row>
    <row r="210" spans="1:15" x14ac:dyDescent="0.2">
      <c r="A210" s="5">
        <v>44044</v>
      </c>
      <c r="B210" t="s">
        <v>57</v>
      </c>
      <c r="C210" t="s">
        <v>17</v>
      </c>
      <c r="D210" t="s">
        <v>101</v>
      </c>
      <c r="E210" t="str">
        <f>VLOOKUP(C210,Staff!$A$2:$C$11,2,0)</f>
        <v>Rachael</v>
      </c>
      <c r="F210">
        <v>1830</v>
      </c>
      <c r="G210" s="6">
        <v>1830</v>
      </c>
      <c r="H210" s="6">
        <f t="shared" si="9"/>
        <v>1</v>
      </c>
      <c r="I210" s="6">
        <v>366</v>
      </c>
      <c r="J210" s="6">
        <f t="shared" si="10"/>
        <v>1464</v>
      </c>
      <c r="K210" s="6">
        <f t="shared" si="11"/>
        <v>0.8</v>
      </c>
      <c r="L210" t="s">
        <v>18</v>
      </c>
      <c r="M210" t="str">
        <f>VLOOKUP(L210,' Customers'!$A$2:$C$22,3,0)</f>
        <v>Cameroon</v>
      </c>
      <c r="N210" t="str">
        <f>VLOOKUP(Table3[[#This Row],[Customer Code]],' Customers'!$A$2:$E$22,4,0)</f>
        <v>Africa</v>
      </c>
      <c r="O210" t="str">
        <f>VLOOKUP(L210,' Customers'!$A$2:$E$22,5,0)</f>
        <v>Female</v>
      </c>
    </row>
    <row r="211" spans="1:15" x14ac:dyDescent="0.2">
      <c r="A211" s="5">
        <v>43891</v>
      </c>
      <c r="B211" t="s">
        <v>57</v>
      </c>
      <c r="C211" t="s">
        <v>12</v>
      </c>
      <c r="D211" t="s">
        <v>100</v>
      </c>
      <c r="E211" t="str">
        <f>VLOOKUP(C211,Staff!$A$2:$C$11,2,0)</f>
        <v>Mary</v>
      </c>
      <c r="F211">
        <v>1967</v>
      </c>
      <c r="G211" s="6">
        <v>1967</v>
      </c>
      <c r="H211" s="6">
        <f t="shared" si="9"/>
        <v>1</v>
      </c>
      <c r="I211" s="6">
        <v>393.4</v>
      </c>
      <c r="J211" s="6">
        <f t="shared" si="10"/>
        <v>1573.6</v>
      </c>
      <c r="K211" s="6">
        <f t="shared" si="11"/>
        <v>0.79999999999999993</v>
      </c>
      <c r="L211" t="s">
        <v>48</v>
      </c>
      <c r="M211" t="str">
        <f>VLOOKUP(L211,' Customers'!$A$2:$C$22,3,0)</f>
        <v>Nigeria</v>
      </c>
      <c r="N211" t="str">
        <f>VLOOKUP(Table3[[#This Row],[Customer Code]],' Customers'!$A$2:$E$22,4,0)</f>
        <v>Africa</v>
      </c>
      <c r="O211" t="str">
        <f>VLOOKUP(L211,' Customers'!$A$2:$E$22,5,0)</f>
        <v>Female</v>
      </c>
    </row>
    <row r="212" spans="1:15" x14ac:dyDescent="0.2">
      <c r="A212" s="5">
        <v>43862</v>
      </c>
      <c r="B212" t="s">
        <v>57</v>
      </c>
      <c r="C212" t="s">
        <v>31</v>
      </c>
      <c r="D212" t="s">
        <v>30</v>
      </c>
      <c r="E212" t="str">
        <f>VLOOKUP(C212,Staff!$A$2:$C$11,2,0)</f>
        <v>Robert</v>
      </c>
      <c r="F212">
        <v>488</v>
      </c>
      <c r="G212" s="6">
        <v>488</v>
      </c>
      <c r="H212" s="6">
        <f t="shared" si="9"/>
        <v>1</v>
      </c>
      <c r="I212" s="6">
        <v>97.6</v>
      </c>
      <c r="J212" s="6">
        <f t="shared" si="10"/>
        <v>390.4</v>
      </c>
      <c r="K212" s="6">
        <f t="shared" si="11"/>
        <v>0.79999999999999993</v>
      </c>
      <c r="L212" t="s">
        <v>44</v>
      </c>
      <c r="M212" t="str">
        <f>VLOOKUP(L212,' Customers'!$A$2:$C$22,3,0)</f>
        <v>USA</v>
      </c>
      <c r="N212" t="str">
        <f>VLOOKUP(Table3[[#This Row],[Customer Code]],' Customers'!$A$2:$E$22,4,0)</f>
        <v>N. America</v>
      </c>
      <c r="O212" t="str">
        <f>VLOOKUP(L212,' Customers'!$A$2:$E$22,5,0)</f>
        <v>Male</v>
      </c>
    </row>
    <row r="213" spans="1:15" x14ac:dyDescent="0.2">
      <c r="A213" s="5">
        <v>43983</v>
      </c>
      <c r="B213" t="s">
        <v>57</v>
      </c>
      <c r="C213" t="s">
        <v>12</v>
      </c>
      <c r="D213" t="s">
        <v>100</v>
      </c>
      <c r="E213" t="str">
        <f>VLOOKUP(C213,Staff!$A$2:$C$11,2,0)</f>
        <v>Mary</v>
      </c>
      <c r="F213">
        <v>708</v>
      </c>
      <c r="G213" s="6">
        <v>708</v>
      </c>
      <c r="H213" s="6">
        <f t="shared" si="9"/>
        <v>1</v>
      </c>
      <c r="I213" s="6">
        <v>141.6</v>
      </c>
      <c r="J213" s="6">
        <f t="shared" si="10"/>
        <v>566.4</v>
      </c>
      <c r="K213" s="6">
        <f t="shared" si="11"/>
        <v>0.79999999999999993</v>
      </c>
      <c r="L213" t="s">
        <v>39</v>
      </c>
      <c r="M213" t="str">
        <f>VLOOKUP(L213,' Customers'!$A$2:$C$22,3,0)</f>
        <v>Cameroon</v>
      </c>
      <c r="N213" t="str">
        <f>VLOOKUP(Table3[[#This Row],[Customer Code]],' Customers'!$A$2:$E$22,4,0)</f>
        <v>Africa</v>
      </c>
      <c r="O213" t="str">
        <f>VLOOKUP(L213,' Customers'!$A$2:$E$22,5,0)</f>
        <v>Male</v>
      </c>
    </row>
    <row r="214" spans="1:15" x14ac:dyDescent="0.2">
      <c r="A214" s="5">
        <v>43922</v>
      </c>
      <c r="B214" t="s">
        <v>57</v>
      </c>
      <c r="C214" t="s">
        <v>33</v>
      </c>
      <c r="D214" t="s">
        <v>107</v>
      </c>
      <c r="E214" t="str">
        <f>VLOOKUP(C214,Staff!$A$2:$C$11,2,0)</f>
        <v>Cassie</v>
      </c>
      <c r="F214">
        <v>3803</v>
      </c>
      <c r="G214" s="6">
        <v>3803</v>
      </c>
      <c r="H214" s="6">
        <f t="shared" si="9"/>
        <v>1</v>
      </c>
      <c r="I214" s="6">
        <v>760.6</v>
      </c>
      <c r="J214" s="6">
        <f t="shared" si="10"/>
        <v>3042.4</v>
      </c>
      <c r="K214" s="6">
        <f t="shared" si="11"/>
        <v>0.8</v>
      </c>
      <c r="L214" t="s">
        <v>34</v>
      </c>
      <c r="M214" t="str">
        <f>VLOOKUP(L214,' Customers'!$A$2:$C$22,3,0)</f>
        <v>USA</v>
      </c>
      <c r="N214" t="str">
        <f>VLOOKUP(Table3[[#This Row],[Customer Code]],' Customers'!$A$2:$E$22,4,0)</f>
        <v>N. America</v>
      </c>
      <c r="O214" t="str">
        <f>VLOOKUP(L214,' Customers'!$A$2:$E$22,5,0)</f>
        <v>Female</v>
      </c>
    </row>
    <row r="215" spans="1:15" x14ac:dyDescent="0.2">
      <c r="A215" s="5">
        <v>44136</v>
      </c>
      <c r="B215" t="s">
        <v>57</v>
      </c>
      <c r="C215" t="s">
        <v>36</v>
      </c>
      <c r="D215" t="s">
        <v>67</v>
      </c>
      <c r="E215" t="str">
        <f>VLOOKUP(C215,Staff!$A$2:$C$11,2,0)</f>
        <v>Emilie</v>
      </c>
      <c r="F215">
        <v>2321</v>
      </c>
      <c r="G215" s="6">
        <v>2321</v>
      </c>
      <c r="H215" s="6">
        <f t="shared" si="9"/>
        <v>1</v>
      </c>
      <c r="I215" s="6">
        <v>464.2</v>
      </c>
      <c r="J215" s="6">
        <f t="shared" si="10"/>
        <v>1856.8</v>
      </c>
      <c r="K215" s="6">
        <f t="shared" si="11"/>
        <v>0.79999999999999993</v>
      </c>
      <c r="L215" t="s">
        <v>46</v>
      </c>
      <c r="M215" t="str">
        <f>VLOOKUP(L215,' Customers'!$A$2:$C$22,3,0)</f>
        <v>Cameroon</v>
      </c>
      <c r="N215" t="str">
        <f>VLOOKUP(Table3[[#This Row],[Customer Code]],' Customers'!$A$2:$E$22,4,0)</f>
        <v>Africa</v>
      </c>
      <c r="O215" t="str">
        <f>VLOOKUP(L215,' Customers'!$A$2:$E$22,5,0)</f>
        <v>Female</v>
      </c>
    </row>
    <row r="216" spans="1:15" x14ac:dyDescent="0.2">
      <c r="A216" s="5">
        <v>44105</v>
      </c>
      <c r="B216" t="s">
        <v>57</v>
      </c>
      <c r="C216" t="s">
        <v>20</v>
      </c>
      <c r="D216" t="s">
        <v>103</v>
      </c>
      <c r="E216" t="str">
        <f>VLOOKUP(C216,Staff!$A$2:$C$11,2,0)</f>
        <v>Nina</v>
      </c>
      <c r="F216">
        <v>2734</v>
      </c>
      <c r="G216" s="6">
        <v>2734</v>
      </c>
      <c r="H216" s="6">
        <f t="shared" si="9"/>
        <v>1</v>
      </c>
      <c r="I216" s="6">
        <v>546.79999999999995</v>
      </c>
      <c r="J216" s="6">
        <f t="shared" si="10"/>
        <v>2187.1999999999998</v>
      </c>
      <c r="K216" s="6">
        <f t="shared" si="11"/>
        <v>0.79999999999999993</v>
      </c>
      <c r="L216" t="s">
        <v>41</v>
      </c>
      <c r="M216" t="str">
        <f>VLOOKUP(L216,' Customers'!$A$2:$C$22,3,0)</f>
        <v>Nigeria</v>
      </c>
      <c r="N216" t="str">
        <f>VLOOKUP(Table3[[#This Row],[Customer Code]],' Customers'!$A$2:$E$22,4,0)</f>
        <v>Africa</v>
      </c>
      <c r="O216" t="str">
        <f>VLOOKUP(L216,' Customers'!$A$2:$E$22,5,0)</f>
        <v>Male</v>
      </c>
    </row>
    <row r="217" spans="1:15" x14ac:dyDescent="0.2">
      <c r="A217" s="5">
        <v>44105</v>
      </c>
      <c r="B217" t="s">
        <v>57</v>
      </c>
      <c r="C217" t="s">
        <v>7</v>
      </c>
      <c r="D217" t="s">
        <v>99</v>
      </c>
      <c r="E217" t="str">
        <f>VLOOKUP(C217,Staff!$A$2:$C$11,2,0)</f>
        <v>Peter</v>
      </c>
      <c r="F217">
        <v>1249</v>
      </c>
      <c r="G217" s="6">
        <v>1249</v>
      </c>
      <c r="H217" s="6">
        <f t="shared" si="9"/>
        <v>1</v>
      </c>
      <c r="I217" s="6">
        <v>249.8</v>
      </c>
      <c r="J217" s="6">
        <f t="shared" si="10"/>
        <v>999.2</v>
      </c>
      <c r="K217" s="6">
        <f t="shared" si="11"/>
        <v>0.8</v>
      </c>
      <c r="L217" t="s">
        <v>47</v>
      </c>
      <c r="M217" t="str">
        <f>VLOOKUP(L217,' Customers'!$A$2:$C$22,3,0)</f>
        <v>Holland</v>
      </c>
      <c r="N217" t="str">
        <f>VLOOKUP(Table3[[#This Row],[Customer Code]],' Customers'!$A$2:$E$22,4,0)</f>
        <v>Europe</v>
      </c>
      <c r="O217" t="str">
        <f>VLOOKUP(L217,' Customers'!$A$2:$E$22,5,0)</f>
        <v>Male</v>
      </c>
    </row>
    <row r="218" spans="1:15" x14ac:dyDescent="0.2">
      <c r="A218" s="5">
        <v>43831</v>
      </c>
      <c r="B218" t="s">
        <v>57</v>
      </c>
      <c r="C218" t="s">
        <v>36</v>
      </c>
      <c r="D218" t="s">
        <v>108</v>
      </c>
      <c r="E218" t="str">
        <f>VLOOKUP(C218,Staff!$A$2:$C$11,2,0)</f>
        <v>Emilie</v>
      </c>
      <c r="F218">
        <v>2228</v>
      </c>
      <c r="G218" s="6">
        <v>2228</v>
      </c>
      <c r="H218" s="6">
        <f t="shared" si="9"/>
        <v>1</v>
      </c>
      <c r="I218" s="6">
        <v>445.6</v>
      </c>
      <c r="J218" s="6">
        <f t="shared" si="10"/>
        <v>1782.4</v>
      </c>
      <c r="K218" s="6">
        <f t="shared" si="11"/>
        <v>0.8</v>
      </c>
      <c r="L218" t="s">
        <v>46</v>
      </c>
      <c r="M218" t="str">
        <f>VLOOKUP(L218,' Customers'!$A$2:$C$22,3,0)</f>
        <v>Cameroon</v>
      </c>
      <c r="N218" t="str">
        <f>VLOOKUP(Table3[[#This Row],[Customer Code]],' Customers'!$A$2:$E$22,4,0)</f>
        <v>Africa</v>
      </c>
      <c r="O218" t="str">
        <f>VLOOKUP(L218,' Customers'!$A$2:$E$22,5,0)</f>
        <v>Female</v>
      </c>
    </row>
    <row r="219" spans="1:15" x14ac:dyDescent="0.2">
      <c r="A219" s="5">
        <v>43952</v>
      </c>
      <c r="B219" t="s">
        <v>57</v>
      </c>
      <c r="C219" t="s">
        <v>7</v>
      </c>
      <c r="D219" t="s">
        <v>99</v>
      </c>
      <c r="E219" t="str">
        <f>VLOOKUP(C219,Staff!$A$2:$C$11,2,0)</f>
        <v>Peter</v>
      </c>
      <c r="F219">
        <v>200</v>
      </c>
      <c r="G219" s="6">
        <v>200</v>
      </c>
      <c r="H219" s="6">
        <f t="shared" si="9"/>
        <v>1</v>
      </c>
      <c r="I219" s="6">
        <v>40</v>
      </c>
      <c r="J219" s="6">
        <f t="shared" si="10"/>
        <v>160</v>
      </c>
      <c r="K219" s="6">
        <f t="shared" si="11"/>
        <v>0.8</v>
      </c>
      <c r="L219" t="s">
        <v>38</v>
      </c>
      <c r="M219" t="str">
        <f>VLOOKUP(L219,' Customers'!$A$2:$C$22,3,0)</f>
        <v>Japan</v>
      </c>
      <c r="N219" t="str">
        <f>VLOOKUP(Table3[[#This Row],[Customer Code]],' Customers'!$A$2:$E$22,4,0)</f>
        <v>Asia</v>
      </c>
      <c r="O219" t="str">
        <f>VLOOKUP(L219,' Customers'!$A$2:$E$22,5,0)</f>
        <v>Female</v>
      </c>
    </row>
    <row r="220" spans="1:15" x14ac:dyDescent="0.2">
      <c r="A220" s="5">
        <v>44075</v>
      </c>
      <c r="B220" t="s">
        <v>57</v>
      </c>
      <c r="C220" t="s">
        <v>31</v>
      </c>
      <c r="D220" t="s">
        <v>106</v>
      </c>
      <c r="E220" t="str">
        <f>VLOOKUP(C220,Staff!$A$2:$C$11,2,0)</f>
        <v>Robert</v>
      </c>
      <c r="F220">
        <v>388</v>
      </c>
      <c r="G220" s="6">
        <v>388</v>
      </c>
      <c r="H220" s="6">
        <f t="shared" si="9"/>
        <v>1</v>
      </c>
      <c r="I220" s="6">
        <v>77.599999999999994</v>
      </c>
      <c r="J220" s="6">
        <f t="shared" si="10"/>
        <v>310.39999999999998</v>
      </c>
      <c r="K220" s="6">
        <f t="shared" si="11"/>
        <v>0.79999999999999993</v>
      </c>
      <c r="L220" t="s">
        <v>32</v>
      </c>
      <c r="M220" t="str">
        <f>VLOOKUP(L220,' Customers'!$A$2:$C$22,3,0)</f>
        <v>Togo</v>
      </c>
      <c r="N220" t="str">
        <f>VLOOKUP(Table3[[#This Row],[Customer Code]],' Customers'!$A$2:$E$22,4,0)</f>
        <v>Africa</v>
      </c>
      <c r="O220" t="str">
        <f>VLOOKUP(L220,' Customers'!$A$2:$E$22,5,0)</f>
        <v>Male</v>
      </c>
    </row>
    <row r="221" spans="1:15" x14ac:dyDescent="0.2">
      <c r="A221" s="5">
        <v>44166</v>
      </c>
      <c r="B221" t="s">
        <v>58</v>
      </c>
      <c r="C221" t="s">
        <v>24</v>
      </c>
      <c r="D221" t="s">
        <v>104</v>
      </c>
      <c r="E221" t="str">
        <f>VLOOKUP(C221,Staff!$A$2:$C$11,2,0)</f>
        <v>Cynthia</v>
      </c>
      <c r="F221">
        <v>2300</v>
      </c>
      <c r="G221" s="6">
        <v>2300</v>
      </c>
      <c r="H221" s="6">
        <f t="shared" si="9"/>
        <v>1</v>
      </c>
      <c r="I221" s="6">
        <v>460</v>
      </c>
      <c r="J221" s="6">
        <f t="shared" si="10"/>
        <v>1840</v>
      </c>
      <c r="K221" s="6">
        <f t="shared" si="11"/>
        <v>0.8</v>
      </c>
      <c r="L221" t="s">
        <v>42</v>
      </c>
      <c r="M221" t="str">
        <f>VLOOKUP(L221,' Customers'!$A$2:$C$22,3,0)</f>
        <v>Brazil</v>
      </c>
      <c r="N221" t="str">
        <f>VLOOKUP(Table3[[#This Row],[Customer Code]],' Customers'!$A$2:$E$22,4,0)</f>
        <v>S. America</v>
      </c>
      <c r="O221" t="str">
        <f>VLOOKUP(L221,' Customers'!$A$2:$E$22,5,0)</f>
        <v>Female</v>
      </c>
    </row>
    <row r="222" spans="1:15" x14ac:dyDescent="0.2">
      <c r="A222" s="5">
        <v>44166</v>
      </c>
      <c r="B222" t="s">
        <v>58</v>
      </c>
      <c r="C222" t="s">
        <v>12</v>
      </c>
      <c r="D222" t="s">
        <v>100</v>
      </c>
      <c r="E222" t="str">
        <f>VLOOKUP(C222,Staff!$A$2:$C$11,2,0)</f>
        <v>Mary</v>
      </c>
      <c r="F222">
        <v>1916</v>
      </c>
      <c r="G222" s="6">
        <v>9580</v>
      </c>
      <c r="H222" s="6">
        <f t="shared" si="9"/>
        <v>5</v>
      </c>
      <c r="I222" s="6">
        <v>4215.2</v>
      </c>
      <c r="J222" s="6">
        <f t="shared" si="10"/>
        <v>5364.8</v>
      </c>
      <c r="K222" s="6">
        <f t="shared" si="11"/>
        <v>2.8000000000000003</v>
      </c>
      <c r="L222" t="s">
        <v>14</v>
      </c>
      <c r="M222" t="str">
        <f>VLOOKUP(L222,' Customers'!$A$2:$C$22,3,0)</f>
        <v>Togo</v>
      </c>
      <c r="N222" t="str">
        <f>VLOOKUP(Table3[[#This Row],[Customer Code]],' Customers'!$A$2:$E$22,4,0)</f>
        <v>Africa</v>
      </c>
      <c r="O222" t="str">
        <f>VLOOKUP(L222,' Customers'!$A$2:$E$22,5,0)</f>
        <v>Male</v>
      </c>
    </row>
    <row r="223" spans="1:15" x14ac:dyDescent="0.2">
      <c r="A223" s="5">
        <v>44044</v>
      </c>
      <c r="B223" t="s">
        <v>58</v>
      </c>
      <c r="C223" t="s">
        <v>24</v>
      </c>
      <c r="D223" t="s">
        <v>104</v>
      </c>
      <c r="E223" t="str">
        <f>VLOOKUP(C223,Staff!$A$2:$C$11,2,0)</f>
        <v>Cynthia</v>
      </c>
      <c r="F223">
        <v>552</v>
      </c>
      <c r="G223" s="6">
        <v>2760</v>
      </c>
      <c r="H223" s="6">
        <f t="shared" si="9"/>
        <v>5</v>
      </c>
      <c r="I223" s="6">
        <v>1214.4000000000001</v>
      </c>
      <c r="J223" s="6">
        <f t="shared" si="10"/>
        <v>1545.6</v>
      </c>
      <c r="K223" s="6">
        <f t="shared" si="11"/>
        <v>2.8</v>
      </c>
      <c r="L223" t="s">
        <v>42</v>
      </c>
      <c r="M223" t="str">
        <f>VLOOKUP(L223,' Customers'!$A$2:$C$22,3,0)</f>
        <v>Brazil</v>
      </c>
      <c r="N223" t="str">
        <f>VLOOKUP(Table3[[#This Row],[Customer Code]],' Customers'!$A$2:$E$22,4,0)</f>
        <v>S. America</v>
      </c>
      <c r="O223" t="str">
        <f>VLOOKUP(L223,' Customers'!$A$2:$E$22,5,0)</f>
        <v>Female</v>
      </c>
    </row>
    <row r="224" spans="1:15" x14ac:dyDescent="0.2">
      <c r="A224" s="5">
        <v>43983</v>
      </c>
      <c r="B224" t="s">
        <v>58</v>
      </c>
      <c r="C224" t="s">
        <v>24</v>
      </c>
      <c r="D224" t="s">
        <v>104</v>
      </c>
      <c r="E224" t="str">
        <f>VLOOKUP(C224,Staff!$A$2:$C$11,2,0)</f>
        <v>Cynthia</v>
      </c>
      <c r="F224">
        <v>1135</v>
      </c>
      <c r="G224" s="6">
        <v>5675</v>
      </c>
      <c r="H224" s="6">
        <f t="shared" si="9"/>
        <v>5</v>
      </c>
      <c r="I224" s="6">
        <v>2497</v>
      </c>
      <c r="J224" s="6">
        <f t="shared" si="10"/>
        <v>3178</v>
      </c>
      <c r="K224" s="6">
        <f t="shared" si="11"/>
        <v>2.8</v>
      </c>
      <c r="L224" t="s">
        <v>42</v>
      </c>
      <c r="M224" t="str">
        <f>VLOOKUP(L224,' Customers'!$A$2:$C$22,3,0)</f>
        <v>Brazil</v>
      </c>
      <c r="N224" t="str">
        <f>VLOOKUP(Table3[[#This Row],[Customer Code]],' Customers'!$A$2:$E$22,4,0)</f>
        <v>S. America</v>
      </c>
      <c r="O224" t="str">
        <f>VLOOKUP(L224,' Customers'!$A$2:$E$22,5,0)</f>
        <v>Female</v>
      </c>
    </row>
    <row r="225" spans="1:15" x14ac:dyDescent="0.2">
      <c r="A225" s="5">
        <v>43952</v>
      </c>
      <c r="B225" t="s">
        <v>58</v>
      </c>
      <c r="C225" t="s">
        <v>17</v>
      </c>
      <c r="D225" t="s">
        <v>101</v>
      </c>
      <c r="E225" t="str">
        <f>VLOOKUP(C225,Staff!$A$2:$C$11,2,0)</f>
        <v>Rachael</v>
      </c>
      <c r="F225">
        <v>1645</v>
      </c>
      <c r="G225" s="6">
        <v>8225</v>
      </c>
      <c r="H225" s="6">
        <f t="shared" si="9"/>
        <v>5</v>
      </c>
      <c r="I225" s="6">
        <v>3619</v>
      </c>
      <c r="J225" s="6">
        <f t="shared" si="10"/>
        <v>4606</v>
      </c>
      <c r="K225" s="6">
        <f t="shared" si="11"/>
        <v>2.8</v>
      </c>
      <c r="L225" t="s">
        <v>40</v>
      </c>
      <c r="M225" t="str">
        <f>VLOOKUP(L225,' Customers'!$A$2:$C$22,3,0)</f>
        <v>USA</v>
      </c>
      <c r="N225" t="str">
        <f>VLOOKUP(Table3[[#This Row],[Customer Code]],' Customers'!$A$2:$E$22,4,0)</f>
        <v>N. America</v>
      </c>
      <c r="O225" t="str">
        <f>VLOOKUP(L225,' Customers'!$A$2:$E$22,5,0)</f>
        <v>Male</v>
      </c>
    </row>
    <row r="226" spans="1:15" x14ac:dyDescent="0.2">
      <c r="A226" s="5">
        <v>44136</v>
      </c>
      <c r="B226" t="s">
        <v>58</v>
      </c>
      <c r="C226" t="s">
        <v>12</v>
      </c>
      <c r="D226" t="s">
        <v>100</v>
      </c>
      <c r="E226" t="str">
        <f>VLOOKUP(C226,Staff!$A$2:$C$11,2,0)</f>
        <v>Mary</v>
      </c>
      <c r="F226">
        <v>1118</v>
      </c>
      <c r="G226" s="6">
        <v>5590</v>
      </c>
      <c r="H226" s="6">
        <f t="shared" si="9"/>
        <v>5</v>
      </c>
      <c r="I226" s="6">
        <v>2459.6</v>
      </c>
      <c r="J226" s="6">
        <f t="shared" si="10"/>
        <v>3130.4</v>
      </c>
      <c r="K226" s="6">
        <f t="shared" si="11"/>
        <v>2.8000000000000003</v>
      </c>
      <c r="L226" t="s">
        <v>14</v>
      </c>
      <c r="M226" t="str">
        <f>VLOOKUP(L226,' Customers'!$A$2:$C$22,3,0)</f>
        <v>Togo</v>
      </c>
      <c r="N226" t="str">
        <f>VLOOKUP(Table3[[#This Row],[Customer Code]],' Customers'!$A$2:$E$22,4,0)</f>
        <v>Africa</v>
      </c>
      <c r="O226" t="str">
        <f>VLOOKUP(L226,' Customers'!$A$2:$E$22,5,0)</f>
        <v>Male</v>
      </c>
    </row>
    <row r="227" spans="1:15" x14ac:dyDescent="0.2">
      <c r="A227" s="5">
        <v>43983</v>
      </c>
      <c r="B227" t="s">
        <v>58</v>
      </c>
      <c r="C227" t="s">
        <v>33</v>
      </c>
      <c r="D227" t="s">
        <v>107</v>
      </c>
      <c r="E227" t="str">
        <f>VLOOKUP(C227,Staff!$A$2:$C$11,2,0)</f>
        <v>Cassie</v>
      </c>
      <c r="F227">
        <v>708</v>
      </c>
      <c r="G227" s="6">
        <v>3540</v>
      </c>
      <c r="H227" s="6">
        <f t="shared" si="9"/>
        <v>5</v>
      </c>
      <c r="I227" s="6">
        <v>1557.6</v>
      </c>
      <c r="J227" s="6">
        <f t="shared" si="10"/>
        <v>1982.4</v>
      </c>
      <c r="K227" s="6">
        <f t="shared" si="11"/>
        <v>2.8000000000000003</v>
      </c>
      <c r="L227" t="s">
        <v>34</v>
      </c>
      <c r="M227" t="str">
        <f>VLOOKUP(L227,' Customers'!$A$2:$C$22,3,0)</f>
        <v>USA</v>
      </c>
      <c r="N227" t="str">
        <f>VLOOKUP(Table3[[#This Row],[Customer Code]],' Customers'!$A$2:$E$22,4,0)</f>
        <v>N. America</v>
      </c>
      <c r="O227" t="str">
        <f>VLOOKUP(L227,' Customers'!$A$2:$E$22,5,0)</f>
        <v>Female</v>
      </c>
    </row>
    <row r="228" spans="1:15" x14ac:dyDescent="0.2">
      <c r="A228" s="5">
        <v>44105</v>
      </c>
      <c r="B228" t="s">
        <v>58</v>
      </c>
      <c r="C228" t="s">
        <v>12</v>
      </c>
      <c r="D228" t="s">
        <v>100</v>
      </c>
      <c r="E228" t="str">
        <f>VLOOKUP(C228,Staff!$A$2:$C$11,2,0)</f>
        <v>Mary</v>
      </c>
      <c r="F228">
        <v>1269</v>
      </c>
      <c r="G228" s="6">
        <v>6345</v>
      </c>
      <c r="H228" s="6">
        <f t="shared" si="9"/>
        <v>5</v>
      </c>
      <c r="I228" s="6">
        <v>2791.8</v>
      </c>
      <c r="J228" s="6">
        <f t="shared" si="10"/>
        <v>3553.2</v>
      </c>
      <c r="K228" s="6">
        <f t="shared" si="11"/>
        <v>2.8</v>
      </c>
      <c r="L228" t="s">
        <v>14</v>
      </c>
      <c r="M228" t="str">
        <f>VLOOKUP(L228,' Customers'!$A$2:$C$22,3,0)</f>
        <v>Togo</v>
      </c>
      <c r="N228" t="str">
        <f>VLOOKUP(Table3[[#This Row],[Customer Code]],' Customers'!$A$2:$E$22,4,0)</f>
        <v>Africa</v>
      </c>
      <c r="O228" t="str">
        <f>VLOOKUP(L228,' Customers'!$A$2:$E$22,5,0)</f>
        <v>Male</v>
      </c>
    </row>
    <row r="229" spans="1:15" x14ac:dyDescent="0.2">
      <c r="A229" s="5">
        <v>44013</v>
      </c>
      <c r="B229" t="s">
        <v>58</v>
      </c>
      <c r="C229" t="s">
        <v>7</v>
      </c>
      <c r="D229" t="s">
        <v>62</v>
      </c>
      <c r="E229" t="str">
        <f>VLOOKUP(C229,Staff!$A$2:$C$11,2,0)</f>
        <v>Peter</v>
      </c>
      <c r="F229">
        <v>1631</v>
      </c>
      <c r="G229" s="6">
        <v>8155</v>
      </c>
      <c r="H229" s="6">
        <f t="shared" si="9"/>
        <v>5</v>
      </c>
      <c r="I229" s="6">
        <v>3588.2</v>
      </c>
      <c r="J229" s="6">
        <f t="shared" si="10"/>
        <v>4566.8</v>
      </c>
      <c r="K229" s="6">
        <f t="shared" si="11"/>
        <v>2.8000000000000003</v>
      </c>
      <c r="L229" t="s">
        <v>47</v>
      </c>
      <c r="M229" t="str">
        <f>VLOOKUP(L229,' Customers'!$A$2:$C$22,3,0)</f>
        <v>Holland</v>
      </c>
      <c r="N229" t="str">
        <f>VLOOKUP(Table3[[#This Row],[Customer Code]],' Customers'!$A$2:$E$22,4,0)</f>
        <v>Europe</v>
      </c>
      <c r="O229" t="str">
        <f>VLOOKUP(L229,' Customers'!$A$2:$E$22,5,0)</f>
        <v>Male</v>
      </c>
    </row>
    <row r="230" spans="1:15" x14ac:dyDescent="0.2">
      <c r="A230" s="5">
        <v>43862</v>
      </c>
      <c r="B230" t="s">
        <v>58</v>
      </c>
      <c r="C230" t="s">
        <v>17</v>
      </c>
      <c r="D230" t="s">
        <v>101</v>
      </c>
      <c r="E230" t="str">
        <f>VLOOKUP(C230,Staff!$A$2:$C$11,2,0)</f>
        <v>Rachael</v>
      </c>
      <c r="F230">
        <v>2240</v>
      </c>
      <c r="G230" s="6">
        <v>11200</v>
      </c>
      <c r="H230" s="6">
        <f t="shared" si="9"/>
        <v>5</v>
      </c>
      <c r="I230" s="6">
        <v>4928</v>
      </c>
      <c r="J230" s="6">
        <f t="shared" si="10"/>
        <v>6272</v>
      </c>
      <c r="K230" s="6">
        <f t="shared" si="11"/>
        <v>2.8</v>
      </c>
      <c r="L230" t="s">
        <v>18</v>
      </c>
      <c r="M230" t="str">
        <f>VLOOKUP(L230,' Customers'!$A$2:$C$22,3,0)</f>
        <v>Cameroon</v>
      </c>
      <c r="N230" t="str">
        <f>VLOOKUP(Table3[[#This Row],[Customer Code]],' Customers'!$A$2:$E$22,4,0)</f>
        <v>Africa</v>
      </c>
      <c r="O230" t="str">
        <f>VLOOKUP(L230,' Customers'!$A$2:$E$22,5,0)</f>
        <v>Female</v>
      </c>
    </row>
    <row r="231" spans="1:15" x14ac:dyDescent="0.2">
      <c r="A231" s="5">
        <v>43922</v>
      </c>
      <c r="B231" t="s">
        <v>58</v>
      </c>
      <c r="C231" t="s">
        <v>20</v>
      </c>
      <c r="D231" t="s">
        <v>103</v>
      </c>
      <c r="E231" t="str">
        <f>VLOOKUP(C231,Staff!$A$2:$C$11,2,0)</f>
        <v>Nina</v>
      </c>
      <c r="F231">
        <v>3521</v>
      </c>
      <c r="G231" s="6">
        <v>17605</v>
      </c>
      <c r="H231" s="6">
        <f t="shared" si="9"/>
        <v>5</v>
      </c>
      <c r="I231" s="6">
        <v>7746.2</v>
      </c>
      <c r="J231" s="6">
        <f t="shared" si="10"/>
        <v>9858.7999999999993</v>
      </c>
      <c r="K231" s="6">
        <f t="shared" si="11"/>
        <v>2.8</v>
      </c>
      <c r="L231" t="s">
        <v>21</v>
      </c>
      <c r="M231" t="str">
        <f>VLOOKUP(L231,' Customers'!$A$2:$C$22,3,0)</f>
        <v>Holland</v>
      </c>
      <c r="N231" t="str">
        <f>VLOOKUP(Table3[[#This Row],[Customer Code]],' Customers'!$A$2:$E$22,4,0)</f>
        <v>Europe</v>
      </c>
      <c r="O231" t="str">
        <f>VLOOKUP(L231,' Customers'!$A$2:$E$22,5,0)</f>
        <v>Male</v>
      </c>
    </row>
    <row r="232" spans="1:15" x14ac:dyDescent="0.2">
      <c r="A232" s="5">
        <v>44075</v>
      </c>
      <c r="B232" t="s">
        <v>58</v>
      </c>
      <c r="C232" t="s">
        <v>20</v>
      </c>
      <c r="D232" t="s">
        <v>103</v>
      </c>
      <c r="E232" t="str">
        <f>VLOOKUP(C232,Staff!$A$2:$C$11,2,0)</f>
        <v>Nina</v>
      </c>
      <c r="F232">
        <v>707</v>
      </c>
      <c r="G232" s="6">
        <v>3535</v>
      </c>
      <c r="H232" s="6">
        <f t="shared" si="9"/>
        <v>5</v>
      </c>
      <c r="I232" s="6">
        <v>1555.4</v>
      </c>
      <c r="J232" s="6">
        <f t="shared" si="10"/>
        <v>1979.6</v>
      </c>
      <c r="K232" s="6">
        <f t="shared" si="11"/>
        <v>2.8</v>
      </c>
      <c r="L232" t="s">
        <v>41</v>
      </c>
      <c r="M232" t="str">
        <f>VLOOKUP(L232,' Customers'!$A$2:$C$22,3,0)</f>
        <v>Nigeria</v>
      </c>
      <c r="N232" t="str">
        <f>VLOOKUP(Table3[[#This Row],[Customer Code]],' Customers'!$A$2:$E$22,4,0)</f>
        <v>Africa</v>
      </c>
      <c r="O232" t="str">
        <f>VLOOKUP(L232,' Customers'!$A$2:$E$22,5,0)</f>
        <v>Male</v>
      </c>
    </row>
    <row r="233" spans="1:15" x14ac:dyDescent="0.2">
      <c r="A233" s="5">
        <v>44105</v>
      </c>
      <c r="B233" t="s">
        <v>58</v>
      </c>
      <c r="C233" t="s">
        <v>28</v>
      </c>
      <c r="D233" t="s">
        <v>105</v>
      </c>
      <c r="E233" t="str">
        <f>VLOOKUP(C233,Staff!$A$2:$C$11,2,0)</f>
        <v>Angela</v>
      </c>
      <c r="F233">
        <v>2734</v>
      </c>
      <c r="G233" s="6">
        <v>13670</v>
      </c>
      <c r="H233" s="6">
        <f t="shared" si="9"/>
        <v>5</v>
      </c>
      <c r="I233" s="6">
        <v>6014.8</v>
      </c>
      <c r="J233" s="6">
        <f t="shared" si="10"/>
        <v>7655.2</v>
      </c>
      <c r="K233" s="6">
        <f t="shared" si="11"/>
        <v>2.8</v>
      </c>
      <c r="L233" t="s">
        <v>43</v>
      </c>
      <c r="M233" t="str">
        <f>VLOOKUP(L233,' Customers'!$A$2:$C$22,3,0)</f>
        <v>Togo</v>
      </c>
      <c r="N233" t="str">
        <f>VLOOKUP(Table3[[#This Row],[Customer Code]],' Customers'!$A$2:$E$22,4,0)</f>
        <v>Africa</v>
      </c>
      <c r="O233" t="str">
        <f>VLOOKUP(L233,' Customers'!$A$2:$E$22,5,0)</f>
        <v>Male</v>
      </c>
    </row>
    <row r="234" spans="1:15" x14ac:dyDescent="0.2">
      <c r="A234" s="5">
        <v>43831</v>
      </c>
      <c r="B234" t="s">
        <v>58</v>
      </c>
      <c r="C234" t="s">
        <v>31</v>
      </c>
      <c r="D234" t="s">
        <v>106</v>
      </c>
      <c r="E234" t="str">
        <f>VLOOKUP(C234,Staff!$A$2:$C$11,2,0)</f>
        <v>Robert</v>
      </c>
      <c r="F234">
        <v>1659</v>
      </c>
      <c r="G234" s="6">
        <v>8295</v>
      </c>
      <c r="H234" s="6">
        <f t="shared" si="9"/>
        <v>5</v>
      </c>
      <c r="I234" s="6">
        <v>3649.8</v>
      </c>
      <c r="J234" s="6">
        <f t="shared" si="10"/>
        <v>4645.2</v>
      </c>
      <c r="K234" s="6">
        <f t="shared" si="11"/>
        <v>2.8</v>
      </c>
      <c r="L234" t="s">
        <v>32</v>
      </c>
      <c r="M234" t="str">
        <f>VLOOKUP(L234,' Customers'!$A$2:$C$22,3,0)</f>
        <v>Togo</v>
      </c>
      <c r="N234" t="str">
        <f>VLOOKUP(Table3[[#This Row],[Customer Code]],' Customers'!$A$2:$E$22,4,0)</f>
        <v>Africa</v>
      </c>
      <c r="O234" t="str">
        <f>VLOOKUP(L234,' Customers'!$A$2:$E$22,5,0)</f>
        <v>Male</v>
      </c>
    </row>
    <row r="235" spans="1:15" x14ac:dyDescent="0.2">
      <c r="A235" s="5">
        <v>43891</v>
      </c>
      <c r="B235" t="s">
        <v>59</v>
      </c>
      <c r="C235" t="s">
        <v>28</v>
      </c>
      <c r="D235" t="s">
        <v>105</v>
      </c>
      <c r="E235" t="str">
        <f>VLOOKUP(C235,Staff!$A$2:$C$11,2,0)</f>
        <v>Angela</v>
      </c>
      <c r="F235">
        <v>888</v>
      </c>
      <c r="G235" s="6">
        <v>4440</v>
      </c>
      <c r="H235" s="6">
        <f t="shared" si="9"/>
        <v>5</v>
      </c>
      <c r="I235" s="6">
        <v>1953.6</v>
      </c>
      <c r="J235" s="6">
        <f t="shared" si="10"/>
        <v>2486.4</v>
      </c>
      <c r="K235" s="6">
        <f t="shared" si="11"/>
        <v>2.8000000000000003</v>
      </c>
      <c r="L235" t="s">
        <v>43</v>
      </c>
      <c r="M235" t="str">
        <f>VLOOKUP(L235,' Customers'!$A$2:$C$22,3,0)</f>
        <v>Togo</v>
      </c>
      <c r="N235" t="str">
        <f>VLOOKUP(Table3[[#This Row],[Customer Code]],' Customers'!$A$2:$E$22,4,0)</f>
        <v>Africa</v>
      </c>
      <c r="O235" t="str">
        <f>VLOOKUP(L235,' Customers'!$A$2:$E$22,5,0)</f>
        <v>Male</v>
      </c>
    </row>
    <row r="236" spans="1:15" x14ac:dyDescent="0.2">
      <c r="A236" s="5">
        <v>43831</v>
      </c>
      <c r="B236" t="s">
        <v>59</v>
      </c>
      <c r="C236" t="s">
        <v>20</v>
      </c>
      <c r="D236" t="s">
        <v>103</v>
      </c>
      <c r="E236" t="str">
        <f>VLOOKUP(C236,Staff!$A$2:$C$11,2,0)</f>
        <v>Nina</v>
      </c>
      <c r="F236">
        <v>1619</v>
      </c>
      <c r="G236" s="6">
        <v>6476</v>
      </c>
      <c r="H236" s="6">
        <f t="shared" si="9"/>
        <v>4</v>
      </c>
      <c r="I236" s="6">
        <v>2428.5</v>
      </c>
      <c r="J236" s="6">
        <f t="shared" si="10"/>
        <v>4047.5</v>
      </c>
      <c r="K236" s="6">
        <f t="shared" si="11"/>
        <v>2.5</v>
      </c>
      <c r="L236" t="s">
        <v>41</v>
      </c>
      <c r="M236" t="str">
        <f>VLOOKUP(L236,' Customers'!$A$2:$C$22,3,0)</f>
        <v>Nigeria</v>
      </c>
      <c r="N236" t="str">
        <f>VLOOKUP(Table3[[#This Row],[Customer Code]],' Customers'!$A$2:$E$22,4,0)</f>
        <v>Africa</v>
      </c>
      <c r="O236" t="str">
        <f>VLOOKUP(L236,' Customers'!$A$2:$E$22,5,0)</f>
        <v>Male</v>
      </c>
    </row>
    <row r="237" spans="1:15" x14ac:dyDescent="0.2">
      <c r="A237" s="5">
        <v>44075</v>
      </c>
      <c r="B237" t="s">
        <v>59</v>
      </c>
      <c r="C237" t="s">
        <v>7</v>
      </c>
      <c r="D237" t="s">
        <v>99</v>
      </c>
      <c r="E237" t="str">
        <f>VLOOKUP(C237,Staff!$A$2:$C$11,2,0)</f>
        <v>Peter</v>
      </c>
      <c r="F237">
        <v>1445</v>
      </c>
      <c r="G237" s="6">
        <v>5780</v>
      </c>
      <c r="H237" s="6">
        <f t="shared" si="9"/>
        <v>4</v>
      </c>
      <c r="I237" s="6">
        <v>2167.5</v>
      </c>
      <c r="J237" s="6">
        <f t="shared" si="10"/>
        <v>3612.5</v>
      </c>
      <c r="K237" s="6">
        <f t="shared" si="11"/>
        <v>2.5</v>
      </c>
      <c r="L237" t="s">
        <v>9</v>
      </c>
      <c r="M237" t="str">
        <f>VLOOKUP(L237,' Customers'!$A$2:$C$22,3,0)</f>
        <v>USA</v>
      </c>
      <c r="N237" t="str">
        <f>VLOOKUP(Table3[[#This Row],[Customer Code]],' Customers'!$A$2:$E$22,4,0)</f>
        <v>N. America</v>
      </c>
      <c r="O237" t="str">
        <f>VLOOKUP(L237,' Customers'!$A$2:$E$22,5,0)</f>
        <v>Male</v>
      </c>
    </row>
    <row r="238" spans="1:15" x14ac:dyDescent="0.2">
      <c r="A238" s="5">
        <v>43922</v>
      </c>
      <c r="B238" t="s">
        <v>59</v>
      </c>
      <c r="C238" t="s">
        <v>31</v>
      </c>
      <c r="D238" t="s">
        <v>106</v>
      </c>
      <c r="E238" t="str">
        <f>VLOOKUP(C238,Staff!$A$2:$C$11,2,0)</f>
        <v>Robert</v>
      </c>
      <c r="F238">
        <v>743</v>
      </c>
      <c r="G238" s="6">
        <v>2972</v>
      </c>
      <c r="H238" s="6">
        <f t="shared" si="9"/>
        <v>4</v>
      </c>
      <c r="I238" s="6">
        <v>1114.5</v>
      </c>
      <c r="J238" s="6">
        <f t="shared" si="10"/>
        <v>1857.5</v>
      </c>
      <c r="K238" s="6">
        <f t="shared" si="11"/>
        <v>2.5</v>
      </c>
      <c r="L238" t="s">
        <v>32</v>
      </c>
      <c r="M238" t="str">
        <f>VLOOKUP(L238,' Customers'!$A$2:$C$22,3,0)</f>
        <v>Togo</v>
      </c>
      <c r="N238" t="str">
        <f>VLOOKUP(Table3[[#This Row],[Customer Code]],' Customers'!$A$2:$E$22,4,0)</f>
        <v>Africa</v>
      </c>
      <c r="O238" t="str">
        <f>VLOOKUP(L238,' Customers'!$A$2:$E$22,5,0)</f>
        <v>Male</v>
      </c>
    </row>
    <row r="239" spans="1:15" x14ac:dyDescent="0.2">
      <c r="A239" s="5">
        <v>44105</v>
      </c>
      <c r="B239" t="s">
        <v>59</v>
      </c>
      <c r="C239" t="s">
        <v>36</v>
      </c>
      <c r="D239" t="s">
        <v>108</v>
      </c>
      <c r="E239" t="str">
        <f>VLOOKUP(C239,Staff!$A$2:$C$11,2,0)</f>
        <v>Emilie</v>
      </c>
      <c r="F239">
        <v>1295</v>
      </c>
      <c r="G239" s="6">
        <v>5180</v>
      </c>
      <c r="H239" s="6">
        <f t="shared" si="9"/>
        <v>4</v>
      </c>
      <c r="I239" s="6">
        <v>1942.5</v>
      </c>
      <c r="J239" s="6">
        <f t="shared" si="10"/>
        <v>3237.5</v>
      </c>
      <c r="K239" s="6">
        <f t="shared" si="11"/>
        <v>2.5</v>
      </c>
      <c r="L239" t="s">
        <v>37</v>
      </c>
      <c r="M239" t="str">
        <f>VLOOKUP(L239,' Customers'!$A$2:$C$22,3,0)</f>
        <v>Uganda</v>
      </c>
      <c r="N239" t="str">
        <f>VLOOKUP(Table3[[#This Row],[Customer Code]],' Customers'!$A$2:$E$22,4,0)</f>
        <v>Africa</v>
      </c>
      <c r="O239" t="str">
        <f>VLOOKUP(L239,' Customers'!$A$2:$E$22,5,0)</f>
        <v>Male</v>
      </c>
    </row>
    <row r="240" spans="1:15" x14ac:dyDescent="0.2">
      <c r="A240" s="5">
        <v>44166</v>
      </c>
      <c r="B240" t="s">
        <v>59</v>
      </c>
      <c r="C240" t="s">
        <v>17</v>
      </c>
      <c r="D240" t="s">
        <v>101</v>
      </c>
      <c r="E240" t="str">
        <f>VLOOKUP(C240,Staff!$A$2:$C$11,2,0)</f>
        <v>Rachael</v>
      </c>
      <c r="F240">
        <v>2852</v>
      </c>
      <c r="G240" s="6">
        <v>11408</v>
      </c>
      <c r="H240" s="6">
        <f t="shared" si="9"/>
        <v>4</v>
      </c>
      <c r="I240" s="6">
        <v>4278</v>
      </c>
      <c r="J240" s="6">
        <f t="shared" si="10"/>
        <v>7130</v>
      </c>
      <c r="K240" s="6">
        <f t="shared" si="11"/>
        <v>2.5</v>
      </c>
      <c r="L240" t="s">
        <v>40</v>
      </c>
      <c r="M240" t="str">
        <f>VLOOKUP(L240,' Customers'!$A$2:$C$22,3,0)</f>
        <v>USA</v>
      </c>
      <c r="N240" t="str">
        <f>VLOOKUP(Table3[[#This Row],[Customer Code]],' Customers'!$A$2:$E$22,4,0)</f>
        <v>N. America</v>
      </c>
      <c r="O240" t="str">
        <f>VLOOKUP(L240,' Customers'!$A$2:$E$22,5,0)</f>
        <v>Male</v>
      </c>
    </row>
    <row r="241" spans="1:15" x14ac:dyDescent="0.2">
      <c r="A241" s="5">
        <v>43952</v>
      </c>
      <c r="B241" t="s">
        <v>59</v>
      </c>
      <c r="C241" t="s">
        <v>12</v>
      </c>
      <c r="D241" t="s">
        <v>100</v>
      </c>
      <c r="E241" t="str">
        <f>VLOOKUP(C241,Staff!$A$2:$C$11,2,0)</f>
        <v>Mary</v>
      </c>
      <c r="F241">
        <v>831</v>
      </c>
      <c r="G241" s="6">
        <v>3324</v>
      </c>
      <c r="H241" s="6">
        <f t="shared" si="9"/>
        <v>4</v>
      </c>
      <c r="I241" s="6">
        <v>1246.5</v>
      </c>
      <c r="J241" s="6">
        <f t="shared" si="10"/>
        <v>2077.5</v>
      </c>
      <c r="K241" s="6">
        <f t="shared" si="11"/>
        <v>2.5</v>
      </c>
      <c r="L241" t="s">
        <v>14</v>
      </c>
      <c r="M241" t="str">
        <f>VLOOKUP(L241,' Customers'!$A$2:$C$22,3,0)</f>
        <v>Togo</v>
      </c>
      <c r="N241" t="str">
        <f>VLOOKUP(Table3[[#This Row],[Customer Code]],' Customers'!$A$2:$E$22,4,0)</f>
        <v>Africa</v>
      </c>
      <c r="O241" t="str">
        <f>VLOOKUP(L241,' Customers'!$A$2:$E$22,5,0)</f>
        <v>Male</v>
      </c>
    </row>
    <row r="242" spans="1:15" x14ac:dyDescent="0.2">
      <c r="A242" s="5">
        <v>43983</v>
      </c>
      <c r="B242" t="s">
        <v>59</v>
      </c>
      <c r="C242" t="s">
        <v>17</v>
      </c>
      <c r="D242" t="s">
        <v>101</v>
      </c>
      <c r="E242" t="str">
        <f>VLOOKUP(C242,Staff!$A$2:$C$11,2,0)</f>
        <v>Rachael</v>
      </c>
      <c r="F242">
        <v>2844</v>
      </c>
      <c r="G242" s="6">
        <v>11376</v>
      </c>
      <c r="H242" s="6">
        <f t="shared" si="9"/>
        <v>4</v>
      </c>
      <c r="I242" s="6">
        <v>4266</v>
      </c>
      <c r="J242" s="6">
        <f t="shared" si="10"/>
        <v>7110</v>
      </c>
      <c r="K242" s="6">
        <f t="shared" si="11"/>
        <v>2.5</v>
      </c>
      <c r="L242" t="s">
        <v>18</v>
      </c>
      <c r="M242" t="str">
        <f>VLOOKUP(L242,' Customers'!$A$2:$C$22,3,0)</f>
        <v>Cameroon</v>
      </c>
      <c r="N242" t="str">
        <f>VLOOKUP(Table3[[#This Row],[Customer Code]],' Customers'!$A$2:$E$22,4,0)</f>
        <v>Africa</v>
      </c>
      <c r="O242" t="str">
        <f>VLOOKUP(L242,' Customers'!$A$2:$E$22,5,0)</f>
        <v>Female</v>
      </c>
    </row>
    <row r="243" spans="1:15" x14ac:dyDescent="0.2">
      <c r="A243" s="5">
        <v>44044</v>
      </c>
      <c r="B243" t="s">
        <v>59</v>
      </c>
      <c r="C243" t="s">
        <v>7</v>
      </c>
      <c r="D243" t="s">
        <v>99</v>
      </c>
      <c r="E243" t="str">
        <f>VLOOKUP(C243,Staff!$A$2:$C$11,2,0)</f>
        <v>Peter</v>
      </c>
      <c r="F243">
        <v>1884</v>
      </c>
      <c r="G243" s="6">
        <v>7536</v>
      </c>
      <c r="H243" s="6">
        <f t="shared" si="9"/>
        <v>4</v>
      </c>
      <c r="I243" s="6">
        <v>2826</v>
      </c>
      <c r="J243" s="6">
        <f t="shared" si="10"/>
        <v>4710</v>
      </c>
      <c r="K243" s="6">
        <f t="shared" si="11"/>
        <v>2.5</v>
      </c>
      <c r="L243" t="s">
        <v>47</v>
      </c>
      <c r="M243" t="str">
        <f>VLOOKUP(L243,' Customers'!$A$2:$C$22,3,0)</f>
        <v>Holland</v>
      </c>
      <c r="N243" t="str">
        <f>VLOOKUP(Table3[[#This Row],[Customer Code]],' Customers'!$A$2:$E$22,4,0)</f>
        <v>Europe</v>
      </c>
      <c r="O243" t="str">
        <f>VLOOKUP(L243,' Customers'!$A$2:$E$22,5,0)</f>
        <v>Male</v>
      </c>
    </row>
    <row r="244" spans="1:15" x14ac:dyDescent="0.2">
      <c r="A244" s="5">
        <v>43983</v>
      </c>
      <c r="B244" t="s">
        <v>59</v>
      </c>
      <c r="C244" t="s">
        <v>20</v>
      </c>
      <c r="D244" t="s">
        <v>103</v>
      </c>
      <c r="E244" t="str">
        <f>VLOOKUP(C244,Staff!$A$2:$C$11,2,0)</f>
        <v>Nina</v>
      </c>
      <c r="F244">
        <v>1094</v>
      </c>
      <c r="G244" s="6">
        <v>4376</v>
      </c>
      <c r="H244" s="6">
        <f t="shared" si="9"/>
        <v>4</v>
      </c>
      <c r="I244" s="6">
        <v>1641</v>
      </c>
      <c r="J244" s="6">
        <f t="shared" si="10"/>
        <v>2735</v>
      </c>
      <c r="K244" s="6">
        <f t="shared" si="11"/>
        <v>2.5</v>
      </c>
      <c r="L244" t="s">
        <v>21</v>
      </c>
      <c r="M244" t="str">
        <f>VLOOKUP(L244,' Customers'!$A$2:$C$22,3,0)</f>
        <v>Holland</v>
      </c>
      <c r="N244" t="str">
        <f>VLOOKUP(Table3[[#This Row],[Customer Code]],' Customers'!$A$2:$E$22,4,0)</f>
        <v>Europe</v>
      </c>
      <c r="O244" t="str">
        <f>VLOOKUP(L244,' Customers'!$A$2:$E$22,5,0)</f>
        <v>Male</v>
      </c>
    </row>
    <row r="245" spans="1:15" x14ac:dyDescent="0.2">
      <c r="A245" s="5">
        <v>44013</v>
      </c>
      <c r="B245" t="s">
        <v>59</v>
      </c>
      <c r="C245" t="s">
        <v>17</v>
      </c>
      <c r="D245" t="s">
        <v>22</v>
      </c>
      <c r="E245" t="str">
        <f>VLOOKUP(C245,Staff!$A$2:$C$11,2,0)</f>
        <v>Rachael</v>
      </c>
      <c r="F245">
        <v>819</v>
      </c>
      <c r="G245" s="6">
        <v>3276</v>
      </c>
      <c r="H245" s="6">
        <f t="shared" si="9"/>
        <v>4</v>
      </c>
      <c r="I245" s="6">
        <v>1228.5</v>
      </c>
      <c r="J245" s="6">
        <f t="shared" si="10"/>
        <v>2047.5</v>
      </c>
      <c r="K245" s="6">
        <f t="shared" si="11"/>
        <v>2.5</v>
      </c>
      <c r="L245" t="s">
        <v>40</v>
      </c>
      <c r="M245" t="str">
        <f>VLOOKUP(L245,' Customers'!$A$2:$C$22,3,0)</f>
        <v>USA</v>
      </c>
      <c r="N245" t="str">
        <f>VLOOKUP(Table3[[#This Row],[Customer Code]],' Customers'!$A$2:$E$22,4,0)</f>
        <v>N. America</v>
      </c>
      <c r="O245" t="str">
        <f>VLOOKUP(L245,' Customers'!$A$2:$E$22,5,0)</f>
        <v>Male</v>
      </c>
    </row>
    <row r="246" spans="1:15" x14ac:dyDescent="0.2">
      <c r="A246" s="5">
        <v>43862</v>
      </c>
      <c r="B246" t="s">
        <v>59</v>
      </c>
      <c r="C246" t="s">
        <v>17</v>
      </c>
      <c r="D246" t="s">
        <v>101</v>
      </c>
      <c r="E246" t="str">
        <f>VLOOKUP(C246,Staff!$A$2:$C$11,2,0)</f>
        <v>Rachael</v>
      </c>
      <c r="F246">
        <v>1937</v>
      </c>
      <c r="G246" s="6">
        <v>7748</v>
      </c>
      <c r="H246" s="6">
        <f t="shared" si="9"/>
        <v>4</v>
      </c>
      <c r="I246" s="6">
        <v>2905.5</v>
      </c>
      <c r="J246" s="6">
        <f t="shared" si="10"/>
        <v>4842.5</v>
      </c>
      <c r="K246" s="6">
        <f t="shared" si="11"/>
        <v>2.5</v>
      </c>
      <c r="L246" t="s">
        <v>18</v>
      </c>
      <c r="M246" t="str">
        <f>VLOOKUP(L246,' Customers'!$A$2:$C$22,3,0)</f>
        <v>Cameroon</v>
      </c>
      <c r="N246" t="str">
        <f>VLOOKUP(Table3[[#This Row],[Customer Code]],' Customers'!$A$2:$E$22,4,0)</f>
        <v>Africa</v>
      </c>
      <c r="O246" t="str">
        <f>VLOOKUP(L246,' Customers'!$A$2:$E$22,5,0)</f>
        <v>Female</v>
      </c>
    </row>
    <row r="247" spans="1:15" x14ac:dyDescent="0.2">
      <c r="A247" s="5">
        <v>44136</v>
      </c>
      <c r="B247" t="s">
        <v>59</v>
      </c>
      <c r="C247" t="s">
        <v>33</v>
      </c>
      <c r="D247" t="s">
        <v>107</v>
      </c>
      <c r="E247" t="str">
        <f>VLOOKUP(C247,Staff!$A$2:$C$11,2,0)</f>
        <v>Cassie</v>
      </c>
      <c r="F247">
        <v>2689</v>
      </c>
      <c r="G247" s="6">
        <v>10756</v>
      </c>
      <c r="H247" s="6">
        <f t="shared" si="9"/>
        <v>4</v>
      </c>
      <c r="I247" s="6">
        <v>4033.5</v>
      </c>
      <c r="J247" s="6">
        <f t="shared" si="10"/>
        <v>6722.5</v>
      </c>
      <c r="K247" s="6">
        <f t="shared" si="11"/>
        <v>2.5</v>
      </c>
      <c r="L247" t="s">
        <v>45</v>
      </c>
      <c r="M247" t="str">
        <f>VLOOKUP(L247,' Customers'!$A$2:$C$22,3,0)</f>
        <v>Brazil</v>
      </c>
      <c r="N247" t="str">
        <f>VLOOKUP(Table3[[#This Row],[Customer Code]],' Customers'!$A$2:$E$22,4,0)</f>
        <v>S. America</v>
      </c>
      <c r="O247" t="str">
        <f>VLOOKUP(L247,' Customers'!$A$2:$E$22,5,0)</f>
        <v>Female</v>
      </c>
    </row>
    <row r="248" spans="1:15" x14ac:dyDescent="0.2">
      <c r="A248" s="5">
        <v>43891</v>
      </c>
      <c r="B248" t="s">
        <v>59</v>
      </c>
      <c r="C248" t="s">
        <v>24</v>
      </c>
      <c r="D248" t="s">
        <v>104</v>
      </c>
      <c r="E248" t="str">
        <f>VLOOKUP(C248,Staff!$A$2:$C$11,2,0)</f>
        <v>Cynthia</v>
      </c>
      <c r="F248">
        <v>923</v>
      </c>
      <c r="G248" s="6">
        <v>3692</v>
      </c>
      <c r="H248" s="6">
        <f t="shared" si="9"/>
        <v>4</v>
      </c>
      <c r="I248" s="6">
        <v>1384.5</v>
      </c>
      <c r="J248" s="6">
        <f t="shared" si="10"/>
        <v>2307.5</v>
      </c>
      <c r="K248" s="6">
        <f t="shared" si="11"/>
        <v>2.5</v>
      </c>
      <c r="L248" t="s">
        <v>25</v>
      </c>
      <c r="M248" t="str">
        <f>VLOOKUP(L248,' Customers'!$A$2:$C$22,3,0)</f>
        <v>Japan</v>
      </c>
      <c r="N248" t="str">
        <f>VLOOKUP(Table3[[#This Row],[Customer Code]],' Customers'!$A$2:$E$22,4,0)</f>
        <v>Asia</v>
      </c>
      <c r="O248" t="str">
        <f>VLOOKUP(L248,' Customers'!$A$2:$E$22,5,0)</f>
        <v>Female</v>
      </c>
    </row>
    <row r="249" spans="1:15" x14ac:dyDescent="0.2">
      <c r="A249" s="5">
        <v>44105</v>
      </c>
      <c r="B249" t="s">
        <v>59</v>
      </c>
      <c r="C249" t="s">
        <v>7</v>
      </c>
      <c r="D249" t="s">
        <v>99</v>
      </c>
      <c r="E249" t="str">
        <f>VLOOKUP(C249,Staff!$A$2:$C$11,2,0)</f>
        <v>Peter</v>
      </c>
      <c r="F249">
        <v>1496</v>
      </c>
      <c r="G249" s="6">
        <v>5984</v>
      </c>
      <c r="H249" s="6">
        <f t="shared" si="9"/>
        <v>4</v>
      </c>
      <c r="I249" s="6">
        <v>2244</v>
      </c>
      <c r="J249" s="6">
        <f t="shared" si="10"/>
        <v>3740</v>
      </c>
      <c r="K249" s="6">
        <f t="shared" si="11"/>
        <v>2.5</v>
      </c>
      <c r="L249" t="s">
        <v>47</v>
      </c>
      <c r="M249" t="str">
        <f>VLOOKUP(L249,' Customers'!$A$2:$C$22,3,0)</f>
        <v>Holland</v>
      </c>
      <c r="N249" t="str">
        <f>VLOOKUP(Table3[[#This Row],[Customer Code]],' Customers'!$A$2:$E$22,4,0)</f>
        <v>Europe</v>
      </c>
      <c r="O249" t="str">
        <f>VLOOKUP(L249,' Customers'!$A$2:$E$22,5,0)</f>
        <v>Male</v>
      </c>
    </row>
    <row r="250" spans="1:15" x14ac:dyDescent="0.2">
      <c r="A250" s="5">
        <v>44166</v>
      </c>
      <c r="B250" t="s">
        <v>60</v>
      </c>
      <c r="C250" t="s">
        <v>12</v>
      </c>
      <c r="D250" t="s">
        <v>100</v>
      </c>
      <c r="E250" t="str">
        <f>VLOOKUP(C250,Staff!$A$2:$C$11,2,0)</f>
        <v>Mary</v>
      </c>
      <c r="F250">
        <v>2300</v>
      </c>
      <c r="G250" s="6">
        <v>9200</v>
      </c>
      <c r="H250" s="6">
        <f t="shared" si="9"/>
        <v>4</v>
      </c>
      <c r="I250" s="6">
        <v>3450</v>
      </c>
      <c r="J250" s="6">
        <f t="shared" si="10"/>
        <v>5750</v>
      </c>
      <c r="K250" s="6">
        <f t="shared" si="11"/>
        <v>2.5</v>
      </c>
      <c r="L250" t="s">
        <v>39</v>
      </c>
      <c r="M250" t="str">
        <f>VLOOKUP(L250,' Customers'!$A$2:$C$22,3,0)</f>
        <v>Cameroon</v>
      </c>
      <c r="N250" t="str">
        <f>VLOOKUP(Table3[[#This Row],[Customer Code]],' Customers'!$A$2:$E$22,4,0)</f>
        <v>Africa</v>
      </c>
      <c r="O250" t="str">
        <f>VLOOKUP(L250,' Customers'!$A$2:$E$22,5,0)</f>
        <v>Male</v>
      </c>
    </row>
    <row r="251" spans="1:15" x14ac:dyDescent="0.2">
      <c r="A251" s="5">
        <v>43862</v>
      </c>
      <c r="B251" t="s">
        <v>60</v>
      </c>
      <c r="C251" t="s">
        <v>28</v>
      </c>
      <c r="D251" t="s">
        <v>105</v>
      </c>
      <c r="E251" t="str">
        <f>VLOOKUP(C251,Staff!$A$2:$C$11,2,0)</f>
        <v>Angela</v>
      </c>
      <c r="F251">
        <v>2001</v>
      </c>
      <c r="G251" s="6">
        <v>6003</v>
      </c>
      <c r="H251" s="6">
        <f t="shared" si="9"/>
        <v>3</v>
      </c>
      <c r="I251" s="6">
        <v>2501.25</v>
      </c>
      <c r="J251" s="6">
        <f t="shared" si="10"/>
        <v>3501.75</v>
      </c>
      <c r="K251" s="6">
        <f t="shared" si="11"/>
        <v>1.75</v>
      </c>
      <c r="L251" t="s">
        <v>29</v>
      </c>
      <c r="M251" t="str">
        <f>VLOOKUP(L251,' Customers'!$A$2:$C$22,3,0)</f>
        <v>Cameroon</v>
      </c>
      <c r="N251" t="str">
        <f>VLOOKUP(Table3[[#This Row],[Customer Code]],' Customers'!$A$2:$E$22,4,0)</f>
        <v>Africa</v>
      </c>
      <c r="O251" t="str">
        <f>VLOOKUP(L251,' Customers'!$A$2:$E$22,5,0)</f>
        <v>Male</v>
      </c>
    </row>
    <row r="252" spans="1:15" x14ac:dyDescent="0.2">
      <c r="A252" s="5">
        <v>44166</v>
      </c>
      <c r="B252" t="s">
        <v>60</v>
      </c>
      <c r="C252" t="s">
        <v>17</v>
      </c>
      <c r="D252" t="s">
        <v>101</v>
      </c>
      <c r="E252" t="str">
        <f>VLOOKUP(C252,Staff!$A$2:$C$11,2,0)</f>
        <v>Rachael</v>
      </c>
      <c r="F252">
        <v>1817</v>
      </c>
      <c r="G252" s="6">
        <v>5451</v>
      </c>
      <c r="H252" s="6">
        <f t="shared" si="9"/>
        <v>3</v>
      </c>
      <c r="I252" s="6">
        <v>2271.25</v>
      </c>
      <c r="J252" s="6">
        <f t="shared" si="10"/>
        <v>3179.75</v>
      </c>
      <c r="K252" s="6">
        <f t="shared" si="11"/>
        <v>1.75</v>
      </c>
      <c r="L252" t="s">
        <v>40</v>
      </c>
      <c r="M252" t="str">
        <f>VLOOKUP(L252,' Customers'!$A$2:$C$22,3,0)</f>
        <v>USA</v>
      </c>
      <c r="N252" t="str">
        <f>VLOOKUP(Table3[[#This Row],[Customer Code]],' Customers'!$A$2:$E$22,4,0)</f>
        <v>N. America</v>
      </c>
      <c r="O252" t="str">
        <f>VLOOKUP(L252,' Customers'!$A$2:$E$22,5,0)</f>
        <v>Male</v>
      </c>
    </row>
    <row r="253" spans="1:15" x14ac:dyDescent="0.2">
      <c r="A253" s="5">
        <v>43891</v>
      </c>
      <c r="B253" t="s">
        <v>60</v>
      </c>
      <c r="C253" t="s">
        <v>28</v>
      </c>
      <c r="D253" t="s">
        <v>105</v>
      </c>
      <c r="E253" t="str">
        <f>VLOOKUP(C253,Staff!$A$2:$C$11,2,0)</f>
        <v>Angela</v>
      </c>
      <c r="F253">
        <v>1326</v>
      </c>
      <c r="G253" s="6">
        <v>3978</v>
      </c>
      <c r="H253" s="6">
        <f t="shared" si="9"/>
        <v>3</v>
      </c>
      <c r="I253" s="6">
        <v>1657.5</v>
      </c>
      <c r="J253" s="6">
        <f t="shared" si="10"/>
        <v>2320.5</v>
      </c>
      <c r="K253" s="6">
        <f t="shared" si="11"/>
        <v>1.75</v>
      </c>
      <c r="L253" t="s">
        <v>43</v>
      </c>
      <c r="M253" t="str">
        <f>VLOOKUP(L253,' Customers'!$A$2:$C$22,3,0)</f>
        <v>Togo</v>
      </c>
      <c r="N253" t="str">
        <f>VLOOKUP(Table3[[#This Row],[Customer Code]],' Customers'!$A$2:$E$22,4,0)</f>
        <v>Africa</v>
      </c>
      <c r="O253" t="str">
        <f>VLOOKUP(L253,' Customers'!$A$2:$E$22,5,0)</f>
        <v>Male</v>
      </c>
    </row>
    <row r="254" spans="1:15" x14ac:dyDescent="0.2">
      <c r="A254" s="5">
        <v>43922</v>
      </c>
      <c r="B254" t="s">
        <v>60</v>
      </c>
      <c r="C254" t="s">
        <v>17</v>
      </c>
      <c r="D254" t="s">
        <v>101</v>
      </c>
      <c r="E254" t="str">
        <f>VLOOKUP(C254,Staff!$A$2:$C$11,2,0)</f>
        <v>Rachael</v>
      </c>
      <c r="F254">
        <v>944</v>
      </c>
      <c r="G254" s="6">
        <v>2832</v>
      </c>
      <c r="H254" s="6">
        <f t="shared" si="9"/>
        <v>3</v>
      </c>
      <c r="I254" s="6">
        <v>1180</v>
      </c>
      <c r="J254" s="6">
        <f t="shared" si="10"/>
        <v>1652</v>
      </c>
      <c r="K254" s="6">
        <f t="shared" si="11"/>
        <v>1.75</v>
      </c>
      <c r="L254" t="s">
        <v>18</v>
      </c>
      <c r="M254" t="str">
        <f>VLOOKUP(L254,' Customers'!$A$2:$C$22,3,0)</f>
        <v>Cameroon</v>
      </c>
      <c r="N254" t="str">
        <f>VLOOKUP(Table3[[#This Row],[Customer Code]],' Customers'!$A$2:$E$22,4,0)</f>
        <v>Africa</v>
      </c>
      <c r="O254" t="str">
        <f>VLOOKUP(L254,' Customers'!$A$2:$E$22,5,0)</f>
        <v>Female</v>
      </c>
    </row>
    <row r="255" spans="1:15" x14ac:dyDescent="0.2">
      <c r="A255" s="5">
        <v>44166</v>
      </c>
      <c r="B255" t="s">
        <v>60</v>
      </c>
      <c r="C255" t="s">
        <v>7</v>
      </c>
      <c r="D255" t="s">
        <v>99</v>
      </c>
      <c r="E255" t="str">
        <f>VLOOKUP(C255,Staff!$A$2:$C$11,2,0)</f>
        <v>Peter</v>
      </c>
      <c r="F255">
        <v>2729</v>
      </c>
      <c r="G255" s="6">
        <v>8187</v>
      </c>
      <c r="H255" s="6">
        <f t="shared" si="9"/>
        <v>3</v>
      </c>
      <c r="I255" s="6">
        <v>3411.25</v>
      </c>
      <c r="J255" s="6">
        <f t="shared" si="10"/>
        <v>4775.75</v>
      </c>
      <c r="K255" s="6">
        <f t="shared" si="11"/>
        <v>1.75</v>
      </c>
      <c r="L255" t="s">
        <v>38</v>
      </c>
      <c r="M255" t="str">
        <f>VLOOKUP(L255,' Customers'!$A$2:$C$22,3,0)</f>
        <v>Japan</v>
      </c>
      <c r="N255" t="str">
        <f>VLOOKUP(Table3[[#This Row],[Customer Code]],' Customers'!$A$2:$E$22,4,0)</f>
        <v>Asia</v>
      </c>
      <c r="O255" t="str">
        <f>VLOOKUP(L255,' Customers'!$A$2:$E$22,5,0)</f>
        <v>Female</v>
      </c>
    </row>
    <row r="256" spans="1:15" x14ac:dyDescent="0.2">
      <c r="A256" s="5">
        <v>44044</v>
      </c>
      <c r="B256" t="s">
        <v>60</v>
      </c>
      <c r="C256" t="s">
        <v>31</v>
      </c>
      <c r="D256" t="s">
        <v>106</v>
      </c>
      <c r="E256" t="str">
        <f>VLOOKUP(C256,Staff!$A$2:$C$11,2,0)</f>
        <v>Robert</v>
      </c>
      <c r="F256">
        <v>1874</v>
      </c>
      <c r="G256" s="6">
        <v>5622</v>
      </c>
      <c r="H256" s="6">
        <f t="shared" si="9"/>
        <v>3</v>
      </c>
      <c r="I256" s="6">
        <v>2342.5</v>
      </c>
      <c r="J256" s="6">
        <f t="shared" si="10"/>
        <v>3279.5</v>
      </c>
      <c r="K256" s="6">
        <f t="shared" si="11"/>
        <v>1.75</v>
      </c>
      <c r="L256" t="s">
        <v>32</v>
      </c>
      <c r="M256" t="str">
        <f>VLOOKUP(L256,' Customers'!$A$2:$C$22,3,0)</f>
        <v>Togo</v>
      </c>
      <c r="N256" t="str">
        <f>VLOOKUP(Table3[[#This Row],[Customer Code]],' Customers'!$A$2:$E$22,4,0)</f>
        <v>Africa</v>
      </c>
      <c r="O256" t="str">
        <f>VLOOKUP(L256,' Customers'!$A$2:$E$22,5,0)</f>
        <v>Male</v>
      </c>
    </row>
    <row r="257" spans="1:15" x14ac:dyDescent="0.2">
      <c r="A257" s="5">
        <v>43983</v>
      </c>
      <c r="B257" t="s">
        <v>60</v>
      </c>
      <c r="C257" t="s">
        <v>31</v>
      </c>
      <c r="D257" t="s">
        <v>106</v>
      </c>
      <c r="E257" t="str">
        <f>VLOOKUP(C257,Staff!$A$2:$C$11,2,0)</f>
        <v>Robert</v>
      </c>
      <c r="F257">
        <v>2844</v>
      </c>
      <c r="G257" s="6">
        <v>8532</v>
      </c>
      <c r="H257" s="6">
        <f t="shared" si="9"/>
        <v>3</v>
      </c>
      <c r="I257" s="6">
        <v>3555</v>
      </c>
      <c r="J257" s="6">
        <f t="shared" si="10"/>
        <v>4977</v>
      </c>
      <c r="K257" s="6">
        <f t="shared" si="11"/>
        <v>1.75</v>
      </c>
      <c r="L257" t="s">
        <v>32</v>
      </c>
      <c r="M257" t="str">
        <f>VLOOKUP(L257,' Customers'!$A$2:$C$22,3,0)</f>
        <v>Togo</v>
      </c>
      <c r="N257" t="str">
        <f>VLOOKUP(Table3[[#This Row],[Customer Code]],' Customers'!$A$2:$E$22,4,0)</f>
        <v>Africa</v>
      </c>
      <c r="O257" t="str">
        <f>VLOOKUP(L257,' Customers'!$A$2:$E$22,5,0)</f>
        <v>Male</v>
      </c>
    </row>
    <row r="258" spans="1:15" x14ac:dyDescent="0.2">
      <c r="A258" s="5">
        <v>44166</v>
      </c>
      <c r="B258" t="s">
        <v>60</v>
      </c>
      <c r="C258" t="s">
        <v>33</v>
      </c>
      <c r="D258" t="s">
        <v>66</v>
      </c>
      <c r="E258" t="str">
        <f>VLOOKUP(C258,Staff!$A$2:$C$11,2,0)</f>
        <v>Cassie</v>
      </c>
      <c r="F258">
        <v>1582</v>
      </c>
      <c r="G258" s="6">
        <v>4746</v>
      </c>
      <c r="H258" s="6">
        <f t="shared" si="9"/>
        <v>3</v>
      </c>
      <c r="I258" s="6">
        <v>1977.5</v>
      </c>
      <c r="J258" s="6">
        <f t="shared" si="10"/>
        <v>2768.5</v>
      </c>
      <c r="K258" s="6">
        <f t="shared" si="11"/>
        <v>1.75</v>
      </c>
      <c r="L258" t="s">
        <v>45</v>
      </c>
      <c r="M258" t="str">
        <f>VLOOKUP(L258,' Customers'!$A$2:$C$22,3,0)</f>
        <v>Brazil</v>
      </c>
      <c r="N258" t="str">
        <f>VLOOKUP(Table3[[#This Row],[Customer Code]],' Customers'!$A$2:$E$22,4,0)</f>
        <v>S. America</v>
      </c>
      <c r="O258" t="str">
        <f>VLOOKUP(L258,' Customers'!$A$2:$E$22,5,0)</f>
        <v>Female</v>
      </c>
    </row>
    <row r="259" spans="1:15" x14ac:dyDescent="0.2">
      <c r="A259" s="5">
        <v>43831</v>
      </c>
      <c r="B259" t="s">
        <v>60</v>
      </c>
      <c r="C259" t="s">
        <v>7</v>
      </c>
      <c r="D259" t="s">
        <v>99</v>
      </c>
      <c r="E259" t="str">
        <f>VLOOKUP(C259,Staff!$A$2:$C$11,2,0)</f>
        <v>Peter</v>
      </c>
      <c r="F259">
        <v>3245</v>
      </c>
      <c r="G259" s="6">
        <v>9735</v>
      </c>
      <c r="H259" s="6">
        <f t="shared" ref="H259:H322" si="12">G259/F259</f>
        <v>3</v>
      </c>
      <c r="I259" s="6">
        <v>4056.25</v>
      </c>
      <c r="J259" s="6">
        <f t="shared" ref="J259:J322" si="13">G259-I259</f>
        <v>5678.75</v>
      </c>
      <c r="K259" s="6">
        <f t="shared" ref="K259:K322" si="14">J259/F259</f>
        <v>1.75</v>
      </c>
      <c r="L259" t="s">
        <v>9</v>
      </c>
      <c r="M259" t="str">
        <f>VLOOKUP(L259,' Customers'!$A$2:$C$22,3,0)</f>
        <v>USA</v>
      </c>
      <c r="N259" t="str">
        <f>VLOOKUP(Table3[[#This Row],[Customer Code]],' Customers'!$A$2:$E$22,4,0)</f>
        <v>N. America</v>
      </c>
      <c r="O259" t="str">
        <f>VLOOKUP(L259,' Customers'!$A$2:$E$22,5,0)</f>
        <v>Male</v>
      </c>
    </row>
    <row r="260" spans="1:15" x14ac:dyDescent="0.2">
      <c r="A260" s="5">
        <v>44075</v>
      </c>
      <c r="B260" t="s">
        <v>60</v>
      </c>
      <c r="C260" t="s">
        <v>12</v>
      </c>
      <c r="D260" t="s">
        <v>100</v>
      </c>
      <c r="E260" t="str">
        <f>VLOOKUP(C260,Staff!$A$2:$C$11,2,0)</f>
        <v>Mary</v>
      </c>
      <c r="F260">
        <v>2134</v>
      </c>
      <c r="G260" s="6">
        <v>6402</v>
      </c>
      <c r="H260" s="6">
        <f t="shared" si="12"/>
        <v>3</v>
      </c>
      <c r="I260" s="6">
        <v>2667.5</v>
      </c>
      <c r="J260" s="6">
        <f t="shared" si="13"/>
        <v>3734.5</v>
      </c>
      <c r="K260" s="6">
        <f t="shared" si="14"/>
        <v>1.75</v>
      </c>
      <c r="L260" t="s">
        <v>48</v>
      </c>
      <c r="M260" t="str">
        <f>VLOOKUP(L260,' Customers'!$A$2:$C$22,3,0)</f>
        <v>Nigeria</v>
      </c>
      <c r="N260" t="str">
        <f>VLOOKUP(Table3[[#This Row],[Customer Code]],' Customers'!$A$2:$E$22,4,0)</f>
        <v>Africa</v>
      </c>
      <c r="O260" t="str">
        <f>VLOOKUP(L260,' Customers'!$A$2:$E$22,5,0)</f>
        <v>Female</v>
      </c>
    </row>
    <row r="261" spans="1:15" x14ac:dyDescent="0.2">
      <c r="A261" s="5">
        <v>44136</v>
      </c>
      <c r="B261" t="s">
        <v>60</v>
      </c>
      <c r="C261" t="s">
        <v>33</v>
      </c>
      <c r="D261" t="s">
        <v>107</v>
      </c>
      <c r="E261" t="str">
        <f>VLOOKUP(C261,Staff!$A$2:$C$11,2,0)</f>
        <v>Cassie</v>
      </c>
      <c r="F261">
        <v>2529</v>
      </c>
      <c r="G261" s="6">
        <v>7587</v>
      </c>
      <c r="H261" s="6">
        <f t="shared" si="12"/>
        <v>3</v>
      </c>
      <c r="I261" s="6">
        <v>3161.25</v>
      </c>
      <c r="J261" s="6">
        <f t="shared" si="13"/>
        <v>4425.75</v>
      </c>
      <c r="K261" s="6">
        <f t="shared" si="14"/>
        <v>1.75</v>
      </c>
      <c r="L261" t="s">
        <v>34</v>
      </c>
      <c r="M261" t="str">
        <f>VLOOKUP(L261,' Customers'!$A$2:$C$22,3,0)</f>
        <v>USA</v>
      </c>
      <c r="N261" t="str">
        <f>VLOOKUP(Table3[[#This Row],[Customer Code]],' Customers'!$A$2:$E$22,4,0)</f>
        <v>N. America</v>
      </c>
      <c r="O261" t="str">
        <f>VLOOKUP(L261,' Customers'!$A$2:$E$22,5,0)</f>
        <v>Female</v>
      </c>
    </row>
    <row r="262" spans="1:15" x14ac:dyDescent="0.2">
      <c r="A262" s="5">
        <v>43952</v>
      </c>
      <c r="B262" t="s">
        <v>60</v>
      </c>
      <c r="C262" t="s">
        <v>17</v>
      </c>
      <c r="D262" t="s">
        <v>101</v>
      </c>
      <c r="E262" t="str">
        <f>VLOOKUP(C262,Staff!$A$2:$C$11,2,0)</f>
        <v>Rachael</v>
      </c>
      <c r="F262">
        <v>2109</v>
      </c>
      <c r="G262" s="6">
        <v>6327</v>
      </c>
      <c r="H262" s="6">
        <f t="shared" si="12"/>
        <v>3</v>
      </c>
      <c r="I262" s="6">
        <v>2636.25</v>
      </c>
      <c r="J262" s="6">
        <f t="shared" si="13"/>
        <v>3690.75</v>
      </c>
      <c r="K262" s="6">
        <f t="shared" si="14"/>
        <v>1.75</v>
      </c>
      <c r="L262" t="s">
        <v>18</v>
      </c>
      <c r="M262" t="str">
        <f>VLOOKUP(L262,' Customers'!$A$2:$C$22,3,0)</f>
        <v>Cameroon</v>
      </c>
      <c r="N262" t="str">
        <f>VLOOKUP(Table3[[#This Row],[Customer Code]],' Customers'!$A$2:$E$22,4,0)</f>
        <v>Africa</v>
      </c>
      <c r="O262" t="str">
        <f>VLOOKUP(L262,' Customers'!$A$2:$E$22,5,0)</f>
        <v>Female</v>
      </c>
    </row>
    <row r="263" spans="1:15" x14ac:dyDescent="0.2">
      <c r="A263" s="5">
        <v>43983</v>
      </c>
      <c r="B263" t="s">
        <v>60</v>
      </c>
      <c r="C263" t="s">
        <v>36</v>
      </c>
      <c r="D263" t="s">
        <v>108</v>
      </c>
      <c r="E263" t="str">
        <f>VLOOKUP(C263,Staff!$A$2:$C$11,2,0)</f>
        <v>Emilie</v>
      </c>
      <c r="F263">
        <v>1583</v>
      </c>
      <c r="G263" s="6">
        <v>4749</v>
      </c>
      <c r="H263" s="6">
        <f t="shared" si="12"/>
        <v>3</v>
      </c>
      <c r="I263" s="6">
        <v>1978.75</v>
      </c>
      <c r="J263" s="6">
        <f t="shared" si="13"/>
        <v>2770.25</v>
      </c>
      <c r="K263" s="6">
        <f t="shared" si="14"/>
        <v>1.75</v>
      </c>
      <c r="L263" t="s">
        <v>37</v>
      </c>
      <c r="M263" t="str">
        <f>VLOOKUP(L263,' Customers'!$A$2:$C$22,3,0)</f>
        <v>Uganda</v>
      </c>
      <c r="N263" t="str">
        <f>VLOOKUP(Table3[[#This Row],[Customer Code]],' Customers'!$A$2:$E$22,4,0)</f>
        <v>Africa</v>
      </c>
      <c r="O263" t="str">
        <f>VLOOKUP(L263,' Customers'!$A$2:$E$22,5,0)</f>
        <v>Male</v>
      </c>
    </row>
    <row r="264" spans="1:15" x14ac:dyDescent="0.2">
      <c r="A264" s="5">
        <v>44105</v>
      </c>
      <c r="B264" t="s">
        <v>60</v>
      </c>
      <c r="C264" t="s">
        <v>28</v>
      </c>
      <c r="D264" t="s">
        <v>65</v>
      </c>
      <c r="E264" t="str">
        <f>VLOOKUP(C264,Staff!$A$2:$C$11,2,0)</f>
        <v>Angela</v>
      </c>
      <c r="F264">
        <v>1565</v>
      </c>
      <c r="G264" s="6">
        <v>4695</v>
      </c>
      <c r="H264" s="6">
        <f t="shared" si="12"/>
        <v>3</v>
      </c>
      <c r="I264" s="6">
        <v>1956.25</v>
      </c>
      <c r="J264" s="6">
        <f t="shared" si="13"/>
        <v>2738.75</v>
      </c>
      <c r="K264" s="6">
        <f t="shared" si="14"/>
        <v>1.75</v>
      </c>
      <c r="L264" t="s">
        <v>29</v>
      </c>
      <c r="M264" t="str">
        <f>VLOOKUP(L264,' Customers'!$A$2:$C$22,3,0)</f>
        <v>Cameroon</v>
      </c>
      <c r="N264" t="str">
        <f>VLOOKUP(Table3[[#This Row],[Customer Code]],' Customers'!$A$2:$E$22,4,0)</f>
        <v>Africa</v>
      </c>
      <c r="O264" t="str">
        <f>VLOOKUP(L264,' Customers'!$A$2:$E$22,5,0)</f>
        <v>Male</v>
      </c>
    </row>
    <row r="265" spans="1:15" x14ac:dyDescent="0.2">
      <c r="A265" s="5">
        <v>44105</v>
      </c>
      <c r="B265" t="s">
        <v>60</v>
      </c>
      <c r="C265" t="s">
        <v>12</v>
      </c>
      <c r="D265" t="s">
        <v>110</v>
      </c>
      <c r="E265" t="str">
        <f>VLOOKUP(C265,Staff!$A$2:$C$11,2,0)</f>
        <v>Mary</v>
      </c>
      <c r="F265">
        <v>1496</v>
      </c>
      <c r="G265" s="6">
        <v>4488</v>
      </c>
      <c r="H265" s="6">
        <f t="shared" si="12"/>
        <v>3</v>
      </c>
      <c r="I265" s="6">
        <v>1870</v>
      </c>
      <c r="J265" s="6">
        <f t="shared" si="13"/>
        <v>2618</v>
      </c>
      <c r="K265" s="6">
        <f t="shared" si="14"/>
        <v>1.75</v>
      </c>
      <c r="L265" t="s">
        <v>39</v>
      </c>
      <c r="M265" t="str">
        <f>VLOOKUP(L265,' Customers'!$A$2:$C$22,3,0)</f>
        <v>Cameroon</v>
      </c>
      <c r="N265" t="str">
        <f>VLOOKUP(Table3[[#This Row],[Customer Code]],' Customers'!$A$2:$E$22,4,0)</f>
        <v>Africa</v>
      </c>
      <c r="O265" t="str">
        <f>VLOOKUP(L265,' Customers'!$A$2:$E$22,5,0)</f>
        <v>Male</v>
      </c>
    </row>
    <row r="266" spans="1:15" x14ac:dyDescent="0.2">
      <c r="A266" s="5">
        <v>44013</v>
      </c>
      <c r="B266" t="s">
        <v>61</v>
      </c>
      <c r="C266" t="s">
        <v>7</v>
      </c>
      <c r="D266" t="s">
        <v>99</v>
      </c>
      <c r="E266" t="str">
        <f>VLOOKUP(C266,Staff!$A$2:$C$11,2,0)</f>
        <v>Peter</v>
      </c>
      <c r="F266">
        <v>866</v>
      </c>
      <c r="G266" s="6">
        <v>2598</v>
      </c>
      <c r="H266" s="6">
        <f t="shared" si="12"/>
        <v>3</v>
      </c>
      <c r="I266" s="6">
        <v>1082.5</v>
      </c>
      <c r="J266" s="6">
        <f t="shared" si="13"/>
        <v>1515.5</v>
      </c>
      <c r="K266" s="6">
        <f t="shared" si="14"/>
        <v>1.75</v>
      </c>
      <c r="L266" t="s">
        <v>47</v>
      </c>
      <c r="M266" t="str">
        <f>VLOOKUP(L266,' Customers'!$A$2:$C$22,3,0)</f>
        <v>Holland</v>
      </c>
      <c r="N266" t="str">
        <f>VLOOKUP(Table3[[#This Row],[Customer Code]],' Customers'!$A$2:$E$22,4,0)</f>
        <v>Europe</v>
      </c>
      <c r="O266" t="str">
        <f>VLOOKUP(L266,' Customers'!$A$2:$E$22,5,0)</f>
        <v>Male</v>
      </c>
    </row>
    <row r="267" spans="1:15" x14ac:dyDescent="0.2">
      <c r="A267" s="5">
        <v>44044</v>
      </c>
      <c r="B267" t="s">
        <v>61</v>
      </c>
      <c r="C267" t="s">
        <v>20</v>
      </c>
      <c r="D267" t="s">
        <v>103</v>
      </c>
      <c r="E267" t="str">
        <f>VLOOKUP(C267,Staff!$A$2:$C$11,2,0)</f>
        <v>Nina</v>
      </c>
      <c r="F267">
        <v>923</v>
      </c>
      <c r="G267" s="6">
        <v>5538</v>
      </c>
      <c r="H267" s="6">
        <f t="shared" si="12"/>
        <v>6</v>
      </c>
      <c r="I267" s="6">
        <v>2538.25</v>
      </c>
      <c r="J267" s="6">
        <f t="shared" si="13"/>
        <v>2999.75</v>
      </c>
      <c r="K267" s="6">
        <f t="shared" si="14"/>
        <v>3.25</v>
      </c>
      <c r="L267" t="s">
        <v>41</v>
      </c>
      <c r="M267" t="str">
        <f>VLOOKUP(L267,' Customers'!$A$2:$C$22,3,0)</f>
        <v>Nigeria</v>
      </c>
      <c r="N267" t="str">
        <f>VLOOKUP(Table3[[#This Row],[Customer Code]],' Customers'!$A$2:$E$22,4,0)</f>
        <v>Africa</v>
      </c>
      <c r="O267" t="str">
        <f>VLOOKUP(L267,' Customers'!$A$2:$E$22,5,0)</f>
        <v>Male</v>
      </c>
    </row>
    <row r="268" spans="1:15" x14ac:dyDescent="0.2">
      <c r="A268" s="5">
        <v>44105</v>
      </c>
      <c r="B268" t="s">
        <v>61</v>
      </c>
      <c r="C268" t="s">
        <v>20</v>
      </c>
      <c r="D268" t="s">
        <v>103</v>
      </c>
      <c r="E268" t="str">
        <f>VLOOKUP(C268,Staff!$A$2:$C$11,2,0)</f>
        <v>Nina</v>
      </c>
      <c r="F268">
        <v>2009</v>
      </c>
      <c r="G268" s="6">
        <v>12054</v>
      </c>
      <c r="H268" s="6">
        <f t="shared" si="12"/>
        <v>6</v>
      </c>
      <c r="I268" s="6">
        <v>5524.75</v>
      </c>
      <c r="J268" s="6">
        <f t="shared" si="13"/>
        <v>6529.25</v>
      </c>
      <c r="K268" s="6">
        <f t="shared" si="14"/>
        <v>3.25</v>
      </c>
      <c r="L268" t="s">
        <v>21</v>
      </c>
      <c r="M268" t="str">
        <f>VLOOKUP(L268,' Customers'!$A$2:$C$22,3,0)</f>
        <v>Holland</v>
      </c>
      <c r="N268" t="str">
        <f>VLOOKUP(Table3[[#This Row],[Customer Code]],' Customers'!$A$2:$E$22,4,0)</f>
        <v>Europe</v>
      </c>
      <c r="O268" t="str">
        <f>VLOOKUP(L268,' Customers'!$A$2:$E$22,5,0)</f>
        <v>Male</v>
      </c>
    </row>
    <row r="269" spans="1:15" x14ac:dyDescent="0.2">
      <c r="A269" s="5">
        <v>43922</v>
      </c>
      <c r="B269" t="s">
        <v>61</v>
      </c>
      <c r="C269" t="s">
        <v>24</v>
      </c>
      <c r="D269" t="s">
        <v>104</v>
      </c>
      <c r="E269" t="str">
        <f>VLOOKUP(C269,Staff!$A$2:$C$11,2,0)</f>
        <v>Cynthia</v>
      </c>
      <c r="F269">
        <v>3851</v>
      </c>
      <c r="G269" s="6">
        <v>23106</v>
      </c>
      <c r="H269" s="6">
        <f t="shared" si="12"/>
        <v>6</v>
      </c>
      <c r="I269" s="6">
        <v>10590.25</v>
      </c>
      <c r="J269" s="6">
        <f t="shared" si="13"/>
        <v>12515.75</v>
      </c>
      <c r="K269" s="6">
        <f t="shared" si="14"/>
        <v>3.25</v>
      </c>
      <c r="L269" t="s">
        <v>42</v>
      </c>
      <c r="M269" t="str">
        <f>VLOOKUP(L269,' Customers'!$A$2:$C$22,3,0)</f>
        <v>Brazil</v>
      </c>
      <c r="N269" t="str">
        <f>VLOOKUP(Table3[[#This Row],[Customer Code]],' Customers'!$A$2:$E$22,4,0)</f>
        <v>S. America</v>
      </c>
      <c r="O269" t="str">
        <f>VLOOKUP(L269,' Customers'!$A$2:$E$22,5,0)</f>
        <v>Female</v>
      </c>
    </row>
    <row r="270" spans="1:15" x14ac:dyDescent="0.2">
      <c r="A270" s="5">
        <v>44166</v>
      </c>
      <c r="B270" t="s">
        <v>61</v>
      </c>
      <c r="C270" t="s">
        <v>33</v>
      </c>
      <c r="D270" t="s">
        <v>107</v>
      </c>
      <c r="E270" t="str">
        <f>VLOOKUP(C270,Staff!$A$2:$C$11,2,0)</f>
        <v>Cassie</v>
      </c>
      <c r="F270">
        <v>2431</v>
      </c>
      <c r="G270" s="6">
        <v>14586</v>
      </c>
      <c r="H270" s="6">
        <f t="shared" si="12"/>
        <v>6</v>
      </c>
      <c r="I270" s="6">
        <v>6685.25</v>
      </c>
      <c r="J270" s="6">
        <f t="shared" si="13"/>
        <v>7900.75</v>
      </c>
      <c r="K270" s="6">
        <f t="shared" si="14"/>
        <v>3.25</v>
      </c>
      <c r="L270" t="s">
        <v>34</v>
      </c>
      <c r="M270" t="str">
        <f>VLOOKUP(L270,' Customers'!$A$2:$C$22,3,0)</f>
        <v>USA</v>
      </c>
      <c r="N270" t="str">
        <f>VLOOKUP(Table3[[#This Row],[Customer Code]],' Customers'!$A$2:$E$22,4,0)</f>
        <v>N. America</v>
      </c>
      <c r="O270" t="str">
        <f>VLOOKUP(L270,' Customers'!$A$2:$E$22,5,0)</f>
        <v>Female</v>
      </c>
    </row>
    <row r="271" spans="1:15" x14ac:dyDescent="0.2">
      <c r="A271" s="5">
        <v>43862</v>
      </c>
      <c r="B271" t="s">
        <v>61</v>
      </c>
      <c r="C271" t="s">
        <v>7</v>
      </c>
      <c r="D271" t="s">
        <v>99</v>
      </c>
      <c r="E271" t="str">
        <f>VLOOKUP(C271,Staff!$A$2:$C$11,2,0)</f>
        <v>Peter</v>
      </c>
      <c r="F271">
        <v>952</v>
      </c>
      <c r="G271" s="6">
        <v>5712</v>
      </c>
      <c r="H271" s="6">
        <f t="shared" si="12"/>
        <v>6</v>
      </c>
      <c r="I271" s="6">
        <v>2618</v>
      </c>
      <c r="J271" s="6">
        <f t="shared" si="13"/>
        <v>3094</v>
      </c>
      <c r="K271" s="6">
        <f t="shared" si="14"/>
        <v>3.25</v>
      </c>
      <c r="L271" t="s">
        <v>47</v>
      </c>
      <c r="M271" t="str">
        <f>VLOOKUP(L271,' Customers'!$A$2:$C$22,3,0)</f>
        <v>Holland</v>
      </c>
      <c r="N271" t="str">
        <f>VLOOKUP(Table3[[#This Row],[Customer Code]],' Customers'!$A$2:$E$22,4,0)</f>
        <v>Europe</v>
      </c>
      <c r="O271" t="str">
        <f>VLOOKUP(L271,' Customers'!$A$2:$E$22,5,0)</f>
        <v>Male</v>
      </c>
    </row>
    <row r="272" spans="1:15" x14ac:dyDescent="0.2">
      <c r="A272" s="5">
        <v>43952</v>
      </c>
      <c r="B272" t="s">
        <v>61</v>
      </c>
      <c r="C272" t="s">
        <v>7</v>
      </c>
      <c r="D272" t="s">
        <v>99</v>
      </c>
      <c r="E272" t="str">
        <f>VLOOKUP(C272,Staff!$A$2:$C$11,2,0)</f>
        <v>Peter</v>
      </c>
      <c r="F272">
        <v>1262</v>
      </c>
      <c r="G272" s="6">
        <v>7572</v>
      </c>
      <c r="H272" s="6">
        <f t="shared" si="12"/>
        <v>6</v>
      </c>
      <c r="I272" s="6">
        <v>3470.5</v>
      </c>
      <c r="J272" s="6">
        <f t="shared" si="13"/>
        <v>4101.5</v>
      </c>
      <c r="K272" s="6">
        <f t="shared" si="14"/>
        <v>3.25</v>
      </c>
      <c r="L272" t="s">
        <v>38</v>
      </c>
      <c r="M272" t="str">
        <f>VLOOKUP(L272,' Customers'!$A$2:$C$22,3,0)</f>
        <v>Japan</v>
      </c>
      <c r="N272" t="str">
        <f>VLOOKUP(Table3[[#This Row],[Customer Code]],' Customers'!$A$2:$E$22,4,0)</f>
        <v>Asia</v>
      </c>
      <c r="O272" t="str">
        <f>VLOOKUP(L272,' Customers'!$A$2:$E$22,5,0)</f>
        <v>Female</v>
      </c>
    </row>
    <row r="273" spans="1:15" x14ac:dyDescent="0.2">
      <c r="A273" s="5">
        <v>43983</v>
      </c>
      <c r="B273" t="s">
        <v>61</v>
      </c>
      <c r="C273" t="s">
        <v>17</v>
      </c>
      <c r="D273" t="s">
        <v>101</v>
      </c>
      <c r="E273" t="str">
        <f>VLOOKUP(C273,Staff!$A$2:$C$11,2,0)</f>
        <v>Rachael</v>
      </c>
      <c r="F273">
        <v>1135</v>
      </c>
      <c r="G273" s="6">
        <v>6810</v>
      </c>
      <c r="H273" s="6">
        <f t="shared" si="12"/>
        <v>6</v>
      </c>
      <c r="I273" s="6">
        <v>3121.25</v>
      </c>
      <c r="J273" s="6">
        <f t="shared" si="13"/>
        <v>3688.75</v>
      </c>
      <c r="K273" s="6">
        <f t="shared" si="14"/>
        <v>3.25</v>
      </c>
      <c r="L273" t="s">
        <v>18</v>
      </c>
      <c r="M273" t="str">
        <f>VLOOKUP(L273,' Customers'!$A$2:$C$22,3,0)</f>
        <v>Cameroon</v>
      </c>
      <c r="N273" t="str">
        <f>VLOOKUP(Table3[[#This Row],[Customer Code]],' Customers'!$A$2:$E$22,4,0)</f>
        <v>Africa</v>
      </c>
      <c r="O273" t="str">
        <f>VLOOKUP(L273,' Customers'!$A$2:$E$22,5,0)</f>
        <v>Female</v>
      </c>
    </row>
    <row r="274" spans="1:15" x14ac:dyDescent="0.2">
      <c r="A274" s="5">
        <v>44166</v>
      </c>
      <c r="B274" t="s">
        <v>61</v>
      </c>
      <c r="C274" t="s">
        <v>12</v>
      </c>
      <c r="D274" t="s">
        <v>100</v>
      </c>
      <c r="E274" t="str">
        <f>VLOOKUP(C274,Staff!$A$2:$C$11,2,0)</f>
        <v>Mary</v>
      </c>
      <c r="F274">
        <v>1582</v>
      </c>
      <c r="G274" s="6">
        <v>9492</v>
      </c>
      <c r="H274" s="6">
        <f t="shared" si="12"/>
        <v>6</v>
      </c>
      <c r="I274" s="6">
        <v>4350.5</v>
      </c>
      <c r="J274" s="6">
        <f t="shared" si="13"/>
        <v>5141.5</v>
      </c>
      <c r="K274" s="6">
        <f t="shared" si="14"/>
        <v>3.25</v>
      </c>
      <c r="L274" t="s">
        <v>39</v>
      </c>
      <c r="M274" t="str">
        <f>VLOOKUP(L274,' Customers'!$A$2:$C$22,3,0)</f>
        <v>Cameroon</v>
      </c>
      <c r="N274" t="str">
        <f>VLOOKUP(Table3[[#This Row],[Customer Code]],' Customers'!$A$2:$E$22,4,0)</f>
        <v>Africa</v>
      </c>
      <c r="O274" t="str">
        <f>VLOOKUP(L274,' Customers'!$A$2:$E$22,5,0)</f>
        <v>Male</v>
      </c>
    </row>
    <row r="275" spans="1:15" x14ac:dyDescent="0.2">
      <c r="A275" s="5">
        <v>43891</v>
      </c>
      <c r="B275" t="s">
        <v>61</v>
      </c>
      <c r="C275" t="s">
        <v>31</v>
      </c>
      <c r="D275" t="s">
        <v>106</v>
      </c>
      <c r="E275" t="str">
        <f>VLOOKUP(C275,Staff!$A$2:$C$11,2,0)</f>
        <v>Robert</v>
      </c>
      <c r="F275">
        <v>598</v>
      </c>
      <c r="G275" s="6">
        <v>3588</v>
      </c>
      <c r="H275" s="6">
        <f t="shared" si="12"/>
        <v>6</v>
      </c>
      <c r="I275" s="6">
        <v>1644.5</v>
      </c>
      <c r="J275" s="6">
        <f t="shared" si="13"/>
        <v>1943.5</v>
      </c>
      <c r="K275" s="6">
        <f t="shared" si="14"/>
        <v>3.25</v>
      </c>
      <c r="L275" t="s">
        <v>44</v>
      </c>
      <c r="M275" t="str">
        <f>VLOOKUP(L275,' Customers'!$A$2:$C$22,3,0)</f>
        <v>USA</v>
      </c>
      <c r="N275" t="str">
        <f>VLOOKUP(Table3[[#This Row],[Customer Code]],' Customers'!$A$2:$E$22,4,0)</f>
        <v>N. America</v>
      </c>
      <c r="O275" t="str">
        <f>VLOOKUP(L275,' Customers'!$A$2:$E$22,5,0)</f>
        <v>Male</v>
      </c>
    </row>
    <row r="276" spans="1:15" x14ac:dyDescent="0.2">
      <c r="A276" s="5">
        <v>44013</v>
      </c>
      <c r="B276" t="s">
        <v>61</v>
      </c>
      <c r="C276" t="s">
        <v>36</v>
      </c>
      <c r="D276" t="s">
        <v>108</v>
      </c>
      <c r="E276" t="str">
        <f>VLOOKUP(C276,Staff!$A$2:$C$11,2,0)</f>
        <v>Emilie</v>
      </c>
      <c r="F276">
        <v>3794</v>
      </c>
      <c r="G276" s="6">
        <v>22764</v>
      </c>
      <c r="H276" s="6">
        <f t="shared" si="12"/>
        <v>6</v>
      </c>
      <c r="I276" s="6">
        <v>10433.5</v>
      </c>
      <c r="J276" s="6">
        <f t="shared" si="13"/>
        <v>12330.5</v>
      </c>
      <c r="K276" s="6">
        <f t="shared" si="14"/>
        <v>3.25</v>
      </c>
      <c r="L276" t="s">
        <v>46</v>
      </c>
      <c r="M276" t="str">
        <f>VLOOKUP(L276,' Customers'!$A$2:$C$22,3,0)</f>
        <v>Cameroon</v>
      </c>
      <c r="N276" t="str">
        <f>VLOOKUP(Table3[[#This Row],[Customer Code]],' Customers'!$A$2:$E$22,4,0)</f>
        <v>Africa</v>
      </c>
      <c r="O276" t="str">
        <f>VLOOKUP(L276,' Customers'!$A$2:$E$22,5,0)</f>
        <v>Female</v>
      </c>
    </row>
    <row r="277" spans="1:15" x14ac:dyDescent="0.2">
      <c r="A277" s="5">
        <v>44075</v>
      </c>
      <c r="B277" t="s">
        <v>61</v>
      </c>
      <c r="C277" t="s">
        <v>24</v>
      </c>
      <c r="D277" t="s">
        <v>104</v>
      </c>
      <c r="E277" t="str">
        <f>VLOOKUP(C277,Staff!$A$2:$C$11,2,0)</f>
        <v>Cynthia</v>
      </c>
      <c r="F277">
        <v>567</v>
      </c>
      <c r="G277" s="6">
        <v>3402</v>
      </c>
      <c r="H277" s="6">
        <f t="shared" si="12"/>
        <v>6</v>
      </c>
      <c r="I277" s="6">
        <v>1559.25</v>
      </c>
      <c r="J277" s="6">
        <f t="shared" si="13"/>
        <v>1842.75</v>
      </c>
      <c r="K277" s="6">
        <f t="shared" si="14"/>
        <v>3.25</v>
      </c>
      <c r="L277" t="s">
        <v>42</v>
      </c>
      <c r="M277" t="str">
        <f>VLOOKUP(L277,' Customers'!$A$2:$C$22,3,0)</f>
        <v>Brazil</v>
      </c>
      <c r="N277" t="str">
        <f>VLOOKUP(Table3[[#This Row],[Customer Code]],' Customers'!$A$2:$E$22,4,0)</f>
        <v>S. America</v>
      </c>
      <c r="O277" t="str">
        <f>VLOOKUP(L277,' Customers'!$A$2:$E$22,5,0)</f>
        <v>Female</v>
      </c>
    </row>
    <row r="278" spans="1:15" x14ac:dyDescent="0.2">
      <c r="A278" s="5">
        <v>44105</v>
      </c>
      <c r="B278" t="s">
        <v>61</v>
      </c>
      <c r="C278" t="s">
        <v>7</v>
      </c>
      <c r="D278" t="s">
        <v>99</v>
      </c>
      <c r="E278" t="str">
        <f>VLOOKUP(C278,Staff!$A$2:$C$11,2,0)</f>
        <v>Peter</v>
      </c>
      <c r="F278">
        <v>1269</v>
      </c>
      <c r="G278" s="6">
        <v>7614</v>
      </c>
      <c r="H278" s="6">
        <f t="shared" si="12"/>
        <v>6</v>
      </c>
      <c r="I278" s="6">
        <v>3489.75</v>
      </c>
      <c r="J278" s="6">
        <f t="shared" si="13"/>
        <v>4124.25</v>
      </c>
      <c r="K278" s="6">
        <f t="shared" si="14"/>
        <v>3.25</v>
      </c>
      <c r="L278" t="s">
        <v>38</v>
      </c>
      <c r="M278" t="str">
        <f>VLOOKUP(L278,' Customers'!$A$2:$C$22,3,0)</f>
        <v>Japan</v>
      </c>
      <c r="N278" t="str">
        <f>VLOOKUP(Table3[[#This Row],[Customer Code]],' Customers'!$A$2:$E$22,4,0)</f>
        <v>Asia</v>
      </c>
      <c r="O278" t="str">
        <f>VLOOKUP(L278,' Customers'!$A$2:$E$22,5,0)</f>
        <v>Female</v>
      </c>
    </row>
    <row r="279" spans="1:15" x14ac:dyDescent="0.2">
      <c r="A279" s="5">
        <v>43831</v>
      </c>
      <c r="B279" t="s">
        <v>61</v>
      </c>
      <c r="C279" t="s">
        <v>20</v>
      </c>
      <c r="D279" t="s">
        <v>26</v>
      </c>
      <c r="E279" t="str">
        <f>VLOOKUP(C279,Staff!$A$2:$C$11,2,0)</f>
        <v>Nina</v>
      </c>
      <c r="F279">
        <v>384</v>
      </c>
      <c r="G279" s="6">
        <v>2304</v>
      </c>
      <c r="H279" s="6">
        <f t="shared" si="12"/>
        <v>6</v>
      </c>
      <c r="I279" s="6">
        <v>1056</v>
      </c>
      <c r="J279" s="6">
        <f t="shared" si="13"/>
        <v>1248</v>
      </c>
      <c r="K279" s="6">
        <f t="shared" si="14"/>
        <v>3.25</v>
      </c>
      <c r="L279" t="s">
        <v>21</v>
      </c>
      <c r="M279" t="str">
        <f>VLOOKUP(L279,' Customers'!$A$2:$C$22,3,0)</f>
        <v>Holland</v>
      </c>
      <c r="N279" t="str">
        <f>VLOOKUP(Table3[[#This Row],[Customer Code]],' Customers'!$A$2:$E$22,4,0)</f>
        <v>Europe</v>
      </c>
      <c r="O279" t="str">
        <f>VLOOKUP(L279,' Customers'!$A$2:$E$22,5,0)</f>
        <v>Male</v>
      </c>
    </row>
    <row r="280" spans="1:15" x14ac:dyDescent="0.2">
      <c r="A280" s="5">
        <v>44136</v>
      </c>
      <c r="B280" t="s">
        <v>61</v>
      </c>
      <c r="C280" t="s">
        <v>12</v>
      </c>
      <c r="D280" t="s">
        <v>100</v>
      </c>
      <c r="E280" t="str">
        <f>VLOOKUP(C280,Staff!$A$2:$C$11,2,0)</f>
        <v>Mary</v>
      </c>
      <c r="F280">
        <v>1808</v>
      </c>
      <c r="G280" s="6">
        <v>10848</v>
      </c>
      <c r="H280" s="6">
        <f t="shared" si="12"/>
        <v>6</v>
      </c>
      <c r="I280" s="6">
        <v>4972</v>
      </c>
      <c r="J280" s="6">
        <f t="shared" si="13"/>
        <v>5876</v>
      </c>
      <c r="K280" s="6">
        <f t="shared" si="14"/>
        <v>3.25</v>
      </c>
      <c r="L280" t="s">
        <v>48</v>
      </c>
      <c r="M280" t="str">
        <f>VLOOKUP(L280,' Customers'!$A$2:$C$22,3,0)</f>
        <v>Nigeria</v>
      </c>
      <c r="N280" t="str">
        <f>VLOOKUP(Table3[[#This Row],[Customer Code]],' Customers'!$A$2:$E$22,4,0)</f>
        <v>Africa</v>
      </c>
      <c r="O280" t="str">
        <f>VLOOKUP(L280,' Customers'!$A$2:$E$22,5,0)</f>
        <v>Female</v>
      </c>
    </row>
    <row r="281" spans="1:15" x14ac:dyDescent="0.2">
      <c r="A281" s="5">
        <v>43983</v>
      </c>
      <c r="B281" t="s">
        <v>56</v>
      </c>
      <c r="C281" t="s">
        <v>33</v>
      </c>
      <c r="D281" t="s">
        <v>107</v>
      </c>
      <c r="E281" t="str">
        <f>VLOOKUP(C281,Staff!$A$2:$C$11,2,0)</f>
        <v>Cassie</v>
      </c>
      <c r="F281">
        <v>2632</v>
      </c>
      <c r="G281" s="6">
        <v>15792</v>
      </c>
      <c r="H281" s="6">
        <f t="shared" si="12"/>
        <v>6</v>
      </c>
      <c r="I281" s="6">
        <v>7238</v>
      </c>
      <c r="J281" s="6">
        <f t="shared" si="13"/>
        <v>8554</v>
      </c>
      <c r="K281" s="6">
        <f t="shared" si="14"/>
        <v>3.25</v>
      </c>
      <c r="L281" t="s">
        <v>34</v>
      </c>
      <c r="M281" t="str">
        <f>VLOOKUP(L281,' Customers'!$A$2:$C$22,3,0)</f>
        <v>USA</v>
      </c>
      <c r="N281" t="str">
        <f>VLOOKUP(Table3[[#This Row],[Customer Code]],' Customers'!$A$2:$E$22,4,0)</f>
        <v>N. America</v>
      </c>
      <c r="O281" t="str">
        <f>VLOOKUP(L281,' Customers'!$A$2:$E$22,5,0)</f>
        <v>Female</v>
      </c>
    </row>
    <row r="282" spans="1:15" x14ac:dyDescent="0.2">
      <c r="A282" s="5">
        <v>43831</v>
      </c>
      <c r="B282" t="s">
        <v>56</v>
      </c>
      <c r="C282" t="s">
        <v>28</v>
      </c>
      <c r="D282" t="s">
        <v>105</v>
      </c>
      <c r="E282" t="str">
        <f>VLOOKUP(C282,Staff!$A$2:$C$11,2,0)</f>
        <v>Angela</v>
      </c>
      <c r="F282">
        <v>3945</v>
      </c>
      <c r="G282" s="6">
        <v>19725</v>
      </c>
      <c r="H282" s="6">
        <f t="shared" si="12"/>
        <v>5</v>
      </c>
      <c r="I282" s="6">
        <v>7890</v>
      </c>
      <c r="J282" s="6">
        <f t="shared" si="13"/>
        <v>11835</v>
      </c>
      <c r="K282" s="6">
        <f t="shared" si="14"/>
        <v>3</v>
      </c>
      <c r="L282" t="s">
        <v>43</v>
      </c>
      <c r="M282" t="str">
        <f>VLOOKUP(L282,' Customers'!$A$2:$C$22,3,0)</f>
        <v>Togo</v>
      </c>
      <c r="N282" t="str">
        <f>VLOOKUP(Table3[[#This Row],[Customer Code]],' Customers'!$A$2:$E$22,4,0)</f>
        <v>Africa</v>
      </c>
      <c r="O282" t="str">
        <f>VLOOKUP(L282,' Customers'!$A$2:$E$22,5,0)</f>
        <v>Male</v>
      </c>
    </row>
    <row r="283" spans="1:15" x14ac:dyDescent="0.2">
      <c r="A283" s="5">
        <v>43862</v>
      </c>
      <c r="B283" t="s">
        <v>56</v>
      </c>
      <c r="C283" t="s">
        <v>20</v>
      </c>
      <c r="D283" t="s">
        <v>103</v>
      </c>
      <c r="E283" t="str">
        <f>VLOOKUP(C283,Staff!$A$2:$C$11,2,0)</f>
        <v>Nina</v>
      </c>
      <c r="F283">
        <v>2296</v>
      </c>
      <c r="G283" s="6">
        <v>11480</v>
      </c>
      <c r="H283" s="6">
        <f t="shared" si="12"/>
        <v>5</v>
      </c>
      <c r="I283" s="6">
        <v>4592</v>
      </c>
      <c r="J283" s="6">
        <f t="shared" si="13"/>
        <v>6888</v>
      </c>
      <c r="K283" s="6">
        <f t="shared" si="14"/>
        <v>3</v>
      </c>
      <c r="L283" t="s">
        <v>21</v>
      </c>
      <c r="M283" t="str">
        <f>VLOOKUP(L283,' Customers'!$A$2:$C$22,3,0)</f>
        <v>Holland</v>
      </c>
      <c r="N283" t="str">
        <f>VLOOKUP(Table3[[#This Row],[Customer Code]],' Customers'!$A$2:$E$22,4,0)</f>
        <v>Europe</v>
      </c>
      <c r="O283" t="str">
        <f>VLOOKUP(L283,' Customers'!$A$2:$E$22,5,0)</f>
        <v>Male</v>
      </c>
    </row>
    <row r="284" spans="1:15" x14ac:dyDescent="0.2">
      <c r="A284" s="5">
        <v>43952</v>
      </c>
      <c r="B284" t="s">
        <v>56</v>
      </c>
      <c r="C284" t="s">
        <v>33</v>
      </c>
      <c r="D284" t="s">
        <v>107</v>
      </c>
      <c r="E284" t="str">
        <f>VLOOKUP(C284,Staff!$A$2:$C$11,2,0)</f>
        <v>Cassie</v>
      </c>
      <c r="F284">
        <v>1030</v>
      </c>
      <c r="G284" s="6">
        <v>5150</v>
      </c>
      <c r="H284" s="6">
        <f t="shared" si="12"/>
        <v>5</v>
      </c>
      <c r="I284" s="6">
        <v>2060</v>
      </c>
      <c r="J284" s="6">
        <f t="shared" si="13"/>
        <v>3090</v>
      </c>
      <c r="K284" s="6">
        <f t="shared" si="14"/>
        <v>3</v>
      </c>
      <c r="L284" t="s">
        <v>34</v>
      </c>
      <c r="M284" t="str">
        <f>VLOOKUP(L284,' Customers'!$A$2:$C$22,3,0)</f>
        <v>USA</v>
      </c>
      <c r="N284" t="str">
        <f>VLOOKUP(Table3[[#This Row],[Customer Code]],' Customers'!$A$2:$E$22,4,0)</f>
        <v>N. America</v>
      </c>
      <c r="O284" t="str">
        <f>VLOOKUP(L284,' Customers'!$A$2:$E$22,5,0)</f>
        <v>Female</v>
      </c>
    </row>
    <row r="285" spans="1:15" x14ac:dyDescent="0.2">
      <c r="A285" s="5">
        <v>43983</v>
      </c>
      <c r="B285" t="s">
        <v>56</v>
      </c>
      <c r="C285" t="s">
        <v>17</v>
      </c>
      <c r="D285" t="s">
        <v>101</v>
      </c>
      <c r="E285" t="str">
        <f>VLOOKUP(C285,Staff!$A$2:$C$11,2,0)</f>
        <v>Rachael</v>
      </c>
      <c r="F285">
        <v>787</v>
      </c>
      <c r="G285" s="6">
        <v>3935</v>
      </c>
      <c r="H285" s="6">
        <f t="shared" si="12"/>
        <v>5</v>
      </c>
      <c r="I285" s="6">
        <v>1574</v>
      </c>
      <c r="J285" s="6">
        <f t="shared" si="13"/>
        <v>2361</v>
      </c>
      <c r="K285" s="6">
        <f t="shared" si="14"/>
        <v>3</v>
      </c>
      <c r="L285" t="s">
        <v>40</v>
      </c>
      <c r="M285" t="str">
        <f>VLOOKUP(L285,' Customers'!$A$2:$C$22,3,0)</f>
        <v>USA</v>
      </c>
      <c r="N285" t="str">
        <f>VLOOKUP(Table3[[#This Row],[Customer Code]],' Customers'!$A$2:$E$22,4,0)</f>
        <v>N. America</v>
      </c>
      <c r="O285" t="str">
        <f>VLOOKUP(L285,' Customers'!$A$2:$E$22,5,0)</f>
        <v>Male</v>
      </c>
    </row>
    <row r="286" spans="1:15" x14ac:dyDescent="0.2">
      <c r="A286" s="5">
        <v>44166</v>
      </c>
      <c r="B286" t="s">
        <v>56</v>
      </c>
      <c r="C286" t="s">
        <v>28</v>
      </c>
      <c r="D286" t="s">
        <v>105</v>
      </c>
      <c r="E286" t="str">
        <f>VLOOKUP(C286,Staff!$A$2:$C$11,2,0)</f>
        <v>Angela</v>
      </c>
      <c r="F286">
        <v>2155</v>
      </c>
      <c r="G286" s="6">
        <v>10775</v>
      </c>
      <c r="H286" s="6">
        <f t="shared" si="12"/>
        <v>5</v>
      </c>
      <c r="I286" s="6">
        <v>4310</v>
      </c>
      <c r="J286" s="6">
        <f t="shared" si="13"/>
        <v>6465</v>
      </c>
      <c r="K286" s="6">
        <f t="shared" si="14"/>
        <v>3</v>
      </c>
      <c r="L286" t="s">
        <v>43</v>
      </c>
      <c r="M286" t="str">
        <f>VLOOKUP(L286,' Customers'!$A$2:$C$22,3,0)</f>
        <v>Togo</v>
      </c>
      <c r="N286" t="str">
        <f>VLOOKUP(Table3[[#This Row],[Customer Code]],' Customers'!$A$2:$E$22,4,0)</f>
        <v>Africa</v>
      </c>
      <c r="O286" t="str">
        <f>VLOOKUP(L286,' Customers'!$A$2:$E$22,5,0)</f>
        <v>Male</v>
      </c>
    </row>
    <row r="287" spans="1:15" x14ac:dyDescent="0.2">
      <c r="A287" s="5">
        <v>43952</v>
      </c>
      <c r="B287" t="s">
        <v>56</v>
      </c>
      <c r="C287" t="s">
        <v>17</v>
      </c>
      <c r="D287" t="s">
        <v>101</v>
      </c>
      <c r="E287" t="str">
        <f>VLOOKUP(C287,Staff!$A$2:$C$11,2,0)</f>
        <v>Rachael</v>
      </c>
      <c r="F287">
        <v>918</v>
      </c>
      <c r="G287" s="6">
        <v>4590</v>
      </c>
      <c r="H287" s="6">
        <f t="shared" si="12"/>
        <v>5</v>
      </c>
      <c r="I287" s="6">
        <v>1836</v>
      </c>
      <c r="J287" s="6">
        <f t="shared" si="13"/>
        <v>2754</v>
      </c>
      <c r="K287" s="6">
        <f t="shared" si="14"/>
        <v>3</v>
      </c>
      <c r="L287" t="s">
        <v>40</v>
      </c>
      <c r="M287" t="str">
        <f>VLOOKUP(L287,' Customers'!$A$2:$C$22,3,0)</f>
        <v>USA</v>
      </c>
      <c r="N287" t="str">
        <f>VLOOKUP(Table3[[#This Row],[Customer Code]],' Customers'!$A$2:$E$22,4,0)</f>
        <v>N. America</v>
      </c>
      <c r="O287" t="str">
        <f>VLOOKUP(L287,' Customers'!$A$2:$E$22,5,0)</f>
        <v>Male</v>
      </c>
    </row>
    <row r="288" spans="1:15" x14ac:dyDescent="0.2">
      <c r="A288" s="5">
        <v>44166</v>
      </c>
      <c r="B288" t="s">
        <v>56</v>
      </c>
      <c r="C288" t="s">
        <v>12</v>
      </c>
      <c r="D288" t="s">
        <v>100</v>
      </c>
      <c r="E288" t="str">
        <f>VLOOKUP(C288,Staff!$A$2:$C$11,2,0)</f>
        <v>Mary</v>
      </c>
      <c r="F288">
        <v>1055</v>
      </c>
      <c r="G288" s="6">
        <v>5275</v>
      </c>
      <c r="H288" s="6">
        <f t="shared" si="12"/>
        <v>5</v>
      </c>
      <c r="I288" s="6">
        <v>2110</v>
      </c>
      <c r="J288" s="6">
        <f t="shared" si="13"/>
        <v>3165</v>
      </c>
      <c r="K288" s="6">
        <f t="shared" si="14"/>
        <v>3</v>
      </c>
      <c r="L288" t="s">
        <v>48</v>
      </c>
      <c r="M288" t="str">
        <f>VLOOKUP(L288,' Customers'!$A$2:$C$22,3,0)</f>
        <v>Nigeria</v>
      </c>
      <c r="N288" t="str">
        <f>VLOOKUP(Table3[[#This Row],[Customer Code]],' Customers'!$A$2:$E$22,4,0)</f>
        <v>Africa</v>
      </c>
      <c r="O288" t="str">
        <f>VLOOKUP(L288,' Customers'!$A$2:$E$22,5,0)</f>
        <v>Female</v>
      </c>
    </row>
    <row r="289" spans="1:15" x14ac:dyDescent="0.2">
      <c r="A289" s="5">
        <v>43831</v>
      </c>
      <c r="B289" t="s">
        <v>56</v>
      </c>
      <c r="C289" t="s">
        <v>7</v>
      </c>
      <c r="D289" t="s">
        <v>62</v>
      </c>
      <c r="E289" t="str">
        <f>VLOOKUP(C289,Staff!$A$2:$C$11,2,0)</f>
        <v>Peter</v>
      </c>
      <c r="F289">
        <v>2435</v>
      </c>
      <c r="G289" s="6">
        <v>12175</v>
      </c>
      <c r="H289" s="6">
        <f t="shared" si="12"/>
        <v>5</v>
      </c>
      <c r="I289" s="6">
        <v>4870</v>
      </c>
      <c r="J289" s="6">
        <f t="shared" si="13"/>
        <v>7305</v>
      </c>
      <c r="K289" s="6">
        <f t="shared" si="14"/>
        <v>3</v>
      </c>
      <c r="L289" t="s">
        <v>47</v>
      </c>
      <c r="M289" t="str">
        <f>VLOOKUP(L289,' Customers'!$A$2:$C$22,3,0)</f>
        <v>Holland</v>
      </c>
      <c r="N289" t="str">
        <f>VLOOKUP(Table3[[#This Row],[Customer Code]],' Customers'!$A$2:$E$22,4,0)</f>
        <v>Europe</v>
      </c>
      <c r="O289" t="str">
        <f>VLOOKUP(L289,' Customers'!$A$2:$E$22,5,0)</f>
        <v>Male</v>
      </c>
    </row>
    <row r="290" spans="1:15" x14ac:dyDescent="0.2">
      <c r="A290" s="5">
        <v>43983</v>
      </c>
      <c r="B290" t="s">
        <v>56</v>
      </c>
      <c r="C290" t="s">
        <v>17</v>
      </c>
      <c r="D290" t="s">
        <v>101</v>
      </c>
      <c r="E290" t="str">
        <f>VLOOKUP(C290,Staff!$A$2:$C$11,2,0)</f>
        <v>Rachael</v>
      </c>
      <c r="F290">
        <v>1901</v>
      </c>
      <c r="G290" s="6">
        <v>9505</v>
      </c>
      <c r="H290" s="6">
        <f t="shared" si="12"/>
        <v>5</v>
      </c>
      <c r="I290" s="6">
        <v>3802</v>
      </c>
      <c r="J290" s="6">
        <f t="shared" si="13"/>
        <v>5703</v>
      </c>
      <c r="K290" s="6">
        <f t="shared" si="14"/>
        <v>3</v>
      </c>
      <c r="L290" t="s">
        <v>18</v>
      </c>
      <c r="M290" t="str">
        <f>VLOOKUP(L290,' Customers'!$A$2:$C$22,3,0)</f>
        <v>Cameroon</v>
      </c>
      <c r="N290" t="str">
        <f>VLOOKUP(Table3[[#This Row],[Customer Code]],' Customers'!$A$2:$E$22,4,0)</f>
        <v>Africa</v>
      </c>
      <c r="O290" t="str">
        <f>VLOOKUP(L290,' Customers'!$A$2:$E$22,5,0)</f>
        <v>Female</v>
      </c>
    </row>
    <row r="291" spans="1:15" x14ac:dyDescent="0.2">
      <c r="A291" s="5">
        <v>44166</v>
      </c>
      <c r="B291" t="s">
        <v>56</v>
      </c>
      <c r="C291" t="s">
        <v>33</v>
      </c>
      <c r="D291" t="s">
        <v>107</v>
      </c>
      <c r="E291" t="str">
        <f>VLOOKUP(C291,Staff!$A$2:$C$11,2,0)</f>
        <v>Cassie</v>
      </c>
      <c r="F291">
        <v>1287</v>
      </c>
      <c r="G291" s="6">
        <v>6435</v>
      </c>
      <c r="H291" s="6">
        <f t="shared" si="12"/>
        <v>5</v>
      </c>
      <c r="I291" s="6">
        <v>2574</v>
      </c>
      <c r="J291" s="6">
        <f t="shared" si="13"/>
        <v>3861</v>
      </c>
      <c r="K291" s="6">
        <f t="shared" si="14"/>
        <v>3</v>
      </c>
      <c r="L291" t="s">
        <v>34</v>
      </c>
      <c r="M291" t="str">
        <f>VLOOKUP(L291,' Customers'!$A$2:$C$22,3,0)</f>
        <v>USA</v>
      </c>
      <c r="N291" t="str">
        <f>VLOOKUP(Table3[[#This Row],[Customer Code]],' Customers'!$A$2:$E$22,4,0)</f>
        <v>N. America</v>
      </c>
      <c r="O291" t="str">
        <f>VLOOKUP(L291,' Customers'!$A$2:$E$22,5,0)</f>
        <v>Female</v>
      </c>
    </row>
    <row r="292" spans="1:15" x14ac:dyDescent="0.2">
      <c r="A292" s="5">
        <v>44013</v>
      </c>
      <c r="B292" t="s">
        <v>56</v>
      </c>
      <c r="C292" t="s">
        <v>17</v>
      </c>
      <c r="D292" t="s">
        <v>101</v>
      </c>
      <c r="E292" t="str">
        <f>VLOOKUP(C292,Staff!$A$2:$C$11,2,0)</f>
        <v>Rachael</v>
      </c>
      <c r="F292">
        <v>2988</v>
      </c>
      <c r="G292" s="6">
        <v>14940</v>
      </c>
      <c r="H292" s="6">
        <f t="shared" si="12"/>
        <v>5</v>
      </c>
      <c r="I292" s="6">
        <v>5976</v>
      </c>
      <c r="J292" s="6">
        <f t="shared" si="13"/>
        <v>8964</v>
      </c>
      <c r="K292" s="6">
        <f t="shared" si="14"/>
        <v>3</v>
      </c>
      <c r="L292" t="s">
        <v>18</v>
      </c>
      <c r="M292" t="str">
        <f>VLOOKUP(L292,' Customers'!$A$2:$C$22,3,0)</f>
        <v>Cameroon</v>
      </c>
      <c r="N292" t="str">
        <f>VLOOKUP(Table3[[#This Row],[Customer Code]],' Customers'!$A$2:$E$22,4,0)</f>
        <v>Africa</v>
      </c>
      <c r="O292" t="str">
        <f>VLOOKUP(L292,' Customers'!$A$2:$E$22,5,0)</f>
        <v>Female</v>
      </c>
    </row>
    <row r="293" spans="1:15" x14ac:dyDescent="0.2">
      <c r="A293" s="5">
        <v>43862</v>
      </c>
      <c r="B293" t="s">
        <v>56</v>
      </c>
      <c r="C293" t="s">
        <v>17</v>
      </c>
      <c r="D293" t="s">
        <v>101</v>
      </c>
      <c r="E293" t="str">
        <f>VLOOKUP(C293,Staff!$A$2:$C$11,2,0)</f>
        <v>Rachael</v>
      </c>
      <c r="F293">
        <v>1303</v>
      </c>
      <c r="G293" s="6">
        <v>6515</v>
      </c>
      <c r="H293" s="6">
        <f t="shared" si="12"/>
        <v>5</v>
      </c>
      <c r="I293" s="6">
        <v>2606</v>
      </c>
      <c r="J293" s="6">
        <f t="shared" si="13"/>
        <v>3909</v>
      </c>
      <c r="K293" s="6">
        <f t="shared" si="14"/>
        <v>3</v>
      </c>
      <c r="L293" t="s">
        <v>18</v>
      </c>
      <c r="M293" t="str">
        <f>VLOOKUP(L293,' Customers'!$A$2:$C$22,3,0)</f>
        <v>Cameroon</v>
      </c>
      <c r="N293" t="str">
        <f>VLOOKUP(Table3[[#This Row],[Customer Code]],' Customers'!$A$2:$E$22,4,0)</f>
        <v>Africa</v>
      </c>
      <c r="O293" t="str">
        <f>VLOOKUP(L293,' Customers'!$A$2:$E$22,5,0)</f>
        <v>Female</v>
      </c>
    </row>
    <row r="294" spans="1:15" x14ac:dyDescent="0.2">
      <c r="A294" s="5">
        <v>43891</v>
      </c>
      <c r="B294" t="s">
        <v>56</v>
      </c>
      <c r="C294" t="s">
        <v>7</v>
      </c>
      <c r="D294" t="s">
        <v>99</v>
      </c>
      <c r="E294" t="str">
        <f>VLOOKUP(C294,Staff!$A$2:$C$11,2,0)</f>
        <v>Peter</v>
      </c>
      <c r="F294">
        <v>2385</v>
      </c>
      <c r="G294" s="6">
        <v>11925</v>
      </c>
      <c r="H294" s="6">
        <f t="shared" si="12"/>
        <v>5</v>
      </c>
      <c r="I294" s="6">
        <v>4770</v>
      </c>
      <c r="J294" s="6">
        <f t="shared" si="13"/>
        <v>7155</v>
      </c>
      <c r="K294" s="6">
        <f t="shared" si="14"/>
        <v>3</v>
      </c>
      <c r="L294" t="s">
        <v>38</v>
      </c>
      <c r="M294" t="str">
        <f>VLOOKUP(L294,' Customers'!$A$2:$C$22,3,0)</f>
        <v>Japan</v>
      </c>
      <c r="N294" t="str">
        <f>VLOOKUP(Table3[[#This Row],[Customer Code]],' Customers'!$A$2:$E$22,4,0)</f>
        <v>Asia</v>
      </c>
      <c r="O294" t="str">
        <f>VLOOKUP(L294,' Customers'!$A$2:$E$22,5,0)</f>
        <v>Female</v>
      </c>
    </row>
    <row r="295" spans="1:15" x14ac:dyDescent="0.2">
      <c r="A295" s="5">
        <v>44075</v>
      </c>
      <c r="B295" t="s">
        <v>56</v>
      </c>
      <c r="C295" t="s">
        <v>12</v>
      </c>
      <c r="D295" t="s">
        <v>100</v>
      </c>
      <c r="E295" t="str">
        <f>VLOOKUP(C295,Staff!$A$2:$C$11,2,0)</f>
        <v>Mary</v>
      </c>
      <c r="F295">
        <v>2620</v>
      </c>
      <c r="G295" s="6">
        <v>13100</v>
      </c>
      <c r="H295" s="6">
        <f t="shared" si="12"/>
        <v>5</v>
      </c>
      <c r="I295" s="6">
        <v>5240</v>
      </c>
      <c r="J295" s="6">
        <f t="shared" si="13"/>
        <v>7860</v>
      </c>
      <c r="K295" s="6">
        <f t="shared" si="14"/>
        <v>3</v>
      </c>
      <c r="L295" t="s">
        <v>14</v>
      </c>
      <c r="M295" t="str">
        <f>VLOOKUP(L295,' Customers'!$A$2:$C$22,3,0)</f>
        <v>Togo</v>
      </c>
      <c r="N295" t="str">
        <f>VLOOKUP(Table3[[#This Row],[Customer Code]],' Customers'!$A$2:$E$22,4,0)</f>
        <v>Africa</v>
      </c>
      <c r="O295" t="str">
        <f>VLOOKUP(L295,' Customers'!$A$2:$E$22,5,0)</f>
        <v>Male</v>
      </c>
    </row>
    <row r="296" spans="1:15" x14ac:dyDescent="0.2">
      <c r="A296" s="5">
        <v>43922</v>
      </c>
      <c r="B296" t="s">
        <v>56</v>
      </c>
      <c r="C296" t="s">
        <v>36</v>
      </c>
      <c r="D296" t="s">
        <v>108</v>
      </c>
      <c r="E296" t="str">
        <f>VLOOKUP(C296,Staff!$A$2:$C$11,2,0)</f>
        <v>Emilie</v>
      </c>
      <c r="F296">
        <v>3801</v>
      </c>
      <c r="G296" s="6">
        <v>19005</v>
      </c>
      <c r="H296" s="6">
        <f t="shared" si="12"/>
        <v>5</v>
      </c>
      <c r="I296" s="6">
        <v>7602</v>
      </c>
      <c r="J296" s="6">
        <f t="shared" si="13"/>
        <v>11403</v>
      </c>
      <c r="K296" s="6">
        <f t="shared" si="14"/>
        <v>3</v>
      </c>
      <c r="L296" t="s">
        <v>46</v>
      </c>
      <c r="M296" t="str">
        <f>VLOOKUP(L296,' Customers'!$A$2:$C$22,3,0)</f>
        <v>Cameroon</v>
      </c>
      <c r="N296" t="str">
        <f>VLOOKUP(Table3[[#This Row],[Customer Code]],' Customers'!$A$2:$E$22,4,0)</f>
        <v>Africa</v>
      </c>
      <c r="O296" t="str">
        <f>VLOOKUP(L296,' Customers'!$A$2:$E$22,5,0)</f>
        <v>Female</v>
      </c>
    </row>
    <row r="297" spans="1:15" x14ac:dyDescent="0.2">
      <c r="A297" s="5">
        <v>43983</v>
      </c>
      <c r="B297" t="s">
        <v>56</v>
      </c>
      <c r="C297" t="s">
        <v>28</v>
      </c>
      <c r="D297" t="s">
        <v>65</v>
      </c>
      <c r="E297" t="str">
        <f>VLOOKUP(C297,Staff!$A$2:$C$11,2,0)</f>
        <v>Angela</v>
      </c>
      <c r="F297">
        <v>1496</v>
      </c>
      <c r="G297" s="6">
        <v>7480</v>
      </c>
      <c r="H297" s="6">
        <f t="shared" si="12"/>
        <v>5</v>
      </c>
      <c r="I297" s="6">
        <v>2992</v>
      </c>
      <c r="J297" s="6">
        <f t="shared" si="13"/>
        <v>4488</v>
      </c>
      <c r="K297" s="6">
        <f t="shared" si="14"/>
        <v>3</v>
      </c>
      <c r="L297" t="s">
        <v>29</v>
      </c>
      <c r="M297" t="str">
        <f>VLOOKUP(L297,' Customers'!$A$2:$C$22,3,0)</f>
        <v>Cameroon</v>
      </c>
      <c r="N297" t="str">
        <f>VLOOKUP(Table3[[#This Row],[Customer Code]],' Customers'!$A$2:$E$22,4,0)</f>
        <v>Africa</v>
      </c>
      <c r="O297" t="str">
        <f>VLOOKUP(L297,' Customers'!$A$2:$E$22,5,0)</f>
        <v>Male</v>
      </c>
    </row>
    <row r="298" spans="1:15" x14ac:dyDescent="0.2">
      <c r="A298" s="5">
        <v>43983</v>
      </c>
      <c r="B298" t="s">
        <v>56</v>
      </c>
      <c r="C298" t="s">
        <v>20</v>
      </c>
      <c r="D298" t="s">
        <v>103</v>
      </c>
      <c r="E298" t="str">
        <f>VLOOKUP(C298,Staff!$A$2:$C$11,2,0)</f>
        <v>Nina</v>
      </c>
      <c r="F298">
        <v>448</v>
      </c>
      <c r="G298" s="6">
        <v>2240</v>
      </c>
      <c r="H298" s="6">
        <f t="shared" si="12"/>
        <v>5</v>
      </c>
      <c r="I298" s="6">
        <v>896</v>
      </c>
      <c r="J298" s="6">
        <f t="shared" si="13"/>
        <v>1344</v>
      </c>
      <c r="K298" s="6">
        <f t="shared" si="14"/>
        <v>3</v>
      </c>
      <c r="L298" t="s">
        <v>21</v>
      </c>
      <c r="M298" t="str">
        <f>VLOOKUP(L298,' Customers'!$A$2:$C$22,3,0)</f>
        <v>Holland</v>
      </c>
      <c r="N298" t="str">
        <f>VLOOKUP(Table3[[#This Row],[Customer Code]],' Customers'!$A$2:$E$22,4,0)</f>
        <v>Europe</v>
      </c>
      <c r="O298" t="str">
        <f>VLOOKUP(L298,' Customers'!$A$2:$E$22,5,0)</f>
        <v>Male</v>
      </c>
    </row>
    <row r="299" spans="1:15" x14ac:dyDescent="0.2">
      <c r="A299" s="5">
        <v>44044</v>
      </c>
      <c r="B299" t="s">
        <v>56</v>
      </c>
      <c r="C299" t="s">
        <v>36</v>
      </c>
      <c r="D299" t="s">
        <v>108</v>
      </c>
      <c r="E299" t="str">
        <f>VLOOKUP(C299,Staff!$A$2:$C$11,2,0)</f>
        <v>Emilie</v>
      </c>
      <c r="F299">
        <v>2101</v>
      </c>
      <c r="G299" s="6">
        <v>10505</v>
      </c>
      <c r="H299" s="6">
        <f t="shared" si="12"/>
        <v>5</v>
      </c>
      <c r="I299" s="6">
        <v>4202</v>
      </c>
      <c r="J299" s="6">
        <f t="shared" si="13"/>
        <v>6303</v>
      </c>
      <c r="K299" s="6">
        <f t="shared" si="14"/>
        <v>3</v>
      </c>
      <c r="L299" t="s">
        <v>37</v>
      </c>
      <c r="M299" t="str">
        <f>VLOOKUP(L299,' Customers'!$A$2:$C$22,3,0)</f>
        <v>Uganda</v>
      </c>
      <c r="N299" t="str">
        <f>VLOOKUP(Table3[[#This Row],[Customer Code]],' Customers'!$A$2:$E$22,4,0)</f>
        <v>Africa</v>
      </c>
      <c r="O299" t="str">
        <f>VLOOKUP(L299,' Customers'!$A$2:$E$22,5,0)</f>
        <v>Male</v>
      </c>
    </row>
    <row r="300" spans="1:15" x14ac:dyDescent="0.2">
      <c r="A300" s="5">
        <v>44075</v>
      </c>
      <c r="B300" t="s">
        <v>56</v>
      </c>
      <c r="C300" t="s">
        <v>17</v>
      </c>
      <c r="D300" t="s">
        <v>101</v>
      </c>
      <c r="E300" t="str">
        <f>VLOOKUP(C300,Staff!$A$2:$C$11,2,0)</f>
        <v>Rachael</v>
      </c>
      <c r="F300">
        <v>1535</v>
      </c>
      <c r="G300" s="6">
        <v>7675</v>
      </c>
      <c r="H300" s="6">
        <f t="shared" si="12"/>
        <v>5</v>
      </c>
      <c r="I300" s="6">
        <v>3070</v>
      </c>
      <c r="J300" s="6">
        <f t="shared" si="13"/>
        <v>4605</v>
      </c>
      <c r="K300" s="6">
        <f t="shared" si="14"/>
        <v>3</v>
      </c>
      <c r="L300" t="s">
        <v>18</v>
      </c>
      <c r="M300" t="str">
        <f>VLOOKUP(L300,' Customers'!$A$2:$C$22,3,0)</f>
        <v>Cameroon</v>
      </c>
      <c r="N300" t="str">
        <f>VLOOKUP(Table3[[#This Row],[Customer Code]],' Customers'!$A$2:$E$22,4,0)</f>
        <v>Africa</v>
      </c>
      <c r="O300" t="str">
        <f>VLOOKUP(L300,' Customers'!$A$2:$E$22,5,0)</f>
        <v>Female</v>
      </c>
    </row>
    <row r="301" spans="1:15" x14ac:dyDescent="0.2">
      <c r="A301" s="5">
        <v>44105</v>
      </c>
      <c r="B301" t="s">
        <v>56</v>
      </c>
      <c r="C301" t="s">
        <v>33</v>
      </c>
      <c r="D301" t="s">
        <v>107</v>
      </c>
      <c r="E301" t="str">
        <f>VLOOKUP(C301,Staff!$A$2:$C$11,2,0)</f>
        <v>Cassie</v>
      </c>
      <c r="F301">
        <v>1227</v>
      </c>
      <c r="G301" s="6">
        <v>6135</v>
      </c>
      <c r="H301" s="6">
        <f t="shared" si="12"/>
        <v>5</v>
      </c>
      <c r="I301" s="6">
        <v>2454</v>
      </c>
      <c r="J301" s="6">
        <f t="shared" si="13"/>
        <v>3681</v>
      </c>
      <c r="K301" s="6">
        <f t="shared" si="14"/>
        <v>3</v>
      </c>
      <c r="L301" t="s">
        <v>34</v>
      </c>
      <c r="M301" t="str">
        <f>VLOOKUP(L301,' Customers'!$A$2:$C$22,3,0)</f>
        <v>USA</v>
      </c>
      <c r="N301" t="str">
        <f>VLOOKUP(Table3[[#This Row],[Customer Code]],' Customers'!$A$2:$E$22,4,0)</f>
        <v>N. America</v>
      </c>
      <c r="O301" t="str">
        <f>VLOOKUP(L301,' Customers'!$A$2:$E$22,5,0)</f>
        <v>Female</v>
      </c>
    </row>
    <row r="302" spans="1:15" x14ac:dyDescent="0.2">
      <c r="A302" s="5">
        <v>44136</v>
      </c>
      <c r="B302" t="s">
        <v>56</v>
      </c>
      <c r="C302" t="s">
        <v>12</v>
      </c>
      <c r="D302" t="s">
        <v>100</v>
      </c>
      <c r="E302" t="str">
        <f>VLOOKUP(C302,Staff!$A$2:$C$11,2,0)</f>
        <v>Mary</v>
      </c>
      <c r="F302">
        <v>1324</v>
      </c>
      <c r="G302" s="6">
        <v>6620</v>
      </c>
      <c r="H302" s="6">
        <f t="shared" si="12"/>
        <v>5</v>
      </c>
      <c r="I302" s="6">
        <v>2648</v>
      </c>
      <c r="J302" s="6">
        <f t="shared" si="13"/>
        <v>3972</v>
      </c>
      <c r="K302" s="6">
        <f t="shared" si="14"/>
        <v>3</v>
      </c>
      <c r="L302" t="s">
        <v>48</v>
      </c>
      <c r="M302" t="str">
        <f>VLOOKUP(L302,' Customers'!$A$2:$C$22,3,0)</f>
        <v>Nigeria</v>
      </c>
      <c r="N302" t="str">
        <f>VLOOKUP(Table3[[#This Row],[Customer Code]],' Customers'!$A$2:$E$22,4,0)</f>
        <v>Africa</v>
      </c>
      <c r="O302" t="str">
        <f>VLOOKUP(L302,' Customers'!$A$2:$E$22,5,0)</f>
        <v>Female</v>
      </c>
    </row>
    <row r="303" spans="1:15" x14ac:dyDescent="0.2">
      <c r="A303" s="5">
        <v>43891</v>
      </c>
      <c r="B303" t="s">
        <v>56</v>
      </c>
      <c r="C303" t="s">
        <v>31</v>
      </c>
      <c r="D303" t="s">
        <v>106</v>
      </c>
      <c r="E303" t="str">
        <f>VLOOKUP(C303,Staff!$A$2:$C$11,2,0)</f>
        <v>Robert</v>
      </c>
      <c r="F303">
        <v>1954</v>
      </c>
      <c r="G303" s="6">
        <v>9770</v>
      </c>
      <c r="H303" s="6">
        <f t="shared" si="12"/>
        <v>5</v>
      </c>
      <c r="I303" s="6">
        <v>3908</v>
      </c>
      <c r="J303" s="6">
        <f t="shared" si="13"/>
        <v>5862</v>
      </c>
      <c r="K303" s="6">
        <f t="shared" si="14"/>
        <v>3</v>
      </c>
      <c r="L303" t="s">
        <v>32</v>
      </c>
      <c r="M303" t="str">
        <f>VLOOKUP(L303,' Customers'!$A$2:$C$22,3,0)</f>
        <v>Togo</v>
      </c>
      <c r="N303" t="str">
        <f>VLOOKUP(Table3[[#This Row],[Customer Code]],' Customers'!$A$2:$E$22,4,0)</f>
        <v>Africa</v>
      </c>
      <c r="O303" t="str">
        <f>VLOOKUP(L303,' Customers'!$A$2:$E$22,5,0)</f>
        <v>Male</v>
      </c>
    </row>
    <row r="304" spans="1:15" x14ac:dyDescent="0.2">
      <c r="A304" s="5">
        <v>43922</v>
      </c>
      <c r="B304" t="s">
        <v>56</v>
      </c>
      <c r="C304" t="s">
        <v>7</v>
      </c>
      <c r="D304" t="s">
        <v>99</v>
      </c>
      <c r="E304" t="str">
        <f>VLOOKUP(C304,Staff!$A$2:$C$11,2,0)</f>
        <v>Peter</v>
      </c>
      <c r="F304">
        <v>2532</v>
      </c>
      <c r="G304" s="6">
        <v>12660</v>
      </c>
      <c r="H304" s="6">
        <f t="shared" si="12"/>
        <v>5</v>
      </c>
      <c r="I304" s="6">
        <v>5064</v>
      </c>
      <c r="J304" s="6">
        <f t="shared" si="13"/>
        <v>7596</v>
      </c>
      <c r="K304" s="6">
        <f t="shared" si="14"/>
        <v>3</v>
      </c>
      <c r="L304" t="s">
        <v>38</v>
      </c>
      <c r="M304" t="str">
        <f>VLOOKUP(L304,' Customers'!$A$2:$C$22,3,0)</f>
        <v>Japan</v>
      </c>
      <c r="N304" t="str">
        <f>VLOOKUP(Table3[[#This Row],[Customer Code]],' Customers'!$A$2:$E$22,4,0)</f>
        <v>Asia</v>
      </c>
      <c r="O304" t="str">
        <f>VLOOKUP(L304,' Customers'!$A$2:$E$22,5,0)</f>
        <v>Female</v>
      </c>
    </row>
    <row r="305" spans="1:15" x14ac:dyDescent="0.2">
      <c r="A305" s="5">
        <v>44013</v>
      </c>
      <c r="B305" t="s">
        <v>56</v>
      </c>
      <c r="C305" t="s">
        <v>28</v>
      </c>
      <c r="D305" t="s">
        <v>105</v>
      </c>
      <c r="E305" t="str">
        <f>VLOOKUP(C305,Staff!$A$2:$C$11,2,0)</f>
        <v>Angela</v>
      </c>
      <c r="F305">
        <v>2426</v>
      </c>
      <c r="G305" s="6">
        <v>12130</v>
      </c>
      <c r="H305" s="6">
        <f t="shared" si="12"/>
        <v>5</v>
      </c>
      <c r="I305" s="6">
        <v>4852</v>
      </c>
      <c r="J305" s="6">
        <f t="shared" si="13"/>
        <v>7278</v>
      </c>
      <c r="K305" s="6">
        <f t="shared" si="14"/>
        <v>3</v>
      </c>
      <c r="L305" t="s">
        <v>43</v>
      </c>
      <c r="M305" t="str">
        <f>VLOOKUP(L305,' Customers'!$A$2:$C$22,3,0)</f>
        <v>Togo</v>
      </c>
      <c r="N305" t="str">
        <f>VLOOKUP(Table3[[#This Row],[Customer Code]],' Customers'!$A$2:$E$22,4,0)</f>
        <v>Africa</v>
      </c>
      <c r="O305" t="str">
        <f>VLOOKUP(L305,' Customers'!$A$2:$E$22,5,0)</f>
        <v>Male</v>
      </c>
    </row>
    <row r="306" spans="1:15" x14ac:dyDescent="0.2">
      <c r="A306" s="5">
        <v>44105</v>
      </c>
      <c r="B306" t="s">
        <v>56</v>
      </c>
      <c r="C306" t="s">
        <v>17</v>
      </c>
      <c r="D306" t="s">
        <v>22</v>
      </c>
      <c r="E306" t="str">
        <f>VLOOKUP(C306,Staff!$A$2:$C$11,2,0)</f>
        <v>Rachael</v>
      </c>
      <c r="F306">
        <v>2441</v>
      </c>
      <c r="G306" s="6">
        <v>12205</v>
      </c>
      <c r="H306" s="6">
        <f t="shared" si="12"/>
        <v>5</v>
      </c>
      <c r="I306" s="6">
        <v>4882</v>
      </c>
      <c r="J306" s="6">
        <f t="shared" si="13"/>
        <v>7323</v>
      </c>
      <c r="K306" s="6">
        <f t="shared" si="14"/>
        <v>3</v>
      </c>
      <c r="L306" t="s">
        <v>40</v>
      </c>
      <c r="M306" t="str">
        <f>VLOOKUP(L306,' Customers'!$A$2:$C$22,3,0)</f>
        <v>USA</v>
      </c>
      <c r="N306" t="str">
        <f>VLOOKUP(Table3[[#This Row],[Customer Code]],' Customers'!$A$2:$E$22,4,0)</f>
        <v>N. America</v>
      </c>
      <c r="O306" t="str">
        <f>VLOOKUP(L306,' Customers'!$A$2:$E$22,5,0)</f>
        <v>Male</v>
      </c>
    </row>
    <row r="307" spans="1:15" x14ac:dyDescent="0.2">
      <c r="A307" s="5">
        <v>44136</v>
      </c>
      <c r="B307" t="s">
        <v>56</v>
      </c>
      <c r="C307" t="s">
        <v>31</v>
      </c>
      <c r="D307" t="s">
        <v>106</v>
      </c>
      <c r="E307" t="str">
        <f>VLOOKUP(C307,Staff!$A$2:$C$11,2,0)</f>
        <v>Robert</v>
      </c>
      <c r="F307">
        <v>1594</v>
      </c>
      <c r="G307" s="6">
        <v>7970</v>
      </c>
      <c r="H307" s="6">
        <f t="shared" si="12"/>
        <v>5</v>
      </c>
      <c r="I307" s="6">
        <v>3188</v>
      </c>
      <c r="J307" s="6">
        <f t="shared" si="13"/>
        <v>4782</v>
      </c>
      <c r="K307" s="6">
        <f t="shared" si="14"/>
        <v>3</v>
      </c>
      <c r="L307" t="s">
        <v>44</v>
      </c>
      <c r="M307" t="str">
        <f>VLOOKUP(L307,' Customers'!$A$2:$C$22,3,0)</f>
        <v>USA</v>
      </c>
      <c r="N307" t="str">
        <f>VLOOKUP(Table3[[#This Row],[Customer Code]],' Customers'!$A$2:$E$22,4,0)</f>
        <v>N. America</v>
      </c>
      <c r="O307" t="str">
        <f>VLOOKUP(L307,' Customers'!$A$2:$E$22,5,0)</f>
        <v>Male</v>
      </c>
    </row>
    <row r="308" spans="1:15" x14ac:dyDescent="0.2">
      <c r="A308" s="5">
        <v>44044</v>
      </c>
      <c r="B308" t="s">
        <v>56</v>
      </c>
      <c r="C308" t="s">
        <v>28</v>
      </c>
      <c r="D308" t="s">
        <v>105</v>
      </c>
      <c r="E308" t="str">
        <f>VLOOKUP(C308,Staff!$A$2:$C$11,2,0)</f>
        <v>Angela</v>
      </c>
      <c r="F308">
        <v>2696</v>
      </c>
      <c r="G308" s="6">
        <v>13480</v>
      </c>
      <c r="H308" s="6">
        <f t="shared" si="12"/>
        <v>5</v>
      </c>
      <c r="I308" s="6">
        <v>5392</v>
      </c>
      <c r="J308" s="6">
        <f t="shared" si="13"/>
        <v>8088</v>
      </c>
      <c r="K308" s="6">
        <f t="shared" si="14"/>
        <v>3</v>
      </c>
      <c r="L308" t="s">
        <v>29</v>
      </c>
      <c r="M308" t="str">
        <f>VLOOKUP(L308,' Customers'!$A$2:$C$22,3,0)</f>
        <v>Cameroon</v>
      </c>
      <c r="N308" t="str">
        <f>VLOOKUP(Table3[[#This Row],[Customer Code]],' Customers'!$A$2:$E$22,4,0)</f>
        <v>Africa</v>
      </c>
      <c r="O308" t="str">
        <f>VLOOKUP(L308,' Customers'!$A$2:$E$22,5,0)</f>
        <v>Male</v>
      </c>
    </row>
    <row r="309" spans="1:15" x14ac:dyDescent="0.2">
      <c r="A309" s="5">
        <v>44105</v>
      </c>
      <c r="B309" t="s">
        <v>56</v>
      </c>
      <c r="C309" t="s">
        <v>36</v>
      </c>
      <c r="D309" t="s">
        <v>108</v>
      </c>
      <c r="E309" t="str">
        <f>VLOOKUP(C309,Staff!$A$2:$C$11,2,0)</f>
        <v>Emilie</v>
      </c>
      <c r="F309">
        <v>1393</v>
      </c>
      <c r="G309" s="6">
        <v>6965</v>
      </c>
      <c r="H309" s="6">
        <f t="shared" si="12"/>
        <v>5</v>
      </c>
      <c r="I309" s="6">
        <v>2786</v>
      </c>
      <c r="J309" s="6">
        <f t="shared" si="13"/>
        <v>4179</v>
      </c>
      <c r="K309" s="6">
        <f t="shared" si="14"/>
        <v>3</v>
      </c>
      <c r="L309" t="s">
        <v>46</v>
      </c>
      <c r="M309" t="str">
        <f>VLOOKUP(L309,' Customers'!$A$2:$C$22,3,0)</f>
        <v>Cameroon</v>
      </c>
      <c r="N309" t="str">
        <f>VLOOKUP(Table3[[#This Row],[Customer Code]],' Customers'!$A$2:$E$22,4,0)</f>
        <v>Africa</v>
      </c>
      <c r="O309" t="str">
        <f>VLOOKUP(L309,' Customers'!$A$2:$E$22,5,0)</f>
        <v>Female</v>
      </c>
    </row>
    <row r="310" spans="1:15" x14ac:dyDescent="0.2">
      <c r="A310" s="5">
        <v>44105</v>
      </c>
      <c r="B310" t="s">
        <v>56</v>
      </c>
      <c r="C310" t="s">
        <v>36</v>
      </c>
      <c r="D310" t="s">
        <v>108</v>
      </c>
      <c r="E310" t="str">
        <f>VLOOKUP(C310,Staff!$A$2:$C$11,2,0)</f>
        <v>Emilie</v>
      </c>
      <c r="F310">
        <v>1731</v>
      </c>
      <c r="G310" s="6">
        <v>8655</v>
      </c>
      <c r="H310" s="6">
        <f t="shared" si="12"/>
        <v>5</v>
      </c>
      <c r="I310" s="6">
        <v>3462</v>
      </c>
      <c r="J310" s="6">
        <f t="shared" si="13"/>
        <v>5193</v>
      </c>
      <c r="K310" s="6">
        <f t="shared" si="14"/>
        <v>3</v>
      </c>
      <c r="L310" t="s">
        <v>37</v>
      </c>
      <c r="M310" t="str">
        <f>VLOOKUP(L310,' Customers'!$A$2:$C$22,3,0)</f>
        <v>Uganda</v>
      </c>
      <c r="N310" t="str">
        <f>VLOOKUP(Table3[[#This Row],[Customer Code]],' Customers'!$A$2:$E$22,4,0)</f>
        <v>Africa</v>
      </c>
      <c r="O310" t="str">
        <f>VLOOKUP(L310,' Customers'!$A$2:$E$22,5,0)</f>
        <v>Male</v>
      </c>
    </row>
    <row r="311" spans="1:15" x14ac:dyDescent="0.2">
      <c r="A311" s="5">
        <v>44166</v>
      </c>
      <c r="B311" t="s">
        <v>57</v>
      </c>
      <c r="C311" t="s">
        <v>36</v>
      </c>
      <c r="D311" t="s">
        <v>108</v>
      </c>
      <c r="E311" t="str">
        <f>VLOOKUP(C311,Staff!$A$2:$C$11,2,0)</f>
        <v>Emilie</v>
      </c>
      <c r="F311">
        <v>293</v>
      </c>
      <c r="G311" s="6">
        <v>1465</v>
      </c>
      <c r="H311" s="6">
        <f t="shared" si="12"/>
        <v>5</v>
      </c>
      <c r="I311" s="6">
        <v>586</v>
      </c>
      <c r="J311" s="6">
        <f t="shared" si="13"/>
        <v>879</v>
      </c>
      <c r="K311" s="6">
        <f t="shared" si="14"/>
        <v>3</v>
      </c>
      <c r="L311" t="s">
        <v>37</v>
      </c>
      <c r="M311" t="str">
        <f>VLOOKUP(L311,' Customers'!$A$2:$C$22,3,0)</f>
        <v>Uganda</v>
      </c>
      <c r="N311" t="str">
        <f>VLOOKUP(Table3[[#This Row],[Customer Code]],' Customers'!$A$2:$E$22,4,0)</f>
        <v>Africa</v>
      </c>
      <c r="O311" t="str">
        <f>VLOOKUP(L311,' Customers'!$A$2:$E$22,5,0)</f>
        <v>Male</v>
      </c>
    </row>
    <row r="312" spans="1:15" x14ac:dyDescent="0.2">
      <c r="A312" s="5">
        <v>43983</v>
      </c>
      <c r="B312" t="s">
        <v>57</v>
      </c>
      <c r="C312" t="s">
        <v>12</v>
      </c>
      <c r="D312" t="s">
        <v>110</v>
      </c>
      <c r="E312" t="str">
        <f>VLOOKUP(C312,Staff!$A$2:$C$11,2,0)</f>
        <v>Mary</v>
      </c>
      <c r="F312">
        <v>1899</v>
      </c>
      <c r="G312" s="6">
        <v>1899</v>
      </c>
      <c r="H312" s="6">
        <f t="shared" si="12"/>
        <v>1</v>
      </c>
      <c r="I312" s="6">
        <v>379.8</v>
      </c>
      <c r="J312" s="6">
        <f t="shared" si="13"/>
        <v>1519.2</v>
      </c>
      <c r="K312" s="6">
        <f t="shared" si="14"/>
        <v>0.8</v>
      </c>
      <c r="L312" t="s">
        <v>48</v>
      </c>
      <c r="M312" t="str">
        <f>VLOOKUP(L312,' Customers'!$A$2:$C$22,3,0)</f>
        <v>Nigeria</v>
      </c>
      <c r="N312" t="str">
        <f>VLOOKUP(Table3[[#This Row],[Customer Code]],' Customers'!$A$2:$E$22,4,0)</f>
        <v>Africa</v>
      </c>
      <c r="O312" t="str">
        <f>VLOOKUP(L312,' Customers'!$A$2:$E$22,5,0)</f>
        <v>Female</v>
      </c>
    </row>
    <row r="313" spans="1:15" x14ac:dyDescent="0.2">
      <c r="A313" s="5">
        <v>44013</v>
      </c>
      <c r="B313" t="s">
        <v>57</v>
      </c>
      <c r="C313" t="s">
        <v>7</v>
      </c>
      <c r="D313" t="s">
        <v>99</v>
      </c>
      <c r="E313" t="str">
        <f>VLOOKUP(C313,Staff!$A$2:$C$11,2,0)</f>
        <v>Peter</v>
      </c>
      <c r="F313">
        <v>1376</v>
      </c>
      <c r="G313" s="6">
        <v>1376</v>
      </c>
      <c r="H313" s="6">
        <f t="shared" si="12"/>
        <v>1</v>
      </c>
      <c r="I313" s="6">
        <v>275.2</v>
      </c>
      <c r="J313" s="6">
        <f t="shared" si="13"/>
        <v>1100.8</v>
      </c>
      <c r="K313" s="6">
        <f t="shared" si="14"/>
        <v>0.79999999999999993</v>
      </c>
      <c r="L313" t="s">
        <v>9</v>
      </c>
      <c r="M313" t="str">
        <f>VLOOKUP(L313,' Customers'!$A$2:$C$22,3,0)</f>
        <v>USA</v>
      </c>
      <c r="N313" t="str">
        <f>VLOOKUP(Table3[[#This Row],[Customer Code]],' Customers'!$A$2:$E$22,4,0)</f>
        <v>N. America</v>
      </c>
      <c r="O313" t="str">
        <f>VLOOKUP(L313,' Customers'!$A$2:$E$22,5,0)</f>
        <v>Male</v>
      </c>
    </row>
    <row r="314" spans="1:15" x14ac:dyDescent="0.2">
      <c r="A314" s="5">
        <v>43983</v>
      </c>
      <c r="B314" t="s">
        <v>57</v>
      </c>
      <c r="C314" t="s">
        <v>24</v>
      </c>
      <c r="D314" t="s">
        <v>64</v>
      </c>
      <c r="E314" t="str">
        <f>VLOOKUP(C314,Staff!$A$2:$C$11,2,0)</f>
        <v>Cynthia</v>
      </c>
      <c r="F314">
        <v>1901</v>
      </c>
      <c r="G314" s="6">
        <v>1901</v>
      </c>
      <c r="H314" s="6">
        <f t="shared" si="12"/>
        <v>1</v>
      </c>
      <c r="I314" s="6">
        <v>380.2</v>
      </c>
      <c r="J314" s="6">
        <f t="shared" si="13"/>
        <v>1520.8</v>
      </c>
      <c r="K314" s="6">
        <f t="shared" si="14"/>
        <v>0.79999999999999993</v>
      </c>
      <c r="L314" t="s">
        <v>25</v>
      </c>
      <c r="M314" t="str">
        <f>VLOOKUP(L314,' Customers'!$A$2:$C$22,3,0)</f>
        <v>Japan</v>
      </c>
      <c r="N314" t="str">
        <f>VLOOKUP(Table3[[#This Row],[Customer Code]],' Customers'!$A$2:$E$22,4,0)</f>
        <v>Asia</v>
      </c>
      <c r="O314" t="str">
        <f>VLOOKUP(L314,' Customers'!$A$2:$E$22,5,0)</f>
        <v>Female</v>
      </c>
    </row>
    <row r="315" spans="1:15" x14ac:dyDescent="0.2">
      <c r="A315" s="5">
        <v>44075</v>
      </c>
      <c r="B315" t="s">
        <v>57</v>
      </c>
      <c r="C315" t="s">
        <v>24</v>
      </c>
      <c r="D315" t="s">
        <v>104</v>
      </c>
      <c r="E315" t="str">
        <f>VLOOKUP(C315,Staff!$A$2:$C$11,2,0)</f>
        <v>Cynthia</v>
      </c>
      <c r="F315">
        <v>544</v>
      </c>
      <c r="G315" s="6">
        <v>544</v>
      </c>
      <c r="H315" s="6">
        <f t="shared" si="12"/>
        <v>1</v>
      </c>
      <c r="I315" s="6">
        <v>108.8</v>
      </c>
      <c r="J315" s="6">
        <f t="shared" si="13"/>
        <v>435.2</v>
      </c>
      <c r="K315" s="6">
        <f t="shared" si="14"/>
        <v>0.79999999999999993</v>
      </c>
      <c r="L315" t="s">
        <v>42</v>
      </c>
      <c r="M315" t="str">
        <f>VLOOKUP(L315,' Customers'!$A$2:$C$22,3,0)</f>
        <v>Brazil</v>
      </c>
      <c r="N315" t="str">
        <f>VLOOKUP(Table3[[#This Row],[Customer Code]],' Customers'!$A$2:$E$22,4,0)</f>
        <v>S. America</v>
      </c>
      <c r="O315" t="str">
        <f>VLOOKUP(L315,' Customers'!$A$2:$E$22,5,0)</f>
        <v>Female</v>
      </c>
    </row>
    <row r="316" spans="1:15" x14ac:dyDescent="0.2">
      <c r="A316" s="5">
        <v>44166</v>
      </c>
      <c r="B316" t="s">
        <v>57</v>
      </c>
      <c r="C316" t="s">
        <v>17</v>
      </c>
      <c r="D316" t="s">
        <v>101</v>
      </c>
      <c r="E316" t="str">
        <f>VLOOKUP(C316,Staff!$A$2:$C$11,2,0)</f>
        <v>Rachael</v>
      </c>
      <c r="F316">
        <v>1287</v>
      </c>
      <c r="G316" s="6">
        <v>1287</v>
      </c>
      <c r="H316" s="6">
        <f t="shared" si="12"/>
        <v>1</v>
      </c>
      <c r="I316" s="6">
        <v>257.39999999999998</v>
      </c>
      <c r="J316" s="6">
        <f t="shared" si="13"/>
        <v>1029.5999999999999</v>
      </c>
      <c r="K316" s="6">
        <f t="shared" si="14"/>
        <v>0.79999999999999993</v>
      </c>
      <c r="L316" t="s">
        <v>40</v>
      </c>
      <c r="M316" t="str">
        <f>VLOOKUP(L316,' Customers'!$A$2:$C$22,3,0)</f>
        <v>USA</v>
      </c>
      <c r="N316" t="str">
        <f>VLOOKUP(Table3[[#This Row],[Customer Code]],' Customers'!$A$2:$E$22,4,0)</f>
        <v>N. America</v>
      </c>
      <c r="O316" t="str">
        <f>VLOOKUP(L316,' Customers'!$A$2:$E$22,5,0)</f>
        <v>Male</v>
      </c>
    </row>
    <row r="317" spans="1:15" x14ac:dyDescent="0.2">
      <c r="A317" s="5">
        <v>43831</v>
      </c>
      <c r="B317" t="s">
        <v>57</v>
      </c>
      <c r="C317" t="s">
        <v>7</v>
      </c>
      <c r="D317" t="s">
        <v>99</v>
      </c>
      <c r="E317" t="str">
        <f>VLOOKUP(C317,Staff!$A$2:$C$11,2,0)</f>
        <v>Peter</v>
      </c>
      <c r="F317">
        <v>1385</v>
      </c>
      <c r="G317" s="6">
        <v>1385</v>
      </c>
      <c r="H317" s="6">
        <f t="shared" si="12"/>
        <v>1</v>
      </c>
      <c r="I317" s="6">
        <v>277</v>
      </c>
      <c r="J317" s="6">
        <f t="shared" si="13"/>
        <v>1108</v>
      </c>
      <c r="K317" s="6">
        <f t="shared" si="14"/>
        <v>0.8</v>
      </c>
      <c r="L317" t="s">
        <v>9</v>
      </c>
      <c r="M317" t="str">
        <f>VLOOKUP(L317,' Customers'!$A$2:$C$22,3,0)</f>
        <v>USA</v>
      </c>
      <c r="N317" t="str">
        <f>VLOOKUP(Table3[[#This Row],[Customer Code]],' Customers'!$A$2:$E$22,4,0)</f>
        <v>N. America</v>
      </c>
      <c r="O317" t="str">
        <f>VLOOKUP(L317,' Customers'!$A$2:$E$22,5,0)</f>
        <v>Male</v>
      </c>
    </row>
    <row r="318" spans="1:15" x14ac:dyDescent="0.2">
      <c r="A318" s="5">
        <v>44136</v>
      </c>
      <c r="B318" t="s">
        <v>57</v>
      </c>
      <c r="C318" t="s">
        <v>20</v>
      </c>
      <c r="D318" t="s">
        <v>103</v>
      </c>
      <c r="E318" t="str">
        <f>VLOOKUP(C318,Staff!$A$2:$C$11,2,0)</f>
        <v>Nina</v>
      </c>
      <c r="F318">
        <v>2342</v>
      </c>
      <c r="G318" s="6">
        <v>2342</v>
      </c>
      <c r="H318" s="6">
        <f t="shared" si="12"/>
        <v>1</v>
      </c>
      <c r="I318" s="6">
        <v>468.4</v>
      </c>
      <c r="J318" s="6">
        <f t="shared" si="13"/>
        <v>1873.6</v>
      </c>
      <c r="K318" s="6">
        <f t="shared" si="14"/>
        <v>0.79999999999999993</v>
      </c>
      <c r="L318" t="s">
        <v>41</v>
      </c>
      <c r="M318" t="str">
        <f>VLOOKUP(L318,' Customers'!$A$2:$C$22,3,0)</f>
        <v>Nigeria</v>
      </c>
      <c r="N318" t="str">
        <f>VLOOKUP(Table3[[#This Row],[Customer Code]],' Customers'!$A$2:$E$22,4,0)</f>
        <v>Africa</v>
      </c>
      <c r="O318" t="str">
        <f>VLOOKUP(L318,' Customers'!$A$2:$E$22,5,0)</f>
        <v>Male</v>
      </c>
    </row>
    <row r="319" spans="1:15" x14ac:dyDescent="0.2">
      <c r="A319" s="5">
        <v>44105</v>
      </c>
      <c r="B319" t="s">
        <v>57</v>
      </c>
      <c r="C319" t="s">
        <v>31</v>
      </c>
      <c r="D319" t="s">
        <v>106</v>
      </c>
      <c r="E319" t="str">
        <f>VLOOKUP(C319,Staff!$A$2:$C$11,2,0)</f>
        <v>Robert</v>
      </c>
      <c r="F319">
        <v>1976</v>
      </c>
      <c r="G319" s="6">
        <v>1976</v>
      </c>
      <c r="H319" s="6">
        <f t="shared" si="12"/>
        <v>1</v>
      </c>
      <c r="I319" s="6">
        <v>395.2</v>
      </c>
      <c r="J319" s="6">
        <f t="shared" si="13"/>
        <v>1580.8</v>
      </c>
      <c r="K319" s="6">
        <f t="shared" si="14"/>
        <v>0.79999999999999993</v>
      </c>
      <c r="L319" t="s">
        <v>32</v>
      </c>
      <c r="M319" t="str">
        <f>VLOOKUP(L319,' Customers'!$A$2:$C$22,3,0)</f>
        <v>Togo</v>
      </c>
      <c r="N319" t="str">
        <f>VLOOKUP(Table3[[#This Row],[Customer Code]],' Customers'!$A$2:$E$22,4,0)</f>
        <v>Africa</v>
      </c>
      <c r="O319" t="str">
        <f>VLOOKUP(L319,' Customers'!$A$2:$E$22,5,0)</f>
        <v>Male</v>
      </c>
    </row>
    <row r="320" spans="1:15" x14ac:dyDescent="0.2">
      <c r="A320" s="5">
        <v>44105</v>
      </c>
      <c r="B320" t="s">
        <v>57</v>
      </c>
      <c r="C320" t="s">
        <v>33</v>
      </c>
      <c r="D320" t="s">
        <v>66</v>
      </c>
      <c r="E320" t="str">
        <f>VLOOKUP(C320,Staff!$A$2:$C$11,2,0)</f>
        <v>Cassie</v>
      </c>
      <c r="F320">
        <v>2181</v>
      </c>
      <c r="G320" s="6">
        <v>2181</v>
      </c>
      <c r="H320" s="6">
        <f t="shared" si="12"/>
        <v>1</v>
      </c>
      <c r="I320" s="6">
        <v>436.2</v>
      </c>
      <c r="J320" s="6">
        <f t="shared" si="13"/>
        <v>1744.8</v>
      </c>
      <c r="K320" s="6">
        <f t="shared" si="14"/>
        <v>0.79999999999999993</v>
      </c>
      <c r="L320" t="s">
        <v>34</v>
      </c>
      <c r="M320" t="str">
        <f>VLOOKUP(L320,' Customers'!$A$2:$C$22,3,0)</f>
        <v>USA</v>
      </c>
      <c r="N320" t="str">
        <f>VLOOKUP(Table3[[#This Row],[Customer Code]],' Customers'!$A$2:$E$22,4,0)</f>
        <v>N. America</v>
      </c>
      <c r="O320" t="str">
        <f>VLOOKUP(L320,' Customers'!$A$2:$E$22,5,0)</f>
        <v>Female</v>
      </c>
    </row>
    <row r="321" spans="1:15" x14ac:dyDescent="0.2">
      <c r="A321" s="5">
        <v>43891</v>
      </c>
      <c r="B321" t="s">
        <v>57</v>
      </c>
      <c r="C321" t="s">
        <v>12</v>
      </c>
      <c r="D321" t="s">
        <v>100</v>
      </c>
      <c r="E321" t="str">
        <f>VLOOKUP(C321,Staff!$A$2:$C$11,2,0)</f>
        <v>Mary</v>
      </c>
      <c r="F321">
        <v>2501</v>
      </c>
      <c r="G321" s="6">
        <v>2501</v>
      </c>
      <c r="H321" s="6">
        <f t="shared" si="12"/>
        <v>1</v>
      </c>
      <c r="I321" s="6">
        <v>500.2</v>
      </c>
      <c r="J321" s="6">
        <f t="shared" si="13"/>
        <v>2000.8</v>
      </c>
      <c r="K321" s="6">
        <f t="shared" si="14"/>
        <v>0.79999999999999993</v>
      </c>
      <c r="L321" t="s">
        <v>14</v>
      </c>
      <c r="M321" t="str">
        <f>VLOOKUP(L321,' Customers'!$A$2:$C$22,3,0)</f>
        <v>Togo</v>
      </c>
      <c r="N321" t="str">
        <f>VLOOKUP(Table3[[#This Row],[Customer Code]],' Customers'!$A$2:$E$22,4,0)</f>
        <v>Africa</v>
      </c>
      <c r="O321" t="str">
        <f>VLOOKUP(L321,' Customers'!$A$2:$E$22,5,0)</f>
        <v>Male</v>
      </c>
    </row>
    <row r="322" spans="1:15" x14ac:dyDescent="0.2">
      <c r="A322" s="5">
        <v>44044</v>
      </c>
      <c r="B322" t="s">
        <v>57</v>
      </c>
      <c r="C322" t="s">
        <v>24</v>
      </c>
      <c r="D322" t="s">
        <v>104</v>
      </c>
      <c r="E322" t="str">
        <f>VLOOKUP(C322,Staff!$A$2:$C$11,2,0)</f>
        <v>Cynthia</v>
      </c>
      <c r="F322">
        <v>1562</v>
      </c>
      <c r="G322" s="6">
        <v>1562</v>
      </c>
      <c r="H322" s="6">
        <f t="shared" si="12"/>
        <v>1</v>
      </c>
      <c r="I322" s="6">
        <v>312.39999999999998</v>
      </c>
      <c r="J322" s="6">
        <f t="shared" si="13"/>
        <v>1249.5999999999999</v>
      </c>
      <c r="K322" s="6">
        <f t="shared" si="14"/>
        <v>0.79999999999999993</v>
      </c>
      <c r="L322" t="s">
        <v>25</v>
      </c>
      <c r="M322" t="str">
        <f>VLOOKUP(L322,' Customers'!$A$2:$C$22,3,0)</f>
        <v>Japan</v>
      </c>
      <c r="N322" t="str">
        <f>VLOOKUP(Table3[[#This Row],[Customer Code]],' Customers'!$A$2:$E$22,4,0)</f>
        <v>Asia</v>
      </c>
      <c r="O322" t="str">
        <f>VLOOKUP(L322,' Customers'!$A$2:$E$22,5,0)</f>
        <v>Female</v>
      </c>
    </row>
    <row r="323" spans="1:15" x14ac:dyDescent="0.2">
      <c r="A323" s="5">
        <v>43952</v>
      </c>
      <c r="B323" t="s">
        <v>57</v>
      </c>
      <c r="C323" t="s">
        <v>31</v>
      </c>
      <c r="D323" t="s">
        <v>106</v>
      </c>
      <c r="E323" t="str">
        <f>VLOOKUP(C323,Staff!$A$2:$C$11,2,0)</f>
        <v>Robert</v>
      </c>
      <c r="F323">
        <v>1666</v>
      </c>
      <c r="G323" s="6">
        <v>1666</v>
      </c>
      <c r="H323" s="6">
        <f t="shared" ref="H323:H386" si="15">G323/F323</f>
        <v>1</v>
      </c>
      <c r="I323" s="6">
        <v>333.2</v>
      </c>
      <c r="J323" s="6">
        <f t="shared" ref="J323:J386" si="16">G323-I323</f>
        <v>1332.8</v>
      </c>
      <c r="K323" s="6">
        <f t="shared" ref="K323:K386" si="17">J323/F323</f>
        <v>0.79999999999999993</v>
      </c>
      <c r="L323" t="s">
        <v>32</v>
      </c>
      <c r="M323" t="str">
        <f>VLOOKUP(L323,' Customers'!$A$2:$C$22,3,0)</f>
        <v>Togo</v>
      </c>
      <c r="N323" t="str">
        <f>VLOOKUP(Table3[[#This Row],[Customer Code]],' Customers'!$A$2:$E$22,4,0)</f>
        <v>Africa</v>
      </c>
      <c r="O323" t="str">
        <f>VLOOKUP(L323,' Customers'!$A$2:$E$22,5,0)</f>
        <v>Male</v>
      </c>
    </row>
    <row r="324" spans="1:15" x14ac:dyDescent="0.2">
      <c r="A324" s="5">
        <v>44166</v>
      </c>
      <c r="B324" t="s">
        <v>57</v>
      </c>
      <c r="C324" t="s">
        <v>28</v>
      </c>
      <c r="D324" t="s">
        <v>105</v>
      </c>
      <c r="E324" t="str">
        <f>VLOOKUP(C324,Staff!$A$2:$C$11,2,0)</f>
        <v>Angela</v>
      </c>
      <c r="F324">
        <v>2072</v>
      </c>
      <c r="G324" s="6">
        <v>2072</v>
      </c>
      <c r="H324" s="6">
        <f t="shared" si="15"/>
        <v>1</v>
      </c>
      <c r="I324" s="6">
        <v>414.4</v>
      </c>
      <c r="J324" s="6">
        <f t="shared" si="16"/>
        <v>1657.6</v>
      </c>
      <c r="K324" s="6">
        <f t="shared" si="17"/>
        <v>0.79999999999999993</v>
      </c>
      <c r="L324" t="s">
        <v>29</v>
      </c>
      <c r="M324" t="str">
        <f>VLOOKUP(L324,' Customers'!$A$2:$C$22,3,0)</f>
        <v>Cameroon</v>
      </c>
      <c r="N324" t="str">
        <f>VLOOKUP(Table3[[#This Row],[Customer Code]],' Customers'!$A$2:$E$22,4,0)</f>
        <v>Africa</v>
      </c>
      <c r="O324" t="str">
        <f>VLOOKUP(L324,' Customers'!$A$2:$E$22,5,0)</f>
        <v>Male</v>
      </c>
    </row>
    <row r="325" spans="1:15" x14ac:dyDescent="0.2">
      <c r="A325" s="5">
        <v>43922</v>
      </c>
      <c r="B325" t="s">
        <v>57</v>
      </c>
      <c r="C325" t="s">
        <v>12</v>
      </c>
      <c r="D325" t="s">
        <v>100</v>
      </c>
      <c r="E325" t="str">
        <f>VLOOKUP(C325,Staff!$A$2:$C$11,2,0)</f>
        <v>Mary</v>
      </c>
      <c r="F325">
        <v>1773</v>
      </c>
      <c r="G325" s="6">
        <v>1773</v>
      </c>
      <c r="H325" s="6">
        <f t="shared" si="15"/>
        <v>1</v>
      </c>
      <c r="I325" s="6">
        <v>354.6</v>
      </c>
      <c r="J325" s="6">
        <f t="shared" si="16"/>
        <v>1418.4</v>
      </c>
      <c r="K325" s="6">
        <f t="shared" si="17"/>
        <v>0.8</v>
      </c>
      <c r="L325" t="s">
        <v>39</v>
      </c>
      <c r="M325" t="str">
        <f>VLOOKUP(L325,' Customers'!$A$2:$C$22,3,0)</f>
        <v>Cameroon</v>
      </c>
      <c r="N325" t="str">
        <f>VLOOKUP(Table3[[#This Row],[Customer Code]],' Customers'!$A$2:$E$22,4,0)</f>
        <v>Africa</v>
      </c>
      <c r="O325" t="str">
        <f>VLOOKUP(L325,' Customers'!$A$2:$E$22,5,0)</f>
        <v>Male</v>
      </c>
    </row>
    <row r="326" spans="1:15" x14ac:dyDescent="0.2">
      <c r="A326" s="5">
        <v>43862</v>
      </c>
      <c r="B326" t="s">
        <v>58</v>
      </c>
      <c r="C326" t="s">
        <v>20</v>
      </c>
      <c r="D326" t="s">
        <v>103</v>
      </c>
      <c r="E326" t="str">
        <f>VLOOKUP(C326,Staff!$A$2:$C$11,2,0)</f>
        <v>Nina</v>
      </c>
      <c r="F326">
        <v>293</v>
      </c>
      <c r="G326" s="6">
        <v>293</v>
      </c>
      <c r="H326" s="6">
        <f t="shared" si="15"/>
        <v>1</v>
      </c>
      <c r="I326" s="6">
        <v>58.6</v>
      </c>
      <c r="J326" s="6">
        <f t="shared" si="16"/>
        <v>234.4</v>
      </c>
      <c r="K326" s="6">
        <f t="shared" si="17"/>
        <v>0.8</v>
      </c>
      <c r="L326" t="s">
        <v>21</v>
      </c>
      <c r="M326" t="str">
        <f>VLOOKUP(L326,' Customers'!$A$2:$C$22,3,0)</f>
        <v>Holland</v>
      </c>
      <c r="N326" t="str">
        <f>VLOOKUP(Table3[[#This Row],[Customer Code]],' Customers'!$A$2:$E$22,4,0)</f>
        <v>Europe</v>
      </c>
      <c r="O326" t="str">
        <f>VLOOKUP(L326,' Customers'!$A$2:$E$22,5,0)</f>
        <v>Male</v>
      </c>
    </row>
    <row r="327" spans="1:15" x14ac:dyDescent="0.2">
      <c r="A327" s="5">
        <v>43862</v>
      </c>
      <c r="B327" t="s">
        <v>58</v>
      </c>
      <c r="C327" t="s">
        <v>20</v>
      </c>
      <c r="D327" t="s">
        <v>103</v>
      </c>
      <c r="E327" t="str">
        <f>VLOOKUP(C327,Staff!$A$2:$C$11,2,0)</f>
        <v>Nina</v>
      </c>
      <c r="F327">
        <v>2750</v>
      </c>
      <c r="G327" s="6">
        <v>13750</v>
      </c>
      <c r="H327" s="6">
        <f t="shared" si="15"/>
        <v>5</v>
      </c>
      <c r="I327" s="6">
        <v>6050</v>
      </c>
      <c r="J327" s="6">
        <f t="shared" si="16"/>
        <v>7700</v>
      </c>
      <c r="K327" s="6">
        <f t="shared" si="17"/>
        <v>2.8</v>
      </c>
      <c r="L327" t="s">
        <v>21</v>
      </c>
      <c r="M327" t="str">
        <f>VLOOKUP(L327,' Customers'!$A$2:$C$22,3,0)</f>
        <v>Holland</v>
      </c>
      <c r="N327" t="str">
        <f>VLOOKUP(Table3[[#This Row],[Customer Code]],' Customers'!$A$2:$E$22,4,0)</f>
        <v>Europe</v>
      </c>
      <c r="O327" t="str">
        <f>VLOOKUP(L327,' Customers'!$A$2:$E$22,5,0)</f>
        <v>Male</v>
      </c>
    </row>
    <row r="328" spans="1:15" x14ac:dyDescent="0.2">
      <c r="A328" s="5">
        <v>43983</v>
      </c>
      <c r="B328" t="s">
        <v>58</v>
      </c>
      <c r="C328" t="s">
        <v>36</v>
      </c>
      <c r="D328" t="s">
        <v>67</v>
      </c>
      <c r="E328" t="str">
        <f>VLOOKUP(C328,Staff!$A$2:$C$11,2,0)</f>
        <v>Emilie</v>
      </c>
      <c r="F328">
        <v>1899</v>
      </c>
      <c r="G328" s="6">
        <v>9495</v>
      </c>
      <c r="H328" s="6">
        <f t="shared" si="15"/>
        <v>5</v>
      </c>
      <c r="I328" s="6">
        <v>4177.8</v>
      </c>
      <c r="J328" s="6">
        <f t="shared" si="16"/>
        <v>5317.2</v>
      </c>
      <c r="K328" s="6">
        <f t="shared" si="17"/>
        <v>2.8</v>
      </c>
      <c r="L328" t="s">
        <v>46</v>
      </c>
      <c r="M328" t="str">
        <f>VLOOKUP(L328,' Customers'!$A$2:$C$22,3,0)</f>
        <v>Cameroon</v>
      </c>
      <c r="N328" t="str">
        <f>VLOOKUP(Table3[[#This Row],[Customer Code]],' Customers'!$A$2:$E$22,4,0)</f>
        <v>Africa</v>
      </c>
      <c r="O328" t="str">
        <f>VLOOKUP(L328,' Customers'!$A$2:$E$22,5,0)</f>
        <v>Female</v>
      </c>
    </row>
    <row r="329" spans="1:15" x14ac:dyDescent="0.2">
      <c r="A329" s="5">
        <v>44136</v>
      </c>
      <c r="B329" t="s">
        <v>58</v>
      </c>
      <c r="C329" t="s">
        <v>28</v>
      </c>
      <c r="D329" t="s">
        <v>105</v>
      </c>
      <c r="E329" t="str">
        <f>VLOOKUP(C329,Staff!$A$2:$C$11,2,0)</f>
        <v>Angela</v>
      </c>
      <c r="F329">
        <v>941</v>
      </c>
      <c r="G329" s="6">
        <v>4705</v>
      </c>
      <c r="H329" s="6">
        <f t="shared" si="15"/>
        <v>5</v>
      </c>
      <c r="I329" s="6">
        <v>2070.1999999999998</v>
      </c>
      <c r="J329" s="6">
        <f t="shared" si="16"/>
        <v>2634.8</v>
      </c>
      <c r="K329" s="6">
        <f t="shared" si="17"/>
        <v>2.8000000000000003</v>
      </c>
      <c r="L329" t="s">
        <v>29</v>
      </c>
      <c r="M329" t="str">
        <f>VLOOKUP(L329,' Customers'!$A$2:$C$22,3,0)</f>
        <v>Cameroon</v>
      </c>
      <c r="N329" t="str">
        <f>VLOOKUP(Table3[[#This Row],[Customer Code]],' Customers'!$A$2:$E$22,4,0)</f>
        <v>Africa</v>
      </c>
      <c r="O329" t="str">
        <f>VLOOKUP(L329,' Customers'!$A$2:$E$22,5,0)</f>
        <v>Male</v>
      </c>
    </row>
    <row r="330" spans="1:15" x14ac:dyDescent="0.2">
      <c r="A330" s="5">
        <v>43831</v>
      </c>
      <c r="B330" t="s">
        <v>58</v>
      </c>
      <c r="C330" t="s">
        <v>33</v>
      </c>
      <c r="D330" t="s">
        <v>107</v>
      </c>
      <c r="E330" t="str">
        <f>VLOOKUP(C330,Staff!$A$2:$C$11,2,0)</f>
        <v>Cassie</v>
      </c>
      <c r="F330">
        <v>1988</v>
      </c>
      <c r="G330" s="6">
        <v>9940</v>
      </c>
      <c r="H330" s="6">
        <f t="shared" si="15"/>
        <v>5</v>
      </c>
      <c r="I330" s="6">
        <v>4373.6000000000004</v>
      </c>
      <c r="J330" s="6">
        <f t="shared" si="16"/>
        <v>5566.4</v>
      </c>
      <c r="K330" s="6">
        <f t="shared" si="17"/>
        <v>2.8</v>
      </c>
      <c r="L330" t="s">
        <v>45</v>
      </c>
      <c r="M330" t="str">
        <f>VLOOKUP(L330,' Customers'!$A$2:$C$22,3,0)</f>
        <v>Brazil</v>
      </c>
      <c r="N330" t="str">
        <f>VLOOKUP(Table3[[#This Row],[Customer Code]],' Customers'!$A$2:$E$22,4,0)</f>
        <v>S. America</v>
      </c>
      <c r="O330" t="str">
        <f>VLOOKUP(L330,' Customers'!$A$2:$E$22,5,0)</f>
        <v>Female</v>
      </c>
    </row>
    <row r="331" spans="1:15" x14ac:dyDescent="0.2">
      <c r="A331" s="5">
        <v>44075</v>
      </c>
      <c r="B331" t="s">
        <v>58</v>
      </c>
      <c r="C331" t="s">
        <v>7</v>
      </c>
      <c r="D331" t="s">
        <v>99</v>
      </c>
      <c r="E331" t="str">
        <f>VLOOKUP(C331,Staff!$A$2:$C$11,2,0)</f>
        <v>Peter</v>
      </c>
      <c r="F331">
        <v>2876</v>
      </c>
      <c r="G331" s="6">
        <v>14380</v>
      </c>
      <c r="H331" s="6">
        <f t="shared" si="15"/>
        <v>5</v>
      </c>
      <c r="I331" s="6">
        <v>6327.2</v>
      </c>
      <c r="J331" s="6">
        <f t="shared" si="16"/>
        <v>8052.8</v>
      </c>
      <c r="K331" s="6">
        <f t="shared" si="17"/>
        <v>2.8000000000000003</v>
      </c>
      <c r="L331" t="s">
        <v>38</v>
      </c>
      <c r="M331" t="str">
        <f>VLOOKUP(L331,' Customers'!$A$2:$C$22,3,0)</f>
        <v>Japan</v>
      </c>
      <c r="N331" t="str">
        <f>VLOOKUP(Table3[[#This Row],[Customer Code]],' Customers'!$A$2:$E$22,4,0)</f>
        <v>Asia</v>
      </c>
      <c r="O331" t="str">
        <f>VLOOKUP(L331,' Customers'!$A$2:$E$22,5,0)</f>
        <v>Female</v>
      </c>
    </row>
    <row r="332" spans="1:15" x14ac:dyDescent="0.2">
      <c r="A332" s="5">
        <v>44166</v>
      </c>
      <c r="B332" t="s">
        <v>58</v>
      </c>
      <c r="C332" t="s">
        <v>33</v>
      </c>
      <c r="D332" t="s">
        <v>107</v>
      </c>
      <c r="E332" t="str">
        <f>VLOOKUP(C332,Staff!$A$2:$C$11,2,0)</f>
        <v>Cassie</v>
      </c>
      <c r="F332">
        <v>2072</v>
      </c>
      <c r="G332" s="6">
        <v>10360</v>
      </c>
      <c r="H332" s="6">
        <f t="shared" si="15"/>
        <v>5</v>
      </c>
      <c r="I332" s="6">
        <v>4558.3999999999996</v>
      </c>
      <c r="J332" s="6">
        <f t="shared" si="16"/>
        <v>5801.6</v>
      </c>
      <c r="K332" s="6">
        <f t="shared" si="17"/>
        <v>2.8000000000000003</v>
      </c>
      <c r="L332" t="s">
        <v>45</v>
      </c>
      <c r="M332" t="str">
        <f>VLOOKUP(L332,' Customers'!$A$2:$C$22,3,0)</f>
        <v>Brazil</v>
      </c>
      <c r="N332" t="str">
        <f>VLOOKUP(Table3[[#This Row],[Customer Code]],' Customers'!$A$2:$E$22,4,0)</f>
        <v>S. America</v>
      </c>
      <c r="O332" t="str">
        <f>VLOOKUP(L332,' Customers'!$A$2:$E$22,5,0)</f>
        <v>Female</v>
      </c>
    </row>
    <row r="333" spans="1:15" x14ac:dyDescent="0.2">
      <c r="A333" s="5">
        <v>44166</v>
      </c>
      <c r="B333" t="s">
        <v>58</v>
      </c>
      <c r="C333" t="s">
        <v>28</v>
      </c>
      <c r="D333" t="s">
        <v>105</v>
      </c>
      <c r="E333" t="str">
        <f>VLOOKUP(C333,Staff!$A$2:$C$11,2,0)</f>
        <v>Angela</v>
      </c>
      <c r="F333">
        <v>853</v>
      </c>
      <c r="G333" s="6">
        <v>4265</v>
      </c>
      <c r="H333" s="6">
        <f t="shared" si="15"/>
        <v>5</v>
      </c>
      <c r="I333" s="6">
        <v>1876.6</v>
      </c>
      <c r="J333" s="6">
        <f t="shared" si="16"/>
        <v>2388.4</v>
      </c>
      <c r="K333" s="6">
        <f t="shared" si="17"/>
        <v>2.8000000000000003</v>
      </c>
      <c r="L333" t="s">
        <v>29</v>
      </c>
      <c r="M333" t="str">
        <f>VLOOKUP(L333,' Customers'!$A$2:$C$22,3,0)</f>
        <v>Cameroon</v>
      </c>
      <c r="N333" t="str">
        <f>VLOOKUP(Table3[[#This Row],[Customer Code]],' Customers'!$A$2:$E$22,4,0)</f>
        <v>Africa</v>
      </c>
      <c r="O333" t="str">
        <f>VLOOKUP(L333,' Customers'!$A$2:$E$22,5,0)</f>
        <v>Male</v>
      </c>
    </row>
    <row r="334" spans="1:15" x14ac:dyDescent="0.2">
      <c r="A334" s="5">
        <v>43952</v>
      </c>
      <c r="B334" t="s">
        <v>58</v>
      </c>
      <c r="C334" t="s">
        <v>7</v>
      </c>
      <c r="D334" t="s">
        <v>99</v>
      </c>
      <c r="E334" t="str">
        <f>VLOOKUP(C334,Staff!$A$2:$C$11,2,0)</f>
        <v>Peter</v>
      </c>
      <c r="F334">
        <v>1433</v>
      </c>
      <c r="G334" s="6">
        <v>7165</v>
      </c>
      <c r="H334" s="6">
        <f t="shared" si="15"/>
        <v>5</v>
      </c>
      <c r="I334" s="6">
        <v>3152.6</v>
      </c>
      <c r="J334" s="6">
        <f t="shared" si="16"/>
        <v>4012.4</v>
      </c>
      <c r="K334" s="6">
        <f t="shared" si="17"/>
        <v>2.8000000000000003</v>
      </c>
      <c r="L334" t="s">
        <v>9</v>
      </c>
      <c r="M334" t="str">
        <f>VLOOKUP(L334,' Customers'!$A$2:$C$22,3,0)</f>
        <v>USA</v>
      </c>
      <c r="N334" t="str">
        <f>VLOOKUP(Table3[[#This Row],[Customer Code]],' Customers'!$A$2:$E$22,4,0)</f>
        <v>N. America</v>
      </c>
      <c r="O334" t="str">
        <f>VLOOKUP(L334,' Customers'!$A$2:$E$22,5,0)</f>
        <v>Male</v>
      </c>
    </row>
    <row r="335" spans="1:15" x14ac:dyDescent="0.2">
      <c r="A335" s="5">
        <v>44013</v>
      </c>
      <c r="B335" t="s">
        <v>58</v>
      </c>
      <c r="C335" t="s">
        <v>12</v>
      </c>
      <c r="D335" t="s">
        <v>100</v>
      </c>
      <c r="E335" t="str">
        <f>VLOOKUP(C335,Staff!$A$2:$C$11,2,0)</f>
        <v>Mary</v>
      </c>
      <c r="F335">
        <v>3422</v>
      </c>
      <c r="G335" s="6">
        <v>17110</v>
      </c>
      <c r="H335" s="6">
        <f t="shared" si="15"/>
        <v>5</v>
      </c>
      <c r="I335" s="6">
        <v>7528.4</v>
      </c>
      <c r="J335" s="6">
        <f t="shared" si="16"/>
        <v>9581.6</v>
      </c>
      <c r="K335" s="6">
        <f t="shared" si="17"/>
        <v>2.8000000000000003</v>
      </c>
      <c r="L335" t="s">
        <v>39</v>
      </c>
      <c r="M335" t="str">
        <f>VLOOKUP(L335,' Customers'!$A$2:$C$22,3,0)</f>
        <v>Cameroon</v>
      </c>
      <c r="N335" t="str">
        <f>VLOOKUP(Table3[[#This Row],[Customer Code]],' Customers'!$A$2:$E$22,4,0)</f>
        <v>Africa</v>
      </c>
      <c r="O335" t="str">
        <f>VLOOKUP(L335,' Customers'!$A$2:$E$22,5,0)</f>
        <v>Male</v>
      </c>
    </row>
    <row r="336" spans="1:15" x14ac:dyDescent="0.2">
      <c r="A336" s="5">
        <v>43983</v>
      </c>
      <c r="B336" t="s">
        <v>58</v>
      </c>
      <c r="C336" t="s">
        <v>12</v>
      </c>
      <c r="D336" t="s">
        <v>100</v>
      </c>
      <c r="E336" t="str">
        <f>VLOOKUP(C336,Staff!$A$2:$C$11,2,0)</f>
        <v>Mary</v>
      </c>
      <c r="F336">
        <v>1190</v>
      </c>
      <c r="G336" s="6">
        <v>5950</v>
      </c>
      <c r="H336" s="6">
        <f t="shared" si="15"/>
        <v>5</v>
      </c>
      <c r="I336" s="6">
        <v>2618</v>
      </c>
      <c r="J336" s="6">
        <f t="shared" si="16"/>
        <v>3332</v>
      </c>
      <c r="K336" s="6">
        <f t="shared" si="17"/>
        <v>2.8</v>
      </c>
      <c r="L336" t="s">
        <v>14</v>
      </c>
      <c r="M336" t="str">
        <f>VLOOKUP(L336,' Customers'!$A$2:$C$22,3,0)</f>
        <v>Togo</v>
      </c>
      <c r="N336" t="str">
        <f>VLOOKUP(Table3[[#This Row],[Customer Code]],' Customers'!$A$2:$E$22,4,0)</f>
        <v>Africa</v>
      </c>
      <c r="O336" t="str">
        <f>VLOOKUP(L336,' Customers'!$A$2:$E$22,5,0)</f>
        <v>Male</v>
      </c>
    </row>
    <row r="337" spans="1:15" x14ac:dyDescent="0.2">
      <c r="A337" s="5">
        <v>44105</v>
      </c>
      <c r="B337" t="s">
        <v>58</v>
      </c>
      <c r="C337" t="s">
        <v>20</v>
      </c>
      <c r="D337" t="s">
        <v>103</v>
      </c>
      <c r="E337" t="str">
        <f>VLOOKUP(C337,Staff!$A$2:$C$11,2,0)</f>
        <v>Nina</v>
      </c>
      <c r="F337">
        <v>1393</v>
      </c>
      <c r="G337" s="6">
        <v>6965</v>
      </c>
      <c r="H337" s="6">
        <f t="shared" si="15"/>
        <v>5</v>
      </c>
      <c r="I337" s="6">
        <v>3064.6</v>
      </c>
      <c r="J337" s="6">
        <f t="shared" si="16"/>
        <v>3900.4</v>
      </c>
      <c r="K337" s="6">
        <f t="shared" si="17"/>
        <v>2.8000000000000003</v>
      </c>
      <c r="L337" t="s">
        <v>21</v>
      </c>
      <c r="M337" t="str">
        <f>VLOOKUP(L337,' Customers'!$A$2:$C$22,3,0)</f>
        <v>Holland</v>
      </c>
      <c r="N337" t="str">
        <f>VLOOKUP(Table3[[#This Row],[Customer Code]],' Customers'!$A$2:$E$22,4,0)</f>
        <v>Europe</v>
      </c>
      <c r="O337" t="str">
        <f>VLOOKUP(L337,' Customers'!$A$2:$E$22,5,0)</f>
        <v>Male</v>
      </c>
    </row>
    <row r="338" spans="1:15" x14ac:dyDescent="0.2">
      <c r="A338" s="5">
        <v>44044</v>
      </c>
      <c r="B338" t="s">
        <v>58</v>
      </c>
      <c r="C338" t="s">
        <v>36</v>
      </c>
      <c r="D338" t="s">
        <v>108</v>
      </c>
      <c r="E338" t="str">
        <f>VLOOKUP(C338,Staff!$A$2:$C$11,2,0)</f>
        <v>Emilie</v>
      </c>
      <c r="F338">
        <v>2475</v>
      </c>
      <c r="G338" s="6">
        <v>12375</v>
      </c>
      <c r="H338" s="6">
        <f t="shared" si="15"/>
        <v>5</v>
      </c>
      <c r="I338" s="6">
        <v>5445</v>
      </c>
      <c r="J338" s="6">
        <f t="shared" si="16"/>
        <v>6930</v>
      </c>
      <c r="K338" s="6">
        <f t="shared" si="17"/>
        <v>2.8</v>
      </c>
      <c r="L338" t="s">
        <v>37</v>
      </c>
      <c r="M338" t="str">
        <f>VLOOKUP(L338,' Customers'!$A$2:$C$22,3,0)</f>
        <v>Uganda</v>
      </c>
      <c r="N338" t="str">
        <f>VLOOKUP(Table3[[#This Row],[Customer Code]],' Customers'!$A$2:$E$22,4,0)</f>
        <v>Africa</v>
      </c>
      <c r="O338" t="str">
        <f>VLOOKUP(L338,' Customers'!$A$2:$E$22,5,0)</f>
        <v>Male</v>
      </c>
    </row>
    <row r="339" spans="1:15" x14ac:dyDescent="0.2">
      <c r="A339" s="5">
        <v>44105</v>
      </c>
      <c r="B339" t="s">
        <v>58</v>
      </c>
      <c r="C339" t="s">
        <v>20</v>
      </c>
      <c r="D339" t="s">
        <v>103</v>
      </c>
      <c r="E339" t="str">
        <f>VLOOKUP(C339,Staff!$A$2:$C$11,2,0)</f>
        <v>Nina</v>
      </c>
      <c r="F339">
        <v>1731</v>
      </c>
      <c r="G339" s="6">
        <v>8655</v>
      </c>
      <c r="H339" s="6">
        <f t="shared" si="15"/>
        <v>5</v>
      </c>
      <c r="I339" s="6">
        <v>3808.2</v>
      </c>
      <c r="J339" s="6">
        <f t="shared" si="16"/>
        <v>4846.8</v>
      </c>
      <c r="K339" s="6">
        <f t="shared" si="17"/>
        <v>2.8000000000000003</v>
      </c>
      <c r="L339" t="s">
        <v>41</v>
      </c>
      <c r="M339" t="str">
        <f>VLOOKUP(L339,' Customers'!$A$2:$C$22,3,0)</f>
        <v>Nigeria</v>
      </c>
      <c r="N339" t="str">
        <f>VLOOKUP(Table3[[#This Row],[Customer Code]],' Customers'!$A$2:$E$22,4,0)</f>
        <v>Africa</v>
      </c>
      <c r="O339" t="str">
        <f>VLOOKUP(L339,' Customers'!$A$2:$E$22,5,0)</f>
        <v>Male</v>
      </c>
    </row>
    <row r="340" spans="1:15" x14ac:dyDescent="0.2">
      <c r="A340" s="5">
        <v>43891</v>
      </c>
      <c r="B340" t="s">
        <v>59</v>
      </c>
      <c r="C340" t="s">
        <v>17</v>
      </c>
      <c r="D340" t="s">
        <v>101</v>
      </c>
      <c r="E340" t="str">
        <f>VLOOKUP(C340,Staff!$A$2:$C$11,2,0)</f>
        <v>Rachael</v>
      </c>
      <c r="F340">
        <v>2475</v>
      </c>
      <c r="G340" s="6">
        <v>12375</v>
      </c>
      <c r="H340" s="6">
        <f t="shared" si="15"/>
        <v>5</v>
      </c>
      <c r="I340" s="6">
        <v>5445</v>
      </c>
      <c r="J340" s="6">
        <f t="shared" si="16"/>
        <v>6930</v>
      </c>
      <c r="K340" s="6">
        <f t="shared" si="17"/>
        <v>2.8</v>
      </c>
      <c r="L340" t="s">
        <v>18</v>
      </c>
      <c r="M340" t="str">
        <f>VLOOKUP(L340,' Customers'!$A$2:$C$22,3,0)</f>
        <v>Cameroon</v>
      </c>
      <c r="N340" t="str">
        <f>VLOOKUP(Table3[[#This Row],[Customer Code]],' Customers'!$A$2:$E$22,4,0)</f>
        <v>Africa</v>
      </c>
      <c r="O340" t="str">
        <f>VLOOKUP(L340,' Customers'!$A$2:$E$22,5,0)</f>
        <v>Female</v>
      </c>
    </row>
    <row r="341" spans="1:15" x14ac:dyDescent="0.2">
      <c r="A341" s="5">
        <v>43983</v>
      </c>
      <c r="B341" t="s">
        <v>59</v>
      </c>
      <c r="C341" t="s">
        <v>31</v>
      </c>
      <c r="D341" t="s">
        <v>106</v>
      </c>
      <c r="E341" t="str">
        <f>VLOOKUP(C341,Staff!$A$2:$C$11,2,0)</f>
        <v>Robert</v>
      </c>
      <c r="F341">
        <v>2178</v>
      </c>
      <c r="G341" s="6">
        <v>8712</v>
      </c>
      <c r="H341" s="6">
        <f t="shared" si="15"/>
        <v>4</v>
      </c>
      <c r="I341" s="6">
        <v>3267</v>
      </c>
      <c r="J341" s="6">
        <f t="shared" si="16"/>
        <v>5445</v>
      </c>
      <c r="K341" s="6">
        <f t="shared" si="17"/>
        <v>2.5</v>
      </c>
      <c r="L341" t="s">
        <v>32</v>
      </c>
      <c r="M341" t="str">
        <f>VLOOKUP(L341,' Customers'!$A$2:$C$22,3,0)</f>
        <v>Togo</v>
      </c>
      <c r="N341" t="str">
        <f>VLOOKUP(Table3[[#This Row],[Customer Code]],' Customers'!$A$2:$E$22,4,0)</f>
        <v>Africa</v>
      </c>
      <c r="O341" t="str">
        <f>VLOOKUP(L341,' Customers'!$A$2:$E$22,5,0)</f>
        <v>Male</v>
      </c>
    </row>
    <row r="342" spans="1:15" x14ac:dyDescent="0.2">
      <c r="A342" s="5">
        <v>44075</v>
      </c>
      <c r="B342" t="s">
        <v>59</v>
      </c>
      <c r="C342" t="s">
        <v>28</v>
      </c>
      <c r="D342" t="s">
        <v>65</v>
      </c>
      <c r="E342" t="str">
        <f>VLOOKUP(C342,Staff!$A$2:$C$11,2,0)</f>
        <v>Angela</v>
      </c>
      <c r="F342">
        <v>2671</v>
      </c>
      <c r="G342" s="6">
        <v>10684</v>
      </c>
      <c r="H342" s="6">
        <f t="shared" si="15"/>
        <v>4</v>
      </c>
      <c r="I342" s="6">
        <v>4006.5</v>
      </c>
      <c r="J342" s="6">
        <f t="shared" si="16"/>
        <v>6677.5</v>
      </c>
      <c r="K342" s="6">
        <f t="shared" si="17"/>
        <v>2.5</v>
      </c>
      <c r="L342" t="s">
        <v>29</v>
      </c>
      <c r="M342" t="str">
        <f>VLOOKUP(L342,' Customers'!$A$2:$C$22,3,0)</f>
        <v>Cameroon</v>
      </c>
      <c r="N342" t="str">
        <f>VLOOKUP(Table3[[#This Row],[Customer Code]],' Customers'!$A$2:$E$22,4,0)</f>
        <v>Africa</v>
      </c>
      <c r="O342" t="str">
        <f>VLOOKUP(L342,' Customers'!$A$2:$E$22,5,0)</f>
        <v>Male</v>
      </c>
    </row>
    <row r="343" spans="1:15" x14ac:dyDescent="0.2">
      <c r="A343" s="5">
        <v>44166</v>
      </c>
      <c r="B343" t="s">
        <v>59</v>
      </c>
      <c r="C343" t="s">
        <v>20</v>
      </c>
      <c r="D343" t="s">
        <v>103</v>
      </c>
      <c r="E343" t="str">
        <f>VLOOKUP(C343,Staff!$A$2:$C$11,2,0)</f>
        <v>Nina</v>
      </c>
      <c r="F343">
        <v>2155</v>
      </c>
      <c r="G343" s="6">
        <v>8620</v>
      </c>
      <c r="H343" s="6">
        <f t="shared" si="15"/>
        <v>4</v>
      </c>
      <c r="I343" s="6">
        <v>3232.5</v>
      </c>
      <c r="J343" s="6">
        <f t="shared" si="16"/>
        <v>5387.5</v>
      </c>
      <c r="K343" s="6">
        <f t="shared" si="17"/>
        <v>2.5</v>
      </c>
      <c r="L343" t="s">
        <v>41</v>
      </c>
      <c r="M343" t="str">
        <f>VLOOKUP(L343,' Customers'!$A$2:$C$22,3,0)</f>
        <v>Nigeria</v>
      </c>
      <c r="N343" t="str">
        <f>VLOOKUP(Table3[[#This Row],[Customer Code]],' Customers'!$A$2:$E$22,4,0)</f>
        <v>Africa</v>
      </c>
      <c r="O343" t="str">
        <f>VLOOKUP(L343,' Customers'!$A$2:$E$22,5,0)</f>
        <v>Male</v>
      </c>
    </row>
    <row r="344" spans="1:15" x14ac:dyDescent="0.2">
      <c r="A344" s="5">
        <v>43922</v>
      </c>
      <c r="B344" t="s">
        <v>59</v>
      </c>
      <c r="C344" t="s">
        <v>17</v>
      </c>
      <c r="D344" t="s">
        <v>101</v>
      </c>
      <c r="E344" t="str">
        <f>VLOOKUP(C344,Staff!$A$2:$C$11,2,0)</f>
        <v>Rachael</v>
      </c>
      <c r="F344">
        <v>4244</v>
      </c>
      <c r="G344" s="6">
        <v>16976</v>
      </c>
      <c r="H344" s="6">
        <f t="shared" si="15"/>
        <v>4</v>
      </c>
      <c r="I344" s="6">
        <v>6366</v>
      </c>
      <c r="J344" s="6">
        <f t="shared" si="16"/>
        <v>10610</v>
      </c>
      <c r="K344" s="6">
        <f t="shared" si="17"/>
        <v>2.5</v>
      </c>
      <c r="L344" t="s">
        <v>18</v>
      </c>
      <c r="M344" t="str">
        <f>VLOOKUP(L344,' Customers'!$A$2:$C$22,3,0)</f>
        <v>Cameroon</v>
      </c>
      <c r="N344" t="str">
        <f>VLOOKUP(Table3[[#This Row],[Customer Code]],' Customers'!$A$2:$E$22,4,0)</f>
        <v>Africa</v>
      </c>
      <c r="O344" t="str">
        <f>VLOOKUP(L344,' Customers'!$A$2:$E$22,5,0)</f>
        <v>Female</v>
      </c>
    </row>
    <row r="345" spans="1:15" x14ac:dyDescent="0.2">
      <c r="A345" s="5">
        <v>43862</v>
      </c>
      <c r="B345" t="s">
        <v>59</v>
      </c>
      <c r="C345" t="s">
        <v>12</v>
      </c>
      <c r="D345" t="s">
        <v>110</v>
      </c>
      <c r="E345" t="str">
        <f>VLOOKUP(C345,Staff!$A$2:$C$11,2,0)</f>
        <v>Mary</v>
      </c>
      <c r="F345">
        <v>1865</v>
      </c>
      <c r="G345" s="6">
        <v>7460</v>
      </c>
      <c r="H345" s="6">
        <f t="shared" si="15"/>
        <v>4</v>
      </c>
      <c r="I345" s="6">
        <v>2797.5</v>
      </c>
      <c r="J345" s="6">
        <f t="shared" si="16"/>
        <v>4662.5</v>
      </c>
      <c r="K345" s="6">
        <f t="shared" si="17"/>
        <v>2.5</v>
      </c>
      <c r="L345" t="s">
        <v>14</v>
      </c>
      <c r="M345" t="str">
        <f>VLOOKUP(L345,' Customers'!$A$2:$C$22,3,0)</f>
        <v>Togo</v>
      </c>
      <c r="N345" t="str">
        <f>VLOOKUP(Table3[[#This Row],[Customer Code]],' Customers'!$A$2:$E$22,4,0)</f>
        <v>Africa</v>
      </c>
      <c r="O345" t="str">
        <f>VLOOKUP(L345,' Customers'!$A$2:$E$22,5,0)</f>
        <v>Male</v>
      </c>
    </row>
    <row r="346" spans="1:15" x14ac:dyDescent="0.2">
      <c r="A346" s="5">
        <v>43952</v>
      </c>
      <c r="B346" t="s">
        <v>59</v>
      </c>
      <c r="C346" t="s">
        <v>12</v>
      </c>
      <c r="D346" t="s">
        <v>100</v>
      </c>
      <c r="E346" t="str">
        <f>VLOOKUP(C346,Staff!$A$2:$C$11,2,0)</f>
        <v>Mary</v>
      </c>
      <c r="F346">
        <v>1563</v>
      </c>
      <c r="G346" s="6">
        <v>6252</v>
      </c>
      <c r="H346" s="6">
        <f t="shared" si="15"/>
        <v>4</v>
      </c>
      <c r="I346" s="6">
        <v>2344.5</v>
      </c>
      <c r="J346" s="6">
        <f t="shared" si="16"/>
        <v>3907.5</v>
      </c>
      <c r="K346" s="6">
        <f t="shared" si="17"/>
        <v>2.5</v>
      </c>
      <c r="L346" t="s">
        <v>14</v>
      </c>
      <c r="M346" t="str">
        <f>VLOOKUP(L346,' Customers'!$A$2:$C$22,3,0)</f>
        <v>Togo</v>
      </c>
      <c r="N346" t="str">
        <f>VLOOKUP(Table3[[#This Row],[Customer Code]],' Customers'!$A$2:$E$22,4,0)</f>
        <v>Africa</v>
      </c>
      <c r="O346" t="str">
        <f>VLOOKUP(L346,' Customers'!$A$2:$E$22,5,0)</f>
        <v>Male</v>
      </c>
    </row>
    <row r="347" spans="1:15" x14ac:dyDescent="0.2">
      <c r="A347" s="5">
        <v>44166</v>
      </c>
      <c r="B347" t="s">
        <v>59</v>
      </c>
      <c r="C347" t="s">
        <v>36</v>
      </c>
      <c r="D347" t="s">
        <v>108</v>
      </c>
      <c r="E347" t="str">
        <f>VLOOKUP(C347,Staff!$A$2:$C$11,2,0)</f>
        <v>Emilie</v>
      </c>
      <c r="F347">
        <v>2487</v>
      </c>
      <c r="G347" s="6">
        <v>9948</v>
      </c>
      <c r="H347" s="6">
        <f t="shared" si="15"/>
        <v>4</v>
      </c>
      <c r="I347" s="6">
        <v>3730.5</v>
      </c>
      <c r="J347" s="6">
        <f t="shared" si="16"/>
        <v>6217.5</v>
      </c>
      <c r="K347" s="6">
        <f t="shared" si="17"/>
        <v>2.5</v>
      </c>
      <c r="L347" t="s">
        <v>37</v>
      </c>
      <c r="M347" t="str">
        <f>VLOOKUP(L347,' Customers'!$A$2:$C$22,3,0)</f>
        <v>Uganda</v>
      </c>
      <c r="N347" t="str">
        <f>VLOOKUP(Table3[[#This Row],[Customer Code]],' Customers'!$A$2:$E$22,4,0)</f>
        <v>Africa</v>
      </c>
      <c r="O347" t="str">
        <f>VLOOKUP(L347,' Customers'!$A$2:$E$22,5,0)</f>
        <v>Male</v>
      </c>
    </row>
    <row r="348" spans="1:15" x14ac:dyDescent="0.2">
      <c r="A348" s="5">
        <v>43983</v>
      </c>
      <c r="B348" t="s">
        <v>59</v>
      </c>
      <c r="C348" t="s">
        <v>36</v>
      </c>
      <c r="D348" t="s">
        <v>108</v>
      </c>
      <c r="E348" t="str">
        <f>VLOOKUP(C348,Staff!$A$2:$C$11,2,0)</f>
        <v>Emilie</v>
      </c>
      <c r="F348">
        <v>448</v>
      </c>
      <c r="G348" s="6">
        <v>1792</v>
      </c>
      <c r="H348" s="6">
        <f t="shared" si="15"/>
        <v>4</v>
      </c>
      <c r="I348" s="6">
        <v>672</v>
      </c>
      <c r="J348" s="6">
        <f t="shared" si="16"/>
        <v>1120</v>
      </c>
      <c r="K348" s="6">
        <f t="shared" si="17"/>
        <v>2.5</v>
      </c>
      <c r="L348" t="s">
        <v>37</v>
      </c>
      <c r="M348" t="str">
        <f>VLOOKUP(L348,' Customers'!$A$2:$C$22,3,0)</f>
        <v>Uganda</v>
      </c>
      <c r="N348" t="str">
        <f>VLOOKUP(Table3[[#This Row],[Customer Code]],' Customers'!$A$2:$E$22,4,0)</f>
        <v>Africa</v>
      </c>
      <c r="O348" t="str">
        <f>VLOOKUP(L348,' Customers'!$A$2:$E$22,5,0)</f>
        <v>Male</v>
      </c>
    </row>
    <row r="349" spans="1:15" x14ac:dyDescent="0.2">
      <c r="A349" s="5">
        <v>44105</v>
      </c>
      <c r="B349" t="s">
        <v>59</v>
      </c>
      <c r="C349" t="s">
        <v>7</v>
      </c>
      <c r="D349" t="s">
        <v>99</v>
      </c>
      <c r="E349" t="str">
        <f>VLOOKUP(C349,Staff!$A$2:$C$11,2,0)</f>
        <v>Peter</v>
      </c>
      <c r="F349">
        <v>2181</v>
      </c>
      <c r="G349" s="6">
        <v>8724</v>
      </c>
      <c r="H349" s="6">
        <f t="shared" si="15"/>
        <v>4</v>
      </c>
      <c r="I349" s="6">
        <v>3271.5</v>
      </c>
      <c r="J349" s="6">
        <f t="shared" si="16"/>
        <v>5452.5</v>
      </c>
      <c r="K349" s="6">
        <f t="shared" si="17"/>
        <v>2.5</v>
      </c>
      <c r="L349" t="s">
        <v>47</v>
      </c>
      <c r="M349" t="str">
        <f>VLOOKUP(L349,' Customers'!$A$2:$C$22,3,0)</f>
        <v>Holland</v>
      </c>
      <c r="N349" t="str">
        <f>VLOOKUP(Table3[[#This Row],[Customer Code]],' Customers'!$A$2:$E$22,4,0)</f>
        <v>Europe</v>
      </c>
      <c r="O349" t="str">
        <f>VLOOKUP(L349,' Customers'!$A$2:$E$22,5,0)</f>
        <v>Male</v>
      </c>
    </row>
    <row r="350" spans="1:15" x14ac:dyDescent="0.2">
      <c r="A350" s="5">
        <v>44136</v>
      </c>
      <c r="B350" t="s">
        <v>59</v>
      </c>
      <c r="C350" t="s">
        <v>12</v>
      </c>
      <c r="D350" t="s">
        <v>100</v>
      </c>
      <c r="E350" t="str">
        <f>VLOOKUP(C350,Staff!$A$2:$C$11,2,0)</f>
        <v>Mary</v>
      </c>
      <c r="F350">
        <v>490</v>
      </c>
      <c r="G350" s="6">
        <v>1960</v>
      </c>
      <c r="H350" s="6">
        <f t="shared" si="15"/>
        <v>4</v>
      </c>
      <c r="I350" s="6">
        <v>735</v>
      </c>
      <c r="J350" s="6">
        <f t="shared" si="16"/>
        <v>1225</v>
      </c>
      <c r="K350" s="6">
        <f t="shared" si="17"/>
        <v>2.5</v>
      </c>
      <c r="L350" t="s">
        <v>48</v>
      </c>
      <c r="M350" t="str">
        <f>VLOOKUP(L350,' Customers'!$A$2:$C$22,3,0)</f>
        <v>Nigeria</v>
      </c>
      <c r="N350" t="str">
        <f>VLOOKUP(Table3[[#This Row],[Customer Code]],' Customers'!$A$2:$E$22,4,0)</f>
        <v>Africa</v>
      </c>
      <c r="O350" t="str">
        <f>VLOOKUP(L350,' Customers'!$A$2:$E$22,5,0)</f>
        <v>Female</v>
      </c>
    </row>
    <row r="351" spans="1:15" x14ac:dyDescent="0.2">
      <c r="A351" s="5">
        <v>44105</v>
      </c>
      <c r="B351" t="s">
        <v>59</v>
      </c>
      <c r="C351" t="s">
        <v>7</v>
      </c>
      <c r="D351" t="s">
        <v>62</v>
      </c>
      <c r="E351" t="str">
        <f>VLOOKUP(C351,Staff!$A$2:$C$11,2,0)</f>
        <v>Peter</v>
      </c>
      <c r="F351">
        <v>2441</v>
      </c>
      <c r="G351" s="6">
        <v>9764</v>
      </c>
      <c r="H351" s="6">
        <f t="shared" si="15"/>
        <v>4</v>
      </c>
      <c r="I351" s="6">
        <v>3661.5</v>
      </c>
      <c r="J351" s="6">
        <f t="shared" si="16"/>
        <v>6102.5</v>
      </c>
      <c r="K351" s="6">
        <f t="shared" si="17"/>
        <v>2.5</v>
      </c>
      <c r="L351" t="s">
        <v>9</v>
      </c>
      <c r="M351" t="str">
        <f>VLOOKUP(L351,' Customers'!$A$2:$C$22,3,0)</f>
        <v>USA</v>
      </c>
      <c r="N351" t="str">
        <f>VLOOKUP(Table3[[#This Row],[Customer Code]],' Customers'!$A$2:$E$22,4,0)</f>
        <v>N. America</v>
      </c>
      <c r="O351" t="str">
        <f>VLOOKUP(L351,' Customers'!$A$2:$E$22,5,0)</f>
        <v>Male</v>
      </c>
    </row>
    <row r="352" spans="1:15" x14ac:dyDescent="0.2">
      <c r="A352" s="5">
        <v>43831</v>
      </c>
      <c r="B352" t="s">
        <v>59</v>
      </c>
      <c r="C352" t="s">
        <v>17</v>
      </c>
      <c r="D352" t="s">
        <v>101</v>
      </c>
      <c r="E352" t="str">
        <f>VLOOKUP(C352,Staff!$A$2:$C$11,2,0)</f>
        <v>Rachael</v>
      </c>
      <c r="F352">
        <v>2522</v>
      </c>
      <c r="G352" s="6">
        <v>10088</v>
      </c>
      <c r="H352" s="6">
        <f t="shared" si="15"/>
        <v>4</v>
      </c>
      <c r="I352" s="6">
        <v>3783</v>
      </c>
      <c r="J352" s="6">
        <f t="shared" si="16"/>
        <v>6305</v>
      </c>
      <c r="K352" s="6">
        <f t="shared" si="17"/>
        <v>2.5</v>
      </c>
      <c r="L352" t="s">
        <v>40</v>
      </c>
      <c r="M352" t="str">
        <f>VLOOKUP(L352,' Customers'!$A$2:$C$22,3,0)</f>
        <v>USA</v>
      </c>
      <c r="N352" t="str">
        <f>VLOOKUP(Table3[[#This Row],[Customer Code]],' Customers'!$A$2:$E$22,4,0)</f>
        <v>N. America</v>
      </c>
      <c r="O352" t="str">
        <f>VLOOKUP(L352,' Customers'!$A$2:$E$22,5,0)</f>
        <v>Male</v>
      </c>
    </row>
    <row r="353" spans="1:15" x14ac:dyDescent="0.2">
      <c r="A353" s="5">
        <v>43891</v>
      </c>
      <c r="B353" t="s">
        <v>59</v>
      </c>
      <c r="C353" t="s">
        <v>17</v>
      </c>
      <c r="D353" t="s">
        <v>101</v>
      </c>
      <c r="E353" t="str">
        <f>VLOOKUP(C353,Staff!$A$2:$C$11,2,0)</f>
        <v>Rachael</v>
      </c>
      <c r="F353">
        <v>1790</v>
      </c>
      <c r="G353" s="6">
        <v>7160</v>
      </c>
      <c r="H353" s="6">
        <f t="shared" si="15"/>
        <v>4</v>
      </c>
      <c r="I353" s="6">
        <v>2685</v>
      </c>
      <c r="J353" s="6">
        <f t="shared" si="16"/>
        <v>4475</v>
      </c>
      <c r="K353" s="6">
        <f t="shared" si="17"/>
        <v>2.5</v>
      </c>
      <c r="L353" t="s">
        <v>40</v>
      </c>
      <c r="M353" t="str">
        <f>VLOOKUP(L353,' Customers'!$A$2:$C$22,3,0)</f>
        <v>USA</v>
      </c>
      <c r="N353" t="str">
        <f>VLOOKUP(Table3[[#This Row],[Customer Code]],' Customers'!$A$2:$E$22,4,0)</f>
        <v>N. America</v>
      </c>
      <c r="O353" t="str">
        <f>VLOOKUP(L353,' Customers'!$A$2:$E$22,5,0)</f>
        <v>Male</v>
      </c>
    </row>
    <row r="354" spans="1:15" x14ac:dyDescent="0.2">
      <c r="A354" s="5">
        <v>44044</v>
      </c>
      <c r="B354" t="s">
        <v>60</v>
      </c>
      <c r="C354" t="s">
        <v>28</v>
      </c>
      <c r="D354" t="s">
        <v>105</v>
      </c>
      <c r="E354" t="str">
        <f>VLOOKUP(C354,Staff!$A$2:$C$11,2,0)</f>
        <v>Angela</v>
      </c>
      <c r="F354">
        <v>1174</v>
      </c>
      <c r="G354" s="6">
        <v>4696</v>
      </c>
      <c r="H354" s="6">
        <f t="shared" si="15"/>
        <v>4</v>
      </c>
      <c r="I354" s="6">
        <v>1761</v>
      </c>
      <c r="J354" s="6">
        <f t="shared" si="16"/>
        <v>2935</v>
      </c>
      <c r="K354" s="6">
        <f t="shared" si="17"/>
        <v>2.5</v>
      </c>
      <c r="L354" t="s">
        <v>43</v>
      </c>
      <c r="M354" t="str">
        <f>VLOOKUP(L354,' Customers'!$A$2:$C$22,3,0)</f>
        <v>Togo</v>
      </c>
      <c r="N354" t="str">
        <f>VLOOKUP(Table3[[#This Row],[Customer Code]],' Customers'!$A$2:$E$22,4,0)</f>
        <v>Africa</v>
      </c>
      <c r="O354" t="str">
        <f>VLOOKUP(L354,' Customers'!$A$2:$E$22,5,0)</f>
        <v>Male</v>
      </c>
    </row>
    <row r="355" spans="1:15" x14ac:dyDescent="0.2">
      <c r="A355" s="5">
        <v>43983</v>
      </c>
      <c r="B355" t="s">
        <v>60</v>
      </c>
      <c r="C355" t="s">
        <v>20</v>
      </c>
      <c r="D355" t="s">
        <v>26</v>
      </c>
      <c r="E355" t="str">
        <f>VLOOKUP(C355,Staff!$A$2:$C$11,2,0)</f>
        <v>Nina</v>
      </c>
      <c r="F355">
        <v>2178</v>
      </c>
      <c r="G355" s="6">
        <v>6534</v>
      </c>
      <c r="H355" s="6">
        <f t="shared" si="15"/>
        <v>3</v>
      </c>
      <c r="I355" s="6">
        <v>2722.5</v>
      </c>
      <c r="J355" s="6">
        <f t="shared" si="16"/>
        <v>3811.5</v>
      </c>
      <c r="K355" s="6">
        <f t="shared" si="17"/>
        <v>1.75</v>
      </c>
      <c r="L355" t="s">
        <v>41</v>
      </c>
      <c r="M355" t="str">
        <f>VLOOKUP(L355,' Customers'!$A$2:$C$22,3,0)</f>
        <v>Nigeria</v>
      </c>
      <c r="N355" t="str">
        <f>VLOOKUP(Table3[[#This Row],[Customer Code]],' Customers'!$A$2:$E$22,4,0)</f>
        <v>Africa</v>
      </c>
      <c r="O355" t="str">
        <f>VLOOKUP(L355,' Customers'!$A$2:$E$22,5,0)</f>
        <v>Male</v>
      </c>
    </row>
    <row r="356" spans="1:15" x14ac:dyDescent="0.2">
      <c r="A356" s="5">
        <v>44075</v>
      </c>
      <c r="B356" t="s">
        <v>60</v>
      </c>
      <c r="C356" t="s">
        <v>31</v>
      </c>
      <c r="D356" t="s">
        <v>30</v>
      </c>
      <c r="E356" t="str">
        <f>VLOOKUP(C356,Staff!$A$2:$C$11,2,0)</f>
        <v>Robert</v>
      </c>
      <c r="F356">
        <v>2151</v>
      </c>
      <c r="G356" s="6">
        <v>6453</v>
      </c>
      <c r="H356" s="6">
        <f t="shared" si="15"/>
        <v>3</v>
      </c>
      <c r="I356" s="6">
        <v>2688.75</v>
      </c>
      <c r="J356" s="6">
        <f t="shared" si="16"/>
        <v>3764.25</v>
      </c>
      <c r="K356" s="6">
        <f t="shared" si="17"/>
        <v>1.75</v>
      </c>
      <c r="L356" t="s">
        <v>32</v>
      </c>
      <c r="M356" t="str">
        <f>VLOOKUP(L356,' Customers'!$A$2:$C$22,3,0)</f>
        <v>Togo</v>
      </c>
      <c r="N356" t="str">
        <f>VLOOKUP(Table3[[#This Row],[Customer Code]],' Customers'!$A$2:$E$22,4,0)</f>
        <v>Africa</v>
      </c>
      <c r="O356" t="str">
        <f>VLOOKUP(L356,' Customers'!$A$2:$E$22,5,0)</f>
        <v>Male</v>
      </c>
    </row>
    <row r="357" spans="1:15" x14ac:dyDescent="0.2">
      <c r="A357" s="5">
        <v>43983</v>
      </c>
      <c r="B357" t="s">
        <v>60</v>
      </c>
      <c r="C357" t="s">
        <v>36</v>
      </c>
      <c r="D357" t="s">
        <v>108</v>
      </c>
      <c r="E357" t="str">
        <f>VLOOKUP(C357,Staff!$A$2:$C$11,2,0)</f>
        <v>Emilie</v>
      </c>
      <c r="F357">
        <v>787</v>
      </c>
      <c r="G357" s="6">
        <v>2361</v>
      </c>
      <c r="H357" s="6">
        <f t="shared" si="15"/>
        <v>3</v>
      </c>
      <c r="I357" s="6">
        <v>983.75</v>
      </c>
      <c r="J357" s="6">
        <f t="shared" si="16"/>
        <v>1377.25</v>
      </c>
      <c r="K357" s="6">
        <f t="shared" si="17"/>
        <v>1.75</v>
      </c>
      <c r="L357" t="s">
        <v>37</v>
      </c>
      <c r="M357" t="str">
        <f>VLOOKUP(L357,' Customers'!$A$2:$C$22,3,0)</f>
        <v>Uganda</v>
      </c>
      <c r="N357" t="str">
        <f>VLOOKUP(Table3[[#This Row],[Customer Code]],' Customers'!$A$2:$E$22,4,0)</f>
        <v>Africa</v>
      </c>
      <c r="O357" t="str">
        <f>VLOOKUP(L357,' Customers'!$A$2:$E$22,5,0)</f>
        <v>Male</v>
      </c>
    </row>
    <row r="358" spans="1:15" x14ac:dyDescent="0.2">
      <c r="A358" s="5">
        <v>44136</v>
      </c>
      <c r="B358" t="s">
        <v>60</v>
      </c>
      <c r="C358" t="s">
        <v>7</v>
      </c>
      <c r="D358" t="s">
        <v>99</v>
      </c>
      <c r="E358" t="str">
        <f>VLOOKUP(C358,Staff!$A$2:$C$11,2,0)</f>
        <v>Peter</v>
      </c>
      <c r="F358">
        <v>1744</v>
      </c>
      <c r="G358" s="6">
        <v>5232</v>
      </c>
      <c r="H358" s="6">
        <f t="shared" si="15"/>
        <v>3</v>
      </c>
      <c r="I358" s="6">
        <v>2180</v>
      </c>
      <c r="J358" s="6">
        <f t="shared" si="16"/>
        <v>3052</v>
      </c>
      <c r="K358" s="6">
        <f t="shared" si="17"/>
        <v>1.75</v>
      </c>
      <c r="L358" t="s">
        <v>47</v>
      </c>
      <c r="M358" t="str">
        <f>VLOOKUP(L358,' Customers'!$A$2:$C$22,3,0)</f>
        <v>Holland</v>
      </c>
      <c r="N358" t="str">
        <f>VLOOKUP(Table3[[#This Row],[Customer Code]],' Customers'!$A$2:$E$22,4,0)</f>
        <v>Europe</v>
      </c>
      <c r="O358" t="str">
        <f>VLOOKUP(L358,' Customers'!$A$2:$E$22,5,0)</f>
        <v>Male</v>
      </c>
    </row>
    <row r="359" spans="1:15" x14ac:dyDescent="0.2">
      <c r="A359" s="5">
        <v>43952</v>
      </c>
      <c r="B359" t="s">
        <v>60</v>
      </c>
      <c r="C359" t="s">
        <v>24</v>
      </c>
      <c r="D359" t="s">
        <v>104</v>
      </c>
      <c r="E359" t="str">
        <f>VLOOKUP(C359,Staff!$A$2:$C$11,2,0)</f>
        <v>Cynthia</v>
      </c>
      <c r="F359">
        <v>866</v>
      </c>
      <c r="G359" s="6">
        <v>2598</v>
      </c>
      <c r="H359" s="6">
        <f t="shared" si="15"/>
        <v>3</v>
      </c>
      <c r="I359" s="6">
        <v>1082.5</v>
      </c>
      <c r="J359" s="6">
        <f t="shared" si="16"/>
        <v>1515.5</v>
      </c>
      <c r="K359" s="6">
        <f t="shared" si="17"/>
        <v>1.75</v>
      </c>
      <c r="L359" t="s">
        <v>25</v>
      </c>
      <c r="M359" t="str">
        <f>VLOOKUP(L359,' Customers'!$A$2:$C$22,3,0)</f>
        <v>Japan</v>
      </c>
      <c r="N359" t="str">
        <f>VLOOKUP(Table3[[#This Row],[Customer Code]],' Customers'!$A$2:$E$22,4,0)</f>
        <v>Asia</v>
      </c>
      <c r="O359" t="str">
        <f>VLOOKUP(L359,' Customers'!$A$2:$E$22,5,0)</f>
        <v>Female</v>
      </c>
    </row>
    <row r="360" spans="1:15" x14ac:dyDescent="0.2">
      <c r="A360" s="5">
        <v>44105</v>
      </c>
      <c r="B360" t="s">
        <v>60</v>
      </c>
      <c r="C360" t="s">
        <v>31</v>
      </c>
      <c r="D360" t="s">
        <v>106</v>
      </c>
      <c r="E360" t="str">
        <f>VLOOKUP(C360,Staff!$A$2:$C$11,2,0)</f>
        <v>Robert</v>
      </c>
      <c r="F360">
        <v>2177</v>
      </c>
      <c r="G360" s="6">
        <v>6531</v>
      </c>
      <c r="H360" s="6">
        <f t="shared" si="15"/>
        <v>3</v>
      </c>
      <c r="I360" s="6">
        <v>2721.25</v>
      </c>
      <c r="J360" s="6">
        <f t="shared" si="16"/>
        <v>3809.75</v>
      </c>
      <c r="K360" s="6">
        <f t="shared" si="17"/>
        <v>1.75</v>
      </c>
      <c r="L360" t="s">
        <v>44</v>
      </c>
      <c r="M360" t="str">
        <f>VLOOKUP(L360,' Customers'!$A$2:$C$22,3,0)</f>
        <v>USA</v>
      </c>
      <c r="N360" t="str">
        <f>VLOOKUP(Table3[[#This Row],[Customer Code]],' Customers'!$A$2:$E$22,4,0)</f>
        <v>N. America</v>
      </c>
      <c r="O360" t="str">
        <f>VLOOKUP(L360,' Customers'!$A$2:$E$22,5,0)</f>
        <v>Male</v>
      </c>
    </row>
    <row r="361" spans="1:15" x14ac:dyDescent="0.2">
      <c r="A361" s="5">
        <v>44166</v>
      </c>
      <c r="B361" t="s">
        <v>60</v>
      </c>
      <c r="C361" t="s">
        <v>7</v>
      </c>
      <c r="D361" t="s">
        <v>99</v>
      </c>
      <c r="E361" t="str">
        <f>VLOOKUP(C361,Staff!$A$2:$C$11,2,0)</f>
        <v>Peter</v>
      </c>
      <c r="F361">
        <v>2487</v>
      </c>
      <c r="G361" s="6">
        <v>7461</v>
      </c>
      <c r="H361" s="6">
        <f t="shared" si="15"/>
        <v>3</v>
      </c>
      <c r="I361" s="6">
        <v>3108.75</v>
      </c>
      <c r="J361" s="6">
        <f t="shared" si="16"/>
        <v>4352.25</v>
      </c>
      <c r="K361" s="6">
        <f t="shared" si="17"/>
        <v>1.75</v>
      </c>
      <c r="L361" t="s">
        <v>47</v>
      </c>
      <c r="M361" t="str">
        <f>VLOOKUP(L361,' Customers'!$A$2:$C$22,3,0)</f>
        <v>Holland</v>
      </c>
      <c r="N361" t="str">
        <f>VLOOKUP(Table3[[#This Row],[Customer Code]],' Customers'!$A$2:$E$22,4,0)</f>
        <v>Europe</v>
      </c>
      <c r="O361" t="str">
        <f>VLOOKUP(L361,' Customers'!$A$2:$E$22,5,0)</f>
        <v>Male</v>
      </c>
    </row>
    <row r="362" spans="1:15" x14ac:dyDescent="0.2">
      <c r="A362" s="5">
        <v>43922</v>
      </c>
      <c r="B362" t="s">
        <v>60</v>
      </c>
      <c r="C362" t="s">
        <v>12</v>
      </c>
      <c r="D362" t="s">
        <v>100</v>
      </c>
      <c r="E362" t="str">
        <f>VLOOKUP(C362,Staff!$A$2:$C$11,2,0)</f>
        <v>Mary</v>
      </c>
      <c r="F362">
        <v>1739</v>
      </c>
      <c r="G362" s="6">
        <v>5217</v>
      </c>
      <c r="H362" s="6">
        <f t="shared" si="15"/>
        <v>3</v>
      </c>
      <c r="I362" s="6">
        <v>2173.75</v>
      </c>
      <c r="J362" s="6">
        <f t="shared" si="16"/>
        <v>3043.25</v>
      </c>
      <c r="K362" s="6">
        <f t="shared" si="17"/>
        <v>1.75</v>
      </c>
      <c r="L362" t="s">
        <v>14</v>
      </c>
      <c r="M362" t="str">
        <f>VLOOKUP(L362,' Customers'!$A$2:$C$22,3,0)</f>
        <v>Togo</v>
      </c>
      <c r="N362" t="str">
        <f>VLOOKUP(Table3[[#This Row],[Customer Code]],' Customers'!$A$2:$E$22,4,0)</f>
        <v>Africa</v>
      </c>
      <c r="O362" t="str">
        <f>VLOOKUP(L362,' Customers'!$A$2:$E$22,5,0)</f>
        <v>Male</v>
      </c>
    </row>
    <row r="363" spans="1:15" x14ac:dyDescent="0.2">
      <c r="A363" s="5">
        <v>43862</v>
      </c>
      <c r="B363" t="s">
        <v>60</v>
      </c>
      <c r="C363" t="s">
        <v>36</v>
      </c>
      <c r="D363" t="s">
        <v>108</v>
      </c>
      <c r="E363" t="str">
        <f>VLOOKUP(C363,Staff!$A$2:$C$11,2,0)</f>
        <v>Emilie</v>
      </c>
      <c r="F363">
        <v>959</v>
      </c>
      <c r="G363" s="6">
        <v>2877</v>
      </c>
      <c r="H363" s="6">
        <f t="shared" si="15"/>
        <v>3</v>
      </c>
      <c r="I363" s="6">
        <v>1198.75</v>
      </c>
      <c r="J363" s="6">
        <f t="shared" si="16"/>
        <v>1678.25</v>
      </c>
      <c r="K363" s="6">
        <f t="shared" si="17"/>
        <v>1.75</v>
      </c>
      <c r="L363" t="s">
        <v>37</v>
      </c>
      <c r="M363" t="str">
        <f>VLOOKUP(L363,' Customers'!$A$2:$C$22,3,0)</f>
        <v>Uganda</v>
      </c>
      <c r="N363" t="str">
        <f>VLOOKUP(Table3[[#This Row],[Customer Code]],' Customers'!$A$2:$E$22,4,0)</f>
        <v>Africa</v>
      </c>
      <c r="O363" t="str">
        <f>VLOOKUP(L363,' Customers'!$A$2:$E$22,5,0)</f>
        <v>Male</v>
      </c>
    </row>
    <row r="364" spans="1:15" x14ac:dyDescent="0.2">
      <c r="A364" s="5">
        <v>43922</v>
      </c>
      <c r="B364" t="s">
        <v>60</v>
      </c>
      <c r="C364" t="s">
        <v>12</v>
      </c>
      <c r="D364" t="s">
        <v>100</v>
      </c>
      <c r="E364" t="str">
        <f>VLOOKUP(C364,Staff!$A$2:$C$11,2,0)</f>
        <v>Mary</v>
      </c>
      <c r="F364">
        <v>575</v>
      </c>
      <c r="G364" s="6">
        <v>1725</v>
      </c>
      <c r="H364" s="6">
        <f t="shared" si="15"/>
        <v>3</v>
      </c>
      <c r="I364" s="6">
        <v>718.75</v>
      </c>
      <c r="J364" s="6">
        <f t="shared" si="16"/>
        <v>1006.25</v>
      </c>
      <c r="K364" s="6">
        <f t="shared" si="17"/>
        <v>1.75</v>
      </c>
      <c r="L364" t="s">
        <v>39</v>
      </c>
      <c r="M364" t="str">
        <f>VLOOKUP(L364,' Customers'!$A$2:$C$22,3,0)</f>
        <v>Cameroon</v>
      </c>
      <c r="N364" t="str">
        <f>VLOOKUP(Table3[[#This Row],[Customer Code]],' Customers'!$A$2:$E$22,4,0)</f>
        <v>Africa</v>
      </c>
      <c r="O364" t="str">
        <f>VLOOKUP(L364,' Customers'!$A$2:$E$22,5,0)</f>
        <v>Male</v>
      </c>
    </row>
    <row r="365" spans="1:15" x14ac:dyDescent="0.2">
      <c r="A365" s="5">
        <v>44044</v>
      </c>
      <c r="B365" t="s">
        <v>60</v>
      </c>
      <c r="C365" t="s">
        <v>36</v>
      </c>
      <c r="D365" t="s">
        <v>108</v>
      </c>
      <c r="E365" t="str">
        <f>VLOOKUP(C365,Staff!$A$2:$C$11,2,0)</f>
        <v>Emilie</v>
      </c>
      <c r="F365">
        <v>381</v>
      </c>
      <c r="G365" s="6">
        <v>1143</v>
      </c>
      <c r="H365" s="6">
        <f t="shared" si="15"/>
        <v>3</v>
      </c>
      <c r="I365" s="6">
        <v>476.25</v>
      </c>
      <c r="J365" s="6">
        <f t="shared" si="16"/>
        <v>666.75</v>
      </c>
      <c r="K365" s="6">
        <f t="shared" si="17"/>
        <v>1.75</v>
      </c>
      <c r="L365" t="s">
        <v>46</v>
      </c>
      <c r="M365" t="str">
        <f>VLOOKUP(L365,' Customers'!$A$2:$C$22,3,0)</f>
        <v>Cameroon</v>
      </c>
      <c r="N365" t="str">
        <f>VLOOKUP(Table3[[#This Row],[Customer Code]],' Customers'!$A$2:$E$22,4,0)</f>
        <v>Africa</v>
      </c>
      <c r="O365" t="str">
        <f>VLOOKUP(L365,' Customers'!$A$2:$E$22,5,0)</f>
        <v>Female</v>
      </c>
    </row>
    <row r="366" spans="1:15" x14ac:dyDescent="0.2">
      <c r="A366" s="5">
        <v>44105</v>
      </c>
      <c r="B366" t="s">
        <v>60</v>
      </c>
      <c r="C366" t="s">
        <v>33</v>
      </c>
      <c r="D366" t="s">
        <v>107</v>
      </c>
      <c r="E366" t="str">
        <f>VLOOKUP(C366,Staff!$A$2:$C$11,2,0)</f>
        <v>Cassie</v>
      </c>
      <c r="F366">
        <v>1227</v>
      </c>
      <c r="G366" s="6">
        <v>3681</v>
      </c>
      <c r="H366" s="6">
        <f t="shared" si="15"/>
        <v>3</v>
      </c>
      <c r="I366" s="6">
        <v>1533.75</v>
      </c>
      <c r="J366" s="6">
        <f t="shared" si="16"/>
        <v>2147.25</v>
      </c>
      <c r="K366" s="6">
        <f t="shared" si="17"/>
        <v>1.75</v>
      </c>
      <c r="L366" t="s">
        <v>45</v>
      </c>
      <c r="M366" t="str">
        <f>VLOOKUP(L366,' Customers'!$A$2:$C$22,3,0)</f>
        <v>Brazil</v>
      </c>
      <c r="N366" t="str">
        <f>VLOOKUP(Table3[[#This Row],[Customer Code]],' Customers'!$A$2:$E$22,4,0)</f>
        <v>S. America</v>
      </c>
      <c r="O366" t="str">
        <f>VLOOKUP(L366,' Customers'!$A$2:$E$22,5,0)</f>
        <v>Female</v>
      </c>
    </row>
    <row r="367" spans="1:15" x14ac:dyDescent="0.2">
      <c r="A367" s="5">
        <v>43831</v>
      </c>
      <c r="B367" t="s">
        <v>60</v>
      </c>
      <c r="C367" t="s">
        <v>12</v>
      </c>
      <c r="D367" t="s">
        <v>100</v>
      </c>
      <c r="E367" t="str">
        <f>VLOOKUP(C367,Staff!$A$2:$C$11,2,0)</f>
        <v>Mary</v>
      </c>
      <c r="F367">
        <v>1734</v>
      </c>
      <c r="G367" s="6">
        <v>5202</v>
      </c>
      <c r="H367" s="6">
        <f t="shared" si="15"/>
        <v>3</v>
      </c>
      <c r="I367" s="6">
        <v>2167.5</v>
      </c>
      <c r="J367" s="6">
        <f t="shared" si="16"/>
        <v>3034.5</v>
      </c>
      <c r="K367" s="6">
        <f t="shared" si="17"/>
        <v>1.75</v>
      </c>
      <c r="L367" t="s">
        <v>48</v>
      </c>
      <c r="M367" t="str">
        <f>VLOOKUP(L367,' Customers'!$A$2:$C$22,3,0)</f>
        <v>Nigeria</v>
      </c>
      <c r="N367" t="str">
        <f>VLOOKUP(Table3[[#This Row],[Customer Code]],' Customers'!$A$2:$E$22,4,0)</f>
        <v>Africa</v>
      </c>
      <c r="O367" t="str">
        <f>VLOOKUP(L367,' Customers'!$A$2:$E$22,5,0)</f>
        <v>Female</v>
      </c>
    </row>
    <row r="368" spans="1:15" x14ac:dyDescent="0.2">
      <c r="A368" s="5">
        <v>44013</v>
      </c>
      <c r="B368" t="s">
        <v>60</v>
      </c>
      <c r="C368" t="s">
        <v>33</v>
      </c>
      <c r="D368" t="s">
        <v>107</v>
      </c>
      <c r="E368" t="str">
        <f>VLOOKUP(C368,Staff!$A$2:$C$11,2,0)</f>
        <v>Cassie</v>
      </c>
      <c r="F368">
        <v>3875</v>
      </c>
      <c r="G368" s="6">
        <v>11625</v>
      </c>
      <c r="H368" s="6">
        <f t="shared" si="15"/>
        <v>3</v>
      </c>
      <c r="I368" s="6">
        <v>4843.75</v>
      </c>
      <c r="J368" s="6">
        <f t="shared" si="16"/>
        <v>6781.25</v>
      </c>
      <c r="K368" s="6">
        <f t="shared" si="17"/>
        <v>1.75</v>
      </c>
      <c r="L368" t="s">
        <v>45</v>
      </c>
      <c r="M368" t="str">
        <f>VLOOKUP(L368,' Customers'!$A$2:$C$22,3,0)</f>
        <v>Brazil</v>
      </c>
      <c r="N368" t="str">
        <f>VLOOKUP(Table3[[#This Row],[Customer Code]],' Customers'!$A$2:$E$22,4,0)</f>
        <v>S. America</v>
      </c>
      <c r="O368" t="str">
        <f>VLOOKUP(L368,' Customers'!$A$2:$E$22,5,0)</f>
        <v>Female</v>
      </c>
    </row>
    <row r="369" spans="1:15" x14ac:dyDescent="0.2">
      <c r="A369" s="5">
        <v>43891</v>
      </c>
      <c r="B369" t="s">
        <v>60</v>
      </c>
      <c r="C369" t="s">
        <v>12</v>
      </c>
      <c r="D369" t="s">
        <v>110</v>
      </c>
      <c r="E369" t="str">
        <f>VLOOKUP(C369,Staff!$A$2:$C$11,2,0)</f>
        <v>Mary</v>
      </c>
      <c r="F369">
        <v>1491</v>
      </c>
      <c r="G369" s="6">
        <v>4473</v>
      </c>
      <c r="H369" s="6">
        <f t="shared" si="15"/>
        <v>3</v>
      </c>
      <c r="I369" s="6">
        <v>1863.75</v>
      </c>
      <c r="J369" s="6">
        <f t="shared" si="16"/>
        <v>2609.25</v>
      </c>
      <c r="K369" s="6">
        <f t="shared" si="17"/>
        <v>1.75</v>
      </c>
      <c r="L369" t="s">
        <v>48</v>
      </c>
      <c r="M369" t="str">
        <f>VLOOKUP(L369,' Customers'!$A$2:$C$22,3,0)</f>
        <v>Nigeria</v>
      </c>
      <c r="N369" t="str">
        <f>VLOOKUP(Table3[[#This Row],[Customer Code]],' Customers'!$A$2:$E$22,4,0)</f>
        <v>Africa</v>
      </c>
      <c r="O369" t="str">
        <f>VLOOKUP(L369,' Customers'!$A$2:$E$22,5,0)</f>
        <v>Female</v>
      </c>
    </row>
    <row r="370" spans="1:15" x14ac:dyDescent="0.2">
      <c r="A370" s="5">
        <v>44166</v>
      </c>
      <c r="B370" t="s">
        <v>61</v>
      </c>
      <c r="C370" t="s">
        <v>7</v>
      </c>
      <c r="D370" t="s">
        <v>62</v>
      </c>
      <c r="E370" t="str">
        <f>VLOOKUP(C370,Staff!$A$2:$C$11,2,0)</f>
        <v>Peter</v>
      </c>
      <c r="F370">
        <v>293</v>
      </c>
      <c r="G370" s="6">
        <v>879</v>
      </c>
      <c r="H370" s="6">
        <f t="shared" si="15"/>
        <v>3</v>
      </c>
      <c r="I370" s="6">
        <v>366.25</v>
      </c>
      <c r="J370" s="6">
        <f t="shared" si="16"/>
        <v>512.75</v>
      </c>
      <c r="K370" s="6">
        <f t="shared" si="17"/>
        <v>1.75</v>
      </c>
      <c r="L370" t="s">
        <v>38</v>
      </c>
      <c r="M370" t="str">
        <f>VLOOKUP(L370,' Customers'!$A$2:$C$22,3,0)</f>
        <v>Japan</v>
      </c>
      <c r="N370" t="str">
        <f>VLOOKUP(Table3[[#This Row],[Customer Code]],' Customers'!$A$2:$E$22,4,0)</f>
        <v>Asia</v>
      </c>
      <c r="O370" t="str">
        <f>VLOOKUP(L370,' Customers'!$A$2:$E$22,5,0)</f>
        <v>Female</v>
      </c>
    </row>
    <row r="371" spans="1:15" x14ac:dyDescent="0.2">
      <c r="A371" s="5">
        <v>43862</v>
      </c>
      <c r="B371" t="s">
        <v>61</v>
      </c>
      <c r="C371" t="s">
        <v>12</v>
      </c>
      <c r="D371" t="s">
        <v>100</v>
      </c>
      <c r="E371" t="str">
        <f>VLOOKUP(C371,Staff!$A$2:$C$11,2,0)</f>
        <v>Mary</v>
      </c>
      <c r="F371">
        <v>1804</v>
      </c>
      <c r="G371" s="6">
        <v>10824</v>
      </c>
      <c r="H371" s="6">
        <f t="shared" si="15"/>
        <v>6</v>
      </c>
      <c r="I371" s="6">
        <v>4961</v>
      </c>
      <c r="J371" s="6">
        <f t="shared" si="16"/>
        <v>5863</v>
      </c>
      <c r="K371" s="6">
        <f t="shared" si="17"/>
        <v>3.25</v>
      </c>
      <c r="L371" t="s">
        <v>48</v>
      </c>
      <c r="M371" t="str">
        <f>VLOOKUP(L371,' Customers'!$A$2:$C$22,3,0)</f>
        <v>Nigeria</v>
      </c>
      <c r="N371" t="str">
        <f>VLOOKUP(Table3[[#This Row],[Customer Code]],' Customers'!$A$2:$E$22,4,0)</f>
        <v>Africa</v>
      </c>
      <c r="O371" t="str">
        <f>VLOOKUP(L371,' Customers'!$A$2:$E$22,5,0)</f>
        <v>Female</v>
      </c>
    </row>
    <row r="372" spans="1:15" x14ac:dyDescent="0.2">
      <c r="A372" s="5">
        <v>44136</v>
      </c>
      <c r="B372" t="s">
        <v>61</v>
      </c>
      <c r="C372" t="s">
        <v>28</v>
      </c>
      <c r="D372" t="s">
        <v>105</v>
      </c>
      <c r="E372" t="str">
        <f>VLOOKUP(C372,Staff!$A$2:$C$11,2,0)</f>
        <v>Angela</v>
      </c>
      <c r="F372">
        <v>639</v>
      </c>
      <c r="G372" s="6">
        <v>3834</v>
      </c>
      <c r="H372" s="6">
        <f t="shared" si="15"/>
        <v>6</v>
      </c>
      <c r="I372" s="6">
        <v>1757.25</v>
      </c>
      <c r="J372" s="6">
        <f t="shared" si="16"/>
        <v>2076.75</v>
      </c>
      <c r="K372" s="6">
        <f t="shared" si="17"/>
        <v>3.25</v>
      </c>
      <c r="L372" t="s">
        <v>29</v>
      </c>
      <c r="M372" t="str">
        <f>VLOOKUP(L372,' Customers'!$A$2:$C$22,3,0)</f>
        <v>Cameroon</v>
      </c>
      <c r="N372" t="str">
        <f>VLOOKUP(Table3[[#This Row],[Customer Code]],' Customers'!$A$2:$E$22,4,0)</f>
        <v>Africa</v>
      </c>
      <c r="O372" t="str">
        <f>VLOOKUP(L372,' Customers'!$A$2:$E$22,5,0)</f>
        <v>Male</v>
      </c>
    </row>
    <row r="373" spans="1:15" x14ac:dyDescent="0.2">
      <c r="A373" s="5">
        <v>43922</v>
      </c>
      <c r="B373" t="s">
        <v>61</v>
      </c>
      <c r="C373" t="s">
        <v>24</v>
      </c>
      <c r="D373" t="s">
        <v>104</v>
      </c>
      <c r="E373" t="str">
        <f>VLOOKUP(C373,Staff!$A$2:$C$11,2,0)</f>
        <v>Cynthia</v>
      </c>
      <c r="F373">
        <v>3864</v>
      </c>
      <c r="G373" s="6">
        <v>23184</v>
      </c>
      <c r="H373" s="6">
        <f t="shared" si="15"/>
        <v>6</v>
      </c>
      <c r="I373" s="6">
        <v>10626</v>
      </c>
      <c r="J373" s="6">
        <f t="shared" si="16"/>
        <v>12558</v>
      </c>
      <c r="K373" s="6">
        <f t="shared" si="17"/>
        <v>3.25</v>
      </c>
      <c r="L373" t="s">
        <v>25</v>
      </c>
      <c r="M373" t="str">
        <f>VLOOKUP(L373,' Customers'!$A$2:$C$22,3,0)</f>
        <v>Japan</v>
      </c>
      <c r="N373" t="str">
        <f>VLOOKUP(Table3[[#This Row],[Customer Code]],' Customers'!$A$2:$E$22,4,0)</f>
        <v>Asia</v>
      </c>
      <c r="O373" t="str">
        <f>VLOOKUP(L373,' Customers'!$A$2:$E$22,5,0)</f>
        <v>Female</v>
      </c>
    </row>
    <row r="374" spans="1:15" x14ac:dyDescent="0.2">
      <c r="A374" s="5">
        <v>44166</v>
      </c>
      <c r="B374" t="s">
        <v>61</v>
      </c>
      <c r="C374" t="s">
        <v>12</v>
      </c>
      <c r="D374" t="s">
        <v>100</v>
      </c>
      <c r="E374" t="str">
        <f>VLOOKUP(C374,Staff!$A$2:$C$11,2,0)</f>
        <v>Mary</v>
      </c>
      <c r="F374">
        <v>1055</v>
      </c>
      <c r="G374" s="6">
        <v>6330</v>
      </c>
      <c r="H374" s="6">
        <f t="shared" si="15"/>
        <v>6</v>
      </c>
      <c r="I374" s="6">
        <v>2901.25</v>
      </c>
      <c r="J374" s="6">
        <f t="shared" si="16"/>
        <v>3428.75</v>
      </c>
      <c r="K374" s="6">
        <f t="shared" si="17"/>
        <v>3.25</v>
      </c>
      <c r="L374" t="s">
        <v>39</v>
      </c>
      <c r="M374" t="str">
        <f>VLOOKUP(L374,' Customers'!$A$2:$C$22,3,0)</f>
        <v>Cameroon</v>
      </c>
      <c r="N374" t="str">
        <f>VLOOKUP(Table3[[#This Row],[Customer Code]],' Customers'!$A$2:$E$22,4,0)</f>
        <v>Africa</v>
      </c>
      <c r="O374" t="str">
        <f>VLOOKUP(L374,' Customers'!$A$2:$E$22,5,0)</f>
        <v>Male</v>
      </c>
    </row>
    <row r="375" spans="1:15" x14ac:dyDescent="0.2">
      <c r="A375" s="5">
        <v>44105</v>
      </c>
      <c r="B375" t="s">
        <v>61</v>
      </c>
      <c r="C375" t="s">
        <v>31</v>
      </c>
      <c r="D375" t="s">
        <v>106</v>
      </c>
      <c r="E375" t="str">
        <f>VLOOKUP(C375,Staff!$A$2:$C$11,2,0)</f>
        <v>Robert</v>
      </c>
      <c r="F375">
        <v>2177</v>
      </c>
      <c r="G375" s="6">
        <v>13062</v>
      </c>
      <c r="H375" s="6">
        <f t="shared" si="15"/>
        <v>6</v>
      </c>
      <c r="I375" s="6">
        <v>5986.75</v>
      </c>
      <c r="J375" s="6">
        <f t="shared" si="16"/>
        <v>7075.25</v>
      </c>
      <c r="K375" s="6">
        <f t="shared" si="17"/>
        <v>3.25</v>
      </c>
      <c r="L375" t="s">
        <v>32</v>
      </c>
      <c r="M375" t="str">
        <f>VLOOKUP(L375,' Customers'!$A$2:$C$22,3,0)</f>
        <v>Togo</v>
      </c>
      <c r="N375" t="str">
        <f>VLOOKUP(Table3[[#This Row],[Customer Code]],' Customers'!$A$2:$E$22,4,0)</f>
        <v>Africa</v>
      </c>
      <c r="O375" t="str">
        <f>VLOOKUP(L375,' Customers'!$A$2:$E$22,5,0)</f>
        <v>Male</v>
      </c>
    </row>
    <row r="376" spans="1:15" x14ac:dyDescent="0.2">
      <c r="A376" s="5">
        <v>44044</v>
      </c>
      <c r="B376" t="s">
        <v>61</v>
      </c>
      <c r="C376" t="s">
        <v>36</v>
      </c>
      <c r="D376" t="s">
        <v>108</v>
      </c>
      <c r="E376" t="str">
        <f>VLOOKUP(C376,Staff!$A$2:$C$11,2,0)</f>
        <v>Emilie</v>
      </c>
      <c r="F376">
        <v>1579</v>
      </c>
      <c r="G376" s="6">
        <v>9474</v>
      </c>
      <c r="H376" s="6">
        <f t="shared" si="15"/>
        <v>6</v>
      </c>
      <c r="I376" s="6">
        <v>4342.25</v>
      </c>
      <c r="J376" s="6">
        <f t="shared" si="16"/>
        <v>5131.75</v>
      </c>
      <c r="K376" s="6">
        <f t="shared" si="17"/>
        <v>3.25</v>
      </c>
      <c r="L376" t="s">
        <v>37</v>
      </c>
      <c r="M376" t="str">
        <f>VLOOKUP(L376,' Customers'!$A$2:$C$22,3,0)</f>
        <v>Uganda</v>
      </c>
      <c r="N376" t="str">
        <f>VLOOKUP(Table3[[#This Row],[Customer Code]],' Customers'!$A$2:$E$22,4,0)</f>
        <v>Africa</v>
      </c>
      <c r="O376" t="str">
        <f>VLOOKUP(L376,' Customers'!$A$2:$E$22,5,0)</f>
        <v>Male</v>
      </c>
    </row>
    <row r="377" spans="1:15" x14ac:dyDescent="0.2">
      <c r="A377" s="5">
        <v>43983</v>
      </c>
      <c r="B377" t="s">
        <v>61</v>
      </c>
      <c r="C377" t="s">
        <v>7</v>
      </c>
      <c r="D377" t="s">
        <v>99</v>
      </c>
      <c r="E377" t="str">
        <f>VLOOKUP(C377,Staff!$A$2:$C$11,2,0)</f>
        <v>Peter</v>
      </c>
      <c r="F377">
        <v>1496</v>
      </c>
      <c r="G377" s="6">
        <v>8976</v>
      </c>
      <c r="H377" s="6">
        <f t="shared" si="15"/>
        <v>6</v>
      </c>
      <c r="I377" s="6">
        <v>4114</v>
      </c>
      <c r="J377" s="6">
        <f t="shared" si="16"/>
        <v>4862</v>
      </c>
      <c r="K377" s="6">
        <f t="shared" si="17"/>
        <v>3.25</v>
      </c>
      <c r="L377" t="s">
        <v>47</v>
      </c>
      <c r="M377" t="str">
        <f>VLOOKUP(L377,' Customers'!$A$2:$C$22,3,0)</f>
        <v>Holland</v>
      </c>
      <c r="N377" t="str">
        <f>VLOOKUP(Table3[[#This Row],[Customer Code]],' Customers'!$A$2:$E$22,4,0)</f>
        <v>Europe</v>
      </c>
      <c r="O377" t="str">
        <f>VLOOKUP(L377,' Customers'!$A$2:$E$22,5,0)</f>
        <v>Male</v>
      </c>
    </row>
    <row r="378" spans="1:15" x14ac:dyDescent="0.2">
      <c r="A378" s="5">
        <v>44013</v>
      </c>
      <c r="B378" t="s">
        <v>61</v>
      </c>
      <c r="C378" t="s">
        <v>20</v>
      </c>
      <c r="D378" t="s">
        <v>103</v>
      </c>
      <c r="E378" t="str">
        <f>VLOOKUP(C378,Staff!$A$2:$C$11,2,0)</f>
        <v>Nina</v>
      </c>
      <c r="F378">
        <v>1659</v>
      </c>
      <c r="G378" s="6">
        <v>9954</v>
      </c>
      <c r="H378" s="6">
        <f t="shared" si="15"/>
        <v>6</v>
      </c>
      <c r="I378" s="6">
        <v>4562.25</v>
      </c>
      <c r="J378" s="6">
        <f t="shared" si="16"/>
        <v>5391.75</v>
      </c>
      <c r="K378" s="6">
        <f t="shared" si="17"/>
        <v>3.25</v>
      </c>
      <c r="L378" t="s">
        <v>41</v>
      </c>
      <c r="M378" t="str">
        <f>VLOOKUP(L378,' Customers'!$A$2:$C$22,3,0)</f>
        <v>Nigeria</v>
      </c>
      <c r="N378" t="str">
        <f>VLOOKUP(Table3[[#This Row],[Customer Code]],' Customers'!$A$2:$E$22,4,0)</f>
        <v>Africa</v>
      </c>
      <c r="O378" t="str">
        <f>VLOOKUP(L378,' Customers'!$A$2:$E$22,5,0)</f>
        <v>Male</v>
      </c>
    </row>
    <row r="379" spans="1:15" x14ac:dyDescent="0.2">
      <c r="A379" s="5">
        <v>44105</v>
      </c>
      <c r="B379" t="s">
        <v>61</v>
      </c>
      <c r="C379" t="s">
        <v>24</v>
      </c>
      <c r="D379" t="s">
        <v>104</v>
      </c>
      <c r="E379" t="str">
        <f>VLOOKUP(C379,Staff!$A$2:$C$11,2,0)</f>
        <v>Cynthia</v>
      </c>
      <c r="F379">
        <v>1976</v>
      </c>
      <c r="G379" s="6">
        <v>11856</v>
      </c>
      <c r="H379" s="6">
        <f t="shared" si="15"/>
        <v>6</v>
      </c>
      <c r="I379" s="6">
        <v>5434</v>
      </c>
      <c r="J379" s="6">
        <f t="shared" si="16"/>
        <v>6422</v>
      </c>
      <c r="K379" s="6">
        <f t="shared" si="17"/>
        <v>3.25</v>
      </c>
      <c r="L379" t="s">
        <v>25</v>
      </c>
      <c r="M379" t="str">
        <f>VLOOKUP(L379,' Customers'!$A$2:$C$22,3,0)</f>
        <v>Japan</v>
      </c>
      <c r="N379" t="str">
        <f>VLOOKUP(Table3[[#This Row],[Customer Code]],' Customers'!$A$2:$E$22,4,0)</f>
        <v>Asia</v>
      </c>
      <c r="O379" t="str">
        <f>VLOOKUP(L379,' Customers'!$A$2:$E$22,5,0)</f>
        <v>Female</v>
      </c>
    </row>
    <row r="380" spans="1:15" x14ac:dyDescent="0.2">
      <c r="A380" s="5">
        <v>43891</v>
      </c>
      <c r="B380" t="s">
        <v>61</v>
      </c>
      <c r="C380" t="s">
        <v>31</v>
      </c>
      <c r="D380" t="s">
        <v>106</v>
      </c>
      <c r="E380" t="str">
        <f>VLOOKUP(C380,Staff!$A$2:$C$11,2,0)</f>
        <v>Robert</v>
      </c>
      <c r="F380">
        <v>1967</v>
      </c>
      <c r="G380" s="6">
        <v>11802</v>
      </c>
      <c r="H380" s="6">
        <f t="shared" si="15"/>
        <v>6</v>
      </c>
      <c r="I380" s="6">
        <v>5409.25</v>
      </c>
      <c r="J380" s="6">
        <f t="shared" si="16"/>
        <v>6392.75</v>
      </c>
      <c r="K380" s="6">
        <f t="shared" si="17"/>
        <v>3.25</v>
      </c>
      <c r="L380" t="s">
        <v>32</v>
      </c>
      <c r="M380" t="str">
        <f>VLOOKUP(L380,' Customers'!$A$2:$C$22,3,0)</f>
        <v>Togo</v>
      </c>
      <c r="N380" t="str">
        <f>VLOOKUP(Table3[[#This Row],[Customer Code]],' Customers'!$A$2:$E$22,4,0)</f>
        <v>Africa</v>
      </c>
      <c r="O380" t="str">
        <f>VLOOKUP(L380,' Customers'!$A$2:$E$22,5,0)</f>
        <v>Male</v>
      </c>
    </row>
    <row r="381" spans="1:15" x14ac:dyDescent="0.2">
      <c r="A381" s="5">
        <v>44013</v>
      </c>
      <c r="B381" t="s">
        <v>61</v>
      </c>
      <c r="C381" t="s">
        <v>7</v>
      </c>
      <c r="D381" t="s">
        <v>99</v>
      </c>
      <c r="E381" t="str">
        <f>VLOOKUP(C381,Staff!$A$2:$C$11,2,0)</f>
        <v>Peter</v>
      </c>
      <c r="F381">
        <v>639</v>
      </c>
      <c r="G381" s="6">
        <v>3834</v>
      </c>
      <c r="H381" s="6">
        <f t="shared" si="15"/>
        <v>6</v>
      </c>
      <c r="I381" s="6">
        <v>1757.25</v>
      </c>
      <c r="J381" s="6">
        <f t="shared" si="16"/>
        <v>2076.75</v>
      </c>
      <c r="K381" s="6">
        <f t="shared" si="17"/>
        <v>3.25</v>
      </c>
      <c r="L381" t="s">
        <v>38</v>
      </c>
      <c r="M381" t="str">
        <f>VLOOKUP(L381,' Customers'!$A$2:$C$22,3,0)</f>
        <v>Japan</v>
      </c>
      <c r="N381" t="str">
        <f>VLOOKUP(Table3[[#This Row],[Customer Code]],' Customers'!$A$2:$E$22,4,0)</f>
        <v>Asia</v>
      </c>
      <c r="O381" t="str">
        <f>VLOOKUP(L381,' Customers'!$A$2:$E$22,5,0)</f>
        <v>Female</v>
      </c>
    </row>
    <row r="382" spans="1:15" x14ac:dyDescent="0.2">
      <c r="A382" s="5">
        <v>44166</v>
      </c>
      <c r="B382" t="s">
        <v>61</v>
      </c>
      <c r="C382" t="s">
        <v>12</v>
      </c>
      <c r="D382" t="s">
        <v>100</v>
      </c>
      <c r="E382" t="str">
        <f>VLOOKUP(C382,Staff!$A$2:$C$11,2,0)</f>
        <v>Mary</v>
      </c>
      <c r="F382">
        <v>853</v>
      </c>
      <c r="G382" s="6">
        <v>5118</v>
      </c>
      <c r="H382" s="6">
        <f t="shared" si="15"/>
        <v>6</v>
      </c>
      <c r="I382" s="6">
        <v>2345.75</v>
      </c>
      <c r="J382" s="6">
        <f t="shared" si="16"/>
        <v>2772.25</v>
      </c>
      <c r="K382" s="6">
        <f t="shared" si="17"/>
        <v>3.25</v>
      </c>
      <c r="L382" t="s">
        <v>39</v>
      </c>
      <c r="M382" t="str">
        <f>VLOOKUP(L382,' Customers'!$A$2:$C$22,3,0)</f>
        <v>Cameroon</v>
      </c>
      <c r="N382" t="str">
        <f>VLOOKUP(Table3[[#This Row],[Customer Code]],' Customers'!$A$2:$E$22,4,0)</f>
        <v>Africa</v>
      </c>
      <c r="O382" t="str">
        <f>VLOOKUP(L382,' Customers'!$A$2:$E$22,5,0)</f>
        <v>Male</v>
      </c>
    </row>
    <row r="383" spans="1:15" x14ac:dyDescent="0.2">
      <c r="A383" s="5">
        <v>43831</v>
      </c>
      <c r="B383" t="s">
        <v>61</v>
      </c>
      <c r="C383" t="s">
        <v>20</v>
      </c>
      <c r="D383" t="s">
        <v>103</v>
      </c>
      <c r="E383" t="str">
        <f>VLOOKUP(C383,Staff!$A$2:$C$11,2,0)</f>
        <v>Nina</v>
      </c>
      <c r="F383">
        <v>3998</v>
      </c>
      <c r="G383" s="6">
        <v>23988</v>
      </c>
      <c r="H383" s="6">
        <f t="shared" si="15"/>
        <v>6</v>
      </c>
      <c r="I383" s="6">
        <v>10994.5</v>
      </c>
      <c r="J383" s="6">
        <f t="shared" si="16"/>
        <v>12993.5</v>
      </c>
      <c r="K383" s="6">
        <f t="shared" si="17"/>
        <v>3.25</v>
      </c>
      <c r="L383" t="s">
        <v>41</v>
      </c>
      <c r="M383" t="str">
        <f>VLOOKUP(L383,' Customers'!$A$2:$C$22,3,0)</f>
        <v>Nigeria</v>
      </c>
      <c r="N383" t="str">
        <f>VLOOKUP(Table3[[#This Row],[Customer Code]],' Customers'!$A$2:$E$22,4,0)</f>
        <v>Africa</v>
      </c>
      <c r="O383" t="str">
        <f>VLOOKUP(L383,' Customers'!$A$2:$E$22,5,0)</f>
        <v>Male</v>
      </c>
    </row>
    <row r="384" spans="1:15" x14ac:dyDescent="0.2">
      <c r="A384" s="5">
        <v>43983</v>
      </c>
      <c r="B384" t="s">
        <v>61</v>
      </c>
      <c r="C384" t="s">
        <v>12</v>
      </c>
      <c r="D384" t="s">
        <v>100</v>
      </c>
      <c r="E384" t="str">
        <f>VLOOKUP(C384,Staff!$A$2:$C$11,2,0)</f>
        <v>Mary</v>
      </c>
      <c r="F384">
        <v>1190</v>
      </c>
      <c r="G384" s="6">
        <v>7140</v>
      </c>
      <c r="H384" s="6">
        <f t="shared" si="15"/>
        <v>6</v>
      </c>
      <c r="I384" s="6">
        <v>3272.5</v>
      </c>
      <c r="J384" s="6">
        <f t="shared" si="16"/>
        <v>3867.5</v>
      </c>
      <c r="K384" s="6">
        <f t="shared" si="17"/>
        <v>3.25</v>
      </c>
      <c r="L384" t="s">
        <v>48</v>
      </c>
      <c r="M384" t="str">
        <f>VLOOKUP(L384,' Customers'!$A$2:$C$22,3,0)</f>
        <v>Nigeria</v>
      </c>
      <c r="N384" t="str">
        <f>VLOOKUP(Table3[[#This Row],[Customer Code]],' Customers'!$A$2:$E$22,4,0)</f>
        <v>Africa</v>
      </c>
      <c r="O384" t="str">
        <f>VLOOKUP(L384,' Customers'!$A$2:$E$22,5,0)</f>
        <v>Female</v>
      </c>
    </row>
    <row r="385" spans="1:15" x14ac:dyDescent="0.2">
      <c r="A385" s="5">
        <v>43952</v>
      </c>
      <c r="B385" t="s">
        <v>61</v>
      </c>
      <c r="C385" t="s">
        <v>12</v>
      </c>
      <c r="D385" t="s">
        <v>110</v>
      </c>
      <c r="E385" t="str">
        <f>VLOOKUP(C385,Staff!$A$2:$C$11,2,0)</f>
        <v>Mary</v>
      </c>
      <c r="F385">
        <v>2826</v>
      </c>
      <c r="G385" s="6">
        <v>16956</v>
      </c>
      <c r="H385" s="6">
        <f t="shared" si="15"/>
        <v>6</v>
      </c>
      <c r="I385" s="6">
        <v>7771.5</v>
      </c>
      <c r="J385" s="6">
        <f t="shared" si="16"/>
        <v>9184.5</v>
      </c>
      <c r="K385" s="6">
        <f t="shared" si="17"/>
        <v>3.25</v>
      </c>
      <c r="L385" t="s">
        <v>48</v>
      </c>
      <c r="M385" t="str">
        <f>VLOOKUP(L385,' Customers'!$A$2:$C$22,3,0)</f>
        <v>Nigeria</v>
      </c>
      <c r="N385" t="str">
        <f>VLOOKUP(Table3[[#This Row],[Customer Code]],' Customers'!$A$2:$E$22,4,0)</f>
        <v>Africa</v>
      </c>
      <c r="O385" t="str">
        <f>VLOOKUP(L385,' Customers'!$A$2:$E$22,5,0)</f>
        <v>Female</v>
      </c>
    </row>
    <row r="386" spans="1:15" x14ac:dyDescent="0.2">
      <c r="A386" s="5">
        <v>44075</v>
      </c>
      <c r="B386" t="s">
        <v>56</v>
      </c>
      <c r="C386" t="s">
        <v>24</v>
      </c>
      <c r="D386" t="s">
        <v>104</v>
      </c>
      <c r="E386" t="str">
        <f>VLOOKUP(C386,Staff!$A$2:$C$11,2,0)</f>
        <v>Cynthia</v>
      </c>
      <c r="F386">
        <v>663</v>
      </c>
      <c r="G386" s="6">
        <v>3978</v>
      </c>
      <c r="H386" s="6">
        <f t="shared" si="15"/>
        <v>6</v>
      </c>
      <c r="I386" s="6">
        <v>1823.25</v>
      </c>
      <c r="J386" s="6">
        <f t="shared" si="16"/>
        <v>2154.75</v>
      </c>
      <c r="K386" s="6">
        <f t="shared" si="17"/>
        <v>3.25</v>
      </c>
      <c r="L386" t="s">
        <v>42</v>
      </c>
      <c r="M386" t="str">
        <f>VLOOKUP(L386,' Customers'!$A$2:$C$22,3,0)</f>
        <v>Brazil</v>
      </c>
      <c r="N386" t="str">
        <f>VLOOKUP(Table3[[#This Row],[Customer Code]],' Customers'!$A$2:$E$22,4,0)</f>
        <v>S. America</v>
      </c>
      <c r="O386" t="str">
        <f>VLOOKUP(L386,' Customers'!$A$2:$E$22,5,0)</f>
        <v>Female</v>
      </c>
    </row>
    <row r="387" spans="1:15" x14ac:dyDescent="0.2">
      <c r="A387" s="5">
        <v>43983</v>
      </c>
      <c r="B387" t="s">
        <v>56</v>
      </c>
      <c r="C387" t="s">
        <v>12</v>
      </c>
      <c r="D387" t="s">
        <v>100</v>
      </c>
      <c r="E387" t="str">
        <f>VLOOKUP(C387,Staff!$A$2:$C$11,2,0)</f>
        <v>Mary</v>
      </c>
      <c r="F387">
        <v>1006</v>
      </c>
      <c r="G387" s="6">
        <v>5030</v>
      </c>
      <c r="H387" s="6">
        <f t="shared" ref="H387:H450" si="18">G387/F387</f>
        <v>5</v>
      </c>
      <c r="I387" s="6">
        <v>2012</v>
      </c>
      <c r="J387" s="6">
        <f t="shared" ref="J387:J450" si="19">G387-I387</f>
        <v>3018</v>
      </c>
      <c r="K387" s="6">
        <f t="shared" ref="K387:K450" si="20">J387/F387</f>
        <v>3</v>
      </c>
      <c r="L387" t="s">
        <v>14</v>
      </c>
      <c r="M387" t="str">
        <f>VLOOKUP(L387,' Customers'!$A$2:$C$22,3,0)</f>
        <v>Togo</v>
      </c>
      <c r="N387" t="str">
        <f>VLOOKUP(Table3[[#This Row],[Customer Code]],' Customers'!$A$2:$E$22,4,0)</f>
        <v>Africa</v>
      </c>
      <c r="O387" t="str">
        <f>VLOOKUP(L387,' Customers'!$A$2:$E$22,5,0)</f>
        <v>Male</v>
      </c>
    </row>
    <row r="388" spans="1:15" x14ac:dyDescent="0.2">
      <c r="A388" s="5">
        <v>44013</v>
      </c>
      <c r="B388" t="s">
        <v>56</v>
      </c>
      <c r="C388" t="s">
        <v>20</v>
      </c>
      <c r="D388" t="s">
        <v>103</v>
      </c>
      <c r="E388" t="str">
        <f>VLOOKUP(C388,Staff!$A$2:$C$11,2,0)</f>
        <v>Nina</v>
      </c>
      <c r="F388">
        <v>367</v>
      </c>
      <c r="G388" s="6">
        <v>1835</v>
      </c>
      <c r="H388" s="6">
        <f t="shared" si="18"/>
        <v>5</v>
      </c>
      <c r="I388" s="6">
        <v>734</v>
      </c>
      <c r="J388" s="6">
        <f t="shared" si="19"/>
        <v>1101</v>
      </c>
      <c r="K388" s="6">
        <f t="shared" si="20"/>
        <v>3</v>
      </c>
      <c r="L388" t="s">
        <v>41</v>
      </c>
      <c r="M388" t="str">
        <f>VLOOKUP(L388,' Customers'!$A$2:$C$22,3,0)</f>
        <v>Nigeria</v>
      </c>
      <c r="N388" t="str">
        <f>VLOOKUP(Table3[[#This Row],[Customer Code]],' Customers'!$A$2:$E$22,4,0)</f>
        <v>Africa</v>
      </c>
      <c r="O388" t="str">
        <f>VLOOKUP(L388,' Customers'!$A$2:$E$22,5,0)</f>
        <v>Male</v>
      </c>
    </row>
    <row r="389" spans="1:15" x14ac:dyDescent="0.2">
      <c r="A389" s="5">
        <v>44166</v>
      </c>
      <c r="B389" t="s">
        <v>56</v>
      </c>
      <c r="C389" t="s">
        <v>28</v>
      </c>
      <c r="D389" t="s">
        <v>105</v>
      </c>
      <c r="E389" t="str">
        <f>VLOOKUP(C389,Staff!$A$2:$C$11,2,0)</f>
        <v>Angela</v>
      </c>
      <c r="F389">
        <v>1513</v>
      </c>
      <c r="G389" s="6">
        <v>7565</v>
      </c>
      <c r="H389" s="6">
        <f t="shared" si="18"/>
        <v>5</v>
      </c>
      <c r="I389" s="6">
        <v>3026</v>
      </c>
      <c r="J389" s="6">
        <f t="shared" si="19"/>
        <v>4539</v>
      </c>
      <c r="K389" s="6">
        <f t="shared" si="20"/>
        <v>3</v>
      </c>
      <c r="L389" t="s">
        <v>43</v>
      </c>
      <c r="M389" t="str">
        <f>VLOOKUP(L389,' Customers'!$A$2:$C$22,3,0)</f>
        <v>Togo</v>
      </c>
      <c r="N389" t="str">
        <f>VLOOKUP(Table3[[#This Row],[Customer Code]],' Customers'!$A$2:$E$22,4,0)</f>
        <v>Africa</v>
      </c>
      <c r="O389" t="str">
        <f>VLOOKUP(L389,' Customers'!$A$2:$E$22,5,0)</f>
        <v>Male</v>
      </c>
    </row>
    <row r="390" spans="1:15" x14ac:dyDescent="0.2">
      <c r="A390" s="5">
        <v>44075</v>
      </c>
      <c r="B390" t="s">
        <v>56</v>
      </c>
      <c r="C390" t="s">
        <v>17</v>
      </c>
      <c r="D390" t="s">
        <v>101</v>
      </c>
      <c r="E390" t="str">
        <f>VLOOKUP(C390,Staff!$A$2:$C$11,2,0)</f>
        <v>Rachael</v>
      </c>
      <c r="F390">
        <v>747</v>
      </c>
      <c r="G390" s="6">
        <v>3735</v>
      </c>
      <c r="H390" s="6">
        <f t="shared" si="18"/>
        <v>5</v>
      </c>
      <c r="I390" s="6">
        <v>1494</v>
      </c>
      <c r="J390" s="6">
        <f t="shared" si="19"/>
        <v>2241</v>
      </c>
      <c r="K390" s="6">
        <f t="shared" si="20"/>
        <v>3</v>
      </c>
      <c r="L390" t="s">
        <v>40</v>
      </c>
      <c r="M390" t="str">
        <f>VLOOKUP(L390,' Customers'!$A$2:$C$22,3,0)</f>
        <v>USA</v>
      </c>
      <c r="N390" t="str">
        <f>VLOOKUP(Table3[[#This Row],[Customer Code]],' Customers'!$A$2:$E$22,4,0)</f>
        <v>N. America</v>
      </c>
      <c r="O390" t="str">
        <f>VLOOKUP(L390,' Customers'!$A$2:$E$22,5,0)</f>
        <v>Male</v>
      </c>
    </row>
    <row r="391" spans="1:15" x14ac:dyDescent="0.2">
      <c r="A391" s="5">
        <v>43952</v>
      </c>
      <c r="B391" t="s">
        <v>56</v>
      </c>
      <c r="C391" t="s">
        <v>7</v>
      </c>
      <c r="D391" t="s">
        <v>99</v>
      </c>
      <c r="E391" t="str">
        <f>VLOOKUP(C391,Staff!$A$2:$C$11,2,0)</f>
        <v>Peter</v>
      </c>
      <c r="F391">
        <v>1728</v>
      </c>
      <c r="G391" s="6">
        <v>8640</v>
      </c>
      <c r="H391" s="6">
        <f t="shared" si="18"/>
        <v>5</v>
      </c>
      <c r="I391" s="6">
        <v>3456</v>
      </c>
      <c r="J391" s="6">
        <f t="shared" si="19"/>
        <v>5184</v>
      </c>
      <c r="K391" s="6">
        <f t="shared" si="20"/>
        <v>3</v>
      </c>
      <c r="L391" t="s">
        <v>47</v>
      </c>
      <c r="M391" t="str">
        <f>VLOOKUP(L391,' Customers'!$A$2:$C$22,3,0)</f>
        <v>Holland</v>
      </c>
      <c r="N391" t="str">
        <f>VLOOKUP(Table3[[#This Row],[Customer Code]],' Customers'!$A$2:$E$22,4,0)</f>
        <v>Europe</v>
      </c>
      <c r="O391" t="str">
        <f>VLOOKUP(L391,' Customers'!$A$2:$E$22,5,0)</f>
        <v>Male</v>
      </c>
    </row>
    <row r="392" spans="1:15" x14ac:dyDescent="0.2">
      <c r="A392" s="5">
        <v>43983</v>
      </c>
      <c r="B392" t="s">
        <v>56</v>
      </c>
      <c r="C392" t="s">
        <v>33</v>
      </c>
      <c r="D392" t="s">
        <v>107</v>
      </c>
      <c r="E392" t="str">
        <f>VLOOKUP(C392,Staff!$A$2:$C$11,2,0)</f>
        <v>Cassie</v>
      </c>
      <c r="F392">
        <v>689</v>
      </c>
      <c r="G392" s="6">
        <v>3445</v>
      </c>
      <c r="H392" s="6">
        <f t="shared" si="18"/>
        <v>5</v>
      </c>
      <c r="I392" s="6">
        <v>1378</v>
      </c>
      <c r="J392" s="6">
        <f t="shared" si="19"/>
        <v>2067</v>
      </c>
      <c r="K392" s="6">
        <f t="shared" si="20"/>
        <v>3</v>
      </c>
      <c r="L392" t="s">
        <v>34</v>
      </c>
      <c r="M392" t="str">
        <f>VLOOKUP(L392,' Customers'!$A$2:$C$22,3,0)</f>
        <v>USA</v>
      </c>
      <c r="N392" t="str">
        <f>VLOOKUP(Table3[[#This Row],[Customer Code]],' Customers'!$A$2:$E$22,4,0)</f>
        <v>N. America</v>
      </c>
      <c r="O392" t="str">
        <f>VLOOKUP(L392,' Customers'!$A$2:$E$22,5,0)</f>
        <v>Female</v>
      </c>
    </row>
    <row r="393" spans="1:15" x14ac:dyDescent="0.2">
      <c r="A393" s="5">
        <v>43983</v>
      </c>
      <c r="B393" t="s">
        <v>56</v>
      </c>
      <c r="C393" t="s">
        <v>17</v>
      </c>
      <c r="D393" t="s">
        <v>101</v>
      </c>
      <c r="E393" t="str">
        <f>VLOOKUP(C393,Staff!$A$2:$C$11,2,0)</f>
        <v>Rachael</v>
      </c>
      <c r="F393">
        <v>1570</v>
      </c>
      <c r="G393" s="6">
        <v>7850</v>
      </c>
      <c r="H393" s="6">
        <f t="shared" si="18"/>
        <v>5</v>
      </c>
      <c r="I393" s="6">
        <v>3140</v>
      </c>
      <c r="J393" s="6">
        <f t="shared" si="19"/>
        <v>4710</v>
      </c>
      <c r="K393" s="6">
        <f t="shared" si="20"/>
        <v>3</v>
      </c>
      <c r="L393" t="s">
        <v>18</v>
      </c>
      <c r="M393" t="str">
        <f>VLOOKUP(L393,' Customers'!$A$2:$C$22,3,0)</f>
        <v>Cameroon</v>
      </c>
      <c r="N393" t="str">
        <f>VLOOKUP(Table3[[#This Row],[Customer Code]],' Customers'!$A$2:$E$22,4,0)</f>
        <v>Africa</v>
      </c>
      <c r="O393" t="str">
        <f>VLOOKUP(L393,' Customers'!$A$2:$E$22,5,0)</f>
        <v>Female</v>
      </c>
    </row>
    <row r="394" spans="1:15" x14ac:dyDescent="0.2">
      <c r="A394" s="5">
        <v>44166</v>
      </c>
      <c r="B394" t="s">
        <v>56</v>
      </c>
      <c r="C394" t="s">
        <v>7</v>
      </c>
      <c r="D394" t="s">
        <v>99</v>
      </c>
      <c r="E394" t="str">
        <f>VLOOKUP(C394,Staff!$A$2:$C$11,2,0)</f>
        <v>Peter</v>
      </c>
      <c r="F394">
        <v>1706</v>
      </c>
      <c r="G394" s="6">
        <v>8530</v>
      </c>
      <c r="H394" s="6">
        <f t="shared" si="18"/>
        <v>5</v>
      </c>
      <c r="I394" s="6">
        <v>3412</v>
      </c>
      <c r="J394" s="6">
        <f t="shared" si="19"/>
        <v>5118</v>
      </c>
      <c r="K394" s="6">
        <f t="shared" si="20"/>
        <v>3</v>
      </c>
      <c r="L394" t="s">
        <v>9</v>
      </c>
      <c r="M394" t="str">
        <f>VLOOKUP(L394,' Customers'!$A$2:$C$22,3,0)</f>
        <v>USA</v>
      </c>
      <c r="N394" t="str">
        <f>VLOOKUP(Table3[[#This Row],[Customer Code]],' Customers'!$A$2:$E$22,4,0)</f>
        <v>N. America</v>
      </c>
      <c r="O394" t="str">
        <f>VLOOKUP(L394,' Customers'!$A$2:$E$22,5,0)</f>
        <v>Male</v>
      </c>
    </row>
    <row r="395" spans="1:15" x14ac:dyDescent="0.2">
      <c r="A395" s="5">
        <v>43891</v>
      </c>
      <c r="B395" t="s">
        <v>56</v>
      </c>
      <c r="C395" t="s">
        <v>28</v>
      </c>
      <c r="D395" t="s">
        <v>105</v>
      </c>
      <c r="E395" t="str">
        <f>VLOOKUP(C395,Staff!$A$2:$C$11,2,0)</f>
        <v>Angela</v>
      </c>
      <c r="F395">
        <v>795</v>
      </c>
      <c r="G395" s="6">
        <v>3975</v>
      </c>
      <c r="H395" s="6">
        <f t="shared" si="18"/>
        <v>5</v>
      </c>
      <c r="I395" s="6">
        <v>1590</v>
      </c>
      <c r="J395" s="6">
        <f t="shared" si="19"/>
        <v>2385</v>
      </c>
      <c r="K395" s="6">
        <f t="shared" si="20"/>
        <v>3</v>
      </c>
      <c r="L395" t="s">
        <v>29</v>
      </c>
      <c r="M395" t="str">
        <f>VLOOKUP(L395,' Customers'!$A$2:$C$22,3,0)</f>
        <v>Cameroon</v>
      </c>
      <c r="N395" t="str">
        <f>VLOOKUP(Table3[[#This Row],[Customer Code]],' Customers'!$A$2:$E$22,4,0)</f>
        <v>Africa</v>
      </c>
      <c r="O395" t="str">
        <f>VLOOKUP(L395,' Customers'!$A$2:$E$22,5,0)</f>
        <v>Male</v>
      </c>
    </row>
    <row r="396" spans="1:15" x14ac:dyDescent="0.2">
      <c r="A396" s="5">
        <v>43922</v>
      </c>
      <c r="B396" t="s">
        <v>56</v>
      </c>
      <c r="C396" t="s">
        <v>17</v>
      </c>
      <c r="D396" t="s">
        <v>101</v>
      </c>
      <c r="E396" t="str">
        <f>VLOOKUP(C396,Staff!$A$2:$C$11,2,0)</f>
        <v>Rachael</v>
      </c>
      <c r="F396">
        <v>1415</v>
      </c>
      <c r="G396" s="6">
        <v>7075</v>
      </c>
      <c r="H396" s="6">
        <f t="shared" si="18"/>
        <v>5</v>
      </c>
      <c r="I396" s="6">
        <v>2830</v>
      </c>
      <c r="J396" s="6">
        <f t="shared" si="19"/>
        <v>4245</v>
      </c>
      <c r="K396" s="6">
        <f t="shared" si="20"/>
        <v>3</v>
      </c>
      <c r="L396" t="s">
        <v>18</v>
      </c>
      <c r="M396" t="str">
        <f>VLOOKUP(L396,' Customers'!$A$2:$C$22,3,0)</f>
        <v>Cameroon</v>
      </c>
      <c r="N396" t="str">
        <f>VLOOKUP(Table3[[#This Row],[Customer Code]],' Customers'!$A$2:$E$22,4,0)</f>
        <v>Africa</v>
      </c>
      <c r="O396" t="str">
        <f>VLOOKUP(L396,' Customers'!$A$2:$E$22,5,0)</f>
        <v>Female</v>
      </c>
    </row>
    <row r="397" spans="1:15" x14ac:dyDescent="0.2">
      <c r="A397" s="5">
        <v>43831</v>
      </c>
      <c r="B397" t="s">
        <v>56</v>
      </c>
      <c r="C397" t="s">
        <v>31</v>
      </c>
      <c r="D397" t="s">
        <v>106</v>
      </c>
      <c r="E397" t="str">
        <f>VLOOKUP(C397,Staff!$A$2:$C$11,2,0)</f>
        <v>Robert</v>
      </c>
      <c r="F397">
        <v>1372</v>
      </c>
      <c r="G397" s="6">
        <v>6860</v>
      </c>
      <c r="H397" s="6">
        <f t="shared" si="18"/>
        <v>5</v>
      </c>
      <c r="I397" s="6">
        <v>2744</v>
      </c>
      <c r="J397" s="6">
        <f t="shared" si="19"/>
        <v>4116</v>
      </c>
      <c r="K397" s="6">
        <f t="shared" si="20"/>
        <v>3</v>
      </c>
      <c r="L397" t="s">
        <v>44</v>
      </c>
      <c r="M397" t="str">
        <f>VLOOKUP(L397,' Customers'!$A$2:$C$22,3,0)</f>
        <v>USA</v>
      </c>
      <c r="N397" t="str">
        <f>VLOOKUP(Table3[[#This Row],[Customer Code]],' Customers'!$A$2:$E$22,4,0)</f>
        <v>N. America</v>
      </c>
      <c r="O397" t="str">
        <f>VLOOKUP(L397,' Customers'!$A$2:$E$22,5,0)</f>
        <v>Male</v>
      </c>
    </row>
    <row r="398" spans="1:15" x14ac:dyDescent="0.2">
      <c r="A398" s="5">
        <v>44044</v>
      </c>
      <c r="B398" t="s">
        <v>56</v>
      </c>
      <c r="C398" t="s">
        <v>17</v>
      </c>
      <c r="D398" t="s">
        <v>101</v>
      </c>
      <c r="E398" t="str">
        <f>VLOOKUP(C398,Staff!$A$2:$C$11,2,0)</f>
        <v>Rachael</v>
      </c>
      <c r="F398">
        <v>1743</v>
      </c>
      <c r="G398" s="6">
        <v>8715</v>
      </c>
      <c r="H398" s="6">
        <f t="shared" si="18"/>
        <v>5</v>
      </c>
      <c r="I398" s="6">
        <v>3486</v>
      </c>
      <c r="J398" s="6">
        <f t="shared" si="19"/>
        <v>5229</v>
      </c>
      <c r="K398" s="6">
        <f t="shared" si="20"/>
        <v>3</v>
      </c>
      <c r="L398" t="s">
        <v>18</v>
      </c>
      <c r="M398" t="str">
        <f>VLOOKUP(L398,' Customers'!$A$2:$C$22,3,0)</f>
        <v>Cameroon</v>
      </c>
      <c r="N398" t="str">
        <f>VLOOKUP(Table3[[#This Row],[Customer Code]],' Customers'!$A$2:$E$22,4,0)</f>
        <v>Africa</v>
      </c>
      <c r="O398" t="str">
        <f>VLOOKUP(L398,' Customers'!$A$2:$E$22,5,0)</f>
        <v>Female</v>
      </c>
    </row>
    <row r="399" spans="1:15" x14ac:dyDescent="0.2">
      <c r="A399" s="5">
        <v>44013</v>
      </c>
      <c r="B399" t="s">
        <v>56</v>
      </c>
      <c r="C399" t="s">
        <v>36</v>
      </c>
      <c r="D399" t="s">
        <v>67</v>
      </c>
      <c r="E399" t="str">
        <f>VLOOKUP(C399,Staff!$A$2:$C$11,2,0)</f>
        <v>Emilie</v>
      </c>
      <c r="F399">
        <v>3513</v>
      </c>
      <c r="G399" s="6">
        <v>17565</v>
      </c>
      <c r="H399" s="6">
        <f t="shared" si="18"/>
        <v>5</v>
      </c>
      <c r="I399" s="6">
        <v>7026</v>
      </c>
      <c r="J399" s="6">
        <f t="shared" si="19"/>
        <v>10539</v>
      </c>
      <c r="K399" s="6">
        <f t="shared" si="20"/>
        <v>3</v>
      </c>
      <c r="L399" t="s">
        <v>37</v>
      </c>
      <c r="M399" t="str">
        <f>VLOOKUP(L399,' Customers'!$A$2:$C$22,3,0)</f>
        <v>Uganda</v>
      </c>
      <c r="N399" t="str">
        <f>VLOOKUP(Table3[[#This Row],[Customer Code]],' Customers'!$A$2:$E$22,4,0)</f>
        <v>Africa</v>
      </c>
      <c r="O399" t="str">
        <f>VLOOKUP(L399,' Customers'!$A$2:$E$22,5,0)</f>
        <v>Male</v>
      </c>
    </row>
    <row r="400" spans="1:15" x14ac:dyDescent="0.2">
      <c r="A400" s="5">
        <v>43922</v>
      </c>
      <c r="B400" t="s">
        <v>56</v>
      </c>
      <c r="C400" t="s">
        <v>24</v>
      </c>
      <c r="D400" t="s">
        <v>104</v>
      </c>
      <c r="E400" t="str">
        <f>VLOOKUP(C400,Staff!$A$2:$C$11,2,0)</f>
        <v>Cynthia</v>
      </c>
      <c r="F400">
        <v>1259</v>
      </c>
      <c r="G400" s="6">
        <v>6295</v>
      </c>
      <c r="H400" s="6">
        <f t="shared" si="18"/>
        <v>5</v>
      </c>
      <c r="I400" s="6">
        <v>2518</v>
      </c>
      <c r="J400" s="6">
        <f t="shared" si="19"/>
        <v>3777</v>
      </c>
      <c r="K400" s="6">
        <f t="shared" si="20"/>
        <v>3</v>
      </c>
      <c r="L400" t="s">
        <v>25</v>
      </c>
      <c r="M400" t="str">
        <f>VLOOKUP(L400,' Customers'!$A$2:$C$22,3,0)</f>
        <v>Japan</v>
      </c>
      <c r="N400" t="str">
        <f>VLOOKUP(Table3[[#This Row],[Customer Code]],' Customers'!$A$2:$E$22,4,0)</f>
        <v>Asia</v>
      </c>
      <c r="O400" t="str">
        <f>VLOOKUP(L400,' Customers'!$A$2:$E$22,5,0)</f>
        <v>Female</v>
      </c>
    </row>
    <row r="401" spans="1:15" x14ac:dyDescent="0.2">
      <c r="A401" s="5">
        <v>43952</v>
      </c>
      <c r="B401" t="s">
        <v>56</v>
      </c>
      <c r="C401" t="s">
        <v>28</v>
      </c>
      <c r="D401" t="s">
        <v>105</v>
      </c>
      <c r="E401" t="str">
        <f>VLOOKUP(C401,Staff!$A$2:$C$11,2,0)</f>
        <v>Angela</v>
      </c>
      <c r="F401">
        <v>1095</v>
      </c>
      <c r="G401" s="6">
        <v>5475</v>
      </c>
      <c r="H401" s="6">
        <f t="shared" si="18"/>
        <v>5</v>
      </c>
      <c r="I401" s="6">
        <v>2190</v>
      </c>
      <c r="J401" s="6">
        <f t="shared" si="19"/>
        <v>3285</v>
      </c>
      <c r="K401" s="6">
        <f t="shared" si="20"/>
        <v>3</v>
      </c>
      <c r="L401" t="s">
        <v>29</v>
      </c>
      <c r="M401" t="str">
        <f>VLOOKUP(L401,' Customers'!$A$2:$C$22,3,0)</f>
        <v>Cameroon</v>
      </c>
      <c r="N401" t="str">
        <f>VLOOKUP(Table3[[#This Row],[Customer Code]],' Customers'!$A$2:$E$22,4,0)</f>
        <v>Africa</v>
      </c>
      <c r="O401" t="str">
        <f>VLOOKUP(L401,' Customers'!$A$2:$E$22,5,0)</f>
        <v>Male</v>
      </c>
    </row>
    <row r="402" spans="1:15" x14ac:dyDescent="0.2">
      <c r="A402" s="5">
        <v>43983</v>
      </c>
      <c r="B402" t="s">
        <v>56</v>
      </c>
      <c r="C402" t="s">
        <v>7</v>
      </c>
      <c r="D402" t="s">
        <v>99</v>
      </c>
      <c r="E402" t="str">
        <f>VLOOKUP(C402,Staff!$A$2:$C$11,2,0)</f>
        <v>Peter</v>
      </c>
      <c r="F402">
        <v>1366</v>
      </c>
      <c r="G402" s="6">
        <v>6830</v>
      </c>
      <c r="H402" s="6">
        <f t="shared" si="18"/>
        <v>5</v>
      </c>
      <c r="I402" s="6">
        <v>2732</v>
      </c>
      <c r="J402" s="6">
        <f t="shared" si="19"/>
        <v>4098</v>
      </c>
      <c r="K402" s="6">
        <f t="shared" si="20"/>
        <v>3</v>
      </c>
      <c r="L402" t="s">
        <v>47</v>
      </c>
      <c r="M402" t="str">
        <f>VLOOKUP(L402,' Customers'!$A$2:$C$22,3,0)</f>
        <v>Holland</v>
      </c>
      <c r="N402" t="str">
        <f>VLOOKUP(Table3[[#This Row],[Customer Code]],' Customers'!$A$2:$E$22,4,0)</f>
        <v>Europe</v>
      </c>
      <c r="O402" t="str">
        <f>VLOOKUP(L402,' Customers'!$A$2:$E$22,5,0)</f>
        <v>Male</v>
      </c>
    </row>
    <row r="403" spans="1:15" x14ac:dyDescent="0.2">
      <c r="A403" s="5">
        <v>44044</v>
      </c>
      <c r="B403" t="s">
        <v>56</v>
      </c>
      <c r="C403" t="s">
        <v>28</v>
      </c>
      <c r="D403" t="s">
        <v>105</v>
      </c>
      <c r="E403" t="str">
        <f>VLOOKUP(C403,Staff!$A$2:$C$11,2,0)</f>
        <v>Angela</v>
      </c>
      <c r="F403">
        <v>1598</v>
      </c>
      <c r="G403" s="6">
        <v>7990</v>
      </c>
      <c r="H403" s="6">
        <f t="shared" si="18"/>
        <v>5</v>
      </c>
      <c r="I403" s="6">
        <v>3196</v>
      </c>
      <c r="J403" s="6">
        <f t="shared" si="19"/>
        <v>4794</v>
      </c>
      <c r="K403" s="6">
        <f t="shared" si="20"/>
        <v>3</v>
      </c>
      <c r="L403" t="s">
        <v>43</v>
      </c>
      <c r="M403" t="str">
        <f>VLOOKUP(L403,' Customers'!$A$2:$C$22,3,0)</f>
        <v>Togo</v>
      </c>
      <c r="N403" t="str">
        <f>VLOOKUP(Table3[[#This Row],[Customer Code]],' Customers'!$A$2:$E$22,4,0)</f>
        <v>Africa</v>
      </c>
      <c r="O403" t="str">
        <f>VLOOKUP(L403,' Customers'!$A$2:$E$22,5,0)</f>
        <v>Male</v>
      </c>
    </row>
    <row r="404" spans="1:15" x14ac:dyDescent="0.2">
      <c r="A404" s="5">
        <v>44075</v>
      </c>
      <c r="B404" t="s">
        <v>56</v>
      </c>
      <c r="C404" t="s">
        <v>12</v>
      </c>
      <c r="D404" t="s">
        <v>100</v>
      </c>
      <c r="E404" t="str">
        <f>VLOOKUP(C404,Staff!$A$2:$C$11,2,0)</f>
        <v>Mary</v>
      </c>
      <c r="F404">
        <v>1934</v>
      </c>
      <c r="G404" s="6">
        <v>9670</v>
      </c>
      <c r="H404" s="6">
        <f t="shared" si="18"/>
        <v>5</v>
      </c>
      <c r="I404" s="6">
        <v>3868</v>
      </c>
      <c r="J404" s="6">
        <f t="shared" si="19"/>
        <v>5802</v>
      </c>
      <c r="K404" s="6">
        <f t="shared" si="20"/>
        <v>3</v>
      </c>
      <c r="L404" t="s">
        <v>14</v>
      </c>
      <c r="M404" t="str">
        <f>VLOOKUP(L404,' Customers'!$A$2:$C$22,3,0)</f>
        <v>Togo</v>
      </c>
      <c r="N404" t="str">
        <f>VLOOKUP(Table3[[#This Row],[Customer Code]],' Customers'!$A$2:$E$22,4,0)</f>
        <v>Africa</v>
      </c>
      <c r="O404" t="str">
        <f>VLOOKUP(L404,' Customers'!$A$2:$E$22,5,0)</f>
        <v>Male</v>
      </c>
    </row>
    <row r="405" spans="1:15" x14ac:dyDescent="0.2">
      <c r="A405" s="5">
        <v>44105</v>
      </c>
      <c r="B405" t="s">
        <v>56</v>
      </c>
      <c r="C405" t="s">
        <v>12</v>
      </c>
      <c r="D405" t="s">
        <v>100</v>
      </c>
      <c r="E405" t="str">
        <f>VLOOKUP(C405,Staff!$A$2:$C$11,2,0)</f>
        <v>Mary</v>
      </c>
      <c r="F405">
        <v>360</v>
      </c>
      <c r="G405" s="6">
        <v>1800</v>
      </c>
      <c r="H405" s="6">
        <f t="shared" si="18"/>
        <v>5</v>
      </c>
      <c r="I405" s="6">
        <v>720</v>
      </c>
      <c r="J405" s="6">
        <f t="shared" si="19"/>
        <v>1080</v>
      </c>
      <c r="K405" s="6">
        <f t="shared" si="20"/>
        <v>3</v>
      </c>
      <c r="L405" t="s">
        <v>39</v>
      </c>
      <c r="M405" t="str">
        <f>VLOOKUP(L405,' Customers'!$A$2:$C$22,3,0)</f>
        <v>Cameroon</v>
      </c>
      <c r="N405" t="str">
        <f>VLOOKUP(Table3[[#This Row],[Customer Code]],' Customers'!$A$2:$E$22,4,0)</f>
        <v>Africa</v>
      </c>
      <c r="O405" t="str">
        <f>VLOOKUP(L405,' Customers'!$A$2:$E$22,5,0)</f>
        <v>Male</v>
      </c>
    </row>
    <row r="406" spans="1:15" x14ac:dyDescent="0.2">
      <c r="A406" s="5">
        <v>44105</v>
      </c>
      <c r="B406" t="s">
        <v>56</v>
      </c>
      <c r="C406" t="s">
        <v>12</v>
      </c>
      <c r="D406" t="s">
        <v>100</v>
      </c>
      <c r="E406" t="str">
        <f>VLOOKUP(C406,Staff!$A$2:$C$11,2,0)</f>
        <v>Mary</v>
      </c>
      <c r="F406">
        <v>241</v>
      </c>
      <c r="G406" s="6">
        <v>1205</v>
      </c>
      <c r="H406" s="6">
        <f t="shared" si="18"/>
        <v>5</v>
      </c>
      <c r="I406" s="6">
        <v>482</v>
      </c>
      <c r="J406" s="6">
        <f t="shared" si="19"/>
        <v>723</v>
      </c>
      <c r="K406" s="6">
        <f t="shared" si="20"/>
        <v>3</v>
      </c>
      <c r="L406" t="s">
        <v>14</v>
      </c>
      <c r="M406" t="str">
        <f>VLOOKUP(L406,' Customers'!$A$2:$C$22,3,0)</f>
        <v>Togo</v>
      </c>
      <c r="N406" t="str">
        <f>VLOOKUP(Table3[[#This Row],[Customer Code]],' Customers'!$A$2:$E$22,4,0)</f>
        <v>Africa</v>
      </c>
      <c r="O406" t="str">
        <f>VLOOKUP(L406,' Customers'!$A$2:$E$22,5,0)</f>
        <v>Male</v>
      </c>
    </row>
    <row r="407" spans="1:15" x14ac:dyDescent="0.2">
      <c r="A407" s="5">
        <v>44136</v>
      </c>
      <c r="B407" t="s">
        <v>56</v>
      </c>
      <c r="C407" t="s">
        <v>31</v>
      </c>
      <c r="D407" t="s">
        <v>30</v>
      </c>
      <c r="E407" t="str">
        <f>VLOOKUP(C407,Staff!$A$2:$C$11,2,0)</f>
        <v>Robert</v>
      </c>
      <c r="F407">
        <v>1359</v>
      </c>
      <c r="G407" s="6">
        <v>6795</v>
      </c>
      <c r="H407" s="6">
        <f t="shared" si="18"/>
        <v>5</v>
      </c>
      <c r="I407" s="6">
        <v>2718</v>
      </c>
      <c r="J407" s="6">
        <f t="shared" si="19"/>
        <v>4077</v>
      </c>
      <c r="K407" s="6">
        <f t="shared" si="20"/>
        <v>3</v>
      </c>
      <c r="L407" t="s">
        <v>44</v>
      </c>
      <c r="M407" t="str">
        <f>VLOOKUP(L407,' Customers'!$A$2:$C$22,3,0)</f>
        <v>USA</v>
      </c>
      <c r="N407" t="str">
        <f>VLOOKUP(Table3[[#This Row],[Customer Code]],' Customers'!$A$2:$E$22,4,0)</f>
        <v>N. America</v>
      </c>
      <c r="O407" t="str">
        <f>VLOOKUP(L407,' Customers'!$A$2:$E$22,5,0)</f>
        <v>Male</v>
      </c>
    </row>
    <row r="408" spans="1:15" x14ac:dyDescent="0.2">
      <c r="A408" s="5">
        <v>44166</v>
      </c>
      <c r="B408" t="s">
        <v>56</v>
      </c>
      <c r="C408" t="s">
        <v>12</v>
      </c>
      <c r="D408" t="s">
        <v>100</v>
      </c>
      <c r="E408" t="str">
        <f>VLOOKUP(C408,Staff!$A$2:$C$11,2,0)</f>
        <v>Mary</v>
      </c>
      <c r="F408">
        <v>1531</v>
      </c>
      <c r="G408" s="6">
        <v>7655</v>
      </c>
      <c r="H408" s="6">
        <f t="shared" si="18"/>
        <v>5</v>
      </c>
      <c r="I408" s="6">
        <v>3062</v>
      </c>
      <c r="J408" s="6">
        <f t="shared" si="19"/>
        <v>4593</v>
      </c>
      <c r="K408" s="6">
        <f t="shared" si="20"/>
        <v>3</v>
      </c>
      <c r="L408" t="s">
        <v>14</v>
      </c>
      <c r="M408" t="str">
        <f>VLOOKUP(L408,' Customers'!$A$2:$C$22,3,0)</f>
        <v>Togo</v>
      </c>
      <c r="N408" t="str">
        <f>VLOOKUP(Table3[[#This Row],[Customer Code]],' Customers'!$A$2:$E$22,4,0)</f>
        <v>Africa</v>
      </c>
      <c r="O408" t="str">
        <f>VLOOKUP(L408,' Customers'!$A$2:$E$22,5,0)</f>
        <v>Male</v>
      </c>
    </row>
    <row r="409" spans="1:15" x14ac:dyDescent="0.2">
      <c r="A409" s="5">
        <v>43831</v>
      </c>
      <c r="B409" t="s">
        <v>56</v>
      </c>
      <c r="C409" t="s">
        <v>12</v>
      </c>
      <c r="D409" t="s">
        <v>100</v>
      </c>
      <c r="E409" t="str">
        <f>VLOOKUP(C409,Staff!$A$2:$C$11,2,0)</f>
        <v>Mary</v>
      </c>
      <c r="F409">
        <v>807</v>
      </c>
      <c r="G409" s="6">
        <v>4035</v>
      </c>
      <c r="H409" s="6">
        <f t="shared" si="18"/>
        <v>5</v>
      </c>
      <c r="I409" s="6">
        <v>1614</v>
      </c>
      <c r="J409" s="6">
        <f t="shared" si="19"/>
        <v>2421</v>
      </c>
      <c r="K409" s="6">
        <f t="shared" si="20"/>
        <v>3</v>
      </c>
      <c r="L409" t="s">
        <v>14</v>
      </c>
      <c r="M409" t="str">
        <f>VLOOKUP(L409,' Customers'!$A$2:$C$22,3,0)</f>
        <v>Togo</v>
      </c>
      <c r="N409" t="str">
        <f>VLOOKUP(Table3[[#This Row],[Customer Code]],' Customers'!$A$2:$E$22,4,0)</f>
        <v>Africa</v>
      </c>
      <c r="O409" t="str">
        <f>VLOOKUP(L409,' Customers'!$A$2:$E$22,5,0)</f>
        <v>Male</v>
      </c>
    </row>
    <row r="410" spans="1:15" x14ac:dyDescent="0.2">
      <c r="A410" s="5">
        <v>43862</v>
      </c>
      <c r="B410" t="s">
        <v>56</v>
      </c>
      <c r="C410" t="s">
        <v>12</v>
      </c>
      <c r="D410" t="s">
        <v>100</v>
      </c>
      <c r="E410" t="str">
        <f>VLOOKUP(C410,Staff!$A$2:$C$11,2,0)</f>
        <v>Mary</v>
      </c>
      <c r="F410">
        <v>2708</v>
      </c>
      <c r="G410" s="6">
        <v>13540</v>
      </c>
      <c r="H410" s="6">
        <f t="shared" si="18"/>
        <v>5</v>
      </c>
      <c r="I410" s="6">
        <v>5416</v>
      </c>
      <c r="J410" s="6">
        <f t="shared" si="19"/>
        <v>8124</v>
      </c>
      <c r="K410" s="6">
        <f t="shared" si="20"/>
        <v>3</v>
      </c>
      <c r="L410" t="s">
        <v>14</v>
      </c>
      <c r="M410" t="str">
        <f>VLOOKUP(L410,' Customers'!$A$2:$C$22,3,0)</f>
        <v>Togo</v>
      </c>
      <c r="N410" t="str">
        <f>VLOOKUP(Table3[[#This Row],[Customer Code]],' Customers'!$A$2:$E$22,4,0)</f>
        <v>Africa</v>
      </c>
      <c r="O410" t="str">
        <f>VLOOKUP(L410,' Customers'!$A$2:$E$22,5,0)</f>
        <v>Male</v>
      </c>
    </row>
    <row r="411" spans="1:15" x14ac:dyDescent="0.2">
      <c r="A411" s="5">
        <v>44136</v>
      </c>
      <c r="B411" t="s">
        <v>56</v>
      </c>
      <c r="C411" t="s">
        <v>24</v>
      </c>
      <c r="D411" t="s">
        <v>64</v>
      </c>
      <c r="E411" t="str">
        <f>VLOOKUP(C411,Staff!$A$2:$C$11,2,0)</f>
        <v>Cynthia</v>
      </c>
      <c r="F411">
        <v>357</v>
      </c>
      <c r="G411" s="6">
        <v>1785</v>
      </c>
      <c r="H411" s="6">
        <f t="shared" si="18"/>
        <v>5</v>
      </c>
      <c r="I411" s="6">
        <v>714</v>
      </c>
      <c r="J411" s="6">
        <f t="shared" si="19"/>
        <v>1071</v>
      </c>
      <c r="K411" s="6">
        <f t="shared" si="20"/>
        <v>3</v>
      </c>
      <c r="L411" t="s">
        <v>42</v>
      </c>
      <c r="M411" t="str">
        <f>VLOOKUP(L411,' Customers'!$A$2:$C$22,3,0)</f>
        <v>Brazil</v>
      </c>
      <c r="N411" t="str">
        <f>VLOOKUP(Table3[[#This Row],[Customer Code]],' Customers'!$A$2:$E$22,4,0)</f>
        <v>S. America</v>
      </c>
      <c r="O411" t="str">
        <f>VLOOKUP(L411,' Customers'!$A$2:$E$22,5,0)</f>
        <v>Female</v>
      </c>
    </row>
    <row r="412" spans="1:15" x14ac:dyDescent="0.2">
      <c r="A412" s="5">
        <v>44166</v>
      </c>
      <c r="B412" t="s">
        <v>56</v>
      </c>
      <c r="C412" t="s">
        <v>24</v>
      </c>
      <c r="D412" t="s">
        <v>104</v>
      </c>
      <c r="E412" t="str">
        <f>VLOOKUP(C412,Staff!$A$2:$C$11,2,0)</f>
        <v>Cynthia</v>
      </c>
      <c r="F412">
        <v>1013</v>
      </c>
      <c r="G412" s="6">
        <v>5065</v>
      </c>
      <c r="H412" s="6">
        <f t="shared" si="18"/>
        <v>5</v>
      </c>
      <c r="I412" s="6">
        <v>2026</v>
      </c>
      <c r="J412" s="6">
        <f t="shared" si="19"/>
        <v>3039</v>
      </c>
      <c r="K412" s="6">
        <f t="shared" si="20"/>
        <v>3</v>
      </c>
      <c r="L412" t="s">
        <v>42</v>
      </c>
      <c r="M412" t="str">
        <f>VLOOKUP(L412,' Customers'!$A$2:$C$22,3,0)</f>
        <v>Brazil</v>
      </c>
      <c r="N412" t="str">
        <f>VLOOKUP(Table3[[#This Row],[Customer Code]],' Customers'!$A$2:$E$22,4,0)</f>
        <v>S. America</v>
      </c>
      <c r="O412" t="str">
        <f>VLOOKUP(L412,' Customers'!$A$2:$E$22,5,0)</f>
        <v>Female</v>
      </c>
    </row>
    <row r="413" spans="1:15" x14ac:dyDescent="0.2">
      <c r="A413" s="5">
        <v>43862</v>
      </c>
      <c r="B413" t="s">
        <v>56</v>
      </c>
      <c r="C413" t="s">
        <v>24</v>
      </c>
      <c r="D413" t="s">
        <v>104</v>
      </c>
      <c r="E413" t="str">
        <f>VLOOKUP(C413,Staff!$A$2:$C$11,2,0)</f>
        <v>Cynthia</v>
      </c>
      <c r="F413">
        <v>278</v>
      </c>
      <c r="G413" s="6">
        <v>1390</v>
      </c>
      <c r="H413" s="6">
        <f t="shared" si="18"/>
        <v>5</v>
      </c>
      <c r="I413" s="6">
        <v>556</v>
      </c>
      <c r="J413" s="6">
        <f t="shared" si="19"/>
        <v>834</v>
      </c>
      <c r="K413" s="6">
        <f t="shared" si="20"/>
        <v>3</v>
      </c>
      <c r="L413" t="s">
        <v>25</v>
      </c>
      <c r="M413" t="str">
        <f>VLOOKUP(L413,' Customers'!$A$2:$C$22,3,0)</f>
        <v>Japan</v>
      </c>
      <c r="N413" t="str">
        <f>VLOOKUP(Table3[[#This Row],[Customer Code]],' Customers'!$A$2:$E$22,4,0)</f>
        <v>Asia</v>
      </c>
      <c r="O413" t="str">
        <f>VLOOKUP(L413,' Customers'!$A$2:$E$22,5,0)</f>
        <v>Female</v>
      </c>
    </row>
    <row r="414" spans="1:15" x14ac:dyDescent="0.2">
      <c r="A414" s="5">
        <v>43891</v>
      </c>
      <c r="B414" t="s">
        <v>56</v>
      </c>
      <c r="C414" t="s">
        <v>12</v>
      </c>
      <c r="D414" t="s">
        <v>110</v>
      </c>
      <c r="E414" t="str">
        <f>VLOOKUP(C414,Staff!$A$2:$C$11,2,0)</f>
        <v>Mary</v>
      </c>
      <c r="F414">
        <v>1158</v>
      </c>
      <c r="G414" s="6">
        <v>5790</v>
      </c>
      <c r="H414" s="6">
        <f t="shared" si="18"/>
        <v>5</v>
      </c>
      <c r="I414" s="6">
        <v>2316</v>
      </c>
      <c r="J414" s="6">
        <f t="shared" si="19"/>
        <v>3474</v>
      </c>
      <c r="K414" s="6">
        <f t="shared" si="20"/>
        <v>3</v>
      </c>
      <c r="L414" t="s">
        <v>39</v>
      </c>
      <c r="M414" t="str">
        <f>VLOOKUP(L414,' Customers'!$A$2:$C$22,3,0)</f>
        <v>Cameroon</v>
      </c>
      <c r="N414" t="str">
        <f>VLOOKUP(Table3[[#This Row],[Customer Code]],' Customers'!$A$2:$E$22,4,0)</f>
        <v>Africa</v>
      </c>
      <c r="O414" t="str">
        <f>VLOOKUP(L414,' Customers'!$A$2:$E$22,5,0)</f>
        <v>Male</v>
      </c>
    </row>
    <row r="415" spans="1:15" x14ac:dyDescent="0.2">
      <c r="A415" s="5">
        <v>44105</v>
      </c>
      <c r="B415" t="s">
        <v>56</v>
      </c>
      <c r="C415" t="s">
        <v>20</v>
      </c>
      <c r="D415" t="s">
        <v>103</v>
      </c>
      <c r="E415" t="str">
        <f>VLOOKUP(C415,Staff!$A$2:$C$11,2,0)</f>
        <v>Nina</v>
      </c>
      <c r="F415">
        <v>1085</v>
      </c>
      <c r="G415" s="6">
        <v>5425</v>
      </c>
      <c r="H415" s="6">
        <f t="shared" si="18"/>
        <v>5</v>
      </c>
      <c r="I415" s="6">
        <v>2170</v>
      </c>
      <c r="J415" s="6">
        <f t="shared" si="19"/>
        <v>3255</v>
      </c>
      <c r="K415" s="6">
        <f t="shared" si="20"/>
        <v>3</v>
      </c>
      <c r="L415" t="s">
        <v>21</v>
      </c>
      <c r="M415" t="str">
        <f>VLOOKUP(L415,' Customers'!$A$2:$C$22,3,0)</f>
        <v>Holland</v>
      </c>
      <c r="N415" t="str">
        <f>VLOOKUP(Table3[[#This Row],[Customer Code]],' Customers'!$A$2:$E$22,4,0)</f>
        <v>Europe</v>
      </c>
      <c r="O415" t="str">
        <f>VLOOKUP(L415,' Customers'!$A$2:$E$22,5,0)</f>
        <v>Male</v>
      </c>
    </row>
    <row r="416" spans="1:15" x14ac:dyDescent="0.2">
      <c r="A416" s="5">
        <v>44105</v>
      </c>
      <c r="B416" t="s">
        <v>57</v>
      </c>
      <c r="C416" t="s">
        <v>24</v>
      </c>
      <c r="D416" t="s">
        <v>104</v>
      </c>
      <c r="E416" t="str">
        <f>VLOOKUP(C416,Staff!$A$2:$C$11,2,0)</f>
        <v>Cynthia</v>
      </c>
      <c r="F416">
        <v>1175</v>
      </c>
      <c r="G416" s="6">
        <v>5875</v>
      </c>
      <c r="H416" s="6">
        <f t="shared" si="18"/>
        <v>5</v>
      </c>
      <c r="I416" s="6">
        <v>2350</v>
      </c>
      <c r="J416" s="6">
        <f t="shared" si="19"/>
        <v>3525</v>
      </c>
      <c r="K416" s="6">
        <f t="shared" si="20"/>
        <v>3</v>
      </c>
      <c r="L416" t="s">
        <v>25</v>
      </c>
      <c r="M416" t="str">
        <f>VLOOKUP(L416,' Customers'!$A$2:$C$22,3,0)</f>
        <v>Japan</v>
      </c>
      <c r="N416" t="str">
        <f>VLOOKUP(Table3[[#This Row],[Customer Code]],' Customers'!$A$2:$E$22,4,0)</f>
        <v>Asia</v>
      </c>
      <c r="O416" t="str">
        <f>VLOOKUP(L416,' Customers'!$A$2:$E$22,5,0)</f>
        <v>Female</v>
      </c>
    </row>
    <row r="417" spans="1:15" x14ac:dyDescent="0.2">
      <c r="A417" s="5">
        <v>43891</v>
      </c>
      <c r="B417" t="s">
        <v>57</v>
      </c>
      <c r="C417" t="s">
        <v>12</v>
      </c>
      <c r="D417" t="s">
        <v>100</v>
      </c>
      <c r="E417" t="str">
        <f>VLOOKUP(C417,Staff!$A$2:$C$11,2,0)</f>
        <v>Mary</v>
      </c>
      <c r="F417">
        <v>921</v>
      </c>
      <c r="G417" s="6">
        <v>921</v>
      </c>
      <c r="H417" s="6">
        <f t="shared" si="18"/>
        <v>1</v>
      </c>
      <c r="I417" s="6">
        <v>184.2</v>
      </c>
      <c r="J417" s="6">
        <f t="shared" si="19"/>
        <v>736.8</v>
      </c>
      <c r="K417" s="6">
        <f t="shared" si="20"/>
        <v>0.79999999999999993</v>
      </c>
      <c r="L417" t="s">
        <v>48</v>
      </c>
      <c r="M417" t="str">
        <f>VLOOKUP(L417,' Customers'!$A$2:$C$22,3,0)</f>
        <v>Nigeria</v>
      </c>
      <c r="N417" t="str">
        <f>VLOOKUP(Table3[[#This Row],[Customer Code]],' Customers'!$A$2:$E$22,4,0)</f>
        <v>Africa</v>
      </c>
      <c r="O417" t="str">
        <f>VLOOKUP(L417,' Customers'!$A$2:$E$22,5,0)</f>
        <v>Female</v>
      </c>
    </row>
    <row r="418" spans="1:15" x14ac:dyDescent="0.2">
      <c r="A418" s="5">
        <v>43983</v>
      </c>
      <c r="B418" t="s">
        <v>57</v>
      </c>
      <c r="C418" t="s">
        <v>36</v>
      </c>
      <c r="D418" t="s">
        <v>108</v>
      </c>
      <c r="E418" t="str">
        <f>VLOOKUP(C418,Staff!$A$2:$C$11,2,0)</f>
        <v>Emilie</v>
      </c>
      <c r="F418">
        <v>1545</v>
      </c>
      <c r="G418" s="6">
        <v>1545</v>
      </c>
      <c r="H418" s="6">
        <f t="shared" si="18"/>
        <v>1</v>
      </c>
      <c r="I418" s="6">
        <v>309</v>
      </c>
      <c r="J418" s="6">
        <f t="shared" si="19"/>
        <v>1236</v>
      </c>
      <c r="K418" s="6">
        <f t="shared" si="20"/>
        <v>0.8</v>
      </c>
      <c r="L418" t="s">
        <v>46</v>
      </c>
      <c r="M418" t="str">
        <f>VLOOKUP(L418,' Customers'!$A$2:$C$22,3,0)</f>
        <v>Cameroon</v>
      </c>
      <c r="N418" t="str">
        <f>VLOOKUP(Table3[[#This Row],[Customer Code]],' Customers'!$A$2:$E$22,4,0)</f>
        <v>Africa</v>
      </c>
      <c r="O418" t="str">
        <f>VLOOKUP(L418,' Customers'!$A$2:$E$22,5,0)</f>
        <v>Female</v>
      </c>
    </row>
    <row r="419" spans="1:15" x14ac:dyDescent="0.2">
      <c r="A419" s="5">
        <v>44075</v>
      </c>
      <c r="B419" t="s">
        <v>57</v>
      </c>
      <c r="C419" t="s">
        <v>20</v>
      </c>
      <c r="D419" t="s">
        <v>103</v>
      </c>
      <c r="E419" t="str">
        <f>VLOOKUP(C419,Staff!$A$2:$C$11,2,0)</f>
        <v>Nina</v>
      </c>
      <c r="F419">
        <v>2146</v>
      </c>
      <c r="G419" s="6">
        <v>2146</v>
      </c>
      <c r="H419" s="6">
        <f t="shared" si="18"/>
        <v>1</v>
      </c>
      <c r="I419" s="6">
        <v>429.2</v>
      </c>
      <c r="J419" s="6">
        <f t="shared" si="19"/>
        <v>1716.8</v>
      </c>
      <c r="K419" s="6">
        <f t="shared" si="20"/>
        <v>0.79999999999999993</v>
      </c>
      <c r="L419" t="s">
        <v>21</v>
      </c>
      <c r="M419" t="str">
        <f>VLOOKUP(L419,' Customers'!$A$2:$C$22,3,0)</f>
        <v>Holland</v>
      </c>
      <c r="N419" t="str">
        <f>VLOOKUP(Table3[[#This Row],[Customer Code]],' Customers'!$A$2:$E$22,4,0)</f>
        <v>Europe</v>
      </c>
      <c r="O419" t="str">
        <f>VLOOKUP(L419,' Customers'!$A$2:$E$22,5,0)</f>
        <v>Male</v>
      </c>
    </row>
    <row r="420" spans="1:15" x14ac:dyDescent="0.2">
      <c r="A420" s="5">
        <v>43862</v>
      </c>
      <c r="B420" t="s">
        <v>57</v>
      </c>
      <c r="C420" t="s">
        <v>33</v>
      </c>
      <c r="D420" t="s">
        <v>107</v>
      </c>
      <c r="E420" t="str">
        <f>VLOOKUP(C420,Staff!$A$2:$C$11,2,0)</f>
        <v>Cassie</v>
      </c>
      <c r="F420">
        <v>1958</v>
      </c>
      <c r="G420" s="6">
        <v>1958</v>
      </c>
      <c r="H420" s="6">
        <f t="shared" si="18"/>
        <v>1</v>
      </c>
      <c r="I420" s="6">
        <v>391.6</v>
      </c>
      <c r="J420" s="6">
        <f t="shared" si="19"/>
        <v>1566.4</v>
      </c>
      <c r="K420" s="6">
        <f t="shared" si="20"/>
        <v>0.8</v>
      </c>
      <c r="L420" t="s">
        <v>34</v>
      </c>
      <c r="M420" t="str">
        <f>VLOOKUP(L420,' Customers'!$A$2:$C$22,3,0)</f>
        <v>USA</v>
      </c>
      <c r="N420" t="str">
        <f>VLOOKUP(Table3[[#This Row],[Customer Code]],' Customers'!$A$2:$E$22,4,0)</f>
        <v>N. America</v>
      </c>
      <c r="O420" t="str">
        <f>VLOOKUP(L420,' Customers'!$A$2:$E$22,5,0)</f>
        <v>Female</v>
      </c>
    </row>
    <row r="421" spans="1:15" x14ac:dyDescent="0.2">
      <c r="A421" s="5">
        <v>44166</v>
      </c>
      <c r="B421" t="s">
        <v>57</v>
      </c>
      <c r="C421" t="s">
        <v>12</v>
      </c>
      <c r="D421" t="s">
        <v>100</v>
      </c>
      <c r="E421" t="str">
        <f>VLOOKUP(C421,Staff!$A$2:$C$11,2,0)</f>
        <v>Mary</v>
      </c>
      <c r="F421">
        <v>1706</v>
      </c>
      <c r="G421" s="6">
        <v>1706</v>
      </c>
      <c r="H421" s="6">
        <f t="shared" si="18"/>
        <v>1</v>
      </c>
      <c r="I421" s="6">
        <v>341.2</v>
      </c>
      <c r="J421" s="6">
        <f t="shared" si="19"/>
        <v>1364.8</v>
      </c>
      <c r="K421" s="6">
        <f t="shared" si="20"/>
        <v>0.79999999999999993</v>
      </c>
      <c r="L421" t="s">
        <v>48</v>
      </c>
      <c r="M421" t="str">
        <f>VLOOKUP(L421,' Customers'!$A$2:$C$22,3,0)</f>
        <v>Nigeria</v>
      </c>
      <c r="N421" t="str">
        <f>VLOOKUP(Table3[[#This Row],[Customer Code]],' Customers'!$A$2:$E$22,4,0)</f>
        <v>Africa</v>
      </c>
      <c r="O421" t="str">
        <f>VLOOKUP(L421,' Customers'!$A$2:$E$22,5,0)</f>
        <v>Female</v>
      </c>
    </row>
    <row r="422" spans="1:15" x14ac:dyDescent="0.2">
      <c r="A422" s="5">
        <v>44044</v>
      </c>
      <c r="B422" t="s">
        <v>57</v>
      </c>
      <c r="C422" t="s">
        <v>36</v>
      </c>
      <c r="D422" t="s">
        <v>108</v>
      </c>
      <c r="E422" t="str">
        <f>VLOOKUP(C422,Staff!$A$2:$C$11,2,0)</f>
        <v>Emilie</v>
      </c>
      <c r="F422">
        <v>1859</v>
      </c>
      <c r="G422" s="6">
        <v>1859</v>
      </c>
      <c r="H422" s="6">
        <f t="shared" si="18"/>
        <v>1</v>
      </c>
      <c r="I422" s="6">
        <v>371.8</v>
      </c>
      <c r="J422" s="6">
        <f t="shared" si="19"/>
        <v>1487.2</v>
      </c>
      <c r="K422" s="6">
        <f t="shared" si="20"/>
        <v>0.8</v>
      </c>
      <c r="L422" t="s">
        <v>37</v>
      </c>
      <c r="M422" t="str">
        <f>VLOOKUP(L422,' Customers'!$A$2:$C$22,3,0)</f>
        <v>Uganda</v>
      </c>
      <c r="N422" t="str">
        <f>VLOOKUP(Table3[[#This Row],[Customer Code]],' Customers'!$A$2:$E$22,4,0)</f>
        <v>Africa</v>
      </c>
      <c r="O422" t="str">
        <f>VLOOKUP(L422,' Customers'!$A$2:$E$22,5,0)</f>
        <v>Male</v>
      </c>
    </row>
    <row r="423" spans="1:15" x14ac:dyDescent="0.2">
      <c r="A423" s="5">
        <v>44105</v>
      </c>
      <c r="B423" t="s">
        <v>57</v>
      </c>
      <c r="C423" t="s">
        <v>12</v>
      </c>
      <c r="D423" t="s">
        <v>100</v>
      </c>
      <c r="E423" t="str">
        <f>VLOOKUP(C423,Staff!$A$2:$C$11,2,0)</f>
        <v>Mary</v>
      </c>
      <c r="F423">
        <v>2021</v>
      </c>
      <c r="G423" s="6">
        <v>2021</v>
      </c>
      <c r="H423" s="6">
        <f t="shared" si="18"/>
        <v>1</v>
      </c>
      <c r="I423" s="6">
        <v>404.2</v>
      </c>
      <c r="J423" s="6">
        <f t="shared" si="19"/>
        <v>1616.8</v>
      </c>
      <c r="K423" s="6">
        <f t="shared" si="20"/>
        <v>0.79999999999999993</v>
      </c>
      <c r="L423" t="s">
        <v>48</v>
      </c>
      <c r="M423" t="str">
        <f>VLOOKUP(L423,' Customers'!$A$2:$C$22,3,0)</f>
        <v>Nigeria</v>
      </c>
      <c r="N423" t="str">
        <f>VLOOKUP(Table3[[#This Row],[Customer Code]],' Customers'!$A$2:$E$22,4,0)</f>
        <v>Africa</v>
      </c>
      <c r="O423" t="str">
        <f>VLOOKUP(L423,' Customers'!$A$2:$E$22,5,0)</f>
        <v>Female</v>
      </c>
    </row>
    <row r="424" spans="1:15" x14ac:dyDescent="0.2">
      <c r="A424" s="5">
        <v>44136</v>
      </c>
      <c r="B424" t="s">
        <v>57</v>
      </c>
      <c r="C424" t="s">
        <v>24</v>
      </c>
      <c r="D424" t="s">
        <v>104</v>
      </c>
      <c r="E424" t="str">
        <f>VLOOKUP(C424,Staff!$A$2:$C$11,2,0)</f>
        <v>Cynthia</v>
      </c>
      <c r="F424">
        <v>2342</v>
      </c>
      <c r="G424" s="6">
        <v>2342</v>
      </c>
      <c r="H424" s="6">
        <f t="shared" si="18"/>
        <v>1</v>
      </c>
      <c r="I424" s="6">
        <v>468.4</v>
      </c>
      <c r="J424" s="6">
        <f t="shared" si="19"/>
        <v>1873.6</v>
      </c>
      <c r="K424" s="6">
        <f t="shared" si="20"/>
        <v>0.79999999999999993</v>
      </c>
      <c r="L424" t="s">
        <v>42</v>
      </c>
      <c r="M424" t="str">
        <f>VLOOKUP(L424,' Customers'!$A$2:$C$22,3,0)</f>
        <v>Brazil</v>
      </c>
      <c r="N424" t="str">
        <f>VLOOKUP(Table3[[#This Row],[Customer Code]],' Customers'!$A$2:$E$22,4,0)</f>
        <v>S. America</v>
      </c>
      <c r="O424" t="str">
        <f>VLOOKUP(L424,' Customers'!$A$2:$E$22,5,0)</f>
        <v>Female</v>
      </c>
    </row>
    <row r="425" spans="1:15" x14ac:dyDescent="0.2">
      <c r="A425" s="5">
        <v>43952</v>
      </c>
      <c r="B425" t="s">
        <v>57</v>
      </c>
      <c r="C425" t="s">
        <v>7</v>
      </c>
      <c r="D425" t="s">
        <v>62</v>
      </c>
      <c r="E425" t="str">
        <f>VLOOKUP(C425,Staff!$A$2:$C$11,2,0)</f>
        <v>Peter</v>
      </c>
      <c r="F425">
        <v>1460</v>
      </c>
      <c r="G425" s="6">
        <v>1460</v>
      </c>
      <c r="H425" s="6">
        <f t="shared" si="18"/>
        <v>1</v>
      </c>
      <c r="I425" s="6">
        <v>292</v>
      </c>
      <c r="J425" s="6">
        <f t="shared" si="19"/>
        <v>1168</v>
      </c>
      <c r="K425" s="6">
        <f t="shared" si="20"/>
        <v>0.8</v>
      </c>
      <c r="L425" t="s">
        <v>9</v>
      </c>
      <c r="M425" t="str">
        <f>VLOOKUP(L425,' Customers'!$A$2:$C$22,3,0)</f>
        <v>USA</v>
      </c>
      <c r="N425" t="str">
        <f>VLOOKUP(Table3[[#This Row],[Customer Code]],' Customers'!$A$2:$E$22,4,0)</f>
        <v>N. America</v>
      </c>
      <c r="O425" t="str">
        <f>VLOOKUP(L425,' Customers'!$A$2:$E$22,5,0)</f>
        <v>Male</v>
      </c>
    </row>
    <row r="426" spans="1:15" x14ac:dyDescent="0.2">
      <c r="A426" s="5">
        <v>44013</v>
      </c>
      <c r="B426" t="s">
        <v>57</v>
      </c>
      <c r="C426" t="s">
        <v>24</v>
      </c>
      <c r="D426" t="s">
        <v>104</v>
      </c>
      <c r="E426" t="str">
        <f>VLOOKUP(C426,Staff!$A$2:$C$11,2,0)</f>
        <v>Cynthia</v>
      </c>
      <c r="F426">
        <v>645</v>
      </c>
      <c r="G426" s="6">
        <v>645</v>
      </c>
      <c r="H426" s="6">
        <f t="shared" si="18"/>
        <v>1</v>
      </c>
      <c r="I426" s="6">
        <v>129</v>
      </c>
      <c r="J426" s="6">
        <f t="shared" si="19"/>
        <v>516</v>
      </c>
      <c r="K426" s="6">
        <f t="shared" si="20"/>
        <v>0.8</v>
      </c>
      <c r="L426" t="s">
        <v>42</v>
      </c>
      <c r="M426" t="str">
        <f>VLOOKUP(L426,' Customers'!$A$2:$C$22,3,0)</f>
        <v>Brazil</v>
      </c>
      <c r="N426" t="str">
        <f>VLOOKUP(Table3[[#This Row],[Customer Code]],' Customers'!$A$2:$E$22,4,0)</f>
        <v>S. America</v>
      </c>
      <c r="O426" t="str">
        <f>VLOOKUP(L426,' Customers'!$A$2:$E$22,5,0)</f>
        <v>Female</v>
      </c>
    </row>
    <row r="427" spans="1:15" x14ac:dyDescent="0.2">
      <c r="A427" s="5">
        <v>44166</v>
      </c>
      <c r="B427" t="s">
        <v>57</v>
      </c>
      <c r="C427" t="s">
        <v>28</v>
      </c>
      <c r="D427" t="s">
        <v>105</v>
      </c>
      <c r="E427" t="str">
        <f>VLOOKUP(C427,Staff!$A$2:$C$11,2,0)</f>
        <v>Angela</v>
      </c>
      <c r="F427">
        <v>711</v>
      </c>
      <c r="G427" s="6">
        <v>711</v>
      </c>
      <c r="H427" s="6">
        <f t="shared" si="18"/>
        <v>1</v>
      </c>
      <c r="I427" s="6">
        <v>142.19999999999999</v>
      </c>
      <c r="J427" s="6">
        <f t="shared" si="19"/>
        <v>568.79999999999995</v>
      </c>
      <c r="K427" s="6">
        <f t="shared" si="20"/>
        <v>0.79999999999999993</v>
      </c>
      <c r="L427" t="s">
        <v>29</v>
      </c>
      <c r="M427" t="str">
        <f>VLOOKUP(L427,' Customers'!$A$2:$C$22,3,0)</f>
        <v>Cameroon</v>
      </c>
      <c r="N427" t="str">
        <f>VLOOKUP(Table3[[#This Row],[Customer Code]],' Customers'!$A$2:$E$22,4,0)</f>
        <v>Africa</v>
      </c>
      <c r="O427" t="str">
        <f>VLOOKUP(L427,' Customers'!$A$2:$E$22,5,0)</f>
        <v>Male</v>
      </c>
    </row>
    <row r="428" spans="1:15" x14ac:dyDescent="0.2">
      <c r="A428" s="5">
        <v>43831</v>
      </c>
      <c r="B428" t="s">
        <v>57</v>
      </c>
      <c r="C428" t="s">
        <v>33</v>
      </c>
      <c r="D428" t="s">
        <v>66</v>
      </c>
      <c r="E428" t="str">
        <f>VLOOKUP(C428,Staff!$A$2:$C$11,2,0)</f>
        <v>Cassie</v>
      </c>
      <c r="F428">
        <v>766</v>
      </c>
      <c r="G428" s="6">
        <v>766</v>
      </c>
      <c r="H428" s="6">
        <f t="shared" si="18"/>
        <v>1</v>
      </c>
      <c r="I428" s="6">
        <v>153.19999999999999</v>
      </c>
      <c r="J428" s="6">
        <f t="shared" si="19"/>
        <v>612.79999999999995</v>
      </c>
      <c r="K428" s="6">
        <f t="shared" si="20"/>
        <v>0.79999999999999993</v>
      </c>
      <c r="L428" t="s">
        <v>34</v>
      </c>
      <c r="M428" t="str">
        <f>VLOOKUP(L428,' Customers'!$A$2:$C$22,3,0)</f>
        <v>USA</v>
      </c>
      <c r="N428" t="str">
        <f>VLOOKUP(Table3[[#This Row],[Customer Code]],' Customers'!$A$2:$E$22,4,0)</f>
        <v>N. America</v>
      </c>
      <c r="O428" t="str">
        <f>VLOOKUP(L428,' Customers'!$A$2:$E$22,5,0)</f>
        <v>Female</v>
      </c>
    </row>
    <row r="429" spans="1:15" x14ac:dyDescent="0.2">
      <c r="A429" s="5">
        <v>43922</v>
      </c>
      <c r="B429" t="s">
        <v>58</v>
      </c>
      <c r="C429" t="s">
        <v>20</v>
      </c>
      <c r="D429" t="s">
        <v>103</v>
      </c>
      <c r="E429" t="str">
        <f>VLOOKUP(C429,Staff!$A$2:$C$11,2,0)</f>
        <v>Nina</v>
      </c>
      <c r="F429">
        <v>1199</v>
      </c>
      <c r="G429" s="6">
        <v>1199</v>
      </c>
      <c r="H429" s="6">
        <f t="shared" si="18"/>
        <v>1</v>
      </c>
      <c r="I429" s="6">
        <v>239.8</v>
      </c>
      <c r="J429" s="6">
        <f t="shared" si="19"/>
        <v>959.2</v>
      </c>
      <c r="K429" s="6">
        <f t="shared" si="20"/>
        <v>0.8</v>
      </c>
      <c r="L429" t="s">
        <v>41</v>
      </c>
      <c r="M429" t="str">
        <f>VLOOKUP(L429,' Customers'!$A$2:$C$22,3,0)</f>
        <v>Nigeria</v>
      </c>
      <c r="N429" t="str">
        <f>VLOOKUP(Table3[[#This Row],[Customer Code]],' Customers'!$A$2:$E$22,4,0)</f>
        <v>Africa</v>
      </c>
      <c r="O429" t="str">
        <f>VLOOKUP(L429,' Customers'!$A$2:$E$22,5,0)</f>
        <v>Male</v>
      </c>
    </row>
    <row r="430" spans="1:15" x14ac:dyDescent="0.2">
      <c r="A430" s="5">
        <v>43922</v>
      </c>
      <c r="B430" t="s">
        <v>58</v>
      </c>
      <c r="C430" t="s">
        <v>7</v>
      </c>
      <c r="D430" t="s">
        <v>99</v>
      </c>
      <c r="E430" t="str">
        <f>VLOOKUP(C430,Staff!$A$2:$C$11,2,0)</f>
        <v>Peter</v>
      </c>
      <c r="F430">
        <v>4220</v>
      </c>
      <c r="G430" s="6">
        <v>21100</v>
      </c>
      <c r="H430" s="6">
        <f t="shared" si="18"/>
        <v>5</v>
      </c>
      <c r="I430" s="6">
        <v>9284</v>
      </c>
      <c r="J430" s="6">
        <f t="shared" si="19"/>
        <v>11816</v>
      </c>
      <c r="K430" s="6">
        <f t="shared" si="20"/>
        <v>2.8</v>
      </c>
      <c r="L430" t="s">
        <v>38</v>
      </c>
      <c r="M430" t="str">
        <f>VLOOKUP(L430,' Customers'!$A$2:$C$22,3,0)</f>
        <v>Japan</v>
      </c>
      <c r="N430" t="str">
        <f>VLOOKUP(Table3[[#This Row],[Customer Code]],' Customers'!$A$2:$E$22,4,0)</f>
        <v>Asia</v>
      </c>
      <c r="O430" t="str">
        <f>VLOOKUP(L430,' Customers'!$A$2:$E$22,5,0)</f>
        <v>Female</v>
      </c>
    </row>
    <row r="431" spans="1:15" x14ac:dyDescent="0.2">
      <c r="A431" s="5">
        <v>44013</v>
      </c>
      <c r="B431" t="s">
        <v>58</v>
      </c>
      <c r="C431" t="s">
        <v>28</v>
      </c>
      <c r="D431" t="s">
        <v>105</v>
      </c>
      <c r="E431" t="str">
        <f>VLOOKUP(C431,Staff!$A$2:$C$11,2,0)</f>
        <v>Angela</v>
      </c>
      <c r="F431">
        <v>1686</v>
      </c>
      <c r="G431" s="6">
        <v>8430</v>
      </c>
      <c r="H431" s="6">
        <f t="shared" si="18"/>
        <v>5</v>
      </c>
      <c r="I431" s="6">
        <v>3709.2</v>
      </c>
      <c r="J431" s="6">
        <f t="shared" si="19"/>
        <v>4720.8</v>
      </c>
      <c r="K431" s="6">
        <f t="shared" si="20"/>
        <v>2.8000000000000003</v>
      </c>
      <c r="L431" t="s">
        <v>43</v>
      </c>
      <c r="M431" t="str">
        <f>VLOOKUP(L431,' Customers'!$A$2:$C$22,3,0)</f>
        <v>Togo</v>
      </c>
      <c r="N431" t="str">
        <f>VLOOKUP(Table3[[#This Row],[Customer Code]],' Customers'!$A$2:$E$22,4,0)</f>
        <v>Africa</v>
      </c>
      <c r="O431" t="str">
        <f>VLOOKUP(L431,' Customers'!$A$2:$E$22,5,0)</f>
        <v>Male</v>
      </c>
    </row>
    <row r="432" spans="1:15" x14ac:dyDescent="0.2">
      <c r="A432" s="5">
        <v>43891</v>
      </c>
      <c r="B432" t="s">
        <v>58</v>
      </c>
      <c r="C432" t="s">
        <v>28</v>
      </c>
      <c r="D432" t="s">
        <v>105</v>
      </c>
      <c r="E432" t="str">
        <f>VLOOKUP(C432,Staff!$A$2:$C$11,2,0)</f>
        <v>Angela</v>
      </c>
      <c r="F432">
        <v>259</v>
      </c>
      <c r="G432" s="6">
        <v>1295</v>
      </c>
      <c r="H432" s="6">
        <f t="shared" si="18"/>
        <v>5</v>
      </c>
      <c r="I432" s="6">
        <v>569.79999999999995</v>
      </c>
      <c r="J432" s="6">
        <f t="shared" si="19"/>
        <v>725.2</v>
      </c>
      <c r="K432" s="6">
        <f t="shared" si="20"/>
        <v>2.8000000000000003</v>
      </c>
      <c r="L432" t="s">
        <v>43</v>
      </c>
      <c r="M432" t="str">
        <f>VLOOKUP(L432,' Customers'!$A$2:$C$22,3,0)</f>
        <v>Togo</v>
      </c>
      <c r="N432" t="str">
        <f>VLOOKUP(Table3[[#This Row],[Customer Code]],' Customers'!$A$2:$E$22,4,0)</f>
        <v>Africa</v>
      </c>
      <c r="O432" t="str">
        <f>VLOOKUP(L432,' Customers'!$A$2:$E$22,5,0)</f>
        <v>Male</v>
      </c>
    </row>
    <row r="433" spans="1:15" x14ac:dyDescent="0.2">
      <c r="A433" s="5">
        <v>43952</v>
      </c>
      <c r="B433" t="s">
        <v>58</v>
      </c>
      <c r="C433" t="s">
        <v>7</v>
      </c>
      <c r="D433" t="s">
        <v>99</v>
      </c>
      <c r="E433" t="str">
        <f>VLOOKUP(C433,Staff!$A$2:$C$11,2,0)</f>
        <v>Peter</v>
      </c>
      <c r="F433">
        <v>2276</v>
      </c>
      <c r="G433" s="6">
        <v>11380</v>
      </c>
      <c r="H433" s="6">
        <f t="shared" si="18"/>
        <v>5</v>
      </c>
      <c r="I433" s="6">
        <v>5007.2</v>
      </c>
      <c r="J433" s="6">
        <f t="shared" si="19"/>
        <v>6372.8</v>
      </c>
      <c r="K433" s="6">
        <f t="shared" si="20"/>
        <v>2.8000000000000003</v>
      </c>
      <c r="L433" t="s">
        <v>9</v>
      </c>
      <c r="M433" t="str">
        <f>VLOOKUP(L433,' Customers'!$A$2:$C$22,3,0)</f>
        <v>USA</v>
      </c>
      <c r="N433" t="str">
        <f>VLOOKUP(Table3[[#This Row],[Customer Code]],' Customers'!$A$2:$E$22,4,0)</f>
        <v>N. America</v>
      </c>
      <c r="O433" t="str">
        <f>VLOOKUP(L433,' Customers'!$A$2:$E$22,5,0)</f>
        <v>Male</v>
      </c>
    </row>
    <row r="434" spans="1:15" x14ac:dyDescent="0.2">
      <c r="A434" s="5">
        <v>44075</v>
      </c>
      <c r="B434" t="s">
        <v>58</v>
      </c>
      <c r="C434" t="s">
        <v>17</v>
      </c>
      <c r="D434" t="s">
        <v>101</v>
      </c>
      <c r="E434" t="str">
        <f>VLOOKUP(C434,Staff!$A$2:$C$11,2,0)</f>
        <v>Rachael</v>
      </c>
      <c r="F434">
        <v>1907</v>
      </c>
      <c r="G434" s="6">
        <v>9535</v>
      </c>
      <c r="H434" s="6">
        <f t="shared" si="18"/>
        <v>5</v>
      </c>
      <c r="I434" s="6">
        <v>4195.3999999999996</v>
      </c>
      <c r="J434" s="6">
        <f t="shared" si="19"/>
        <v>5339.6</v>
      </c>
      <c r="K434" s="6">
        <f t="shared" si="20"/>
        <v>2.8000000000000003</v>
      </c>
      <c r="L434" t="s">
        <v>40</v>
      </c>
      <c r="M434" t="str">
        <f>VLOOKUP(L434,' Customers'!$A$2:$C$22,3,0)</f>
        <v>USA</v>
      </c>
      <c r="N434" t="str">
        <f>VLOOKUP(Table3[[#This Row],[Customer Code]],' Customers'!$A$2:$E$22,4,0)</f>
        <v>N. America</v>
      </c>
      <c r="O434" t="str">
        <f>VLOOKUP(L434,' Customers'!$A$2:$E$22,5,0)</f>
        <v>Male</v>
      </c>
    </row>
    <row r="435" spans="1:15" x14ac:dyDescent="0.2">
      <c r="A435" s="5">
        <v>43862</v>
      </c>
      <c r="B435" t="s">
        <v>58</v>
      </c>
      <c r="C435" t="s">
        <v>28</v>
      </c>
      <c r="D435" t="s">
        <v>105</v>
      </c>
      <c r="E435" t="str">
        <f>VLOOKUP(C435,Staff!$A$2:$C$11,2,0)</f>
        <v>Angela</v>
      </c>
      <c r="F435">
        <v>1350</v>
      </c>
      <c r="G435" s="6">
        <v>6750</v>
      </c>
      <c r="H435" s="6">
        <f t="shared" si="18"/>
        <v>5</v>
      </c>
      <c r="I435" s="6">
        <v>2970</v>
      </c>
      <c r="J435" s="6">
        <f t="shared" si="19"/>
        <v>3780</v>
      </c>
      <c r="K435" s="6">
        <f t="shared" si="20"/>
        <v>2.8</v>
      </c>
      <c r="L435" t="s">
        <v>29</v>
      </c>
      <c r="M435" t="str">
        <f>VLOOKUP(L435,' Customers'!$A$2:$C$22,3,0)</f>
        <v>Cameroon</v>
      </c>
      <c r="N435" t="str">
        <f>VLOOKUP(Table3[[#This Row],[Customer Code]],' Customers'!$A$2:$E$22,4,0)</f>
        <v>Africa</v>
      </c>
      <c r="O435" t="str">
        <f>VLOOKUP(L435,' Customers'!$A$2:$E$22,5,0)</f>
        <v>Male</v>
      </c>
    </row>
    <row r="436" spans="1:15" x14ac:dyDescent="0.2">
      <c r="A436" s="5">
        <v>44166</v>
      </c>
      <c r="B436" t="s">
        <v>58</v>
      </c>
      <c r="C436" t="s">
        <v>12</v>
      </c>
      <c r="D436" t="s">
        <v>100</v>
      </c>
      <c r="E436" t="str">
        <f>VLOOKUP(C436,Staff!$A$2:$C$11,2,0)</f>
        <v>Mary</v>
      </c>
      <c r="F436">
        <v>1250</v>
      </c>
      <c r="G436" s="6">
        <v>6250</v>
      </c>
      <c r="H436" s="6">
        <f t="shared" si="18"/>
        <v>5</v>
      </c>
      <c r="I436" s="6">
        <v>2750</v>
      </c>
      <c r="J436" s="6">
        <f t="shared" si="19"/>
        <v>3500</v>
      </c>
      <c r="K436" s="6">
        <f t="shared" si="20"/>
        <v>2.8</v>
      </c>
      <c r="L436" t="s">
        <v>48</v>
      </c>
      <c r="M436" t="str">
        <f>VLOOKUP(L436,' Customers'!$A$2:$C$22,3,0)</f>
        <v>Nigeria</v>
      </c>
      <c r="N436" t="str">
        <f>VLOOKUP(Table3[[#This Row],[Customer Code]],' Customers'!$A$2:$E$22,4,0)</f>
        <v>Africa</v>
      </c>
      <c r="O436" t="str">
        <f>VLOOKUP(L436,' Customers'!$A$2:$E$22,5,0)</f>
        <v>Female</v>
      </c>
    </row>
    <row r="437" spans="1:15" x14ac:dyDescent="0.2">
      <c r="A437" s="5">
        <v>43983</v>
      </c>
      <c r="B437" t="s">
        <v>58</v>
      </c>
      <c r="C437" t="s">
        <v>31</v>
      </c>
      <c r="D437" t="s">
        <v>106</v>
      </c>
      <c r="E437" t="str">
        <f>VLOOKUP(C437,Staff!$A$2:$C$11,2,0)</f>
        <v>Robert</v>
      </c>
      <c r="F437">
        <v>1366</v>
      </c>
      <c r="G437" s="6">
        <v>6830</v>
      </c>
      <c r="H437" s="6">
        <f t="shared" si="18"/>
        <v>5</v>
      </c>
      <c r="I437" s="6">
        <v>3005.2</v>
      </c>
      <c r="J437" s="6">
        <f t="shared" si="19"/>
        <v>3824.8</v>
      </c>
      <c r="K437" s="6">
        <f t="shared" si="20"/>
        <v>2.8000000000000003</v>
      </c>
      <c r="L437" t="s">
        <v>44</v>
      </c>
      <c r="M437" t="str">
        <f>VLOOKUP(L437,' Customers'!$A$2:$C$22,3,0)</f>
        <v>USA</v>
      </c>
      <c r="N437" t="str">
        <f>VLOOKUP(Table3[[#This Row],[Customer Code]],' Customers'!$A$2:$E$22,4,0)</f>
        <v>N. America</v>
      </c>
      <c r="O437" t="str">
        <f>VLOOKUP(L437,' Customers'!$A$2:$E$22,5,0)</f>
        <v>Male</v>
      </c>
    </row>
    <row r="438" spans="1:15" x14ac:dyDescent="0.2">
      <c r="A438" s="5">
        <v>44136</v>
      </c>
      <c r="B438" t="s">
        <v>58</v>
      </c>
      <c r="C438" t="s">
        <v>12</v>
      </c>
      <c r="D438" t="s">
        <v>100</v>
      </c>
      <c r="E438" t="str">
        <f>VLOOKUP(C438,Staff!$A$2:$C$11,2,0)</f>
        <v>Mary</v>
      </c>
      <c r="F438">
        <v>1520</v>
      </c>
      <c r="G438" s="6">
        <v>7600</v>
      </c>
      <c r="H438" s="6">
        <f t="shared" si="18"/>
        <v>5</v>
      </c>
      <c r="I438" s="6">
        <v>3344</v>
      </c>
      <c r="J438" s="6">
        <f t="shared" si="19"/>
        <v>4256</v>
      </c>
      <c r="K438" s="6">
        <f t="shared" si="20"/>
        <v>2.8</v>
      </c>
      <c r="L438" t="s">
        <v>48</v>
      </c>
      <c r="M438" t="str">
        <f>VLOOKUP(L438,' Customers'!$A$2:$C$22,3,0)</f>
        <v>Nigeria</v>
      </c>
      <c r="N438" t="str">
        <f>VLOOKUP(Table3[[#This Row],[Customer Code]],' Customers'!$A$2:$E$22,4,0)</f>
        <v>Africa</v>
      </c>
      <c r="O438" t="str">
        <f>VLOOKUP(L438,' Customers'!$A$2:$E$22,5,0)</f>
        <v>Female</v>
      </c>
    </row>
    <row r="439" spans="1:15" x14ac:dyDescent="0.2">
      <c r="A439" s="5">
        <v>44166</v>
      </c>
      <c r="B439" t="s">
        <v>58</v>
      </c>
      <c r="C439" t="s">
        <v>7</v>
      </c>
      <c r="D439" t="s">
        <v>99</v>
      </c>
      <c r="E439" t="str">
        <f>VLOOKUP(C439,Staff!$A$2:$C$11,2,0)</f>
        <v>Peter</v>
      </c>
      <c r="F439">
        <v>711</v>
      </c>
      <c r="G439" s="6">
        <v>3555</v>
      </c>
      <c r="H439" s="6">
        <f t="shared" si="18"/>
        <v>5</v>
      </c>
      <c r="I439" s="6">
        <v>1564.2</v>
      </c>
      <c r="J439" s="6">
        <f t="shared" si="19"/>
        <v>1990.8</v>
      </c>
      <c r="K439" s="6">
        <f t="shared" si="20"/>
        <v>2.8</v>
      </c>
      <c r="L439" t="s">
        <v>38</v>
      </c>
      <c r="M439" t="str">
        <f>VLOOKUP(L439,' Customers'!$A$2:$C$22,3,0)</f>
        <v>Japan</v>
      </c>
      <c r="N439" t="str">
        <f>VLOOKUP(Table3[[#This Row],[Customer Code]],' Customers'!$A$2:$E$22,4,0)</f>
        <v>Asia</v>
      </c>
      <c r="O439" t="str">
        <f>VLOOKUP(L439,' Customers'!$A$2:$E$22,5,0)</f>
        <v>Female</v>
      </c>
    </row>
    <row r="440" spans="1:15" x14ac:dyDescent="0.2">
      <c r="A440" s="5">
        <v>44044</v>
      </c>
      <c r="B440" t="s">
        <v>58</v>
      </c>
      <c r="C440" t="s">
        <v>33</v>
      </c>
      <c r="D440" t="s">
        <v>107</v>
      </c>
      <c r="E440" t="str">
        <f>VLOOKUP(C440,Staff!$A$2:$C$11,2,0)</f>
        <v>Cassie</v>
      </c>
      <c r="F440">
        <v>2574</v>
      </c>
      <c r="G440" s="6">
        <v>12870</v>
      </c>
      <c r="H440" s="6">
        <f t="shared" si="18"/>
        <v>5</v>
      </c>
      <c r="I440" s="6">
        <v>5662.8</v>
      </c>
      <c r="J440" s="6">
        <f t="shared" si="19"/>
        <v>7207.2</v>
      </c>
      <c r="K440" s="6">
        <f t="shared" si="20"/>
        <v>2.8</v>
      </c>
      <c r="L440" t="s">
        <v>45</v>
      </c>
      <c r="M440" t="str">
        <f>VLOOKUP(L440,' Customers'!$A$2:$C$22,3,0)</f>
        <v>Brazil</v>
      </c>
      <c r="N440" t="str">
        <f>VLOOKUP(Table3[[#This Row],[Customer Code]],' Customers'!$A$2:$E$22,4,0)</f>
        <v>S. America</v>
      </c>
      <c r="O440" t="str">
        <f>VLOOKUP(L440,' Customers'!$A$2:$E$22,5,0)</f>
        <v>Female</v>
      </c>
    </row>
    <row r="441" spans="1:15" x14ac:dyDescent="0.2">
      <c r="A441" s="5">
        <v>44105</v>
      </c>
      <c r="B441" t="s">
        <v>58</v>
      </c>
      <c r="C441" t="s">
        <v>28</v>
      </c>
      <c r="D441" t="s">
        <v>65</v>
      </c>
      <c r="E441" t="str">
        <f>VLOOKUP(C441,Staff!$A$2:$C$11,2,0)</f>
        <v>Angela</v>
      </c>
      <c r="F441">
        <v>472</v>
      </c>
      <c r="G441" s="6">
        <v>2360</v>
      </c>
      <c r="H441" s="6">
        <f t="shared" si="18"/>
        <v>5</v>
      </c>
      <c r="I441" s="6">
        <v>1038.4000000000001</v>
      </c>
      <c r="J441" s="6">
        <f t="shared" si="19"/>
        <v>1321.6</v>
      </c>
      <c r="K441" s="6">
        <f t="shared" si="20"/>
        <v>2.8</v>
      </c>
      <c r="L441" t="s">
        <v>29</v>
      </c>
      <c r="M441" t="str">
        <f>VLOOKUP(L441,' Customers'!$A$2:$C$22,3,0)</f>
        <v>Cameroon</v>
      </c>
      <c r="N441" t="str">
        <f>VLOOKUP(Table3[[#This Row],[Customer Code]],' Customers'!$A$2:$E$22,4,0)</f>
        <v>Africa</v>
      </c>
      <c r="O441" t="str">
        <f>VLOOKUP(L441,' Customers'!$A$2:$E$22,5,0)</f>
        <v>Male</v>
      </c>
    </row>
    <row r="442" spans="1:15" x14ac:dyDescent="0.2">
      <c r="A442" s="5">
        <v>43831</v>
      </c>
      <c r="B442" t="s">
        <v>59</v>
      </c>
      <c r="C442" t="s">
        <v>17</v>
      </c>
      <c r="D442" t="s">
        <v>101</v>
      </c>
      <c r="E442" t="str">
        <f>VLOOKUP(C442,Staff!$A$2:$C$11,2,0)</f>
        <v>Rachael</v>
      </c>
      <c r="F442">
        <v>3165</v>
      </c>
      <c r="G442" s="6">
        <v>15825</v>
      </c>
      <c r="H442" s="6">
        <f t="shared" si="18"/>
        <v>5</v>
      </c>
      <c r="I442" s="6">
        <v>6963</v>
      </c>
      <c r="J442" s="6">
        <f t="shared" si="19"/>
        <v>8862</v>
      </c>
      <c r="K442" s="6">
        <f t="shared" si="20"/>
        <v>2.8</v>
      </c>
      <c r="L442" t="s">
        <v>40</v>
      </c>
      <c r="M442" t="str">
        <f>VLOOKUP(L442,' Customers'!$A$2:$C$22,3,0)</f>
        <v>USA</v>
      </c>
      <c r="N442" t="str">
        <f>VLOOKUP(Table3[[#This Row],[Customer Code]],' Customers'!$A$2:$E$22,4,0)</f>
        <v>N. America</v>
      </c>
      <c r="O442" t="str">
        <f>VLOOKUP(L442,' Customers'!$A$2:$E$22,5,0)</f>
        <v>Male</v>
      </c>
    </row>
    <row r="443" spans="1:15" x14ac:dyDescent="0.2">
      <c r="A443" s="5">
        <v>43831</v>
      </c>
      <c r="B443" t="s">
        <v>59</v>
      </c>
      <c r="C443" t="s">
        <v>7</v>
      </c>
      <c r="D443" t="s">
        <v>99</v>
      </c>
      <c r="E443" t="str">
        <f>VLOOKUP(C443,Staff!$A$2:$C$11,2,0)</f>
        <v>Peter</v>
      </c>
      <c r="F443">
        <v>1321</v>
      </c>
      <c r="G443" s="6">
        <v>5284</v>
      </c>
      <c r="H443" s="6">
        <f t="shared" si="18"/>
        <v>4</v>
      </c>
      <c r="I443" s="6">
        <v>1981.5</v>
      </c>
      <c r="J443" s="6">
        <f t="shared" si="19"/>
        <v>3302.5</v>
      </c>
      <c r="K443" s="6">
        <f t="shared" si="20"/>
        <v>2.5</v>
      </c>
      <c r="L443" t="s">
        <v>38</v>
      </c>
      <c r="M443" t="str">
        <f>VLOOKUP(L443,' Customers'!$A$2:$C$22,3,0)</f>
        <v>Japan</v>
      </c>
      <c r="N443" t="str">
        <f>VLOOKUP(Table3[[#This Row],[Customer Code]],' Customers'!$A$2:$E$22,4,0)</f>
        <v>Asia</v>
      </c>
      <c r="O443" t="str">
        <f>VLOOKUP(L443,' Customers'!$A$2:$E$22,5,0)</f>
        <v>Female</v>
      </c>
    </row>
    <row r="444" spans="1:15" x14ac:dyDescent="0.2">
      <c r="A444" s="5">
        <v>43983</v>
      </c>
      <c r="B444" t="s">
        <v>59</v>
      </c>
      <c r="C444" t="s">
        <v>12</v>
      </c>
      <c r="D444" t="s">
        <v>100</v>
      </c>
      <c r="E444" t="str">
        <f>VLOOKUP(C444,Staff!$A$2:$C$11,2,0)</f>
        <v>Mary</v>
      </c>
      <c r="F444">
        <v>888</v>
      </c>
      <c r="G444" s="6">
        <v>3552</v>
      </c>
      <c r="H444" s="6">
        <f t="shared" si="18"/>
        <v>4</v>
      </c>
      <c r="I444" s="6">
        <v>1332</v>
      </c>
      <c r="J444" s="6">
        <f t="shared" si="19"/>
        <v>2220</v>
      </c>
      <c r="K444" s="6">
        <f t="shared" si="20"/>
        <v>2.5</v>
      </c>
      <c r="L444" t="s">
        <v>48</v>
      </c>
      <c r="M444" t="str">
        <f>VLOOKUP(L444,' Customers'!$A$2:$C$22,3,0)</f>
        <v>Nigeria</v>
      </c>
      <c r="N444" t="str">
        <f>VLOOKUP(Table3[[#This Row],[Customer Code]],' Customers'!$A$2:$E$22,4,0)</f>
        <v>Africa</v>
      </c>
      <c r="O444" t="str">
        <f>VLOOKUP(L444,' Customers'!$A$2:$E$22,5,0)</f>
        <v>Female</v>
      </c>
    </row>
    <row r="445" spans="1:15" x14ac:dyDescent="0.2">
      <c r="A445" s="5">
        <v>44166</v>
      </c>
      <c r="B445" t="s">
        <v>59</v>
      </c>
      <c r="C445" t="s">
        <v>7</v>
      </c>
      <c r="D445" t="s">
        <v>99</v>
      </c>
      <c r="E445" t="str">
        <f>VLOOKUP(C445,Staff!$A$2:$C$11,2,0)</f>
        <v>Peter</v>
      </c>
      <c r="F445">
        <v>1513</v>
      </c>
      <c r="G445" s="6">
        <v>6052</v>
      </c>
      <c r="H445" s="6">
        <f t="shared" si="18"/>
        <v>4</v>
      </c>
      <c r="I445" s="6">
        <v>2269.5</v>
      </c>
      <c r="J445" s="6">
        <f t="shared" si="19"/>
        <v>3782.5</v>
      </c>
      <c r="K445" s="6">
        <f t="shared" si="20"/>
        <v>2.5</v>
      </c>
      <c r="L445" t="s">
        <v>47</v>
      </c>
      <c r="M445" t="str">
        <f>VLOOKUP(L445,' Customers'!$A$2:$C$22,3,0)</f>
        <v>Holland</v>
      </c>
      <c r="N445" t="str">
        <f>VLOOKUP(Table3[[#This Row],[Customer Code]],' Customers'!$A$2:$E$22,4,0)</f>
        <v>Europe</v>
      </c>
      <c r="O445" t="str">
        <f>VLOOKUP(L445,' Customers'!$A$2:$E$22,5,0)</f>
        <v>Male</v>
      </c>
    </row>
    <row r="446" spans="1:15" x14ac:dyDescent="0.2">
      <c r="A446" s="5">
        <v>43922</v>
      </c>
      <c r="B446" t="s">
        <v>59</v>
      </c>
      <c r="C446" t="s">
        <v>17</v>
      </c>
      <c r="D446" t="s">
        <v>101</v>
      </c>
      <c r="E446" t="str">
        <f>VLOOKUP(C446,Staff!$A$2:$C$11,2,0)</f>
        <v>Rachael</v>
      </c>
      <c r="F446">
        <v>2580</v>
      </c>
      <c r="G446" s="6">
        <v>10320</v>
      </c>
      <c r="H446" s="6">
        <f t="shared" si="18"/>
        <v>4</v>
      </c>
      <c r="I446" s="6">
        <v>3870</v>
      </c>
      <c r="J446" s="6">
        <f t="shared" si="19"/>
        <v>6450</v>
      </c>
      <c r="K446" s="6">
        <f t="shared" si="20"/>
        <v>2.5</v>
      </c>
      <c r="L446" t="s">
        <v>18</v>
      </c>
      <c r="M446" t="str">
        <f>VLOOKUP(L446,' Customers'!$A$2:$C$22,3,0)</f>
        <v>Cameroon</v>
      </c>
      <c r="N446" t="str">
        <f>VLOOKUP(Table3[[#This Row],[Customer Code]],' Customers'!$A$2:$E$22,4,0)</f>
        <v>Africa</v>
      </c>
      <c r="O446" t="str">
        <f>VLOOKUP(L446,' Customers'!$A$2:$E$22,5,0)</f>
        <v>Female</v>
      </c>
    </row>
    <row r="447" spans="1:15" x14ac:dyDescent="0.2">
      <c r="A447" s="5">
        <v>43983</v>
      </c>
      <c r="B447" t="s">
        <v>59</v>
      </c>
      <c r="C447" t="s">
        <v>28</v>
      </c>
      <c r="D447" t="s">
        <v>105</v>
      </c>
      <c r="E447" t="str">
        <f>VLOOKUP(C447,Staff!$A$2:$C$11,2,0)</f>
        <v>Angela</v>
      </c>
      <c r="F447">
        <v>689</v>
      </c>
      <c r="G447" s="6">
        <v>2756</v>
      </c>
      <c r="H447" s="6">
        <f t="shared" si="18"/>
        <v>4</v>
      </c>
      <c r="I447" s="6">
        <v>1033.5</v>
      </c>
      <c r="J447" s="6">
        <f t="shared" si="19"/>
        <v>1722.5</v>
      </c>
      <c r="K447" s="6">
        <f t="shared" si="20"/>
        <v>2.5</v>
      </c>
      <c r="L447" t="s">
        <v>29</v>
      </c>
      <c r="M447" t="str">
        <f>VLOOKUP(L447,' Customers'!$A$2:$C$22,3,0)</f>
        <v>Cameroon</v>
      </c>
      <c r="N447" t="str">
        <f>VLOOKUP(Table3[[#This Row],[Customer Code]],' Customers'!$A$2:$E$22,4,0)</f>
        <v>Africa</v>
      </c>
      <c r="O447" t="str">
        <f>VLOOKUP(L447,' Customers'!$A$2:$E$22,5,0)</f>
        <v>Male</v>
      </c>
    </row>
    <row r="448" spans="1:15" x14ac:dyDescent="0.2">
      <c r="A448" s="5">
        <v>44105</v>
      </c>
      <c r="B448" t="s">
        <v>59</v>
      </c>
      <c r="C448" t="s">
        <v>24</v>
      </c>
      <c r="D448" t="s">
        <v>104</v>
      </c>
      <c r="E448" t="str">
        <f>VLOOKUP(C448,Staff!$A$2:$C$11,2,0)</f>
        <v>Cynthia</v>
      </c>
      <c r="F448">
        <v>2021</v>
      </c>
      <c r="G448" s="6">
        <v>8084</v>
      </c>
      <c r="H448" s="6">
        <f t="shared" si="18"/>
        <v>4</v>
      </c>
      <c r="I448" s="6">
        <v>3031.5</v>
      </c>
      <c r="J448" s="6">
        <f t="shared" si="19"/>
        <v>5052.5</v>
      </c>
      <c r="K448" s="6">
        <f t="shared" si="20"/>
        <v>2.5</v>
      </c>
      <c r="L448" t="s">
        <v>25</v>
      </c>
      <c r="M448" t="str">
        <f>VLOOKUP(L448,' Customers'!$A$2:$C$22,3,0)</f>
        <v>Japan</v>
      </c>
      <c r="N448" t="str">
        <f>VLOOKUP(Table3[[#This Row],[Customer Code]],' Customers'!$A$2:$E$22,4,0)</f>
        <v>Asia</v>
      </c>
      <c r="O448" t="str">
        <f>VLOOKUP(L448,' Customers'!$A$2:$E$22,5,0)</f>
        <v>Female</v>
      </c>
    </row>
    <row r="449" spans="1:15" x14ac:dyDescent="0.2">
      <c r="A449" s="5">
        <v>43862</v>
      </c>
      <c r="B449" t="s">
        <v>59</v>
      </c>
      <c r="C449" t="s">
        <v>7</v>
      </c>
      <c r="D449" t="s">
        <v>99</v>
      </c>
      <c r="E449" t="str">
        <f>VLOOKUP(C449,Staff!$A$2:$C$11,2,0)</f>
        <v>Peter</v>
      </c>
      <c r="F449">
        <v>1116</v>
      </c>
      <c r="G449" s="6">
        <v>4464</v>
      </c>
      <c r="H449" s="6">
        <f t="shared" si="18"/>
        <v>4</v>
      </c>
      <c r="I449" s="6">
        <v>1674</v>
      </c>
      <c r="J449" s="6">
        <f t="shared" si="19"/>
        <v>2790</v>
      </c>
      <c r="K449" s="6">
        <f t="shared" si="20"/>
        <v>2.5</v>
      </c>
      <c r="L449" t="s">
        <v>9</v>
      </c>
      <c r="M449" t="str">
        <f>VLOOKUP(L449,' Customers'!$A$2:$C$22,3,0)</f>
        <v>USA</v>
      </c>
      <c r="N449" t="str">
        <f>VLOOKUP(Table3[[#This Row],[Customer Code]],' Customers'!$A$2:$E$22,4,0)</f>
        <v>N. America</v>
      </c>
      <c r="O449" t="str">
        <f>VLOOKUP(L449,' Customers'!$A$2:$E$22,5,0)</f>
        <v>Male</v>
      </c>
    </row>
    <row r="450" spans="1:15" x14ac:dyDescent="0.2">
      <c r="A450" s="5">
        <v>43952</v>
      </c>
      <c r="B450" t="s">
        <v>59</v>
      </c>
      <c r="C450" t="s">
        <v>20</v>
      </c>
      <c r="D450" t="s">
        <v>103</v>
      </c>
      <c r="E450" t="str">
        <f>VLOOKUP(C450,Staff!$A$2:$C$11,2,0)</f>
        <v>Nina</v>
      </c>
      <c r="F450">
        <v>663</v>
      </c>
      <c r="G450" s="6">
        <v>2652</v>
      </c>
      <c r="H450" s="6">
        <f t="shared" si="18"/>
        <v>4</v>
      </c>
      <c r="I450" s="6">
        <v>994.5</v>
      </c>
      <c r="J450" s="6">
        <f t="shared" si="19"/>
        <v>1657.5</v>
      </c>
      <c r="K450" s="6">
        <f t="shared" si="20"/>
        <v>2.5</v>
      </c>
      <c r="L450" t="s">
        <v>41</v>
      </c>
      <c r="M450" t="str">
        <f>VLOOKUP(L450,' Customers'!$A$2:$C$22,3,0)</f>
        <v>Nigeria</v>
      </c>
      <c r="N450" t="str">
        <f>VLOOKUP(Table3[[#This Row],[Customer Code]],' Customers'!$A$2:$E$22,4,0)</f>
        <v>Africa</v>
      </c>
      <c r="O450" t="str">
        <f>VLOOKUP(L450,' Customers'!$A$2:$E$22,5,0)</f>
        <v>Male</v>
      </c>
    </row>
    <row r="451" spans="1:15" x14ac:dyDescent="0.2">
      <c r="A451" s="5">
        <v>44075</v>
      </c>
      <c r="B451" t="s">
        <v>59</v>
      </c>
      <c r="C451" t="s">
        <v>33</v>
      </c>
      <c r="D451" t="s">
        <v>107</v>
      </c>
      <c r="E451" t="str">
        <f>VLOOKUP(C451,Staff!$A$2:$C$11,2,0)</f>
        <v>Cassie</v>
      </c>
      <c r="F451">
        <v>1580</v>
      </c>
      <c r="G451" s="6">
        <v>6320</v>
      </c>
      <c r="H451" s="6">
        <f t="shared" ref="H451:H514" si="21">G451/F451</f>
        <v>4</v>
      </c>
      <c r="I451" s="6">
        <v>2370</v>
      </c>
      <c r="J451" s="6">
        <f t="shared" ref="J451:J514" si="22">G451-I451</f>
        <v>3950</v>
      </c>
      <c r="K451" s="6">
        <f t="shared" ref="K451:K514" si="23">J451/F451</f>
        <v>2.5</v>
      </c>
      <c r="L451" t="s">
        <v>34</v>
      </c>
      <c r="M451" t="str">
        <f>VLOOKUP(L451,' Customers'!$A$2:$C$22,3,0)</f>
        <v>USA</v>
      </c>
      <c r="N451" t="str">
        <f>VLOOKUP(Table3[[#This Row],[Customer Code]],' Customers'!$A$2:$E$22,4,0)</f>
        <v>N. America</v>
      </c>
      <c r="O451" t="str">
        <f>VLOOKUP(L451,' Customers'!$A$2:$E$22,5,0)</f>
        <v>Female</v>
      </c>
    </row>
    <row r="452" spans="1:15" x14ac:dyDescent="0.2">
      <c r="A452" s="5">
        <v>43891</v>
      </c>
      <c r="B452" t="s">
        <v>59</v>
      </c>
      <c r="C452" t="s">
        <v>7</v>
      </c>
      <c r="D452" t="s">
        <v>99</v>
      </c>
      <c r="E452" t="str">
        <f>VLOOKUP(C452,Staff!$A$2:$C$11,2,0)</f>
        <v>Peter</v>
      </c>
      <c r="F452">
        <v>792</v>
      </c>
      <c r="G452" s="6">
        <v>3168</v>
      </c>
      <c r="H452" s="6">
        <f t="shared" si="21"/>
        <v>4</v>
      </c>
      <c r="I452" s="6">
        <v>1188</v>
      </c>
      <c r="J452" s="6">
        <f t="shared" si="22"/>
        <v>1980</v>
      </c>
      <c r="K452" s="6">
        <f t="shared" si="23"/>
        <v>2.5</v>
      </c>
      <c r="L452" t="s">
        <v>38</v>
      </c>
      <c r="M452" t="str">
        <f>VLOOKUP(L452,' Customers'!$A$2:$C$22,3,0)</f>
        <v>Japan</v>
      </c>
      <c r="N452" t="str">
        <f>VLOOKUP(Table3[[#This Row],[Customer Code]],' Customers'!$A$2:$E$22,4,0)</f>
        <v>Asia</v>
      </c>
      <c r="O452" t="str">
        <f>VLOOKUP(L452,' Customers'!$A$2:$E$22,5,0)</f>
        <v>Female</v>
      </c>
    </row>
    <row r="453" spans="1:15" x14ac:dyDescent="0.2">
      <c r="A453" s="5">
        <v>44013</v>
      </c>
      <c r="B453" t="s">
        <v>59</v>
      </c>
      <c r="C453" t="s">
        <v>17</v>
      </c>
      <c r="D453" t="s">
        <v>101</v>
      </c>
      <c r="E453" t="str">
        <f>VLOOKUP(C453,Staff!$A$2:$C$11,2,0)</f>
        <v>Rachael</v>
      </c>
      <c r="F453">
        <v>2811</v>
      </c>
      <c r="G453" s="6">
        <v>11244</v>
      </c>
      <c r="H453" s="6">
        <f t="shared" si="21"/>
        <v>4</v>
      </c>
      <c r="I453" s="6">
        <v>4216.5</v>
      </c>
      <c r="J453" s="6">
        <f t="shared" si="22"/>
        <v>7027.5</v>
      </c>
      <c r="K453" s="6">
        <f t="shared" si="23"/>
        <v>2.5</v>
      </c>
      <c r="L453" t="s">
        <v>40</v>
      </c>
      <c r="M453" t="str">
        <f>VLOOKUP(L453,' Customers'!$A$2:$C$22,3,0)</f>
        <v>USA</v>
      </c>
      <c r="N453" t="str">
        <f>VLOOKUP(Table3[[#This Row],[Customer Code]],' Customers'!$A$2:$E$22,4,0)</f>
        <v>N. America</v>
      </c>
      <c r="O453" t="str">
        <f>VLOOKUP(L453,' Customers'!$A$2:$E$22,5,0)</f>
        <v>Male</v>
      </c>
    </row>
    <row r="454" spans="1:15" x14ac:dyDescent="0.2">
      <c r="A454" s="5">
        <v>44166</v>
      </c>
      <c r="B454" t="s">
        <v>59</v>
      </c>
      <c r="C454" t="s">
        <v>33</v>
      </c>
      <c r="D454" t="s">
        <v>107</v>
      </c>
      <c r="E454" t="str">
        <f>VLOOKUP(C454,Staff!$A$2:$C$11,2,0)</f>
        <v>Cassie</v>
      </c>
      <c r="F454">
        <v>280</v>
      </c>
      <c r="G454" s="6">
        <v>1120</v>
      </c>
      <c r="H454" s="6">
        <f t="shared" si="21"/>
        <v>4</v>
      </c>
      <c r="I454" s="6">
        <v>420</v>
      </c>
      <c r="J454" s="6">
        <f t="shared" si="22"/>
        <v>700</v>
      </c>
      <c r="K454" s="6">
        <f t="shared" si="23"/>
        <v>2.5</v>
      </c>
      <c r="L454" t="s">
        <v>45</v>
      </c>
      <c r="M454" t="str">
        <f>VLOOKUP(L454,' Customers'!$A$2:$C$22,3,0)</f>
        <v>Brazil</v>
      </c>
      <c r="N454" t="str">
        <f>VLOOKUP(Table3[[#This Row],[Customer Code]],' Customers'!$A$2:$E$22,4,0)</f>
        <v>S. America</v>
      </c>
      <c r="O454" t="str">
        <f>VLOOKUP(L454,' Customers'!$A$2:$E$22,5,0)</f>
        <v>Female</v>
      </c>
    </row>
    <row r="455" spans="1:15" x14ac:dyDescent="0.2">
      <c r="A455" s="5">
        <v>44136</v>
      </c>
      <c r="B455" t="s">
        <v>59</v>
      </c>
      <c r="C455" t="s">
        <v>31</v>
      </c>
      <c r="D455" t="s">
        <v>106</v>
      </c>
      <c r="E455" t="str">
        <f>VLOOKUP(C455,Staff!$A$2:$C$11,2,0)</f>
        <v>Robert</v>
      </c>
      <c r="F455">
        <v>1513</v>
      </c>
      <c r="G455" s="6">
        <v>6052</v>
      </c>
      <c r="H455" s="6">
        <f t="shared" si="21"/>
        <v>4</v>
      </c>
      <c r="I455" s="6">
        <v>2269.5</v>
      </c>
      <c r="J455" s="6">
        <f t="shared" si="22"/>
        <v>3782.5</v>
      </c>
      <c r="K455" s="6">
        <f t="shared" si="23"/>
        <v>2.5</v>
      </c>
      <c r="L455" t="s">
        <v>44</v>
      </c>
      <c r="M455" t="str">
        <f>VLOOKUP(L455,' Customers'!$A$2:$C$22,3,0)</f>
        <v>USA</v>
      </c>
      <c r="N455" t="str">
        <f>VLOOKUP(Table3[[#This Row],[Customer Code]],' Customers'!$A$2:$E$22,4,0)</f>
        <v>N. America</v>
      </c>
      <c r="O455" t="str">
        <f>VLOOKUP(L455,' Customers'!$A$2:$E$22,5,0)</f>
        <v>Male</v>
      </c>
    </row>
    <row r="456" spans="1:15" x14ac:dyDescent="0.2">
      <c r="A456" s="5">
        <v>44044</v>
      </c>
      <c r="B456" t="s">
        <v>59</v>
      </c>
      <c r="C456" t="s">
        <v>31</v>
      </c>
      <c r="D456" t="s">
        <v>106</v>
      </c>
      <c r="E456" t="str">
        <f>VLOOKUP(C456,Staff!$A$2:$C$11,2,0)</f>
        <v>Robert</v>
      </c>
      <c r="F456">
        <v>2767</v>
      </c>
      <c r="G456" s="6">
        <v>11068</v>
      </c>
      <c r="H456" s="6">
        <f t="shared" si="21"/>
        <v>4</v>
      </c>
      <c r="I456" s="6">
        <v>4150.5</v>
      </c>
      <c r="J456" s="6">
        <f t="shared" si="22"/>
        <v>6917.5</v>
      </c>
      <c r="K456" s="6">
        <f t="shared" si="23"/>
        <v>2.5</v>
      </c>
      <c r="L456" t="s">
        <v>32</v>
      </c>
      <c r="M456" t="str">
        <f>VLOOKUP(L456,' Customers'!$A$2:$C$22,3,0)</f>
        <v>Togo</v>
      </c>
      <c r="N456" t="str">
        <f>VLOOKUP(Table3[[#This Row],[Customer Code]],' Customers'!$A$2:$E$22,4,0)</f>
        <v>Africa</v>
      </c>
      <c r="O456" t="str">
        <f>VLOOKUP(L456,' Customers'!$A$2:$E$22,5,0)</f>
        <v>Male</v>
      </c>
    </row>
    <row r="457" spans="1:15" x14ac:dyDescent="0.2">
      <c r="A457" s="5">
        <v>44105</v>
      </c>
      <c r="B457" t="s">
        <v>60</v>
      </c>
      <c r="C457" t="s">
        <v>12</v>
      </c>
      <c r="D457" t="s">
        <v>100</v>
      </c>
      <c r="E457" t="str">
        <f>VLOOKUP(C457,Staff!$A$2:$C$11,2,0)</f>
        <v>Mary</v>
      </c>
      <c r="F457">
        <v>1085</v>
      </c>
      <c r="G457" s="6">
        <v>4340</v>
      </c>
      <c r="H457" s="6">
        <f t="shared" si="21"/>
        <v>4</v>
      </c>
      <c r="I457" s="6">
        <v>1627.5</v>
      </c>
      <c r="J457" s="6">
        <f t="shared" si="22"/>
        <v>2712.5</v>
      </c>
      <c r="K457" s="6">
        <f t="shared" si="23"/>
        <v>2.5</v>
      </c>
      <c r="L457" t="s">
        <v>39</v>
      </c>
      <c r="M457" t="str">
        <f>VLOOKUP(L457,' Customers'!$A$2:$C$22,3,0)</f>
        <v>Cameroon</v>
      </c>
      <c r="N457" t="str">
        <f>VLOOKUP(Table3[[#This Row],[Customer Code]],' Customers'!$A$2:$E$22,4,0)</f>
        <v>Africa</v>
      </c>
      <c r="O457" t="str">
        <f>VLOOKUP(L457,' Customers'!$A$2:$E$22,5,0)</f>
        <v>Male</v>
      </c>
    </row>
    <row r="458" spans="1:15" x14ac:dyDescent="0.2">
      <c r="A458" s="5">
        <v>43922</v>
      </c>
      <c r="B458" t="s">
        <v>60</v>
      </c>
      <c r="C458" t="s">
        <v>31</v>
      </c>
      <c r="D458" t="s">
        <v>106</v>
      </c>
      <c r="E458" t="str">
        <f>VLOOKUP(C458,Staff!$A$2:$C$11,2,0)</f>
        <v>Robert</v>
      </c>
      <c r="F458">
        <v>2838</v>
      </c>
      <c r="G458" s="6">
        <v>8514</v>
      </c>
      <c r="H458" s="6">
        <f t="shared" si="21"/>
        <v>3</v>
      </c>
      <c r="I458" s="6">
        <v>3547.5</v>
      </c>
      <c r="J458" s="6">
        <f t="shared" si="22"/>
        <v>4966.5</v>
      </c>
      <c r="K458" s="6">
        <f t="shared" si="23"/>
        <v>1.75</v>
      </c>
      <c r="L458" t="s">
        <v>32</v>
      </c>
      <c r="M458" t="str">
        <f>VLOOKUP(L458,' Customers'!$A$2:$C$22,3,0)</f>
        <v>Togo</v>
      </c>
      <c r="N458" t="str">
        <f>VLOOKUP(Table3[[#This Row],[Customer Code]],' Customers'!$A$2:$E$22,4,0)</f>
        <v>Africa</v>
      </c>
      <c r="O458" t="str">
        <f>VLOOKUP(L458,' Customers'!$A$2:$E$22,5,0)</f>
        <v>Male</v>
      </c>
    </row>
    <row r="459" spans="1:15" x14ac:dyDescent="0.2">
      <c r="A459" s="5">
        <v>43983</v>
      </c>
      <c r="B459" t="s">
        <v>60</v>
      </c>
      <c r="C459" t="s">
        <v>12</v>
      </c>
      <c r="D459" t="s">
        <v>100</v>
      </c>
      <c r="E459" t="str">
        <f>VLOOKUP(C459,Staff!$A$2:$C$11,2,0)</f>
        <v>Mary</v>
      </c>
      <c r="F459">
        <v>888</v>
      </c>
      <c r="G459" s="6">
        <v>2664</v>
      </c>
      <c r="H459" s="6">
        <f t="shared" si="21"/>
        <v>3</v>
      </c>
      <c r="I459" s="6">
        <v>1110</v>
      </c>
      <c r="J459" s="6">
        <f t="shared" si="22"/>
        <v>1554</v>
      </c>
      <c r="K459" s="6">
        <f t="shared" si="23"/>
        <v>1.75</v>
      </c>
      <c r="L459" t="s">
        <v>14</v>
      </c>
      <c r="M459" t="str">
        <f>VLOOKUP(L459,' Customers'!$A$2:$C$22,3,0)</f>
        <v>Togo</v>
      </c>
      <c r="N459" t="str">
        <f>VLOOKUP(Table3[[#This Row],[Customer Code]],' Customers'!$A$2:$E$22,4,0)</f>
        <v>Africa</v>
      </c>
      <c r="O459" t="str">
        <f>VLOOKUP(L459,' Customers'!$A$2:$E$22,5,0)</f>
        <v>Male</v>
      </c>
    </row>
    <row r="460" spans="1:15" x14ac:dyDescent="0.2">
      <c r="A460" s="5">
        <v>43891</v>
      </c>
      <c r="B460" t="s">
        <v>60</v>
      </c>
      <c r="C460" t="s">
        <v>36</v>
      </c>
      <c r="D460" t="s">
        <v>108</v>
      </c>
      <c r="E460" t="str">
        <f>VLOOKUP(C460,Staff!$A$2:$C$11,2,0)</f>
        <v>Emilie</v>
      </c>
      <c r="F460">
        <v>263</v>
      </c>
      <c r="G460" s="6">
        <v>789</v>
      </c>
      <c r="H460" s="6">
        <f t="shared" si="21"/>
        <v>3</v>
      </c>
      <c r="I460" s="6">
        <v>328.75</v>
      </c>
      <c r="J460" s="6">
        <f t="shared" si="22"/>
        <v>460.25</v>
      </c>
      <c r="K460" s="6">
        <f t="shared" si="23"/>
        <v>1.75</v>
      </c>
      <c r="L460" t="s">
        <v>37</v>
      </c>
      <c r="M460" t="str">
        <f>VLOOKUP(L460,' Customers'!$A$2:$C$22,3,0)</f>
        <v>Uganda</v>
      </c>
      <c r="N460" t="str">
        <f>VLOOKUP(Table3[[#This Row],[Customer Code]],' Customers'!$A$2:$E$22,4,0)</f>
        <v>Africa</v>
      </c>
      <c r="O460" t="str">
        <f>VLOOKUP(L460,' Customers'!$A$2:$E$22,5,0)</f>
        <v>Male</v>
      </c>
    </row>
    <row r="461" spans="1:15" x14ac:dyDescent="0.2">
      <c r="A461" s="5">
        <v>44075</v>
      </c>
      <c r="B461" t="s">
        <v>60</v>
      </c>
      <c r="C461" t="s">
        <v>7</v>
      </c>
      <c r="D461" t="s">
        <v>99</v>
      </c>
      <c r="E461" t="str">
        <f>VLOOKUP(C461,Staff!$A$2:$C$11,2,0)</f>
        <v>Peter</v>
      </c>
      <c r="F461">
        <v>986</v>
      </c>
      <c r="G461" s="6">
        <v>2958</v>
      </c>
      <c r="H461" s="6">
        <f t="shared" si="21"/>
        <v>3</v>
      </c>
      <c r="I461" s="6">
        <v>1232.5</v>
      </c>
      <c r="J461" s="6">
        <f t="shared" si="22"/>
        <v>1725.5</v>
      </c>
      <c r="K461" s="6">
        <f t="shared" si="23"/>
        <v>1.75</v>
      </c>
      <c r="L461" t="s">
        <v>47</v>
      </c>
      <c r="M461" t="str">
        <f>VLOOKUP(L461,' Customers'!$A$2:$C$22,3,0)</f>
        <v>Holland</v>
      </c>
      <c r="N461" t="str">
        <f>VLOOKUP(Table3[[#This Row],[Customer Code]],' Customers'!$A$2:$E$22,4,0)</f>
        <v>Europe</v>
      </c>
      <c r="O461" t="str">
        <f>VLOOKUP(L461,' Customers'!$A$2:$E$22,5,0)</f>
        <v>Male</v>
      </c>
    </row>
    <row r="462" spans="1:15" x14ac:dyDescent="0.2">
      <c r="A462" s="5">
        <v>44105</v>
      </c>
      <c r="B462" t="s">
        <v>60</v>
      </c>
      <c r="C462" t="s">
        <v>12</v>
      </c>
      <c r="D462" t="s">
        <v>100</v>
      </c>
      <c r="E462" t="str">
        <f>VLOOKUP(C462,Staff!$A$2:$C$11,2,0)</f>
        <v>Mary</v>
      </c>
      <c r="F462">
        <v>2877</v>
      </c>
      <c r="G462" s="6">
        <v>8631</v>
      </c>
      <c r="H462" s="6">
        <f t="shared" si="21"/>
        <v>3</v>
      </c>
      <c r="I462" s="6">
        <v>3596.25</v>
      </c>
      <c r="J462" s="6">
        <f t="shared" si="22"/>
        <v>5034.75</v>
      </c>
      <c r="K462" s="6">
        <f t="shared" si="23"/>
        <v>1.75</v>
      </c>
      <c r="L462" t="s">
        <v>39</v>
      </c>
      <c r="M462" t="str">
        <f>VLOOKUP(L462,' Customers'!$A$2:$C$22,3,0)</f>
        <v>Cameroon</v>
      </c>
      <c r="N462" t="str">
        <f>VLOOKUP(Table3[[#This Row],[Customer Code]],' Customers'!$A$2:$E$22,4,0)</f>
        <v>Africa</v>
      </c>
      <c r="O462" t="str">
        <f>VLOOKUP(L462,' Customers'!$A$2:$E$22,5,0)</f>
        <v>Male</v>
      </c>
    </row>
    <row r="463" spans="1:15" x14ac:dyDescent="0.2">
      <c r="A463" s="5">
        <v>43983</v>
      </c>
      <c r="B463" t="s">
        <v>60</v>
      </c>
      <c r="C463" t="s">
        <v>12</v>
      </c>
      <c r="D463" t="s">
        <v>100</v>
      </c>
      <c r="E463" t="str">
        <f>VLOOKUP(C463,Staff!$A$2:$C$11,2,0)</f>
        <v>Mary</v>
      </c>
      <c r="F463">
        <v>1570</v>
      </c>
      <c r="G463" s="6">
        <v>4710</v>
      </c>
      <c r="H463" s="6">
        <f t="shared" si="21"/>
        <v>3</v>
      </c>
      <c r="I463" s="6">
        <v>1962.5</v>
      </c>
      <c r="J463" s="6">
        <f t="shared" si="22"/>
        <v>2747.5</v>
      </c>
      <c r="K463" s="6">
        <f t="shared" si="23"/>
        <v>1.75</v>
      </c>
      <c r="L463" t="s">
        <v>14</v>
      </c>
      <c r="M463" t="str">
        <f>VLOOKUP(L463,' Customers'!$A$2:$C$22,3,0)</f>
        <v>Togo</v>
      </c>
      <c r="N463" t="str">
        <f>VLOOKUP(Table3[[#This Row],[Customer Code]],' Customers'!$A$2:$E$22,4,0)</f>
        <v>Africa</v>
      </c>
      <c r="O463" t="str">
        <f>VLOOKUP(L463,' Customers'!$A$2:$E$22,5,0)</f>
        <v>Male</v>
      </c>
    </row>
    <row r="464" spans="1:15" x14ac:dyDescent="0.2">
      <c r="A464" s="5">
        <v>43831</v>
      </c>
      <c r="B464" t="s">
        <v>60</v>
      </c>
      <c r="C464" t="s">
        <v>36</v>
      </c>
      <c r="D464" t="s">
        <v>108</v>
      </c>
      <c r="E464" t="str">
        <f>VLOOKUP(C464,Staff!$A$2:$C$11,2,0)</f>
        <v>Emilie</v>
      </c>
      <c r="F464">
        <v>2479</v>
      </c>
      <c r="G464" s="6">
        <v>7437</v>
      </c>
      <c r="H464" s="6">
        <f t="shared" si="21"/>
        <v>3</v>
      </c>
      <c r="I464" s="6">
        <v>3098.75</v>
      </c>
      <c r="J464" s="6">
        <f t="shared" si="22"/>
        <v>4338.25</v>
      </c>
      <c r="K464" s="6">
        <f t="shared" si="23"/>
        <v>1.75</v>
      </c>
      <c r="L464" t="s">
        <v>37</v>
      </c>
      <c r="M464" t="str">
        <f>VLOOKUP(L464,' Customers'!$A$2:$C$22,3,0)</f>
        <v>Uganda</v>
      </c>
      <c r="N464" t="str">
        <f>VLOOKUP(Table3[[#This Row],[Customer Code]],' Customers'!$A$2:$E$22,4,0)</f>
        <v>Africa</v>
      </c>
      <c r="O464" t="str">
        <f>VLOOKUP(L464,' Customers'!$A$2:$E$22,5,0)</f>
        <v>Male</v>
      </c>
    </row>
    <row r="465" spans="1:15" x14ac:dyDescent="0.2">
      <c r="A465" s="5">
        <v>43983</v>
      </c>
      <c r="B465" t="s">
        <v>60</v>
      </c>
      <c r="C465" t="s">
        <v>7</v>
      </c>
      <c r="D465" t="s">
        <v>99</v>
      </c>
      <c r="E465" t="str">
        <f>VLOOKUP(C465,Staff!$A$2:$C$11,2,0)</f>
        <v>Peter</v>
      </c>
      <c r="F465">
        <v>2338</v>
      </c>
      <c r="G465" s="6">
        <v>7014</v>
      </c>
      <c r="H465" s="6">
        <f t="shared" si="21"/>
        <v>3</v>
      </c>
      <c r="I465" s="6">
        <v>2922.5</v>
      </c>
      <c r="J465" s="6">
        <f t="shared" si="22"/>
        <v>4091.5</v>
      </c>
      <c r="K465" s="6">
        <f t="shared" si="23"/>
        <v>1.75</v>
      </c>
      <c r="L465" t="s">
        <v>38</v>
      </c>
      <c r="M465" t="str">
        <f>VLOOKUP(L465,' Customers'!$A$2:$C$22,3,0)</f>
        <v>Japan</v>
      </c>
      <c r="N465" t="str">
        <f>VLOOKUP(Table3[[#This Row],[Customer Code]],' Customers'!$A$2:$E$22,4,0)</f>
        <v>Asia</v>
      </c>
      <c r="O465" t="str">
        <f>VLOOKUP(L465,' Customers'!$A$2:$E$22,5,0)</f>
        <v>Female</v>
      </c>
    </row>
    <row r="466" spans="1:15" x14ac:dyDescent="0.2">
      <c r="A466" s="5">
        <v>44044</v>
      </c>
      <c r="B466" t="s">
        <v>60</v>
      </c>
      <c r="C466" t="s">
        <v>20</v>
      </c>
      <c r="D466" t="s">
        <v>103</v>
      </c>
      <c r="E466" t="str">
        <f>VLOOKUP(C466,Staff!$A$2:$C$11,2,0)</f>
        <v>Nina</v>
      </c>
      <c r="F466">
        <v>422</v>
      </c>
      <c r="G466" s="6">
        <v>1266</v>
      </c>
      <c r="H466" s="6">
        <f t="shared" si="21"/>
        <v>3</v>
      </c>
      <c r="I466" s="6">
        <v>527.5</v>
      </c>
      <c r="J466" s="6">
        <f t="shared" si="22"/>
        <v>738.5</v>
      </c>
      <c r="K466" s="6">
        <f t="shared" si="23"/>
        <v>1.75</v>
      </c>
      <c r="L466" t="s">
        <v>41</v>
      </c>
      <c r="M466" t="str">
        <f>VLOOKUP(L466,' Customers'!$A$2:$C$22,3,0)</f>
        <v>Nigeria</v>
      </c>
      <c r="N466" t="str">
        <f>VLOOKUP(Table3[[#This Row],[Customer Code]],' Customers'!$A$2:$E$22,4,0)</f>
        <v>Africa</v>
      </c>
      <c r="O466" t="str">
        <f>VLOOKUP(L466,' Customers'!$A$2:$E$22,5,0)</f>
        <v>Male</v>
      </c>
    </row>
    <row r="467" spans="1:15" x14ac:dyDescent="0.2">
      <c r="A467" s="5">
        <v>43862</v>
      </c>
      <c r="B467" t="s">
        <v>60</v>
      </c>
      <c r="C467" t="s">
        <v>36</v>
      </c>
      <c r="D467" t="s">
        <v>108</v>
      </c>
      <c r="E467" t="str">
        <f>VLOOKUP(C467,Staff!$A$2:$C$11,2,0)</f>
        <v>Emilie</v>
      </c>
      <c r="F467">
        <v>2659</v>
      </c>
      <c r="G467" s="6">
        <v>7977</v>
      </c>
      <c r="H467" s="6">
        <f t="shared" si="21"/>
        <v>3</v>
      </c>
      <c r="I467" s="6">
        <v>3323.75</v>
      </c>
      <c r="J467" s="6">
        <f t="shared" si="22"/>
        <v>4653.25</v>
      </c>
      <c r="K467" s="6">
        <f t="shared" si="23"/>
        <v>1.75</v>
      </c>
      <c r="L467" t="s">
        <v>46</v>
      </c>
      <c r="M467" t="str">
        <f>VLOOKUP(L467,' Customers'!$A$2:$C$22,3,0)</f>
        <v>Cameroon</v>
      </c>
      <c r="N467" t="str">
        <f>VLOOKUP(Table3[[#This Row],[Customer Code]],' Customers'!$A$2:$E$22,4,0)</f>
        <v>Africa</v>
      </c>
      <c r="O467" t="str">
        <f>VLOOKUP(L467,' Customers'!$A$2:$E$22,5,0)</f>
        <v>Female</v>
      </c>
    </row>
    <row r="468" spans="1:15" x14ac:dyDescent="0.2">
      <c r="A468" s="5">
        <v>43952</v>
      </c>
      <c r="B468" t="s">
        <v>60</v>
      </c>
      <c r="C468" t="s">
        <v>24</v>
      </c>
      <c r="D468" t="s">
        <v>104</v>
      </c>
      <c r="E468" t="str">
        <f>VLOOKUP(C468,Staff!$A$2:$C$11,2,0)</f>
        <v>Cynthia</v>
      </c>
      <c r="F468">
        <v>880</v>
      </c>
      <c r="G468" s="6">
        <v>2640</v>
      </c>
      <c r="H468" s="6">
        <f t="shared" si="21"/>
        <v>3</v>
      </c>
      <c r="I468" s="6">
        <v>1100</v>
      </c>
      <c r="J468" s="6">
        <f t="shared" si="22"/>
        <v>1540</v>
      </c>
      <c r="K468" s="6">
        <f t="shared" si="23"/>
        <v>1.75</v>
      </c>
      <c r="L468" t="s">
        <v>25</v>
      </c>
      <c r="M468" t="str">
        <f>VLOOKUP(L468,' Customers'!$A$2:$C$22,3,0)</f>
        <v>Japan</v>
      </c>
      <c r="N468" t="str">
        <f>VLOOKUP(Table3[[#This Row],[Customer Code]],' Customers'!$A$2:$E$22,4,0)</f>
        <v>Asia</v>
      </c>
      <c r="O468" t="str">
        <f>VLOOKUP(L468,' Customers'!$A$2:$E$22,5,0)</f>
        <v>Female</v>
      </c>
    </row>
    <row r="469" spans="1:15" x14ac:dyDescent="0.2">
      <c r="A469" s="5">
        <v>44105</v>
      </c>
      <c r="B469" t="s">
        <v>60</v>
      </c>
      <c r="C469" t="s">
        <v>12</v>
      </c>
      <c r="D469" t="s">
        <v>110</v>
      </c>
      <c r="E469" t="str">
        <f>VLOOKUP(C469,Staff!$A$2:$C$11,2,0)</f>
        <v>Mary</v>
      </c>
      <c r="F469">
        <v>360</v>
      </c>
      <c r="G469" s="6">
        <v>1080</v>
      </c>
      <c r="H469" s="6">
        <f t="shared" si="21"/>
        <v>3</v>
      </c>
      <c r="I469" s="6">
        <v>450</v>
      </c>
      <c r="J469" s="6">
        <f t="shared" si="22"/>
        <v>630</v>
      </c>
      <c r="K469" s="6">
        <f t="shared" si="23"/>
        <v>1.75</v>
      </c>
      <c r="L469" t="s">
        <v>39</v>
      </c>
      <c r="M469" t="str">
        <f>VLOOKUP(L469,' Customers'!$A$2:$C$22,3,0)</f>
        <v>Cameroon</v>
      </c>
      <c r="N469" t="str">
        <f>VLOOKUP(Table3[[#This Row],[Customer Code]],' Customers'!$A$2:$E$22,4,0)</f>
        <v>Africa</v>
      </c>
      <c r="O469" t="str">
        <f>VLOOKUP(L469,' Customers'!$A$2:$E$22,5,0)</f>
        <v>Male</v>
      </c>
    </row>
    <row r="470" spans="1:15" x14ac:dyDescent="0.2">
      <c r="A470" s="5">
        <v>44166</v>
      </c>
      <c r="B470" t="s">
        <v>60</v>
      </c>
      <c r="C470" t="s">
        <v>17</v>
      </c>
      <c r="D470" t="s">
        <v>101</v>
      </c>
      <c r="E470" t="str">
        <f>VLOOKUP(C470,Staff!$A$2:$C$11,2,0)</f>
        <v>Rachael</v>
      </c>
      <c r="F470">
        <v>1531</v>
      </c>
      <c r="G470" s="6">
        <v>4593</v>
      </c>
      <c r="H470" s="6">
        <f t="shared" si="21"/>
        <v>3</v>
      </c>
      <c r="I470" s="6">
        <v>1913.75</v>
      </c>
      <c r="J470" s="6">
        <f t="shared" si="22"/>
        <v>2679.25</v>
      </c>
      <c r="K470" s="6">
        <f t="shared" si="23"/>
        <v>1.75</v>
      </c>
      <c r="L470" t="s">
        <v>40</v>
      </c>
      <c r="M470" t="str">
        <f>VLOOKUP(L470,' Customers'!$A$2:$C$22,3,0)</f>
        <v>USA</v>
      </c>
      <c r="N470" t="str">
        <f>VLOOKUP(Table3[[#This Row],[Customer Code]],' Customers'!$A$2:$E$22,4,0)</f>
        <v>N. America</v>
      </c>
      <c r="O470" t="str">
        <f>VLOOKUP(L470,' Customers'!$A$2:$E$22,5,0)</f>
        <v>Male</v>
      </c>
    </row>
    <row r="471" spans="1:15" x14ac:dyDescent="0.2">
      <c r="A471" s="5">
        <v>44166</v>
      </c>
      <c r="B471" t="s">
        <v>60</v>
      </c>
      <c r="C471" t="s">
        <v>24</v>
      </c>
      <c r="D471" t="s">
        <v>104</v>
      </c>
      <c r="E471" t="str">
        <f>VLOOKUP(C471,Staff!$A$2:$C$11,2,0)</f>
        <v>Cynthia</v>
      </c>
      <c r="F471">
        <v>280</v>
      </c>
      <c r="G471" s="6">
        <v>840</v>
      </c>
      <c r="H471" s="6">
        <f t="shared" si="21"/>
        <v>3</v>
      </c>
      <c r="I471" s="6">
        <v>350</v>
      </c>
      <c r="J471" s="6">
        <f t="shared" si="22"/>
        <v>490</v>
      </c>
      <c r="K471" s="6">
        <f t="shared" si="23"/>
        <v>1.75</v>
      </c>
      <c r="L471" t="s">
        <v>42</v>
      </c>
      <c r="M471" t="str">
        <f>VLOOKUP(L471,' Customers'!$A$2:$C$22,3,0)</f>
        <v>Brazil</v>
      </c>
      <c r="N471" t="str">
        <f>VLOOKUP(Table3[[#This Row],[Customer Code]],' Customers'!$A$2:$E$22,4,0)</f>
        <v>S. America</v>
      </c>
      <c r="O471" t="str">
        <f>VLOOKUP(L471,' Customers'!$A$2:$E$22,5,0)</f>
        <v>Female</v>
      </c>
    </row>
    <row r="472" spans="1:15" x14ac:dyDescent="0.2">
      <c r="A472" s="5">
        <v>44013</v>
      </c>
      <c r="B472" t="s">
        <v>60</v>
      </c>
      <c r="C472" t="s">
        <v>12</v>
      </c>
      <c r="D472" t="s">
        <v>100</v>
      </c>
      <c r="E472" t="str">
        <f>VLOOKUP(C472,Staff!$A$2:$C$11,2,0)</f>
        <v>Mary</v>
      </c>
      <c r="F472">
        <v>492</v>
      </c>
      <c r="G472" s="6">
        <v>1476</v>
      </c>
      <c r="H472" s="6">
        <f t="shared" si="21"/>
        <v>3</v>
      </c>
      <c r="I472" s="6">
        <v>615</v>
      </c>
      <c r="J472" s="6">
        <f t="shared" si="22"/>
        <v>861</v>
      </c>
      <c r="K472" s="6">
        <f t="shared" si="23"/>
        <v>1.75</v>
      </c>
      <c r="L472" t="s">
        <v>14</v>
      </c>
      <c r="M472" t="str">
        <f>VLOOKUP(L472,' Customers'!$A$2:$C$22,3,0)</f>
        <v>Togo</v>
      </c>
      <c r="N472" t="str">
        <f>VLOOKUP(Table3[[#This Row],[Customer Code]],' Customers'!$A$2:$E$22,4,0)</f>
        <v>Africa</v>
      </c>
      <c r="O472" t="str">
        <f>VLOOKUP(L472,' Customers'!$A$2:$E$22,5,0)</f>
        <v>Male</v>
      </c>
    </row>
    <row r="473" spans="1:15" x14ac:dyDescent="0.2">
      <c r="A473" s="5">
        <v>44105</v>
      </c>
      <c r="B473" t="s">
        <v>60</v>
      </c>
      <c r="C473" t="s">
        <v>12</v>
      </c>
      <c r="D473" t="s">
        <v>100</v>
      </c>
      <c r="E473" t="str">
        <f>VLOOKUP(C473,Staff!$A$2:$C$11,2,0)</f>
        <v>Mary</v>
      </c>
      <c r="F473">
        <v>1175</v>
      </c>
      <c r="G473" s="6">
        <v>3525</v>
      </c>
      <c r="H473" s="6">
        <f t="shared" si="21"/>
        <v>3</v>
      </c>
      <c r="I473" s="6">
        <v>1468.75</v>
      </c>
      <c r="J473" s="6">
        <f t="shared" si="22"/>
        <v>2056.25</v>
      </c>
      <c r="K473" s="6">
        <f t="shared" si="23"/>
        <v>1.75</v>
      </c>
      <c r="L473" t="s">
        <v>48</v>
      </c>
      <c r="M473" t="str">
        <f>VLOOKUP(L473,' Customers'!$A$2:$C$22,3,0)</f>
        <v>Nigeria</v>
      </c>
      <c r="N473" t="str">
        <f>VLOOKUP(Table3[[#This Row],[Customer Code]],' Customers'!$A$2:$E$22,4,0)</f>
        <v>Africa</v>
      </c>
      <c r="O473" t="str">
        <f>VLOOKUP(L473,' Customers'!$A$2:$E$22,5,0)</f>
        <v>Female</v>
      </c>
    </row>
    <row r="474" spans="1:15" x14ac:dyDescent="0.2">
      <c r="A474" s="5">
        <v>44136</v>
      </c>
      <c r="B474" t="s">
        <v>61</v>
      </c>
      <c r="C474" t="s">
        <v>20</v>
      </c>
      <c r="D474" t="s">
        <v>26</v>
      </c>
      <c r="E474" t="str">
        <f>VLOOKUP(C474,Staff!$A$2:$C$11,2,0)</f>
        <v>Nina</v>
      </c>
      <c r="F474">
        <v>552</v>
      </c>
      <c r="G474" s="6">
        <v>1656</v>
      </c>
      <c r="H474" s="6">
        <f t="shared" si="21"/>
        <v>3</v>
      </c>
      <c r="I474" s="6">
        <v>690</v>
      </c>
      <c r="J474" s="6">
        <f t="shared" si="22"/>
        <v>966</v>
      </c>
      <c r="K474" s="6">
        <f t="shared" si="23"/>
        <v>1.75</v>
      </c>
      <c r="L474" t="s">
        <v>41</v>
      </c>
      <c r="M474" t="str">
        <f>VLOOKUP(L474,' Customers'!$A$2:$C$22,3,0)</f>
        <v>Nigeria</v>
      </c>
      <c r="N474" t="str">
        <f>VLOOKUP(Table3[[#This Row],[Customer Code]],' Customers'!$A$2:$E$22,4,0)</f>
        <v>Africa</v>
      </c>
      <c r="O474" t="str">
        <f>VLOOKUP(L474,' Customers'!$A$2:$E$22,5,0)</f>
        <v>Male</v>
      </c>
    </row>
    <row r="475" spans="1:15" x14ac:dyDescent="0.2">
      <c r="A475" s="5">
        <v>43891</v>
      </c>
      <c r="B475" t="s">
        <v>61</v>
      </c>
      <c r="C475" t="s">
        <v>31</v>
      </c>
      <c r="D475" t="s">
        <v>106</v>
      </c>
      <c r="E475" t="str">
        <f>VLOOKUP(C475,Staff!$A$2:$C$11,2,0)</f>
        <v>Robert</v>
      </c>
      <c r="F475">
        <v>2161</v>
      </c>
      <c r="G475" s="6">
        <v>12966</v>
      </c>
      <c r="H475" s="6">
        <f t="shared" si="21"/>
        <v>6</v>
      </c>
      <c r="I475" s="6">
        <v>5942.75</v>
      </c>
      <c r="J475" s="6">
        <f t="shared" si="22"/>
        <v>7023.25</v>
      </c>
      <c r="K475" s="6">
        <f t="shared" si="23"/>
        <v>3.25</v>
      </c>
      <c r="L475" t="s">
        <v>32</v>
      </c>
      <c r="M475" t="str">
        <f>VLOOKUP(L475,' Customers'!$A$2:$C$22,3,0)</f>
        <v>Togo</v>
      </c>
      <c r="N475" t="str">
        <f>VLOOKUP(Table3[[#This Row],[Customer Code]],' Customers'!$A$2:$E$22,4,0)</f>
        <v>Africa</v>
      </c>
      <c r="O475" t="str">
        <f>VLOOKUP(L475,' Customers'!$A$2:$E$22,5,0)</f>
        <v>Male</v>
      </c>
    </row>
    <row r="476" spans="1:15" x14ac:dyDescent="0.2">
      <c r="A476" s="5">
        <v>43983</v>
      </c>
      <c r="B476" t="s">
        <v>61</v>
      </c>
      <c r="C476" t="s">
        <v>7</v>
      </c>
      <c r="D476" t="s">
        <v>62</v>
      </c>
      <c r="E476" t="str">
        <f>VLOOKUP(C476,Staff!$A$2:$C$11,2,0)</f>
        <v>Peter</v>
      </c>
      <c r="F476">
        <v>1006</v>
      </c>
      <c r="G476" s="6">
        <v>6036</v>
      </c>
      <c r="H476" s="6">
        <f t="shared" si="21"/>
        <v>6</v>
      </c>
      <c r="I476" s="6">
        <v>2766.5</v>
      </c>
      <c r="J476" s="6">
        <f t="shared" si="22"/>
        <v>3269.5</v>
      </c>
      <c r="K476" s="6">
        <f t="shared" si="23"/>
        <v>3.25</v>
      </c>
      <c r="L476" t="s">
        <v>9</v>
      </c>
      <c r="M476" t="str">
        <f>VLOOKUP(L476,' Customers'!$A$2:$C$22,3,0)</f>
        <v>USA</v>
      </c>
      <c r="N476" t="str">
        <f>VLOOKUP(Table3[[#This Row],[Customer Code]],' Customers'!$A$2:$E$22,4,0)</f>
        <v>N. America</v>
      </c>
      <c r="O476" t="str">
        <f>VLOOKUP(L476,' Customers'!$A$2:$E$22,5,0)</f>
        <v>Male</v>
      </c>
    </row>
    <row r="477" spans="1:15" x14ac:dyDescent="0.2">
      <c r="A477" s="5">
        <v>43983</v>
      </c>
      <c r="B477" t="s">
        <v>61</v>
      </c>
      <c r="C477" t="s">
        <v>17</v>
      </c>
      <c r="D477" t="s">
        <v>101</v>
      </c>
      <c r="E477" t="str">
        <f>VLOOKUP(C477,Staff!$A$2:$C$11,2,0)</f>
        <v>Rachael</v>
      </c>
      <c r="F477">
        <v>1545</v>
      </c>
      <c r="G477" s="6">
        <v>9270</v>
      </c>
      <c r="H477" s="6">
        <f t="shared" si="21"/>
        <v>6</v>
      </c>
      <c r="I477" s="6">
        <v>4248.75</v>
      </c>
      <c r="J477" s="6">
        <f t="shared" si="22"/>
        <v>5021.25</v>
      </c>
      <c r="K477" s="6">
        <f t="shared" si="23"/>
        <v>3.25</v>
      </c>
      <c r="L477" t="s">
        <v>40</v>
      </c>
      <c r="M477" t="str">
        <f>VLOOKUP(L477,' Customers'!$A$2:$C$22,3,0)</f>
        <v>USA</v>
      </c>
      <c r="N477" t="str">
        <f>VLOOKUP(Table3[[#This Row],[Customer Code]],' Customers'!$A$2:$E$22,4,0)</f>
        <v>N. America</v>
      </c>
      <c r="O477" t="str">
        <f>VLOOKUP(L477,' Customers'!$A$2:$E$22,5,0)</f>
        <v>Male</v>
      </c>
    </row>
    <row r="478" spans="1:15" x14ac:dyDescent="0.2">
      <c r="A478" s="5">
        <v>44105</v>
      </c>
      <c r="B478" t="s">
        <v>61</v>
      </c>
      <c r="C478" t="s">
        <v>28</v>
      </c>
      <c r="D478" t="s">
        <v>105</v>
      </c>
      <c r="E478" t="str">
        <f>VLOOKUP(C478,Staff!$A$2:$C$11,2,0)</f>
        <v>Angela</v>
      </c>
      <c r="F478">
        <v>2877</v>
      </c>
      <c r="G478" s="6">
        <v>17262</v>
      </c>
      <c r="H478" s="6">
        <f t="shared" si="21"/>
        <v>6</v>
      </c>
      <c r="I478" s="6">
        <v>7911.75</v>
      </c>
      <c r="J478" s="6">
        <f t="shared" si="22"/>
        <v>9350.25</v>
      </c>
      <c r="K478" s="6">
        <f t="shared" si="23"/>
        <v>3.25</v>
      </c>
      <c r="L478" t="s">
        <v>29</v>
      </c>
      <c r="M478" t="str">
        <f>VLOOKUP(L478,' Customers'!$A$2:$C$22,3,0)</f>
        <v>Cameroon</v>
      </c>
      <c r="N478" t="str">
        <f>VLOOKUP(Table3[[#This Row],[Customer Code]],' Customers'!$A$2:$E$22,4,0)</f>
        <v>Africa</v>
      </c>
      <c r="O478" t="str">
        <f>VLOOKUP(L478,' Customers'!$A$2:$E$22,5,0)</f>
        <v>Male</v>
      </c>
    </row>
    <row r="479" spans="1:15" x14ac:dyDescent="0.2">
      <c r="A479" s="5">
        <v>43862</v>
      </c>
      <c r="B479" t="s">
        <v>61</v>
      </c>
      <c r="C479" t="s">
        <v>31</v>
      </c>
      <c r="D479" t="s">
        <v>106</v>
      </c>
      <c r="E479" t="str">
        <f>VLOOKUP(C479,Staff!$A$2:$C$11,2,0)</f>
        <v>Robert</v>
      </c>
      <c r="F479">
        <v>807</v>
      </c>
      <c r="G479" s="6">
        <v>4842</v>
      </c>
      <c r="H479" s="6">
        <f t="shared" si="21"/>
        <v>6</v>
      </c>
      <c r="I479" s="6">
        <v>2219.25</v>
      </c>
      <c r="J479" s="6">
        <f t="shared" si="22"/>
        <v>2622.75</v>
      </c>
      <c r="K479" s="6">
        <f t="shared" si="23"/>
        <v>3.25</v>
      </c>
      <c r="L479" t="s">
        <v>44</v>
      </c>
      <c r="M479" t="str">
        <f>VLOOKUP(L479,' Customers'!$A$2:$C$22,3,0)</f>
        <v>USA</v>
      </c>
      <c r="N479" t="str">
        <f>VLOOKUP(Table3[[#This Row],[Customer Code]],' Customers'!$A$2:$E$22,4,0)</f>
        <v>N. America</v>
      </c>
      <c r="O479" t="str">
        <f>VLOOKUP(L479,' Customers'!$A$2:$E$22,5,0)</f>
        <v>Male</v>
      </c>
    </row>
    <row r="480" spans="1:15" x14ac:dyDescent="0.2">
      <c r="A480" s="5">
        <v>44166</v>
      </c>
      <c r="B480" t="s">
        <v>61</v>
      </c>
      <c r="C480" t="s">
        <v>7</v>
      </c>
      <c r="D480" t="s">
        <v>99</v>
      </c>
      <c r="E480" t="str">
        <f>VLOOKUP(C480,Staff!$A$2:$C$11,2,0)</f>
        <v>Peter</v>
      </c>
      <c r="F480">
        <v>1250</v>
      </c>
      <c r="G480" s="6">
        <v>7500</v>
      </c>
      <c r="H480" s="6">
        <f t="shared" si="21"/>
        <v>6</v>
      </c>
      <c r="I480" s="6">
        <v>3437.5</v>
      </c>
      <c r="J480" s="6">
        <f t="shared" si="22"/>
        <v>4062.5</v>
      </c>
      <c r="K480" s="6">
        <f t="shared" si="23"/>
        <v>3.25</v>
      </c>
      <c r="L480" t="s">
        <v>47</v>
      </c>
      <c r="M480" t="str">
        <f>VLOOKUP(L480,' Customers'!$A$2:$C$22,3,0)</f>
        <v>Holland</v>
      </c>
      <c r="N480" t="str">
        <f>VLOOKUP(Table3[[#This Row],[Customer Code]],' Customers'!$A$2:$E$22,4,0)</f>
        <v>Europe</v>
      </c>
      <c r="O480" t="str">
        <f>VLOOKUP(L480,' Customers'!$A$2:$E$22,5,0)</f>
        <v>Male</v>
      </c>
    </row>
    <row r="481" spans="1:15" x14ac:dyDescent="0.2">
      <c r="A481" s="5">
        <v>43952</v>
      </c>
      <c r="B481" t="s">
        <v>61</v>
      </c>
      <c r="C481" t="s">
        <v>33</v>
      </c>
      <c r="D481" t="s">
        <v>107</v>
      </c>
      <c r="E481" t="str">
        <f>VLOOKUP(C481,Staff!$A$2:$C$11,2,0)</f>
        <v>Cassie</v>
      </c>
      <c r="F481">
        <v>1530</v>
      </c>
      <c r="G481" s="6">
        <v>9180</v>
      </c>
      <c r="H481" s="6">
        <f t="shared" si="21"/>
        <v>6</v>
      </c>
      <c r="I481" s="6">
        <v>4207.5</v>
      </c>
      <c r="J481" s="6">
        <f t="shared" si="22"/>
        <v>4972.5</v>
      </c>
      <c r="K481" s="6">
        <f t="shared" si="23"/>
        <v>3.25</v>
      </c>
      <c r="L481" t="s">
        <v>45</v>
      </c>
      <c r="M481" t="str">
        <f>VLOOKUP(L481,' Customers'!$A$2:$C$22,3,0)</f>
        <v>Brazil</v>
      </c>
      <c r="N481" t="str">
        <f>VLOOKUP(Table3[[#This Row],[Customer Code]],' Customers'!$A$2:$E$22,4,0)</f>
        <v>S. America</v>
      </c>
      <c r="O481" t="str">
        <f>VLOOKUP(L481,' Customers'!$A$2:$E$22,5,0)</f>
        <v>Female</v>
      </c>
    </row>
    <row r="482" spans="1:15" x14ac:dyDescent="0.2">
      <c r="A482" s="5">
        <v>44044</v>
      </c>
      <c r="B482" t="s">
        <v>61</v>
      </c>
      <c r="C482" t="s">
        <v>12</v>
      </c>
      <c r="D482" t="s">
        <v>100</v>
      </c>
      <c r="E482" t="str">
        <f>VLOOKUP(C482,Staff!$A$2:$C$11,2,0)</f>
        <v>Mary</v>
      </c>
      <c r="F482">
        <v>1001</v>
      </c>
      <c r="G482" s="6">
        <v>6006</v>
      </c>
      <c r="H482" s="6">
        <f t="shared" si="21"/>
        <v>6</v>
      </c>
      <c r="I482" s="6">
        <v>2752.75</v>
      </c>
      <c r="J482" s="6">
        <f t="shared" si="22"/>
        <v>3253.25</v>
      </c>
      <c r="K482" s="6">
        <f t="shared" si="23"/>
        <v>3.25</v>
      </c>
      <c r="L482" t="s">
        <v>48</v>
      </c>
      <c r="M482" t="str">
        <f>VLOOKUP(L482,' Customers'!$A$2:$C$22,3,0)</f>
        <v>Nigeria</v>
      </c>
      <c r="N482" t="str">
        <f>VLOOKUP(Table3[[#This Row],[Customer Code]],' Customers'!$A$2:$E$22,4,0)</f>
        <v>Africa</v>
      </c>
      <c r="O482" t="str">
        <f>VLOOKUP(L482,' Customers'!$A$2:$E$22,5,0)</f>
        <v>Female</v>
      </c>
    </row>
    <row r="483" spans="1:15" x14ac:dyDescent="0.2">
      <c r="A483" s="5">
        <v>44075</v>
      </c>
      <c r="B483" t="s">
        <v>61</v>
      </c>
      <c r="C483" t="s">
        <v>20</v>
      </c>
      <c r="D483" t="s">
        <v>103</v>
      </c>
      <c r="E483" t="str">
        <f>VLOOKUP(C483,Staff!$A$2:$C$11,2,0)</f>
        <v>Nina</v>
      </c>
      <c r="F483">
        <v>2087</v>
      </c>
      <c r="G483" s="6">
        <v>12522</v>
      </c>
      <c r="H483" s="6">
        <f t="shared" si="21"/>
        <v>6</v>
      </c>
      <c r="I483" s="6">
        <v>5739.25</v>
      </c>
      <c r="J483" s="6">
        <f t="shared" si="22"/>
        <v>6782.75</v>
      </c>
      <c r="K483" s="6">
        <f t="shared" si="23"/>
        <v>3.25</v>
      </c>
      <c r="L483" t="s">
        <v>21</v>
      </c>
      <c r="M483" t="str">
        <f>VLOOKUP(L483,' Customers'!$A$2:$C$22,3,0)</f>
        <v>Holland</v>
      </c>
      <c r="N483" t="str">
        <f>VLOOKUP(Table3[[#This Row],[Customer Code]],' Customers'!$A$2:$E$22,4,0)</f>
        <v>Europe</v>
      </c>
      <c r="O483" t="str">
        <f>VLOOKUP(L483,' Customers'!$A$2:$E$22,5,0)</f>
        <v>Male</v>
      </c>
    </row>
    <row r="484" spans="1:15" x14ac:dyDescent="0.2">
      <c r="A484" s="5">
        <v>43983</v>
      </c>
      <c r="B484" t="s">
        <v>61</v>
      </c>
      <c r="C484" t="s">
        <v>36</v>
      </c>
      <c r="D484" t="s">
        <v>108</v>
      </c>
      <c r="E484" t="str">
        <f>VLOOKUP(C484,Staff!$A$2:$C$11,2,0)</f>
        <v>Emilie</v>
      </c>
      <c r="F484">
        <v>2338</v>
      </c>
      <c r="G484" s="6">
        <v>14028</v>
      </c>
      <c r="H484" s="6">
        <f t="shared" si="21"/>
        <v>6</v>
      </c>
      <c r="I484" s="6">
        <v>6429.5</v>
      </c>
      <c r="J484" s="6">
        <f t="shared" si="22"/>
        <v>7598.5</v>
      </c>
      <c r="K484" s="6">
        <f t="shared" si="23"/>
        <v>3.25</v>
      </c>
      <c r="L484" t="s">
        <v>46</v>
      </c>
      <c r="M484" t="str">
        <f>VLOOKUP(L484,' Customers'!$A$2:$C$22,3,0)</f>
        <v>Cameroon</v>
      </c>
      <c r="N484" t="str">
        <f>VLOOKUP(Table3[[#This Row],[Customer Code]],' Customers'!$A$2:$E$22,4,0)</f>
        <v>Africa</v>
      </c>
      <c r="O484" t="str">
        <f>VLOOKUP(L484,' Customers'!$A$2:$E$22,5,0)</f>
        <v>Female</v>
      </c>
    </row>
    <row r="485" spans="1:15" x14ac:dyDescent="0.2">
      <c r="A485" s="5">
        <v>44013</v>
      </c>
      <c r="B485" t="s">
        <v>61</v>
      </c>
      <c r="C485" t="s">
        <v>17</v>
      </c>
      <c r="D485" t="s">
        <v>22</v>
      </c>
      <c r="E485" t="str">
        <f>VLOOKUP(C485,Staff!$A$2:$C$11,2,0)</f>
        <v>Rachael</v>
      </c>
      <c r="F485">
        <v>1307</v>
      </c>
      <c r="G485" s="6">
        <v>7842</v>
      </c>
      <c r="H485" s="6">
        <f t="shared" si="21"/>
        <v>6</v>
      </c>
      <c r="I485" s="6">
        <v>3594.25</v>
      </c>
      <c r="J485" s="6">
        <f t="shared" si="22"/>
        <v>4247.75</v>
      </c>
      <c r="K485" s="6">
        <f t="shared" si="23"/>
        <v>3.25</v>
      </c>
      <c r="L485" t="s">
        <v>40</v>
      </c>
      <c r="M485" t="str">
        <f>VLOOKUP(L485,' Customers'!$A$2:$C$22,3,0)</f>
        <v>USA</v>
      </c>
      <c r="N485" t="str">
        <f>VLOOKUP(Table3[[#This Row],[Customer Code]],' Customers'!$A$2:$E$22,4,0)</f>
        <v>N. America</v>
      </c>
      <c r="O485" t="str">
        <f>VLOOKUP(L485,' Customers'!$A$2:$E$22,5,0)</f>
        <v>Male</v>
      </c>
    </row>
    <row r="486" spans="1:15" x14ac:dyDescent="0.2">
      <c r="A486" s="5">
        <v>43831</v>
      </c>
      <c r="B486" t="s">
        <v>61</v>
      </c>
      <c r="C486" t="s">
        <v>28</v>
      </c>
      <c r="D486" t="s">
        <v>105</v>
      </c>
      <c r="E486" t="str">
        <f>VLOOKUP(C486,Staff!$A$2:$C$11,2,0)</f>
        <v>Angela</v>
      </c>
      <c r="F486">
        <v>681</v>
      </c>
      <c r="G486" s="6">
        <v>4086</v>
      </c>
      <c r="H486" s="6">
        <f t="shared" si="21"/>
        <v>6</v>
      </c>
      <c r="I486" s="6">
        <v>1872.75</v>
      </c>
      <c r="J486" s="6">
        <f t="shared" si="22"/>
        <v>2213.25</v>
      </c>
      <c r="K486" s="6">
        <f t="shared" si="23"/>
        <v>3.25</v>
      </c>
      <c r="L486" t="s">
        <v>29</v>
      </c>
      <c r="M486" t="str">
        <f>VLOOKUP(L486,' Customers'!$A$2:$C$22,3,0)</f>
        <v>Cameroon</v>
      </c>
      <c r="N486" t="str">
        <f>VLOOKUP(Table3[[#This Row],[Customer Code]],' Customers'!$A$2:$E$22,4,0)</f>
        <v>Africa</v>
      </c>
      <c r="O486" t="str">
        <f>VLOOKUP(L486,' Customers'!$A$2:$E$22,5,0)</f>
        <v>Male</v>
      </c>
    </row>
    <row r="487" spans="1:15" x14ac:dyDescent="0.2">
      <c r="A487" s="5">
        <v>43922</v>
      </c>
      <c r="B487" t="s">
        <v>61</v>
      </c>
      <c r="C487" t="s">
        <v>36</v>
      </c>
      <c r="D487" t="s">
        <v>108</v>
      </c>
      <c r="E487" t="str">
        <f>VLOOKUP(C487,Staff!$A$2:$C$11,2,0)</f>
        <v>Emilie</v>
      </c>
      <c r="F487">
        <v>510</v>
      </c>
      <c r="G487" s="6">
        <v>3060</v>
      </c>
      <c r="H487" s="6">
        <f t="shared" si="21"/>
        <v>6</v>
      </c>
      <c r="I487" s="6">
        <v>1402.5</v>
      </c>
      <c r="J487" s="6">
        <f t="shared" si="22"/>
        <v>1657.5</v>
      </c>
      <c r="K487" s="6">
        <f t="shared" si="23"/>
        <v>3.25</v>
      </c>
      <c r="L487" t="s">
        <v>46</v>
      </c>
      <c r="M487" t="str">
        <f>VLOOKUP(L487,' Customers'!$A$2:$C$22,3,0)</f>
        <v>Cameroon</v>
      </c>
      <c r="N487" t="str">
        <f>VLOOKUP(Table3[[#This Row],[Customer Code]],' Customers'!$A$2:$E$22,4,0)</f>
        <v>Africa</v>
      </c>
      <c r="O487" t="str">
        <f>VLOOKUP(L487,' Customers'!$A$2:$E$22,5,0)</f>
        <v>Female</v>
      </c>
    </row>
    <row r="488" spans="1:15" x14ac:dyDescent="0.2">
      <c r="A488" s="5">
        <v>44105</v>
      </c>
      <c r="B488" t="s">
        <v>61</v>
      </c>
      <c r="C488" t="s">
        <v>17</v>
      </c>
      <c r="D488" t="s">
        <v>101</v>
      </c>
      <c r="E488" t="str">
        <f>VLOOKUP(C488,Staff!$A$2:$C$11,2,0)</f>
        <v>Rachael</v>
      </c>
      <c r="F488">
        <v>241</v>
      </c>
      <c r="G488" s="6">
        <v>1446</v>
      </c>
      <c r="H488" s="6">
        <f t="shared" si="21"/>
        <v>6</v>
      </c>
      <c r="I488" s="6">
        <v>662.75</v>
      </c>
      <c r="J488" s="6">
        <f t="shared" si="22"/>
        <v>783.25</v>
      </c>
      <c r="K488" s="6">
        <f t="shared" si="23"/>
        <v>3.25</v>
      </c>
      <c r="L488" t="s">
        <v>40</v>
      </c>
      <c r="M488" t="str">
        <f>VLOOKUP(L488,' Customers'!$A$2:$C$22,3,0)</f>
        <v>USA</v>
      </c>
      <c r="N488" t="str">
        <f>VLOOKUP(Table3[[#This Row],[Customer Code]],' Customers'!$A$2:$E$22,4,0)</f>
        <v>N. America</v>
      </c>
      <c r="O488" t="str">
        <f>VLOOKUP(L488,' Customers'!$A$2:$E$22,5,0)</f>
        <v>Male</v>
      </c>
    </row>
    <row r="489" spans="1:15" x14ac:dyDescent="0.2">
      <c r="A489" s="5">
        <v>44136</v>
      </c>
      <c r="B489" t="s">
        <v>61</v>
      </c>
      <c r="C489" t="s">
        <v>7</v>
      </c>
      <c r="D489" t="s">
        <v>99</v>
      </c>
      <c r="E489" t="str">
        <f>VLOOKUP(C489,Staff!$A$2:$C$11,2,0)</f>
        <v>Peter</v>
      </c>
      <c r="F489">
        <v>2665</v>
      </c>
      <c r="G489" s="6">
        <v>15990</v>
      </c>
      <c r="H489" s="6">
        <f t="shared" si="21"/>
        <v>6</v>
      </c>
      <c r="I489" s="6">
        <v>7328.75</v>
      </c>
      <c r="J489" s="6">
        <f t="shared" si="22"/>
        <v>8661.25</v>
      </c>
      <c r="K489" s="6">
        <f t="shared" si="23"/>
        <v>3.25</v>
      </c>
      <c r="L489" t="s">
        <v>9</v>
      </c>
      <c r="M489" t="str">
        <f>VLOOKUP(L489,' Customers'!$A$2:$C$22,3,0)</f>
        <v>USA</v>
      </c>
      <c r="N489" t="str">
        <f>VLOOKUP(Table3[[#This Row],[Customer Code]],' Customers'!$A$2:$E$22,4,0)</f>
        <v>N. America</v>
      </c>
      <c r="O489" t="str">
        <f>VLOOKUP(L489,' Customers'!$A$2:$E$22,5,0)</f>
        <v>Male</v>
      </c>
    </row>
    <row r="490" spans="1:15" x14ac:dyDescent="0.2">
      <c r="A490" s="5">
        <v>44105</v>
      </c>
      <c r="B490" t="s">
        <v>61</v>
      </c>
      <c r="C490" t="s">
        <v>28</v>
      </c>
      <c r="D490" t="s">
        <v>105</v>
      </c>
      <c r="E490" t="str">
        <f>VLOOKUP(C490,Staff!$A$2:$C$11,2,0)</f>
        <v>Angela</v>
      </c>
      <c r="F490">
        <v>472</v>
      </c>
      <c r="G490" s="6">
        <v>2832</v>
      </c>
      <c r="H490" s="6">
        <f t="shared" si="21"/>
        <v>6</v>
      </c>
      <c r="I490" s="6">
        <v>1298</v>
      </c>
      <c r="J490" s="6">
        <f t="shared" si="22"/>
        <v>1534</v>
      </c>
      <c r="K490" s="6">
        <f t="shared" si="23"/>
        <v>3.25</v>
      </c>
      <c r="L490" t="s">
        <v>29</v>
      </c>
      <c r="M490" t="str">
        <f>VLOOKUP(L490,' Customers'!$A$2:$C$22,3,0)</f>
        <v>Cameroon</v>
      </c>
      <c r="N490" t="str">
        <f>VLOOKUP(Table3[[#This Row],[Customer Code]],' Customers'!$A$2:$E$22,4,0)</f>
        <v>Africa</v>
      </c>
      <c r="O490" t="str">
        <f>VLOOKUP(L490,' Customers'!$A$2:$E$22,5,0)</f>
        <v>Male</v>
      </c>
    </row>
    <row r="491" spans="1:15" x14ac:dyDescent="0.2">
      <c r="A491" s="5">
        <v>44166</v>
      </c>
      <c r="B491" t="s">
        <v>56</v>
      </c>
      <c r="C491" t="s">
        <v>24</v>
      </c>
      <c r="D491" t="s">
        <v>104</v>
      </c>
      <c r="E491" t="str">
        <f>VLOOKUP(C491,Staff!$A$2:$C$11,2,0)</f>
        <v>Cynthia</v>
      </c>
      <c r="F491">
        <v>1013</v>
      </c>
      <c r="G491" s="6">
        <v>6078</v>
      </c>
      <c r="H491" s="6">
        <f t="shared" si="21"/>
        <v>6</v>
      </c>
      <c r="I491" s="6">
        <v>2785.75</v>
      </c>
      <c r="J491" s="6">
        <f t="shared" si="22"/>
        <v>3292.25</v>
      </c>
      <c r="K491" s="6">
        <f t="shared" si="23"/>
        <v>3.25</v>
      </c>
      <c r="L491" t="s">
        <v>25</v>
      </c>
      <c r="M491" t="str">
        <f>VLOOKUP(L491,' Customers'!$A$2:$C$22,3,0)</f>
        <v>Japan</v>
      </c>
      <c r="N491" t="str">
        <f>VLOOKUP(Table3[[#This Row],[Customer Code]],' Customers'!$A$2:$E$22,4,0)</f>
        <v>Asia</v>
      </c>
      <c r="O491" t="str">
        <f>VLOOKUP(L491,' Customers'!$A$2:$E$22,5,0)</f>
        <v>Female</v>
      </c>
    </row>
    <row r="492" spans="1:15" x14ac:dyDescent="0.2">
      <c r="A492" s="5">
        <v>43862</v>
      </c>
      <c r="B492" t="s">
        <v>56</v>
      </c>
      <c r="C492" t="s">
        <v>28</v>
      </c>
      <c r="D492" t="s">
        <v>105</v>
      </c>
      <c r="E492" t="str">
        <f>VLOOKUP(C492,Staff!$A$2:$C$11,2,0)</f>
        <v>Angela</v>
      </c>
      <c r="F492">
        <v>974</v>
      </c>
      <c r="G492" s="6">
        <v>4870</v>
      </c>
      <c r="H492" s="6">
        <f t="shared" si="21"/>
        <v>5</v>
      </c>
      <c r="I492" s="6">
        <v>1948</v>
      </c>
      <c r="J492" s="6">
        <f t="shared" si="22"/>
        <v>2922</v>
      </c>
      <c r="K492" s="6">
        <f t="shared" si="23"/>
        <v>3</v>
      </c>
      <c r="L492" t="s">
        <v>43</v>
      </c>
      <c r="M492" t="str">
        <f>VLOOKUP(L492,' Customers'!$A$2:$C$22,3,0)</f>
        <v>Togo</v>
      </c>
      <c r="N492" t="str">
        <f>VLOOKUP(Table3[[#This Row],[Customer Code]],' Customers'!$A$2:$E$22,4,0)</f>
        <v>Africa</v>
      </c>
      <c r="O492" t="str">
        <f>VLOOKUP(L492,' Customers'!$A$2:$E$22,5,0)</f>
        <v>Male</v>
      </c>
    </row>
    <row r="493" spans="1:15" x14ac:dyDescent="0.2">
      <c r="A493" s="5">
        <v>44044</v>
      </c>
      <c r="B493" t="s">
        <v>56</v>
      </c>
      <c r="C493" t="s">
        <v>17</v>
      </c>
      <c r="D493" t="s">
        <v>101</v>
      </c>
      <c r="E493" t="str">
        <f>VLOOKUP(C493,Staff!$A$2:$C$11,2,0)</f>
        <v>Rachael</v>
      </c>
      <c r="F493">
        <v>883</v>
      </c>
      <c r="G493" s="6">
        <v>4415</v>
      </c>
      <c r="H493" s="6">
        <f t="shared" si="21"/>
        <v>5</v>
      </c>
      <c r="I493" s="6">
        <v>1766</v>
      </c>
      <c r="J493" s="6">
        <f t="shared" si="22"/>
        <v>2649</v>
      </c>
      <c r="K493" s="6">
        <f t="shared" si="23"/>
        <v>3</v>
      </c>
      <c r="L493" t="s">
        <v>40</v>
      </c>
      <c r="M493" t="str">
        <f>VLOOKUP(L493,' Customers'!$A$2:$C$22,3,0)</f>
        <v>USA</v>
      </c>
      <c r="N493" t="str">
        <f>VLOOKUP(Table3[[#This Row],[Customer Code]],' Customers'!$A$2:$E$22,4,0)</f>
        <v>N. America</v>
      </c>
      <c r="O493" t="str">
        <f>VLOOKUP(L493,' Customers'!$A$2:$E$22,5,0)</f>
        <v>Male</v>
      </c>
    </row>
    <row r="494" spans="1:15" x14ac:dyDescent="0.2">
      <c r="A494" s="5">
        <v>44075</v>
      </c>
      <c r="B494" t="s">
        <v>56</v>
      </c>
      <c r="C494" t="s">
        <v>36</v>
      </c>
      <c r="D494" t="s">
        <v>108</v>
      </c>
      <c r="E494" t="str">
        <f>VLOOKUP(C494,Staff!$A$2:$C$11,2,0)</f>
        <v>Emilie</v>
      </c>
      <c r="F494">
        <v>2472</v>
      </c>
      <c r="G494" s="6">
        <v>12360</v>
      </c>
      <c r="H494" s="6">
        <f t="shared" si="21"/>
        <v>5</v>
      </c>
      <c r="I494" s="6">
        <v>4944</v>
      </c>
      <c r="J494" s="6">
        <f t="shared" si="22"/>
        <v>7416</v>
      </c>
      <c r="K494" s="6">
        <f t="shared" si="23"/>
        <v>3</v>
      </c>
      <c r="L494" t="s">
        <v>37</v>
      </c>
      <c r="M494" t="str">
        <f>VLOOKUP(L494,' Customers'!$A$2:$C$22,3,0)</f>
        <v>Uganda</v>
      </c>
      <c r="N494" t="str">
        <f>VLOOKUP(Table3[[#This Row],[Customer Code]],' Customers'!$A$2:$E$22,4,0)</f>
        <v>Africa</v>
      </c>
      <c r="O494" t="str">
        <f>VLOOKUP(L494,' Customers'!$A$2:$E$22,5,0)</f>
        <v>Male</v>
      </c>
    </row>
    <row r="495" spans="1:15" x14ac:dyDescent="0.2">
      <c r="A495" s="5">
        <v>44013</v>
      </c>
      <c r="B495" t="s">
        <v>56</v>
      </c>
      <c r="C495" t="s">
        <v>17</v>
      </c>
      <c r="D495" t="s">
        <v>101</v>
      </c>
      <c r="E495" t="str">
        <f>VLOOKUP(C495,Staff!$A$2:$C$11,2,0)</f>
        <v>Rachael</v>
      </c>
      <c r="F495">
        <v>1823</v>
      </c>
      <c r="G495" s="6">
        <v>9115</v>
      </c>
      <c r="H495" s="6">
        <f t="shared" si="21"/>
        <v>5</v>
      </c>
      <c r="I495" s="6">
        <v>3646</v>
      </c>
      <c r="J495" s="6">
        <f t="shared" si="22"/>
        <v>5469</v>
      </c>
      <c r="K495" s="6">
        <f t="shared" si="23"/>
        <v>3</v>
      </c>
      <c r="L495" t="s">
        <v>18</v>
      </c>
      <c r="M495" t="str">
        <f>VLOOKUP(L495,' Customers'!$A$2:$C$22,3,0)</f>
        <v>Cameroon</v>
      </c>
      <c r="N495" t="str">
        <f>VLOOKUP(Table3[[#This Row],[Customer Code]],' Customers'!$A$2:$E$22,4,0)</f>
        <v>Africa</v>
      </c>
      <c r="O495" t="str">
        <f>VLOOKUP(L495,' Customers'!$A$2:$E$22,5,0)</f>
        <v>Female</v>
      </c>
    </row>
    <row r="496" spans="1:15" x14ac:dyDescent="0.2">
      <c r="A496" s="5">
        <v>43983</v>
      </c>
      <c r="B496" t="s">
        <v>56</v>
      </c>
      <c r="C496" t="s">
        <v>7</v>
      </c>
      <c r="D496" t="s">
        <v>99</v>
      </c>
      <c r="E496" t="str">
        <f>VLOOKUP(C496,Staff!$A$2:$C$11,2,0)</f>
        <v>Peter</v>
      </c>
      <c r="F496">
        <v>662</v>
      </c>
      <c r="G496" s="6">
        <v>3310</v>
      </c>
      <c r="H496" s="6">
        <f t="shared" si="21"/>
        <v>5</v>
      </c>
      <c r="I496" s="6">
        <v>1324</v>
      </c>
      <c r="J496" s="6">
        <f t="shared" si="22"/>
        <v>1986</v>
      </c>
      <c r="K496" s="6">
        <f t="shared" si="23"/>
        <v>3</v>
      </c>
      <c r="L496" t="s">
        <v>47</v>
      </c>
      <c r="M496" t="str">
        <f>VLOOKUP(L496,' Customers'!$A$2:$C$22,3,0)</f>
        <v>Holland</v>
      </c>
      <c r="N496" t="str">
        <f>VLOOKUP(Table3[[#This Row],[Customer Code]],' Customers'!$A$2:$E$22,4,0)</f>
        <v>Europe</v>
      </c>
      <c r="O496" t="str">
        <f>VLOOKUP(L496,' Customers'!$A$2:$E$22,5,0)</f>
        <v>Male</v>
      </c>
    </row>
    <row r="497" spans="1:15" x14ac:dyDescent="0.2">
      <c r="A497" s="5">
        <v>44166</v>
      </c>
      <c r="B497" t="s">
        <v>56</v>
      </c>
      <c r="C497" t="s">
        <v>24</v>
      </c>
      <c r="D497" t="s">
        <v>104</v>
      </c>
      <c r="E497" t="str">
        <f>VLOOKUP(C497,Staff!$A$2:$C$11,2,0)</f>
        <v>Cynthia</v>
      </c>
      <c r="F497">
        <v>1084</v>
      </c>
      <c r="G497" s="6">
        <v>5420</v>
      </c>
      <c r="H497" s="6">
        <f t="shared" si="21"/>
        <v>5</v>
      </c>
      <c r="I497" s="6">
        <v>2168</v>
      </c>
      <c r="J497" s="6">
        <f t="shared" si="22"/>
        <v>3252</v>
      </c>
      <c r="K497" s="6">
        <f t="shared" si="23"/>
        <v>3</v>
      </c>
      <c r="L497" t="s">
        <v>25</v>
      </c>
      <c r="M497" t="str">
        <f>VLOOKUP(L497,' Customers'!$A$2:$C$22,3,0)</f>
        <v>Japan</v>
      </c>
      <c r="N497" t="str">
        <f>VLOOKUP(Table3[[#This Row],[Customer Code]],' Customers'!$A$2:$E$22,4,0)</f>
        <v>Asia</v>
      </c>
      <c r="O497" t="str">
        <f>VLOOKUP(L497,' Customers'!$A$2:$E$22,5,0)</f>
        <v>Female</v>
      </c>
    </row>
    <row r="498" spans="1:15" x14ac:dyDescent="0.2">
      <c r="A498" s="5">
        <v>44105</v>
      </c>
      <c r="B498" t="s">
        <v>56</v>
      </c>
      <c r="C498" t="s">
        <v>7</v>
      </c>
      <c r="D498" t="s">
        <v>99</v>
      </c>
      <c r="E498" t="str">
        <f>VLOOKUP(C498,Staff!$A$2:$C$11,2,0)</f>
        <v>Peter</v>
      </c>
      <c r="F498">
        <v>2031</v>
      </c>
      <c r="G498" s="6">
        <v>10155</v>
      </c>
      <c r="H498" s="6">
        <f t="shared" si="21"/>
        <v>5</v>
      </c>
      <c r="I498" s="6">
        <v>4062</v>
      </c>
      <c r="J498" s="6">
        <f t="shared" si="22"/>
        <v>6093</v>
      </c>
      <c r="K498" s="6">
        <f t="shared" si="23"/>
        <v>3</v>
      </c>
      <c r="L498" t="s">
        <v>38</v>
      </c>
      <c r="M498" t="str">
        <f>VLOOKUP(L498,' Customers'!$A$2:$C$22,3,0)</f>
        <v>Japan</v>
      </c>
      <c r="N498" t="str">
        <f>VLOOKUP(Table3[[#This Row],[Customer Code]],' Customers'!$A$2:$E$22,4,0)</f>
        <v>Asia</v>
      </c>
      <c r="O498" t="str">
        <f>VLOOKUP(L498,' Customers'!$A$2:$E$22,5,0)</f>
        <v>Female</v>
      </c>
    </row>
    <row r="499" spans="1:15" x14ac:dyDescent="0.2">
      <c r="A499" s="5">
        <v>44166</v>
      </c>
      <c r="B499" t="s">
        <v>56</v>
      </c>
      <c r="C499" t="s">
        <v>7</v>
      </c>
      <c r="D499" t="s">
        <v>99</v>
      </c>
      <c r="E499" t="str">
        <f>VLOOKUP(C499,Staff!$A$2:$C$11,2,0)</f>
        <v>Peter</v>
      </c>
      <c r="F499">
        <v>1138</v>
      </c>
      <c r="G499" s="6">
        <v>5690</v>
      </c>
      <c r="H499" s="6">
        <f t="shared" si="21"/>
        <v>5</v>
      </c>
      <c r="I499" s="6">
        <v>2276</v>
      </c>
      <c r="J499" s="6">
        <f t="shared" si="22"/>
        <v>3414</v>
      </c>
      <c r="K499" s="6">
        <f t="shared" si="23"/>
        <v>3</v>
      </c>
      <c r="L499" t="s">
        <v>47</v>
      </c>
      <c r="M499" t="str">
        <f>VLOOKUP(L499,' Customers'!$A$2:$C$22,3,0)</f>
        <v>Holland</v>
      </c>
      <c r="N499" t="str">
        <f>VLOOKUP(Table3[[#This Row],[Customer Code]],' Customers'!$A$2:$E$22,4,0)</f>
        <v>Europe</v>
      </c>
      <c r="O499" t="str">
        <f>VLOOKUP(L499,' Customers'!$A$2:$E$22,5,0)</f>
        <v>Male</v>
      </c>
    </row>
    <row r="500" spans="1:15" x14ac:dyDescent="0.2">
      <c r="A500" s="5">
        <v>44105</v>
      </c>
      <c r="B500" t="s">
        <v>56</v>
      </c>
      <c r="C500" t="s">
        <v>20</v>
      </c>
      <c r="D500" t="s">
        <v>103</v>
      </c>
      <c r="E500" t="str">
        <f>VLOOKUP(C500,Staff!$A$2:$C$11,2,0)</f>
        <v>Nina</v>
      </c>
      <c r="F500">
        <v>2689</v>
      </c>
      <c r="G500" s="6">
        <v>13445</v>
      </c>
      <c r="H500" s="6">
        <f t="shared" si="21"/>
        <v>5</v>
      </c>
      <c r="I500" s="6">
        <v>5378</v>
      </c>
      <c r="J500" s="6">
        <f t="shared" si="22"/>
        <v>8067</v>
      </c>
      <c r="K500" s="6">
        <f t="shared" si="23"/>
        <v>3</v>
      </c>
      <c r="L500" t="s">
        <v>41</v>
      </c>
      <c r="M500" t="str">
        <f>VLOOKUP(L500,' Customers'!$A$2:$C$22,3,0)</f>
        <v>Nigeria</v>
      </c>
      <c r="N500" t="str">
        <f>VLOOKUP(Table3[[#This Row],[Customer Code]],' Customers'!$A$2:$E$22,4,0)</f>
        <v>Africa</v>
      </c>
      <c r="O500" t="str">
        <f>VLOOKUP(L500,' Customers'!$A$2:$E$22,5,0)</f>
        <v>Male</v>
      </c>
    </row>
    <row r="501" spans="1:15" x14ac:dyDescent="0.2">
      <c r="A501" s="5">
        <v>43922</v>
      </c>
      <c r="B501" t="s">
        <v>56</v>
      </c>
      <c r="C501" t="s">
        <v>33</v>
      </c>
      <c r="D501" t="s">
        <v>66</v>
      </c>
      <c r="E501" t="str">
        <f>VLOOKUP(C501,Staff!$A$2:$C$11,2,0)</f>
        <v>Cassie</v>
      </c>
      <c r="F501">
        <v>1607</v>
      </c>
      <c r="G501" s="6">
        <v>8035</v>
      </c>
      <c r="H501" s="6">
        <f t="shared" si="21"/>
        <v>5</v>
      </c>
      <c r="I501" s="6">
        <v>3214</v>
      </c>
      <c r="J501" s="6">
        <f t="shared" si="22"/>
        <v>4821</v>
      </c>
      <c r="K501" s="6">
        <f t="shared" si="23"/>
        <v>3</v>
      </c>
      <c r="L501" t="s">
        <v>45</v>
      </c>
      <c r="M501" t="str">
        <f>VLOOKUP(L501,' Customers'!$A$2:$C$22,3,0)</f>
        <v>Brazil</v>
      </c>
      <c r="N501" t="str">
        <f>VLOOKUP(Table3[[#This Row],[Customer Code]],' Customers'!$A$2:$E$22,4,0)</f>
        <v>S. America</v>
      </c>
      <c r="O501" t="str">
        <f>VLOOKUP(L501,' Customers'!$A$2:$E$22,5,0)</f>
        <v>Female</v>
      </c>
    </row>
    <row r="502" spans="1:15" x14ac:dyDescent="0.2">
      <c r="A502" s="5">
        <v>43891</v>
      </c>
      <c r="B502" t="s">
        <v>56</v>
      </c>
      <c r="C502" t="s">
        <v>20</v>
      </c>
      <c r="D502" t="s">
        <v>103</v>
      </c>
      <c r="E502" t="str">
        <f>VLOOKUP(C502,Staff!$A$2:$C$11,2,0)</f>
        <v>Nina</v>
      </c>
      <c r="F502">
        <v>1114</v>
      </c>
      <c r="G502" s="6">
        <v>5570</v>
      </c>
      <c r="H502" s="6">
        <f t="shared" si="21"/>
        <v>5</v>
      </c>
      <c r="I502" s="6">
        <v>2228</v>
      </c>
      <c r="J502" s="6">
        <f t="shared" si="22"/>
        <v>3342</v>
      </c>
      <c r="K502" s="6">
        <f t="shared" si="23"/>
        <v>3</v>
      </c>
      <c r="L502" t="s">
        <v>21</v>
      </c>
      <c r="M502" t="str">
        <f>VLOOKUP(L502,' Customers'!$A$2:$C$22,3,0)</f>
        <v>Holland</v>
      </c>
      <c r="N502" t="str">
        <f>VLOOKUP(Table3[[#This Row],[Customer Code]],' Customers'!$A$2:$E$22,4,0)</f>
        <v>Europe</v>
      </c>
      <c r="O502" t="str">
        <f>VLOOKUP(L502,' Customers'!$A$2:$E$22,5,0)</f>
        <v>Male</v>
      </c>
    </row>
    <row r="503" spans="1:15" x14ac:dyDescent="0.2">
      <c r="A503" s="5">
        <v>43983</v>
      </c>
      <c r="B503" t="s">
        <v>56</v>
      </c>
      <c r="C503" t="s">
        <v>17</v>
      </c>
      <c r="D503" t="s">
        <v>101</v>
      </c>
      <c r="E503" t="str">
        <f>VLOOKUP(C503,Staff!$A$2:$C$11,2,0)</f>
        <v>Rachael</v>
      </c>
      <c r="F503">
        <v>2460</v>
      </c>
      <c r="G503" s="6">
        <v>12300</v>
      </c>
      <c r="H503" s="6">
        <f t="shared" si="21"/>
        <v>5</v>
      </c>
      <c r="I503" s="6">
        <v>4920</v>
      </c>
      <c r="J503" s="6">
        <f t="shared" si="22"/>
        <v>7380</v>
      </c>
      <c r="K503" s="6">
        <f t="shared" si="23"/>
        <v>3</v>
      </c>
      <c r="L503" t="s">
        <v>40</v>
      </c>
      <c r="M503" t="str">
        <f>VLOOKUP(L503,' Customers'!$A$2:$C$22,3,0)</f>
        <v>USA</v>
      </c>
      <c r="N503" t="str">
        <f>VLOOKUP(Table3[[#This Row],[Customer Code]],' Customers'!$A$2:$E$22,4,0)</f>
        <v>N. America</v>
      </c>
      <c r="O503" t="str">
        <f>VLOOKUP(L503,' Customers'!$A$2:$E$22,5,0)</f>
        <v>Male</v>
      </c>
    </row>
    <row r="504" spans="1:15" x14ac:dyDescent="0.2">
      <c r="A504" s="5">
        <v>44075</v>
      </c>
      <c r="B504" t="s">
        <v>56</v>
      </c>
      <c r="C504" t="s">
        <v>17</v>
      </c>
      <c r="D504" t="s">
        <v>101</v>
      </c>
      <c r="E504" t="str">
        <f>VLOOKUP(C504,Staff!$A$2:$C$11,2,0)</f>
        <v>Rachael</v>
      </c>
      <c r="F504">
        <v>2993</v>
      </c>
      <c r="G504" s="6">
        <v>14965</v>
      </c>
      <c r="H504" s="6">
        <f t="shared" si="21"/>
        <v>5</v>
      </c>
      <c r="I504" s="6">
        <v>5986</v>
      </c>
      <c r="J504" s="6">
        <f t="shared" si="22"/>
        <v>8979</v>
      </c>
      <c r="K504" s="6">
        <f t="shared" si="23"/>
        <v>3</v>
      </c>
      <c r="L504" t="s">
        <v>18</v>
      </c>
      <c r="M504" t="str">
        <f>VLOOKUP(L504,' Customers'!$A$2:$C$22,3,0)</f>
        <v>Cameroon</v>
      </c>
      <c r="N504" t="str">
        <f>VLOOKUP(Table3[[#This Row],[Customer Code]],' Customers'!$A$2:$E$22,4,0)</f>
        <v>Africa</v>
      </c>
      <c r="O504" t="str">
        <f>VLOOKUP(L504,' Customers'!$A$2:$E$22,5,0)</f>
        <v>Female</v>
      </c>
    </row>
    <row r="505" spans="1:15" x14ac:dyDescent="0.2">
      <c r="A505" s="5">
        <v>44166</v>
      </c>
      <c r="B505" t="s">
        <v>56</v>
      </c>
      <c r="C505" t="s">
        <v>20</v>
      </c>
      <c r="D505" t="s">
        <v>103</v>
      </c>
      <c r="E505" t="str">
        <f>VLOOKUP(C505,Staff!$A$2:$C$11,2,0)</f>
        <v>Nina</v>
      </c>
      <c r="F505">
        <v>1362</v>
      </c>
      <c r="G505" s="6">
        <v>6810</v>
      </c>
      <c r="H505" s="6">
        <f t="shared" si="21"/>
        <v>5</v>
      </c>
      <c r="I505" s="6">
        <v>2724</v>
      </c>
      <c r="J505" s="6">
        <f t="shared" si="22"/>
        <v>4086</v>
      </c>
      <c r="K505" s="6">
        <f t="shared" si="23"/>
        <v>3</v>
      </c>
      <c r="L505" t="s">
        <v>21</v>
      </c>
      <c r="M505" t="str">
        <f>VLOOKUP(L505,' Customers'!$A$2:$C$22,3,0)</f>
        <v>Holland</v>
      </c>
      <c r="N505" t="str">
        <f>VLOOKUP(Table3[[#This Row],[Customer Code]],' Customers'!$A$2:$E$22,4,0)</f>
        <v>Europe</v>
      </c>
      <c r="O505" t="str">
        <f>VLOOKUP(L505,' Customers'!$A$2:$E$22,5,0)</f>
        <v>Male</v>
      </c>
    </row>
    <row r="506" spans="1:15" x14ac:dyDescent="0.2">
      <c r="A506" s="5">
        <v>43831</v>
      </c>
      <c r="B506" t="s">
        <v>56</v>
      </c>
      <c r="C506" t="s">
        <v>20</v>
      </c>
      <c r="D506" t="s">
        <v>103</v>
      </c>
      <c r="E506" t="str">
        <f>VLOOKUP(C506,Staff!$A$2:$C$11,2,0)</f>
        <v>Nina</v>
      </c>
      <c r="F506">
        <v>2565</v>
      </c>
      <c r="G506" s="6">
        <v>12825</v>
      </c>
      <c r="H506" s="6">
        <f t="shared" si="21"/>
        <v>5</v>
      </c>
      <c r="I506" s="6">
        <v>5130</v>
      </c>
      <c r="J506" s="6">
        <f t="shared" si="22"/>
        <v>7695</v>
      </c>
      <c r="K506" s="6">
        <f t="shared" si="23"/>
        <v>3</v>
      </c>
      <c r="L506" t="s">
        <v>41</v>
      </c>
      <c r="M506" t="str">
        <f>VLOOKUP(L506,' Customers'!$A$2:$C$22,3,0)</f>
        <v>Nigeria</v>
      </c>
      <c r="N506" t="str">
        <f>VLOOKUP(Table3[[#This Row],[Customer Code]],' Customers'!$A$2:$E$22,4,0)</f>
        <v>Africa</v>
      </c>
      <c r="O506" t="str">
        <f>VLOOKUP(L506,' Customers'!$A$2:$E$22,5,0)</f>
        <v>Male</v>
      </c>
    </row>
    <row r="507" spans="1:15" x14ac:dyDescent="0.2">
      <c r="A507" s="5">
        <v>43831</v>
      </c>
      <c r="B507" t="s">
        <v>56</v>
      </c>
      <c r="C507" t="s">
        <v>12</v>
      </c>
      <c r="D507" t="s">
        <v>100</v>
      </c>
      <c r="E507" t="str">
        <f>VLOOKUP(C507,Staff!$A$2:$C$11,2,0)</f>
        <v>Mary</v>
      </c>
      <c r="F507">
        <v>2417</v>
      </c>
      <c r="G507" s="6">
        <v>12085</v>
      </c>
      <c r="H507" s="6">
        <f t="shared" si="21"/>
        <v>5</v>
      </c>
      <c r="I507" s="6">
        <v>4834</v>
      </c>
      <c r="J507" s="6">
        <f t="shared" si="22"/>
        <v>7251</v>
      </c>
      <c r="K507" s="6">
        <f t="shared" si="23"/>
        <v>3</v>
      </c>
      <c r="L507" t="s">
        <v>48</v>
      </c>
      <c r="M507" t="str">
        <f>VLOOKUP(L507,' Customers'!$A$2:$C$22,3,0)</f>
        <v>Nigeria</v>
      </c>
      <c r="N507" t="str">
        <f>VLOOKUP(Table3[[#This Row],[Customer Code]],' Customers'!$A$2:$E$22,4,0)</f>
        <v>Africa</v>
      </c>
      <c r="O507" t="str">
        <f>VLOOKUP(L507,' Customers'!$A$2:$E$22,5,0)</f>
        <v>Female</v>
      </c>
    </row>
    <row r="508" spans="1:15" x14ac:dyDescent="0.2">
      <c r="A508" s="5">
        <v>43983</v>
      </c>
      <c r="B508" t="s">
        <v>56</v>
      </c>
      <c r="C508" t="s">
        <v>12</v>
      </c>
      <c r="D508" t="s">
        <v>100</v>
      </c>
      <c r="E508" t="str">
        <f>VLOOKUP(C508,Staff!$A$2:$C$11,2,0)</f>
        <v>Mary</v>
      </c>
      <c r="F508">
        <v>1038</v>
      </c>
      <c r="G508" s="6">
        <v>5190</v>
      </c>
      <c r="H508" s="6">
        <f t="shared" si="21"/>
        <v>5</v>
      </c>
      <c r="I508" s="6">
        <v>2076</v>
      </c>
      <c r="J508" s="6">
        <f t="shared" si="22"/>
        <v>3114</v>
      </c>
      <c r="K508" s="6">
        <f t="shared" si="23"/>
        <v>3</v>
      </c>
      <c r="L508" t="s">
        <v>48</v>
      </c>
      <c r="M508" t="str">
        <f>VLOOKUP(L508,' Customers'!$A$2:$C$22,3,0)</f>
        <v>Nigeria</v>
      </c>
      <c r="N508" t="str">
        <f>VLOOKUP(Table3[[#This Row],[Customer Code]],' Customers'!$A$2:$E$22,4,0)</f>
        <v>Africa</v>
      </c>
      <c r="O508" t="str">
        <f>VLOOKUP(L508,' Customers'!$A$2:$E$22,5,0)</f>
        <v>Female</v>
      </c>
    </row>
    <row r="509" spans="1:15" x14ac:dyDescent="0.2">
      <c r="A509" s="5">
        <v>43952</v>
      </c>
      <c r="B509" t="s">
        <v>56</v>
      </c>
      <c r="C509" t="s">
        <v>7</v>
      </c>
      <c r="D509" t="s">
        <v>99</v>
      </c>
      <c r="E509" t="str">
        <f>VLOOKUP(C509,Staff!$A$2:$C$11,2,0)</f>
        <v>Peter</v>
      </c>
      <c r="F509">
        <v>591</v>
      </c>
      <c r="G509" s="6">
        <v>2955</v>
      </c>
      <c r="H509" s="6">
        <f t="shared" si="21"/>
        <v>5</v>
      </c>
      <c r="I509" s="6">
        <v>1182</v>
      </c>
      <c r="J509" s="6">
        <f t="shared" si="22"/>
        <v>1773</v>
      </c>
      <c r="K509" s="6">
        <f t="shared" si="23"/>
        <v>3</v>
      </c>
      <c r="L509" t="s">
        <v>47</v>
      </c>
      <c r="M509" t="str">
        <f>VLOOKUP(L509,' Customers'!$A$2:$C$22,3,0)</f>
        <v>Holland</v>
      </c>
      <c r="N509" t="str">
        <f>VLOOKUP(Table3[[#This Row],[Customer Code]],' Customers'!$A$2:$E$22,4,0)</f>
        <v>Europe</v>
      </c>
      <c r="O509" t="str">
        <f>VLOOKUP(L509,' Customers'!$A$2:$E$22,5,0)</f>
        <v>Male</v>
      </c>
    </row>
    <row r="510" spans="1:15" x14ac:dyDescent="0.2">
      <c r="A510" s="5">
        <v>43891</v>
      </c>
      <c r="B510" t="s">
        <v>56</v>
      </c>
      <c r="C510" t="s">
        <v>17</v>
      </c>
      <c r="D510" t="s">
        <v>101</v>
      </c>
      <c r="E510" t="str">
        <f>VLOOKUP(C510,Staff!$A$2:$C$11,2,0)</f>
        <v>Rachael</v>
      </c>
      <c r="F510">
        <v>1122</v>
      </c>
      <c r="G510" s="6">
        <v>5610</v>
      </c>
      <c r="H510" s="6">
        <f t="shared" si="21"/>
        <v>5</v>
      </c>
      <c r="I510" s="6">
        <v>2244</v>
      </c>
      <c r="J510" s="6">
        <f t="shared" si="22"/>
        <v>3366</v>
      </c>
      <c r="K510" s="6">
        <f t="shared" si="23"/>
        <v>3</v>
      </c>
      <c r="L510" t="s">
        <v>18</v>
      </c>
      <c r="M510" t="str">
        <f>VLOOKUP(L510,' Customers'!$A$2:$C$22,3,0)</f>
        <v>Cameroon</v>
      </c>
      <c r="N510" t="str">
        <f>VLOOKUP(Table3[[#This Row],[Customer Code]],' Customers'!$A$2:$E$22,4,0)</f>
        <v>Africa</v>
      </c>
      <c r="O510" t="str">
        <f>VLOOKUP(L510,' Customers'!$A$2:$E$22,5,0)</f>
        <v>Female</v>
      </c>
    </row>
    <row r="511" spans="1:15" x14ac:dyDescent="0.2">
      <c r="A511" s="5">
        <v>44044</v>
      </c>
      <c r="B511" t="s">
        <v>56</v>
      </c>
      <c r="C511" t="s">
        <v>20</v>
      </c>
      <c r="D511" t="s">
        <v>103</v>
      </c>
      <c r="E511" t="str">
        <f>VLOOKUP(C511,Staff!$A$2:$C$11,2,0)</f>
        <v>Nina</v>
      </c>
      <c r="F511">
        <v>1984</v>
      </c>
      <c r="G511" s="6">
        <v>9920</v>
      </c>
      <c r="H511" s="6">
        <f t="shared" si="21"/>
        <v>5</v>
      </c>
      <c r="I511" s="6">
        <v>3968</v>
      </c>
      <c r="J511" s="6">
        <f t="shared" si="22"/>
        <v>5952</v>
      </c>
      <c r="K511" s="6">
        <f t="shared" si="23"/>
        <v>3</v>
      </c>
      <c r="L511" t="s">
        <v>21</v>
      </c>
      <c r="M511" t="str">
        <f>VLOOKUP(L511,' Customers'!$A$2:$C$22,3,0)</f>
        <v>Holland</v>
      </c>
      <c r="N511" t="str">
        <f>VLOOKUP(Table3[[#This Row],[Customer Code]],' Customers'!$A$2:$E$22,4,0)</f>
        <v>Europe</v>
      </c>
      <c r="O511" t="str">
        <f>VLOOKUP(L511,' Customers'!$A$2:$E$22,5,0)</f>
        <v>Male</v>
      </c>
    </row>
    <row r="512" spans="1:15" x14ac:dyDescent="0.2">
      <c r="A512" s="5">
        <v>43983</v>
      </c>
      <c r="B512" t="s">
        <v>56</v>
      </c>
      <c r="C512" t="s">
        <v>12</v>
      </c>
      <c r="D512" t="s">
        <v>100</v>
      </c>
      <c r="E512" t="str">
        <f>VLOOKUP(C512,Staff!$A$2:$C$11,2,0)</f>
        <v>Mary</v>
      </c>
      <c r="F512">
        <v>886</v>
      </c>
      <c r="G512" s="6">
        <v>4430</v>
      </c>
      <c r="H512" s="6">
        <f t="shared" si="21"/>
        <v>5</v>
      </c>
      <c r="I512" s="6">
        <v>1772</v>
      </c>
      <c r="J512" s="6">
        <f t="shared" si="22"/>
        <v>2658</v>
      </c>
      <c r="K512" s="6">
        <f t="shared" si="23"/>
        <v>3</v>
      </c>
      <c r="L512" t="s">
        <v>14</v>
      </c>
      <c r="M512" t="str">
        <f>VLOOKUP(L512,' Customers'!$A$2:$C$22,3,0)</f>
        <v>Togo</v>
      </c>
      <c r="N512" t="str">
        <f>VLOOKUP(Table3[[#This Row],[Customer Code]],' Customers'!$A$2:$E$22,4,0)</f>
        <v>Africa</v>
      </c>
      <c r="O512" t="str">
        <f>VLOOKUP(L512,' Customers'!$A$2:$E$22,5,0)</f>
        <v>Male</v>
      </c>
    </row>
    <row r="513" spans="1:15" x14ac:dyDescent="0.2">
      <c r="A513" s="5">
        <v>44105</v>
      </c>
      <c r="B513" t="s">
        <v>56</v>
      </c>
      <c r="C513" t="s">
        <v>12</v>
      </c>
      <c r="D513" t="s">
        <v>100</v>
      </c>
      <c r="E513" t="str">
        <f>VLOOKUP(C513,Staff!$A$2:$C$11,2,0)</f>
        <v>Mary</v>
      </c>
      <c r="F513">
        <v>2156</v>
      </c>
      <c r="G513" s="6">
        <v>10780</v>
      </c>
      <c r="H513" s="6">
        <f t="shared" si="21"/>
        <v>5</v>
      </c>
      <c r="I513" s="6">
        <v>4312</v>
      </c>
      <c r="J513" s="6">
        <f t="shared" si="22"/>
        <v>6468</v>
      </c>
      <c r="K513" s="6">
        <f t="shared" si="23"/>
        <v>3</v>
      </c>
      <c r="L513" t="s">
        <v>14</v>
      </c>
      <c r="M513" t="str">
        <f>VLOOKUP(L513,' Customers'!$A$2:$C$22,3,0)</f>
        <v>Togo</v>
      </c>
      <c r="N513" t="str">
        <f>VLOOKUP(Table3[[#This Row],[Customer Code]],' Customers'!$A$2:$E$22,4,0)</f>
        <v>Africa</v>
      </c>
      <c r="O513" t="str">
        <f>VLOOKUP(L513,' Customers'!$A$2:$E$22,5,0)</f>
        <v>Male</v>
      </c>
    </row>
    <row r="514" spans="1:15" x14ac:dyDescent="0.2">
      <c r="A514" s="5">
        <v>44105</v>
      </c>
      <c r="B514" t="s">
        <v>56</v>
      </c>
      <c r="C514" t="s">
        <v>7</v>
      </c>
      <c r="D514" t="s">
        <v>99</v>
      </c>
      <c r="E514" t="str">
        <f>VLOOKUP(C514,Staff!$A$2:$C$11,2,0)</f>
        <v>Peter</v>
      </c>
      <c r="F514">
        <v>905</v>
      </c>
      <c r="G514" s="6">
        <v>4525</v>
      </c>
      <c r="H514" s="6">
        <f t="shared" si="21"/>
        <v>5</v>
      </c>
      <c r="I514" s="6">
        <v>1810</v>
      </c>
      <c r="J514" s="6">
        <f t="shared" si="22"/>
        <v>2715</v>
      </c>
      <c r="K514" s="6">
        <f t="shared" si="23"/>
        <v>3</v>
      </c>
      <c r="L514" t="s">
        <v>38</v>
      </c>
      <c r="M514" t="str">
        <f>VLOOKUP(L514,' Customers'!$A$2:$C$22,3,0)</f>
        <v>Japan</v>
      </c>
      <c r="N514" t="str">
        <f>VLOOKUP(Table3[[#This Row],[Customer Code]],' Customers'!$A$2:$E$22,4,0)</f>
        <v>Asia</v>
      </c>
      <c r="O514" t="str">
        <f>VLOOKUP(L514,' Customers'!$A$2:$E$22,5,0)</f>
        <v>Female</v>
      </c>
    </row>
    <row r="515" spans="1:15" x14ac:dyDescent="0.2">
      <c r="A515" s="5">
        <v>44136</v>
      </c>
      <c r="B515" t="s">
        <v>56</v>
      </c>
      <c r="C515" t="s">
        <v>12</v>
      </c>
      <c r="D515" t="s">
        <v>100</v>
      </c>
      <c r="E515" t="str">
        <f>VLOOKUP(C515,Staff!$A$2:$C$11,2,0)</f>
        <v>Mary</v>
      </c>
      <c r="F515">
        <v>2150</v>
      </c>
      <c r="G515" s="6">
        <v>10750</v>
      </c>
      <c r="H515" s="6">
        <f t="shared" ref="H515:H578" si="24">G515/F515</f>
        <v>5</v>
      </c>
      <c r="I515" s="6">
        <v>4300</v>
      </c>
      <c r="J515" s="6">
        <f t="shared" ref="J515:J578" si="25">G515-I515</f>
        <v>6450</v>
      </c>
      <c r="K515" s="6">
        <f t="shared" ref="K515:K578" si="26">J515/F515</f>
        <v>3</v>
      </c>
      <c r="L515" t="s">
        <v>14</v>
      </c>
      <c r="M515" t="str">
        <f>VLOOKUP(L515,' Customers'!$A$2:$C$22,3,0)</f>
        <v>Togo</v>
      </c>
      <c r="N515" t="str">
        <f>VLOOKUP(Table3[[#This Row],[Customer Code]],' Customers'!$A$2:$E$22,4,0)</f>
        <v>Africa</v>
      </c>
      <c r="O515" t="str">
        <f>VLOOKUP(L515,' Customers'!$A$2:$E$22,5,0)</f>
        <v>Male</v>
      </c>
    </row>
    <row r="516" spans="1:15" x14ac:dyDescent="0.2">
      <c r="A516" s="5">
        <v>44136</v>
      </c>
      <c r="B516" t="s">
        <v>56</v>
      </c>
      <c r="C516" t="s">
        <v>12</v>
      </c>
      <c r="D516" t="s">
        <v>100</v>
      </c>
      <c r="E516" t="str">
        <f>VLOOKUP(C516,Staff!$A$2:$C$11,2,0)</f>
        <v>Mary</v>
      </c>
      <c r="F516">
        <v>1197</v>
      </c>
      <c r="G516" s="6">
        <v>5985</v>
      </c>
      <c r="H516" s="6">
        <f t="shared" si="24"/>
        <v>5</v>
      </c>
      <c r="I516" s="6">
        <v>2394</v>
      </c>
      <c r="J516" s="6">
        <f t="shared" si="25"/>
        <v>3591</v>
      </c>
      <c r="K516" s="6">
        <f t="shared" si="26"/>
        <v>3</v>
      </c>
      <c r="L516" t="s">
        <v>14</v>
      </c>
      <c r="M516" t="str">
        <f>VLOOKUP(L516,' Customers'!$A$2:$C$22,3,0)</f>
        <v>Togo</v>
      </c>
      <c r="N516" t="str">
        <f>VLOOKUP(Table3[[#This Row],[Customer Code]],' Customers'!$A$2:$E$22,4,0)</f>
        <v>Africa</v>
      </c>
      <c r="O516" t="str">
        <f>VLOOKUP(L516,' Customers'!$A$2:$E$22,5,0)</f>
        <v>Male</v>
      </c>
    </row>
    <row r="517" spans="1:15" x14ac:dyDescent="0.2">
      <c r="A517" s="5">
        <v>44166</v>
      </c>
      <c r="B517" t="s">
        <v>56</v>
      </c>
      <c r="C517" t="s">
        <v>24</v>
      </c>
      <c r="D517" t="s">
        <v>104</v>
      </c>
      <c r="E517" t="str">
        <f>VLOOKUP(C517,Staff!$A$2:$C$11,2,0)</f>
        <v>Cynthia</v>
      </c>
      <c r="F517">
        <v>1233</v>
      </c>
      <c r="G517" s="6">
        <v>6165</v>
      </c>
      <c r="H517" s="6">
        <f t="shared" si="24"/>
        <v>5</v>
      </c>
      <c r="I517" s="6">
        <v>2466</v>
      </c>
      <c r="J517" s="6">
        <f t="shared" si="25"/>
        <v>3699</v>
      </c>
      <c r="K517" s="6">
        <f t="shared" si="26"/>
        <v>3</v>
      </c>
      <c r="L517" t="s">
        <v>42</v>
      </c>
      <c r="M517" t="str">
        <f>VLOOKUP(L517,' Customers'!$A$2:$C$22,3,0)</f>
        <v>Brazil</v>
      </c>
      <c r="N517" t="str">
        <f>VLOOKUP(Table3[[#This Row],[Customer Code]],' Customers'!$A$2:$E$22,4,0)</f>
        <v>S. America</v>
      </c>
      <c r="O517" t="str">
        <f>VLOOKUP(L517,' Customers'!$A$2:$E$22,5,0)</f>
        <v>Female</v>
      </c>
    </row>
    <row r="518" spans="1:15" x14ac:dyDescent="0.2">
      <c r="A518" s="5">
        <v>44013</v>
      </c>
      <c r="B518" t="s">
        <v>56</v>
      </c>
      <c r="C518" t="s">
        <v>12</v>
      </c>
      <c r="D518" t="s">
        <v>100</v>
      </c>
      <c r="E518" t="str">
        <f>VLOOKUP(C518,Staff!$A$2:$C$11,2,0)</f>
        <v>Mary</v>
      </c>
      <c r="F518">
        <v>571</v>
      </c>
      <c r="G518" s="6">
        <v>2855</v>
      </c>
      <c r="H518" s="6">
        <f t="shared" si="24"/>
        <v>5</v>
      </c>
      <c r="I518" s="6">
        <v>1142</v>
      </c>
      <c r="J518" s="6">
        <f t="shared" si="25"/>
        <v>1713</v>
      </c>
      <c r="K518" s="6">
        <f t="shared" si="26"/>
        <v>3</v>
      </c>
      <c r="L518" t="s">
        <v>48</v>
      </c>
      <c r="M518" t="str">
        <f>VLOOKUP(L518,' Customers'!$A$2:$C$22,3,0)</f>
        <v>Nigeria</v>
      </c>
      <c r="N518" t="str">
        <f>VLOOKUP(Table3[[#This Row],[Customer Code]],' Customers'!$A$2:$E$22,4,0)</f>
        <v>Africa</v>
      </c>
      <c r="O518" t="str">
        <f>VLOOKUP(L518,' Customers'!$A$2:$E$22,5,0)</f>
        <v>Female</v>
      </c>
    </row>
    <row r="519" spans="1:15" x14ac:dyDescent="0.2">
      <c r="A519" s="5">
        <v>43862</v>
      </c>
      <c r="B519" t="s">
        <v>56</v>
      </c>
      <c r="C519" t="s">
        <v>33</v>
      </c>
      <c r="D519" t="s">
        <v>107</v>
      </c>
      <c r="E519" t="str">
        <f>VLOOKUP(C519,Staff!$A$2:$C$11,2,0)</f>
        <v>Cassie</v>
      </c>
      <c r="F519">
        <v>260</v>
      </c>
      <c r="G519" s="6">
        <v>1300</v>
      </c>
      <c r="H519" s="6">
        <f t="shared" si="24"/>
        <v>5</v>
      </c>
      <c r="I519" s="6">
        <v>520</v>
      </c>
      <c r="J519" s="6">
        <f t="shared" si="25"/>
        <v>780</v>
      </c>
      <c r="K519" s="6">
        <f t="shared" si="26"/>
        <v>3</v>
      </c>
      <c r="L519" t="s">
        <v>34</v>
      </c>
      <c r="M519" t="str">
        <f>VLOOKUP(L519,' Customers'!$A$2:$C$22,3,0)</f>
        <v>USA</v>
      </c>
      <c r="N519" t="str">
        <f>VLOOKUP(Table3[[#This Row],[Customer Code]],' Customers'!$A$2:$E$22,4,0)</f>
        <v>N. America</v>
      </c>
      <c r="O519" t="str">
        <f>VLOOKUP(L519,' Customers'!$A$2:$E$22,5,0)</f>
        <v>Female</v>
      </c>
    </row>
    <row r="520" spans="1:15" x14ac:dyDescent="0.2">
      <c r="A520" s="5">
        <v>43922</v>
      </c>
      <c r="B520" t="s">
        <v>56</v>
      </c>
      <c r="C520" t="s">
        <v>31</v>
      </c>
      <c r="D520" t="s">
        <v>30</v>
      </c>
      <c r="E520" t="str">
        <f>VLOOKUP(C520,Staff!$A$2:$C$11,2,0)</f>
        <v>Robert</v>
      </c>
      <c r="F520">
        <v>2535</v>
      </c>
      <c r="G520" s="6">
        <v>12675</v>
      </c>
      <c r="H520" s="6">
        <f t="shared" si="24"/>
        <v>5</v>
      </c>
      <c r="I520" s="6">
        <v>5070</v>
      </c>
      <c r="J520" s="6">
        <f t="shared" si="25"/>
        <v>7605</v>
      </c>
      <c r="K520" s="6">
        <f t="shared" si="26"/>
        <v>3</v>
      </c>
      <c r="L520" t="s">
        <v>44</v>
      </c>
      <c r="M520" t="str">
        <f>VLOOKUP(L520,' Customers'!$A$2:$C$22,3,0)</f>
        <v>USA</v>
      </c>
      <c r="N520" t="str">
        <f>VLOOKUP(Table3[[#This Row],[Customer Code]],' Customers'!$A$2:$E$22,4,0)</f>
        <v>N. America</v>
      </c>
      <c r="O520" t="str">
        <f>VLOOKUP(L520,' Customers'!$A$2:$E$22,5,0)</f>
        <v>Male</v>
      </c>
    </row>
    <row r="521" spans="1:15" x14ac:dyDescent="0.2">
      <c r="A521" s="5">
        <v>43952</v>
      </c>
      <c r="B521" t="s">
        <v>57</v>
      </c>
      <c r="C521" t="s">
        <v>31</v>
      </c>
      <c r="D521" t="s">
        <v>106</v>
      </c>
      <c r="E521" t="str">
        <f>VLOOKUP(C521,Staff!$A$2:$C$11,2,0)</f>
        <v>Robert</v>
      </c>
      <c r="F521">
        <v>2851</v>
      </c>
      <c r="G521" s="6">
        <v>14255</v>
      </c>
      <c r="H521" s="6">
        <f t="shared" si="24"/>
        <v>5</v>
      </c>
      <c r="I521" s="6">
        <v>5702</v>
      </c>
      <c r="J521" s="6">
        <f t="shared" si="25"/>
        <v>8553</v>
      </c>
      <c r="K521" s="6">
        <f t="shared" si="26"/>
        <v>3</v>
      </c>
      <c r="L521" t="s">
        <v>44</v>
      </c>
      <c r="M521" t="str">
        <f>VLOOKUP(L521,' Customers'!$A$2:$C$22,3,0)</f>
        <v>USA</v>
      </c>
      <c r="N521" t="str">
        <f>VLOOKUP(Table3[[#This Row],[Customer Code]],' Customers'!$A$2:$E$22,4,0)</f>
        <v>N. America</v>
      </c>
      <c r="O521" t="str">
        <f>VLOOKUP(L521,' Customers'!$A$2:$E$22,5,0)</f>
        <v>Male</v>
      </c>
    </row>
    <row r="522" spans="1:15" x14ac:dyDescent="0.2">
      <c r="A522" s="5">
        <v>43983</v>
      </c>
      <c r="B522" t="s">
        <v>57</v>
      </c>
      <c r="C522" t="s">
        <v>17</v>
      </c>
      <c r="D522" t="s">
        <v>101</v>
      </c>
      <c r="E522" t="str">
        <f>VLOOKUP(C522,Staff!$A$2:$C$11,2,0)</f>
        <v>Rachael</v>
      </c>
      <c r="F522">
        <v>2470</v>
      </c>
      <c r="G522" s="6">
        <v>2470</v>
      </c>
      <c r="H522" s="6">
        <f t="shared" si="24"/>
        <v>1</v>
      </c>
      <c r="I522" s="6">
        <v>494</v>
      </c>
      <c r="J522" s="6">
        <f t="shared" si="25"/>
        <v>1976</v>
      </c>
      <c r="K522" s="6">
        <f t="shared" si="26"/>
        <v>0.8</v>
      </c>
      <c r="L522" t="s">
        <v>40</v>
      </c>
      <c r="M522" t="str">
        <f>VLOOKUP(L522,' Customers'!$A$2:$C$22,3,0)</f>
        <v>USA</v>
      </c>
      <c r="N522" t="str">
        <f>VLOOKUP(Table3[[#This Row],[Customer Code]],' Customers'!$A$2:$E$22,4,0)</f>
        <v>N. America</v>
      </c>
      <c r="O522" t="str">
        <f>VLOOKUP(L522,' Customers'!$A$2:$E$22,5,0)</f>
        <v>Male</v>
      </c>
    </row>
    <row r="523" spans="1:15" x14ac:dyDescent="0.2">
      <c r="A523" s="5">
        <v>44044</v>
      </c>
      <c r="B523" t="s">
        <v>57</v>
      </c>
      <c r="C523" t="s">
        <v>17</v>
      </c>
      <c r="D523" t="s">
        <v>101</v>
      </c>
      <c r="E523" t="str">
        <f>VLOOKUP(C523,Staff!$A$2:$C$11,2,0)</f>
        <v>Rachael</v>
      </c>
      <c r="F523">
        <v>958</v>
      </c>
      <c r="G523" s="6">
        <v>958</v>
      </c>
      <c r="H523" s="6">
        <f t="shared" si="24"/>
        <v>1</v>
      </c>
      <c r="I523" s="6">
        <v>191.6</v>
      </c>
      <c r="J523" s="6">
        <f t="shared" si="25"/>
        <v>766.4</v>
      </c>
      <c r="K523" s="6">
        <f t="shared" si="26"/>
        <v>0.79999999999999993</v>
      </c>
      <c r="L523" t="s">
        <v>40</v>
      </c>
      <c r="M523" t="str">
        <f>VLOOKUP(L523,' Customers'!$A$2:$C$22,3,0)</f>
        <v>USA</v>
      </c>
      <c r="N523" t="str">
        <f>VLOOKUP(Table3[[#This Row],[Customer Code]],' Customers'!$A$2:$E$22,4,0)</f>
        <v>N. America</v>
      </c>
      <c r="O523" t="str">
        <f>VLOOKUP(L523,' Customers'!$A$2:$E$22,5,0)</f>
        <v>Male</v>
      </c>
    </row>
    <row r="524" spans="1:15" x14ac:dyDescent="0.2">
      <c r="A524" s="5">
        <v>43891</v>
      </c>
      <c r="B524" t="s">
        <v>57</v>
      </c>
      <c r="C524" t="s">
        <v>31</v>
      </c>
      <c r="D524" t="s">
        <v>106</v>
      </c>
      <c r="E524" t="str">
        <f>VLOOKUP(C524,Staff!$A$2:$C$11,2,0)</f>
        <v>Robert</v>
      </c>
      <c r="F524">
        <v>2214</v>
      </c>
      <c r="G524" s="6">
        <v>2214</v>
      </c>
      <c r="H524" s="6">
        <f t="shared" si="24"/>
        <v>1</v>
      </c>
      <c r="I524" s="6">
        <v>442.8</v>
      </c>
      <c r="J524" s="6">
        <f t="shared" si="25"/>
        <v>1771.2</v>
      </c>
      <c r="K524" s="6">
        <f t="shared" si="26"/>
        <v>0.8</v>
      </c>
      <c r="L524" t="s">
        <v>44</v>
      </c>
      <c r="M524" t="str">
        <f>VLOOKUP(L524,' Customers'!$A$2:$C$22,3,0)</f>
        <v>USA</v>
      </c>
      <c r="N524" t="str">
        <f>VLOOKUP(Table3[[#This Row],[Customer Code]],' Customers'!$A$2:$E$22,4,0)</f>
        <v>N. America</v>
      </c>
      <c r="O524" t="str">
        <f>VLOOKUP(L524,' Customers'!$A$2:$E$22,5,0)</f>
        <v>Male</v>
      </c>
    </row>
    <row r="525" spans="1:15" x14ac:dyDescent="0.2">
      <c r="A525" s="5">
        <v>44136</v>
      </c>
      <c r="B525" t="s">
        <v>57</v>
      </c>
      <c r="C525" t="s">
        <v>20</v>
      </c>
      <c r="D525" t="s">
        <v>26</v>
      </c>
      <c r="E525" t="str">
        <f>VLOOKUP(C525,Staff!$A$2:$C$11,2,0)</f>
        <v>Nina</v>
      </c>
      <c r="F525">
        <v>690</v>
      </c>
      <c r="G525" s="6">
        <v>690</v>
      </c>
      <c r="H525" s="6">
        <f t="shared" si="24"/>
        <v>1</v>
      </c>
      <c r="I525" s="6">
        <v>138</v>
      </c>
      <c r="J525" s="6">
        <f t="shared" si="25"/>
        <v>552</v>
      </c>
      <c r="K525" s="6">
        <f t="shared" si="26"/>
        <v>0.8</v>
      </c>
      <c r="L525" t="s">
        <v>41</v>
      </c>
      <c r="M525" t="str">
        <f>VLOOKUP(L525,' Customers'!$A$2:$C$22,3,0)</f>
        <v>Nigeria</v>
      </c>
      <c r="N525" t="str">
        <f>VLOOKUP(Table3[[#This Row],[Customer Code]],' Customers'!$A$2:$E$22,4,0)</f>
        <v>Africa</v>
      </c>
      <c r="O525" t="str">
        <f>VLOOKUP(L525,' Customers'!$A$2:$E$22,5,0)</f>
        <v>Male</v>
      </c>
    </row>
    <row r="526" spans="1:15" x14ac:dyDescent="0.2">
      <c r="A526" s="5">
        <v>44105</v>
      </c>
      <c r="B526" t="s">
        <v>57</v>
      </c>
      <c r="C526" t="s">
        <v>31</v>
      </c>
      <c r="D526" t="s">
        <v>106</v>
      </c>
      <c r="E526" t="str">
        <f>VLOOKUP(C526,Staff!$A$2:$C$11,2,0)</f>
        <v>Robert</v>
      </c>
      <c r="F526">
        <v>2031</v>
      </c>
      <c r="G526" s="6">
        <v>2031</v>
      </c>
      <c r="H526" s="6">
        <f t="shared" si="24"/>
        <v>1</v>
      </c>
      <c r="I526" s="6">
        <v>406.2</v>
      </c>
      <c r="J526" s="6">
        <f t="shared" si="25"/>
        <v>1624.8</v>
      </c>
      <c r="K526" s="6">
        <f t="shared" si="26"/>
        <v>0.79999999999999993</v>
      </c>
      <c r="L526" t="s">
        <v>44</v>
      </c>
      <c r="M526" t="str">
        <f>VLOOKUP(L526,' Customers'!$A$2:$C$22,3,0)</f>
        <v>USA</v>
      </c>
      <c r="N526" t="str">
        <f>VLOOKUP(Table3[[#This Row],[Customer Code]],' Customers'!$A$2:$E$22,4,0)</f>
        <v>N. America</v>
      </c>
      <c r="O526" t="str">
        <f>VLOOKUP(L526,' Customers'!$A$2:$E$22,5,0)</f>
        <v>Male</v>
      </c>
    </row>
    <row r="527" spans="1:15" x14ac:dyDescent="0.2">
      <c r="A527" s="5">
        <v>44166</v>
      </c>
      <c r="B527" t="s">
        <v>57</v>
      </c>
      <c r="C527" t="s">
        <v>24</v>
      </c>
      <c r="D527" t="s">
        <v>104</v>
      </c>
      <c r="E527" t="str">
        <f>VLOOKUP(C527,Staff!$A$2:$C$11,2,0)</f>
        <v>Cynthia</v>
      </c>
      <c r="F527">
        <v>1138</v>
      </c>
      <c r="G527" s="6">
        <v>1138</v>
      </c>
      <c r="H527" s="6">
        <f t="shared" si="24"/>
        <v>1</v>
      </c>
      <c r="I527" s="6">
        <v>227.6</v>
      </c>
      <c r="J527" s="6">
        <f t="shared" si="25"/>
        <v>910.4</v>
      </c>
      <c r="K527" s="6">
        <f t="shared" si="26"/>
        <v>0.79999999999999993</v>
      </c>
      <c r="L527" t="s">
        <v>25</v>
      </c>
      <c r="M527" t="str">
        <f>VLOOKUP(L527,' Customers'!$A$2:$C$22,3,0)</f>
        <v>Japan</v>
      </c>
      <c r="N527" t="str">
        <f>VLOOKUP(Table3[[#This Row],[Customer Code]],' Customers'!$A$2:$E$22,4,0)</f>
        <v>Asia</v>
      </c>
      <c r="O527" t="str">
        <f>VLOOKUP(L527,' Customers'!$A$2:$E$22,5,0)</f>
        <v>Female</v>
      </c>
    </row>
    <row r="528" spans="1:15" x14ac:dyDescent="0.2">
      <c r="A528" s="5">
        <v>43922</v>
      </c>
      <c r="B528" t="s">
        <v>57</v>
      </c>
      <c r="C528" t="s">
        <v>33</v>
      </c>
      <c r="D528" t="s">
        <v>107</v>
      </c>
      <c r="E528" t="str">
        <f>VLOOKUP(C528,Staff!$A$2:$C$11,2,0)</f>
        <v>Cassie</v>
      </c>
      <c r="F528">
        <v>980</v>
      </c>
      <c r="G528" s="6">
        <v>980</v>
      </c>
      <c r="H528" s="6">
        <f t="shared" si="24"/>
        <v>1</v>
      </c>
      <c r="I528" s="6">
        <v>196</v>
      </c>
      <c r="J528" s="6">
        <f t="shared" si="25"/>
        <v>784</v>
      </c>
      <c r="K528" s="6">
        <f t="shared" si="26"/>
        <v>0.8</v>
      </c>
      <c r="L528" t="s">
        <v>45</v>
      </c>
      <c r="M528" t="str">
        <f>VLOOKUP(L528,' Customers'!$A$2:$C$22,3,0)</f>
        <v>Brazil</v>
      </c>
      <c r="N528" t="str">
        <f>VLOOKUP(Table3[[#This Row],[Customer Code]],' Customers'!$A$2:$E$22,4,0)</f>
        <v>S. America</v>
      </c>
      <c r="O528" t="str">
        <f>VLOOKUP(L528,' Customers'!$A$2:$E$22,5,0)</f>
        <v>Female</v>
      </c>
    </row>
    <row r="529" spans="1:15" x14ac:dyDescent="0.2">
      <c r="A529" s="5">
        <v>43831</v>
      </c>
      <c r="B529" t="s">
        <v>57</v>
      </c>
      <c r="C529" t="s">
        <v>7</v>
      </c>
      <c r="D529" t="s">
        <v>99</v>
      </c>
      <c r="E529" t="str">
        <f>VLOOKUP(C529,Staff!$A$2:$C$11,2,0)</f>
        <v>Peter</v>
      </c>
      <c r="F529">
        <v>2340</v>
      </c>
      <c r="G529" s="6">
        <v>2340</v>
      </c>
      <c r="H529" s="6">
        <f t="shared" si="24"/>
        <v>1</v>
      </c>
      <c r="I529" s="6">
        <v>468</v>
      </c>
      <c r="J529" s="6">
        <f t="shared" si="25"/>
        <v>1872</v>
      </c>
      <c r="K529" s="6">
        <f t="shared" si="26"/>
        <v>0.8</v>
      </c>
      <c r="L529" t="s">
        <v>9</v>
      </c>
      <c r="M529" t="str">
        <f>VLOOKUP(L529,' Customers'!$A$2:$C$22,3,0)</f>
        <v>USA</v>
      </c>
      <c r="N529" t="str">
        <f>VLOOKUP(Table3[[#This Row],[Customer Code]],' Customers'!$A$2:$E$22,4,0)</f>
        <v>N. America</v>
      </c>
      <c r="O529" t="str">
        <f>VLOOKUP(L529,' Customers'!$A$2:$E$22,5,0)</f>
        <v>Male</v>
      </c>
    </row>
    <row r="530" spans="1:15" x14ac:dyDescent="0.2">
      <c r="A530" s="5">
        <v>44166</v>
      </c>
      <c r="B530" t="s">
        <v>57</v>
      </c>
      <c r="C530" t="s">
        <v>28</v>
      </c>
      <c r="D530" t="s">
        <v>105</v>
      </c>
      <c r="E530" t="str">
        <f>VLOOKUP(C530,Staff!$A$2:$C$11,2,0)</f>
        <v>Angela</v>
      </c>
      <c r="F530">
        <v>2157</v>
      </c>
      <c r="G530" s="6">
        <v>2157</v>
      </c>
      <c r="H530" s="6">
        <f t="shared" si="24"/>
        <v>1</v>
      </c>
      <c r="I530" s="6">
        <v>431.4</v>
      </c>
      <c r="J530" s="6">
        <f t="shared" si="25"/>
        <v>1725.6</v>
      </c>
      <c r="K530" s="6">
        <f t="shared" si="26"/>
        <v>0.79999999999999993</v>
      </c>
      <c r="L530" t="s">
        <v>43</v>
      </c>
      <c r="M530" t="str">
        <f>VLOOKUP(L530,' Customers'!$A$2:$C$22,3,0)</f>
        <v>Togo</v>
      </c>
      <c r="N530" t="str">
        <f>VLOOKUP(Table3[[#This Row],[Customer Code]],' Customers'!$A$2:$E$22,4,0)</f>
        <v>Africa</v>
      </c>
      <c r="O530" t="str">
        <f>VLOOKUP(L530,' Customers'!$A$2:$E$22,5,0)</f>
        <v>Male</v>
      </c>
    </row>
    <row r="531" spans="1:15" x14ac:dyDescent="0.2">
      <c r="A531" s="5">
        <v>44075</v>
      </c>
      <c r="B531" t="s">
        <v>57</v>
      </c>
      <c r="C531" t="s">
        <v>36</v>
      </c>
      <c r="D531" t="s">
        <v>108</v>
      </c>
      <c r="E531" t="str">
        <f>VLOOKUP(C531,Staff!$A$2:$C$11,2,0)</f>
        <v>Emilie</v>
      </c>
      <c r="F531">
        <v>2420</v>
      </c>
      <c r="G531" s="6">
        <v>2420</v>
      </c>
      <c r="H531" s="6">
        <f t="shared" si="24"/>
        <v>1</v>
      </c>
      <c r="I531" s="6">
        <v>484</v>
      </c>
      <c r="J531" s="6">
        <f t="shared" si="25"/>
        <v>1936</v>
      </c>
      <c r="K531" s="6">
        <f t="shared" si="26"/>
        <v>0.8</v>
      </c>
      <c r="L531" t="s">
        <v>37</v>
      </c>
      <c r="M531" t="str">
        <f>VLOOKUP(L531,' Customers'!$A$2:$C$22,3,0)</f>
        <v>Uganda</v>
      </c>
      <c r="N531" t="str">
        <f>VLOOKUP(Table3[[#This Row],[Customer Code]],' Customers'!$A$2:$E$22,4,0)</f>
        <v>Africa</v>
      </c>
      <c r="O531" t="str">
        <f>VLOOKUP(L531,' Customers'!$A$2:$E$22,5,0)</f>
        <v>Male</v>
      </c>
    </row>
    <row r="532" spans="1:15" x14ac:dyDescent="0.2">
      <c r="A532" s="5">
        <v>43952</v>
      </c>
      <c r="B532" t="s">
        <v>57</v>
      </c>
      <c r="C532" t="s">
        <v>12</v>
      </c>
      <c r="D532" t="s">
        <v>100</v>
      </c>
      <c r="E532" t="str">
        <f>VLOOKUP(C532,Staff!$A$2:$C$11,2,0)</f>
        <v>Mary</v>
      </c>
      <c r="F532">
        <v>2661</v>
      </c>
      <c r="G532" s="6">
        <v>2661</v>
      </c>
      <c r="H532" s="6">
        <f t="shared" si="24"/>
        <v>1</v>
      </c>
      <c r="I532" s="6">
        <v>532.20000000000005</v>
      </c>
      <c r="J532" s="6">
        <f t="shared" si="25"/>
        <v>2128.8000000000002</v>
      </c>
      <c r="K532" s="6">
        <f t="shared" si="26"/>
        <v>0.8</v>
      </c>
      <c r="L532" t="s">
        <v>14</v>
      </c>
      <c r="M532" t="str">
        <f>VLOOKUP(L532,' Customers'!$A$2:$C$22,3,0)</f>
        <v>Togo</v>
      </c>
      <c r="N532" t="str">
        <f>VLOOKUP(Table3[[#This Row],[Customer Code]],' Customers'!$A$2:$E$22,4,0)</f>
        <v>Africa</v>
      </c>
      <c r="O532" t="str">
        <f>VLOOKUP(L532,' Customers'!$A$2:$E$22,5,0)</f>
        <v>Male</v>
      </c>
    </row>
    <row r="533" spans="1:15" x14ac:dyDescent="0.2">
      <c r="A533" s="5">
        <v>43983</v>
      </c>
      <c r="B533" t="s">
        <v>57</v>
      </c>
      <c r="C533" t="s">
        <v>12</v>
      </c>
      <c r="D533" t="s">
        <v>100</v>
      </c>
      <c r="E533" t="str">
        <f>VLOOKUP(C533,Staff!$A$2:$C$11,2,0)</f>
        <v>Mary</v>
      </c>
      <c r="F533">
        <v>604</v>
      </c>
      <c r="G533" s="6">
        <v>604</v>
      </c>
      <c r="H533" s="6">
        <f t="shared" si="24"/>
        <v>1</v>
      </c>
      <c r="I533" s="6">
        <v>120.8</v>
      </c>
      <c r="J533" s="6">
        <f t="shared" si="25"/>
        <v>483.2</v>
      </c>
      <c r="K533" s="6">
        <f t="shared" si="26"/>
        <v>0.79999999999999993</v>
      </c>
      <c r="L533" t="s">
        <v>39</v>
      </c>
      <c r="M533" t="str">
        <f>VLOOKUP(L533,' Customers'!$A$2:$C$22,3,0)</f>
        <v>Cameroon</v>
      </c>
      <c r="N533" t="str">
        <f>VLOOKUP(Table3[[#This Row],[Customer Code]],' Customers'!$A$2:$E$22,4,0)</f>
        <v>Africa</v>
      </c>
      <c r="O533" t="str">
        <f>VLOOKUP(L533,' Customers'!$A$2:$E$22,5,0)</f>
        <v>Male</v>
      </c>
    </row>
    <row r="534" spans="1:15" x14ac:dyDescent="0.2">
      <c r="A534" s="5">
        <v>44013</v>
      </c>
      <c r="B534" t="s">
        <v>57</v>
      </c>
      <c r="C534" t="s">
        <v>28</v>
      </c>
      <c r="D534" t="s">
        <v>105</v>
      </c>
      <c r="E534" t="str">
        <f>VLOOKUP(C534,Staff!$A$2:$C$11,2,0)</f>
        <v>Angela</v>
      </c>
      <c r="F534">
        <v>2255</v>
      </c>
      <c r="G534" s="6">
        <v>2255</v>
      </c>
      <c r="H534" s="6">
        <f t="shared" si="24"/>
        <v>1</v>
      </c>
      <c r="I534" s="6">
        <v>451</v>
      </c>
      <c r="J534" s="6">
        <f t="shared" si="25"/>
        <v>1804</v>
      </c>
      <c r="K534" s="6">
        <f t="shared" si="26"/>
        <v>0.8</v>
      </c>
      <c r="L534" t="s">
        <v>43</v>
      </c>
      <c r="M534" t="str">
        <f>VLOOKUP(L534,' Customers'!$A$2:$C$22,3,0)</f>
        <v>Togo</v>
      </c>
      <c r="N534" t="str">
        <f>VLOOKUP(Table3[[#This Row],[Customer Code]],' Customers'!$A$2:$E$22,4,0)</f>
        <v>Africa</v>
      </c>
      <c r="O534" t="str">
        <f>VLOOKUP(L534,' Customers'!$A$2:$E$22,5,0)</f>
        <v>Male</v>
      </c>
    </row>
    <row r="535" spans="1:15" x14ac:dyDescent="0.2">
      <c r="A535" s="5">
        <v>44105</v>
      </c>
      <c r="B535" t="s">
        <v>57</v>
      </c>
      <c r="C535" t="s">
        <v>24</v>
      </c>
      <c r="D535" t="s">
        <v>104</v>
      </c>
      <c r="E535" t="str">
        <f>VLOOKUP(C535,Staff!$A$2:$C$11,2,0)</f>
        <v>Cynthia</v>
      </c>
      <c r="F535">
        <v>546</v>
      </c>
      <c r="G535" s="6">
        <v>546</v>
      </c>
      <c r="H535" s="6">
        <f t="shared" si="24"/>
        <v>1</v>
      </c>
      <c r="I535" s="6">
        <v>109.2</v>
      </c>
      <c r="J535" s="6">
        <f t="shared" si="25"/>
        <v>436.8</v>
      </c>
      <c r="K535" s="6">
        <f t="shared" si="26"/>
        <v>0.8</v>
      </c>
      <c r="L535" t="s">
        <v>25</v>
      </c>
      <c r="M535" t="str">
        <f>VLOOKUP(L535,' Customers'!$A$2:$C$22,3,0)</f>
        <v>Japan</v>
      </c>
      <c r="N535" t="str">
        <f>VLOOKUP(Table3[[#This Row],[Customer Code]],' Customers'!$A$2:$E$22,4,0)</f>
        <v>Asia</v>
      </c>
      <c r="O535" t="str">
        <f>VLOOKUP(L535,' Customers'!$A$2:$E$22,5,0)</f>
        <v>Female</v>
      </c>
    </row>
    <row r="536" spans="1:15" x14ac:dyDescent="0.2">
      <c r="A536" s="5">
        <v>43862</v>
      </c>
      <c r="B536" t="s">
        <v>58</v>
      </c>
      <c r="C536" t="s">
        <v>36</v>
      </c>
      <c r="D536" t="s">
        <v>108</v>
      </c>
      <c r="E536" t="str">
        <f>VLOOKUP(C536,Staff!$A$2:$C$11,2,0)</f>
        <v>Emilie</v>
      </c>
      <c r="F536">
        <v>1368</v>
      </c>
      <c r="G536" s="6">
        <v>1368</v>
      </c>
      <c r="H536" s="6">
        <f t="shared" si="24"/>
        <v>1</v>
      </c>
      <c r="I536" s="6">
        <v>273.60000000000002</v>
      </c>
      <c r="J536" s="6">
        <f t="shared" si="25"/>
        <v>1094.4000000000001</v>
      </c>
      <c r="K536" s="6">
        <f t="shared" si="26"/>
        <v>0.8</v>
      </c>
      <c r="L536" t="s">
        <v>46</v>
      </c>
      <c r="M536" t="str">
        <f>VLOOKUP(L536,' Customers'!$A$2:$C$22,3,0)</f>
        <v>Cameroon</v>
      </c>
      <c r="N536" t="str">
        <f>VLOOKUP(Table3[[#This Row],[Customer Code]],' Customers'!$A$2:$E$22,4,0)</f>
        <v>Africa</v>
      </c>
      <c r="O536" t="str">
        <f>VLOOKUP(L536,' Customers'!$A$2:$E$22,5,0)</f>
        <v>Female</v>
      </c>
    </row>
    <row r="537" spans="1:15" x14ac:dyDescent="0.2">
      <c r="A537" s="5">
        <v>43891</v>
      </c>
      <c r="B537" t="s">
        <v>58</v>
      </c>
      <c r="C537" t="s">
        <v>17</v>
      </c>
      <c r="D537" t="s">
        <v>22</v>
      </c>
      <c r="E537" t="str">
        <f>VLOOKUP(C537,Staff!$A$2:$C$11,2,0)</f>
        <v>Rachael</v>
      </c>
      <c r="F537">
        <v>1101</v>
      </c>
      <c r="G537" s="6">
        <v>5505</v>
      </c>
      <c r="H537" s="6">
        <f t="shared" si="24"/>
        <v>5</v>
      </c>
      <c r="I537" s="6">
        <v>2422.1999999999998</v>
      </c>
      <c r="J537" s="6">
        <f t="shared" si="25"/>
        <v>3082.8</v>
      </c>
      <c r="K537" s="6">
        <f t="shared" si="26"/>
        <v>2.8000000000000003</v>
      </c>
      <c r="L537" t="s">
        <v>40</v>
      </c>
      <c r="M537" t="str">
        <f>VLOOKUP(L537,' Customers'!$A$2:$C$22,3,0)</f>
        <v>USA</v>
      </c>
      <c r="N537" t="str">
        <f>VLOOKUP(Table3[[#This Row],[Customer Code]],' Customers'!$A$2:$E$22,4,0)</f>
        <v>N. America</v>
      </c>
      <c r="O537" t="str">
        <f>VLOOKUP(L537,' Customers'!$A$2:$E$22,5,0)</f>
        <v>Male</v>
      </c>
    </row>
    <row r="538" spans="1:15" x14ac:dyDescent="0.2">
      <c r="A538" s="5">
        <v>43862</v>
      </c>
      <c r="B538" t="s">
        <v>58</v>
      </c>
      <c r="C538" t="s">
        <v>31</v>
      </c>
      <c r="D538" t="s">
        <v>106</v>
      </c>
      <c r="E538" t="str">
        <f>VLOOKUP(C538,Staff!$A$2:$C$11,2,0)</f>
        <v>Robert</v>
      </c>
      <c r="F538">
        <v>1865</v>
      </c>
      <c r="G538" s="6">
        <v>9325</v>
      </c>
      <c r="H538" s="6">
        <f t="shared" si="24"/>
        <v>5</v>
      </c>
      <c r="I538" s="6">
        <v>4103</v>
      </c>
      <c r="J538" s="6">
        <f t="shared" si="25"/>
        <v>5222</v>
      </c>
      <c r="K538" s="6">
        <f t="shared" si="26"/>
        <v>2.8</v>
      </c>
      <c r="L538" t="s">
        <v>32</v>
      </c>
      <c r="M538" t="str">
        <f>VLOOKUP(L538,' Customers'!$A$2:$C$22,3,0)</f>
        <v>Togo</v>
      </c>
      <c r="N538" t="str">
        <f>VLOOKUP(Table3[[#This Row],[Customer Code]],' Customers'!$A$2:$E$22,4,0)</f>
        <v>Africa</v>
      </c>
      <c r="O538" t="str">
        <f>VLOOKUP(L538,' Customers'!$A$2:$E$22,5,0)</f>
        <v>Male</v>
      </c>
    </row>
    <row r="539" spans="1:15" x14ac:dyDescent="0.2">
      <c r="A539" s="5">
        <v>43922</v>
      </c>
      <c r="B539" t="s">
        <v>58</v>
      </c>
      <c r="C539" t="s">
        <v>24</v>
      </c>
      <c r="D539" t="s">
        <v>104</v>
      </c>
      <c r="E539" t="str">
        <f>VLOOKUP(C539,Staff!$A$2:$C$11,2,0)</f>
        <v>Cynthia</v>
      </c>
      <c r="F539">
        <v>1074</v>
      </c>
      <c r="G539" s="6">
        <v>5370</v>
      </c>
      <c r="H539" s="6">
        <f t="shared" si="24"/>
        <v>5</v>
      </c>
      <c r="I539" s="6">
        <v>2362.8000000000002</v>
      </c>
      <c r="J539" s="6">
        <f t="shared" si="25"/>
        <v>3007.2</v>
      </c>
      <c r="K539" s="6">
        <f t="shared" si="26"/>
        <v>2.8</v>
      </c>
      <c r="L539" t="s">
        <v>42</v>
      </c>
      <c r="M539" t="str">
        <f>VLOOKUP(L539,' Customers'!$A$2:$C$22,3,0)</f>
        <v>Brazil</v>
      </c>
      <c r="N539" t="str">
        <f>VLOOKUP(Table3[[#This Row],[Customer Code]],' Customers'!$A$2:$E$22,4,0)</f>
        <v>S. America</v>
      </c>
      <c r="O539" t="str">
        <f>VLOOKUP(L539,' Customers'!$A$2:$E$22,5,0)</f>
        <v>Female</v>
      </c>
    </row>
    <row r="540" spans="1:15" x14ac:dyDescent="0.2">
      <c r="A540" s="5">
        <v>44013</v>
      </c>
      <c r="B540" t="s">
        <v>58</v>
      </c>
      <c r="C540" t="s">
        <v>17</v>
      </c>
      <c r="D540" t="s">
        <v>101</v>
      </c>
      <c r="E540" t="str">
        <f>VLOOKUP(C540,Staff!$A$2:$C$11,2,0)</f>
        <v>Rachael</v>
      </c>
      <c r="F540">
        <v>1683</v>
      </c>
      <c r="G540" s="6">
        <v>8415</v>
      </c>
      <c r="H540" s="6">
        <f t="shared" si="24"/>
        <v>5</v>
      </c>
      <c r="I540" s="6">
        <v>3702.6</v>
      </c>
      <c r="J540" s="6">
        <f t="shared" si="25"/>
        <v>4712.3999999999996</v>
      </c>
      <c r="K540" s="6">
        <f t="shared" si="26"/>
        <v>2.8</v>
      </c>
      <c r="L540" t="s">
        <v>18</v>
      </c>
      <c r="M540" t="str">
        <f>VLOOKUP(L540,' Customers'!$A$2:$C$22,3,0)</f>
        <v>Cameroon</v>
      </c>
      <c r="N540" t="str">
        <f>VLOOKUP(Table3[[#This Row],[Customer Code]],' Customers'!$A$2:$E$22,4,0)</f>
        <v>Africa</v>
      </c>
      <c r="O540" t="str">
        <f>VLOOKUP(L540,' Customers'!$A$2:$E$22,5,0)</f>
        <v>Female</v>
      </c>
    </row>
    <row r="541" spans="1:15" x14ac:dyDescent="0.2">
      <c r="A541" s="5">
        <v>44044</v>
      </c>
      <c r="B541" t="s">
        <v>58</v>
      </c>
      <c r="C541" t="s">
        <v>36</v>
      </c>
      <c r="D541" t="s">
        <v>108</v>
      </c>
      <c r="E541" t="str">
        <f>VLOOKUP(C541,Staff!$A$2:$C$11,2,0)</f>
        <v>Emilie</v>
      </c>
      <c r="F541">
        <v>1123</v>
      </c>
      <c r="G541" s="6">
        <v>5615</v>
      </c>
      <c r="H541" s="6">
        <f t="shared" si="24"/>
        <v>5</v>
      </c>
      <c r="I541" s="6">
        <v>2470.6</v>
      </c>
      <c r="J541" s="6">
        <f t="shared" si="25"/>
        <v>3144.4</v>
      </c>
      <c r="K541" s="6">
        <f t="shared" si="26"/>
        <v>2.8000000000000003</v>
      </c>
      <c r="L541" t="s">
        <v>46</v>
      </c>
      <c r="M541" t="str">
        <f>VLOOKUP(L541,' Customers'!$A$2:$C$22,3,0)</f>
        <v>Cameroon</v>
      </c>
      <c r="N541" t="str">
        <f>VLOOKUP(Table3[[#This Row],[Customer Code]],' Customers'!$A$2:$E$22,4,0)</f>
        <v>Africa</v>
      </c>
      <c r="O541" t="str">
        <f>VLOOKUP(L541,' Customers'!$A$2:$E$22,5,0)</f>
        <v>Female</v>
      </c>
    </row>
    <row r="542" spans="1:15" x14ac:dyDescent="0.2">
      <c r="A542" s="5">
        <v>44075</v>
      </c>
      <c r="B542" t="s">
        <v>58</v>
      </c>
      <c r="C542" t="s">
        <v>31</v>
      </c>
      <c r="D542" t="s">
        <v>106</v>
      </c>
      <c r="E542" t="str">
        <f>VLOOKUP(C542,Staff!$A$2:$C$11,2,0)</f>
        <v>Robert</v>
      </c>
      <c r="F542">
        <v>1679</v>
      </c>
      <c r="G542" s="6">
        <v>8395</v>
      </c>
      <c r="H542" s="6">
        <f t="shared" si="24"/>
        <v>5</v>
      </c>
      <c r="I542" s="6">
        <v>3693.8</v>
      </c>
      <c r="J542" s="6">
        <f t="shared" si="25"/>
        <v>4701.2</v>
      </c>
      <c r="K542" s="6">
        <f t="shared" si="26"/>
        <v>2.8</v>
      </c>
      <c r="L542" t="s">
        <v>44</v>
      </c>
      <c r="M542" t="str">
        <f>VLOOKUP(L542,' Customers'!$A$2:$C$22,3,0)</f>
        <v>USA</v>
      </c>
      <c r="N542" t="str">
        <f>VLOOKUP(Table3[[#This Row],[Customer Code]],' Customers'!$A$2:$E$22,4,0)</f>
        <v>N. America</v>
      </c>
      <c r="O542" t="str">
        <f>VLOOKUP(L542,' Customers'!$A$2:$E$22,5,0)</f>
        <v>Male</v>
      </c>
    </row>
    <row r="543" spans="1:15" x14ac:dyDescent="0.2">
      <c r="A543" s="5">
        <v>43983</v>
      </c>
      <c r="B543" t="s">
        <v>58</v>
      </c>
      <c r="C543" t="s">
        <v>36</v>
      </c>
      <c r="D543" t="s">
        <v>108</v>
      </c>
      <c r="E543" t="str">
        <f>VLOOKUP(C543,Staff!$A$2:$C$11,2,0)</f>
        <v>Emilie</v>
      </c>
      <c r="F543">
        <v>2460</v>
      </c>
      <c r="G543" s="6">
        <v>12300</v>
      </c>
      <c r="H543" s="6">
        <f t="shared" si="24"/>
        <v>5</v>
      </c>
      <c r="I543" s="6">
        <v>5412</v>
      </c>
      <c r="J543" s="6">
        <f t="shared" si="25"/>
        <v>6888</v>
      </c>
      <c r="K543" s="6">
        <f t="shared" si="26"/>
        <v>2.8</v>
      </c>
      <c r="L543" t="s">
        <v>37</v>
      </c>
      <c r="M543" t="str">
        <f>VLOOKUP(L543,' Customers'!$A$2:$C$22,3,0)</f>
        <v>Uganda</v>
      </c>
      <c r="N543" t="str">
        <f>VLOOKUP(Table3[[#This Row],[Customer Code]],' Customers'!$A$2:$E$22,4,0)</f>
        <v>Africa</v>
      </c>
      <c r="O543" t="str">
        <f>VLOOKUP(L543,' Customers'!$A$2:$E$22,5,0)</f>
        <v>Male</v>
      </c>
    </row>
    <row r="544" spans="1:15" x14ac:dyDescent="0.2">
      <c r="A544" s="5">
        <v>44166</v>
      </c>
      <c r="B544" t="s">
        <v>58</v>
      </c>
      <c r="C544" t="s">
        <v>12</v>
      </c>
      <c r="D544" t="s">
        <v>100</v>
      </c>
      <c r="E544" t="str">
        <f>VLOOKUP(C544,Staff!$A$2:$C$11,2,0)</f>
        <v>Mary</v>
      </c>
      <c r="F544">
        <v>635</v>
      </c>
      <c r="G544" s="6">
        <v>3175</v>
      </c>
      <c r="H544" s="6">
        <f t="shared" si="24"/>
        <v>5</v>
      </c>
      <c r="I544" s="6">
        <v>1397</v>
      </c>
      <c r="J544" s="6">
        <f t="shared" si="25"/>
        <v>1778</v>
      </c>
      <c r="K544" s="6">
        <f t="shared" si="26"/>
        <v>2.8</v>
      </c>
      <c r="L544" t="s">
        <v>14</v>
      </c>
      <c r="M544" t="str">
        <f>VLOOKUP(L544,' Customers'!$A$2:$C$22,3,0)</f>
        <v>Togo</v>
      </c>
      <c r="N544" t="str">
        <f>VLOOKUP(Table3[[#This Row],[Customer Code]],' Customers'!$A$2:$E$22,4,0)</f>
        <v>Africa</v>
      </c>
      <c r="O544" t="str">
        <f>VLOOKUP(L544,' Customers'!$A$2:$E$22,5,0)</f>
        <v>Male</v>
      </c>
    </row>
    <row r="545" spans="1:15" x14ac:dyDescent="0.2">
      <c r="A545" s="5">
        <v>44136</v>
      </c>
      <c r="B545" t="s">
        <v>58</v>
      </c>
      <c r="C545" t="s">
        <v>17</v>
      </c>
      <c r="D545" t="s">
        <v>101</v>
      </c>
      <c r="E545" t="str">
        <f>VLOOKUP(C545,Staff!$A$2:$C$11,2,0)</f>
        <v>Rachael</v>
      </c>
      <c r="F545">
        <v>1694</v>
      </c>
      <c r="G545" s="6">
        <v>8470</v>
      </c>
      <c r="H545" s="6">
        <f t="shared" si="24"/>
        <v>5</v>
      </c>
      <c r="I545" s="6">
        <v>3726.8</v>
      </c>
      <c r="J545" s="6">
        <f t="shared" si="25"/>
        <v>4743.2</v>
      </c>
      <c r="K545" s="6">
        <f t="shared" si="26"/>
        <v>2.8</v>
      </c>
      <c r="L545" t="s">
        <v>40</v>
      </c>
      <c r="M545" t="str">
        <f>VLOOKUP(L545,' Customers'!$A$2:$C$22,3,0)</f>
        <v>USA</v>
      </c>
      <c r="N545" t="str">
        <f>VLOOKUP(Table3[[#This Row],[Customer Code]],' Customers'!$A$2:$E$22,4,0)</f>
        <v>N. America</v>
      </c>
      <c r="O545" t="str">
        <f>VLOOKUP(L545,' Customers'!$A$2:$E$22,5,0)</f>
        <v>Male</v>
      </c>
    </row>
    <row r="546" spans="1:15" x14ac:dyDescent="0.2">
      <c r="A546" s="5">
        <v>43983</v>
      </c>
      <c r="B546" t="s">
        <v>58</v>
      </c>
      <c r="C546" t="s">
        <v>12</v>
      </c>
      <c r="D546" t="s">
        <v>100</v>
      </c>
      <c r="E546" t="str">
        <f>VLOOKUP(C546,Staff!$A$2:$C$11,2,0)</f>
        <v>Mary</v>
      </c>
      <c r="F546">
        <v>1038</v>
      </c>
      <c r="G546" s="6">
        <v>5190</v>
      </c>
      <c r="H546" s="6">
        <f t="shared" si="24"/>
        <v>5</v>
      </c>
      <c r="I546" s="6">
        <v>2283.6</v>
      </c>
      <c r="J546" s="6">
        <f t="shared" si="25"/>
        <v>2906.4</v>
      </c>
      <c r="K546" s="6">
        <f t="shared" si="26"/>
        <v>2.8000000000000003</v>
      </c>
      <c r="L546" t="s">
        <v>14</v>
      </c>
      <c r="M546" t="str">
        <f>VLOOKUP(L546,' Customers'!$A$2:$C$22,3,0)</f>
        <v>Togo</v>
      </c>
      <c r="N546" t="str">
        <f>VLOOKUP(Table3[[#This Row],[Customer Code]],' Customers'!$A$2:$E$22,4,0)</f>
        <v>Africa</v>
      </c>
      <c r="O546" t="str">
        <f>VLOOKUP(L546,' Customers'!$A$2:$E$22,5,0)</f>
        <v>Male</v>
      </c>
    </row>
    <row r="547" spans="1:15" x14ac:dyDescent="0.2">
      <c r="A547" s="5">
        <v>43952</v>
      </c>
      <c r="B547" t="s">
        <v>58</v>
      </c>
      <c r="C547" t="s">
        <v>33</v>
      </c>
      <c r="D547" t="s">
        <v>107</v>
      </c>
      <c r="E547" t="str">
        <f>VLOOKUP(C547,Staff!$A$2:$C$11,2,0)</f>
        <v>Cassie</v>
      </c>
      <c r="F547">
        <v>2039</v>
      </c>
      <c r="G547" s="6">
        <v>10195</v>
      </c>
      <c r="H547" s="6">
        <f t="shared" si="24"/>
        <v>5</v>
      </c>
      <c r="I547" s="6">
        <v>4485.8</v>
      </c>
      <c r="J547" s="6">
        <f t="shared" si="25"/>
        <v>5709.2</v>
      </c>
      <c r="K547" s="6">
        <f t="shared" si="26"/>
        <v>2.8</v>
      </c>
      <c r="L547" t="s">
        <v>45</v>
      </c>
      <c r="M547" t="str">
        <f>VLOOKUP(L547,' Customers'!$A$2:$C$22,3,0)</f>
        <v>Brazil</v>
      </c>
      <c r="N547" t="str">
        <f>VLOOKUP(Table3[[#This Row],[Customer Code]],' Customers'!$A$2:$E$22,4,0)</f>
        <v>S. America</v>
      </c>
      <c r="O547" t="str">
        <f>VLOOKUP(L547,' Customers'!$A$2:$E$22,5,0)</f>
        <v>Female</v>
      </c>
    </row>
    <row r="548" spans="1:15" x14ac:dyDescent="0.2">
      <c r="A548" s="5">
        <v>43831</v>
      </c>
      <c r="B548" t="s">
        <v>58</v>
      </c>
      <c r="C548" t="s">
        <v>36</v>
      </c>
      <c r="D548" t="s">
        <v>108</v>
      </c>
      <c r="E548" t="str">
        <f>VLOOKUP(C548,Staff!$A$2:$C$11,2,0)</f>
        <v>Emilie</v>
      </c>
      <c r="F548">
        <v>2629</v>
      </c>
      <c r="G548" s="6">
        <v>13145</v>
      </c>
      <c r="H548" s="6">
        <f t="shared" si="24"/>
        <v>5</v>
      </c>
      <c r="I548" s="6">
        <v>5783.8</v>
      </c>
      <c r="J548" s="6">
        <f t="shared" si="25"/>
        <v>7361.2</v>
      </c>
      <c r="K548" s="6">
        <f t="shared" si="26"/>
        <v>2.8</v>
      </c>
      <c r="L548" t="s">
        <v>46</v>
      </c>
      <c r="M548" t="str">
        <f>VLOOKUP(L548,' Customers'!$A$2:$C$22,3,0)</f>
        <v>Cameroon</v>
      </c>
      <c r="N548" t="str">
        <f>VLOOKUP(Table3[[#This Row],[Customer Code]],' Customers'!$A$2:$E$22,4,0)</f>
        <v>Africa</v>
      </c>
      <c r="O548" t="str">
        <f>VLOOKUP(L548,' Customers'!$A$2:$E$22,5,0)</f>
        <v>Female</v>
      </c>
    </row>
    <row r="549" spans="1:15" x14ac:dyDescent="0.2">
      <c r="A549" s="5">
        <v>44166</v>
      </c>
      <c r="B549" t="s">
        <v>58</v>
      </c>
      <c r="C549" t="s">
        <v>31</v>
      </c>
      <c r="D549" t="s">
        <v>106</v>
      </c>
      <c r="E549" t="str">
        <f>VLOOKUP(C549,Staff!$A$2:$C$11,2,0)</f>
        <v>Robert</v>
      </c>
      <c r="F549">
        <v>2157</v>
      </c>
      <c r="G549" s="6">
        <v>10785</v>
      </c>
      <c r="H549" s="6">
        <f t="shared" si="24"/>
        <v>5</v>
      </c>
      <c r="I549" s="6">
        <v>4745.3999999999996</v>
      </c>
      <c r="J549" s="6">
        <f t="shared" si="25"/>
        <v>6039.6</v>
      </c>
      <c r="K549" s="6">
        <f t="shared" si="26"/>
        <v>2.8000000000000003</v>
      </c>
      <c r="L549" t="s">
        <v>32</v>
      </c>
      <c r="M549" t="str">
        <f>VLOOKUP(L549,' Customers'!$A$2:$C$22,3,0)</f>
        <v>Togo</v>
      </c>
      <c r="N549" t="str">
        <f>VLOOKUP(Table3[[#This Row],[Customer Code]],' Customers'!$A$2:$E$22,4,0)</f>
        <v>Africa</v>
      </c>
      <c r="O549" t="str">
        <f>VLOOKUP(L549,' Customers'!$A$2:$E$22,5,0)</f>
        <v>Male</v>
      </c>
    </row>
    <row r="550" spans="1:15" x14ac:dyDescent="0.2">
      <c r="A550" s="5">
        <v>44105</v>
      </c>
      <c r="B550" t="s">
        <v>58</v>
      </c>
      <c r="C550" t="s">
        <v>7</v>
      </c>
      <c r="D550" t="s">
        <v>99</v>
      </c>
      <c r="E550" t="str">
        <f>VLOOKUP(C550,Staff!$A$2:$C$11,2,0)</f>
        <v>Peter</v>
      </c>
      <c r="F550">
        <v>410</v>
      </c>
      <c r="G550" s="6">
        <v>2050</v>
      </c>
      <c r="H550" s="6">
        <f t="shared" si="24"/>
        <v>5</v>
      </c>
      <c r="I550" s="6">
        <v>902</v>
      </c>
      <c r="J550" s="6">
        <f t="shared" si="25"/>
        <v>1148</v>
      </c>
      <c r="K550" s="6">
        <f t="shared" si="26"/>
        <v>2.8</v>
      </c>
      <c r="L550" t="s">
        <v>47</v>
      </c>
      <c r="M550" t="str">
        <f>VLOOKUP(L550,' Customers'!$A$2:$C$22,3,0)</f>
        <v>Holland</v>
      </c>
      <c r="N550" t="str">
        <f>VLOOKUP(Table3[[#This Row],[Customer Code]],' Customers'!$A$2:$E$22,4,0)</f>
        <v>Europe</v>
      </c>
      <c r="O550" t="str">
        <f>VLOOKUP(L550,' Customers'!$A$2:$E$22,5,0)</f>
        <v>Male</v>
      </c>
    </row>
    <row r="551" spans="1:15" x14ac:dyDescent="0.2">
      <c r="A551" s="5">
        <v>44105</v>
      </c>
      <c r="B551" t="s">
        <v>59</v>
      </c>
      <c r="C551" t="s">
        <v>28</v>
      </c>
      <c r="D551" t="s">
        <v>65</v>
      </c>
      <c r="E551" t="str">
        <f>VLOOKUP(C551,Staff!$A$2:$C$11,2,0)</f>
        <v>Angela</v>
      </c>
      <c r="F551">
        <v>546</v>
      </c>
      <c r="G551" s="6">
        <v>2730</v>
      </c>
      <c r="H551" s="6">
        <f t="shared" si="24"/>
        <v>5</v>
      </c>
      <c r="I551" s="6">
        <v>1201.2</v>
      </c>
      <c r="J551" s="6">
        <f t="shared" si="25"/>
        <v>1528.8</v>
      </c>
      <c r="K551" s="6">
        <f t="shared" si="26"/>
        <v>2.8</v>
      </c>
      <c r="L551" t="s">
        <v>43</v>
      </c>
      <c r="M551" t="str">
        <f>VLOOKUP(L551,' Customers'!$A$2:$C$22,3,0)</f>
        <v>Togo</v>
      </c>
      <c r="N551" t="str">
        <f>VLOOKUP(Table3[[#This Row],[Customer Code]],' Customers'!$A$2:$E$22,4,0)</f>
        <v>Africa</v>
      </c>
      <c r="O551" t="str">
        <f>VLOOKUP(L551,' Customers'!$A$2:$E$22,5,0)</f>
        <v>Male</v>
      </c>
    </row>
    <row r="552" spans="1:15" x14ac:dyDescent="0.2">
      <c r="A552" s="5">
        <v>43983</v>
      </c>
      <c r="B552" t="s">
        <v>59</v>
      </c>
      <c r="C552" t="s">
        <v>24</v>
      </c>
      <c r="D552" t="s">
        <v>104</v>
      </c>
      <c r="E552" t="str">
        <f>VLOOKUP(C552,Staff!$A$2:$C$11,2,0)</f>
        <v>Cynthia</v>
      </c>
      <c r="F552">
        <v>2470</v>
      </c>
      <c r="G552" s="6">
        <v>9880</v>
      </c>
      <c r="H552" s="6">
        <f t="shared" si="24"/>
        <v>4</v>
      </c>
      <c r="I552" s="6">
        <v>3705</v>
      </c>
      <c r="J552" s="6">
        <f t="shared" si="25"/>
        <v>6175</v>
      </c>
      <c r="K552" s="6">
        <f t="shared" si="26"/>
        <v>2.5</v>
      </c>
      <c r="L552" t="s">
        <v>25</v>
      </c>
      <c r="M552" t="str">
        <f>VLOOKUP(L552,' Customers'!$A$2:$C$22,3,0)</f>
        <v>Japan</v>
      </c>
      <c r="N552" t="str">
        <f>VLOOKUP(Table3[[#This Row],[Customer Code]],' Customers'!$A$2:$E$22,4,0)</f>
        <v>Asia</v>
      </c>
      <c r="O552" t="str">
        <f>VLOOKUP(L552,' Customers'!$A$2:$E$22,5,0)</f>
        <v>Female</v>
      </c>
    </row>
    <row r="553" spans="1:15" x14ac:dyDescent="0.2">
      <c r="A553" s="5">
        <v>43891</v>
      </c>
      <c r="B553" t="s">
        <v>59</v>
      </c>
      <c r="C553" t="s">
        <v>20</v>
      </c>
      <c r="D553" t="s">
        <v>103</v>
      </c>
      <c r="E553" t="str">
        <f>VLOOKUP(C553,Staff!$A$2:$C$11,2,0)</f>
        <v>Nina</v>
      </c>
      <c r="F553">
        <v>1210</v>
      </c>
      <c r="G553" s="6">
        <v>4840</v>
      </c>
      <c r="H553" s="6">
        <f t="shared" si="24"/>
        <v>4</v>
      </c>
      <c r="I553" s="6">
        <v>1815</v>
      </c>
      <c r="J553" s="6">
        <f t="shared" si="25"/>
        <v>3025</v>
      </c>
      <c r="K553" s="6">
        <f t="shared" si="26"/>
        <v>2.5</v>
      </c>
      <c r="L553" t="s">
        <v>21</v>
      </c>
      <c r="M553" t="str">
        <f>VLOOKUP(L553,' Customers'!$A$2:$C$22,3,0)</f>
        <v>Holland</v>
      </c>
      <c r="N553" t="str">
        <f>VLOOKUP(Table3[[#This Row],[Customer Code]],' Customers'!$A$2:$E$22,4,0)</f>
        <v>Europe</v>
      </c>
      <c r="O553" t="str">
        <f>VLOOKUP(L553,' Customers'!$A$2:$E$22,5,0)</f>
        <v>Male</v>
      </c>
    </row>
    <row r="554" spans="1:15" x14ac:dyDescent="0.2">
      <c r="A554" s="5">
        <v>44105</v>
      </c>
      <c r="B554" t="s">
        <v>59</v>
      </c>
      <c r="C554" t="s">
        <v>33</v>
      </c>
      <c r="D554" t="s">
        <v>107</v>
      </c>
      <c r="E554" t="str">
        <f>VLOOKUP(C554,Staff!$A$2:$C$11,2,0)</f>
        <v>Cassie</v>
      </c>
      <c r="F554">
        <v>1397</v>
      </c>
      <c r="G554" s="6">
        <v>5588</v>
      </c>
      <c r="H554" s="6">
        <f t="shared" si="24"/>
        <v>4</v>
      </c>
      <c r="I554" s="6">
        <v>2095.5</v>
      </c>
      <c r="J554" s="6">
        <f t="shared" si="25"/>
        <v>3492.5</v>
      </c>
      <c r="K554" s="6">
        <f t="shared" si="26"/>
        <v>2.5</v>
      </c>
      <c r="L554" t="s">
        <v>34</v>
      </c>
      <c r="M554" t="str">
        <f>VLOOKUP(L554,' Customers'!$A$2:$C$22,3,0)</f>
        <v>USA</v>
      </c>
      <c r="N554" t="str">
        <f>VLOOKUP(Table3[[#This Row],[Customer Code]],' Customers'!$A$2:$E$22,4,0)</f>
        <v>N. America</v>
      </c>
      <c r="O554" t="str">
        <f>VLOOKUP(L554,' Customers'!$A$2:$E$22,5,0)</f>
        <v>Female</v>
      </c>
    </row>
    <row r="555" spans="1:15" x14ac:dyDescent="0.2">
      <c r="A555" s="5">
        <v>44136</v>
      </c>
      <c r="B555" t="s">
        <v>59</v>
      </c>
      <c r="C555" t="s">
        <v>12</v>
      </c>
      <c r="D555" t="s">
        <v>110</v>
      </c>
      <c r="E555" t="str">
        <f>VLOOKUP(C555,Staff!$A$2:$C$11,2,0)</f>
        <v>Mary</v>
      </c>
      <c r="F555">
        <v>2791</v>
      </c>
      <c r="G555" s="6">
        <v>11164</v>
      </c>
      <c r="H555" s="6">
        <f t="shared" si="24"/>
        <v>4</v>
      </c>
      <c r="I555" s="6">
        <v>4186.5</v>
      </c>
      <c r="J555" s="6">
        <f t="shared" si="25"/>
        <v>6977.5</v>
      </c>
      <c r="K555" s="6">
        <f t="shared" si="26"/>
        <v>2.5</v>
      </c>
      <c r="L555" t="s">
        <v>14</v>
      </c>
      <c r="M555" t="str">
        <f>VLOOKUP(L555,' Customers'!$A$2:$C$22,3,0)</f>
        <v>Togo</v>
      </c>
      <c r="N555" t="str">
        <f>VLOOKUP(Table3[[#This Row],[Customer Code]],' Customers'!$A$2:$E$22,4,0)</f>
        <v>Africa</v>
      </c>
      <c r="O555" t="str">
        <f>VLOOKUP(L555,' Customers'!$A$2:$E$22,5,0)</f>
        <v>Male</v>
      </c>
    </row>
    <row r="556" spans="1:15" x14ac:dyDescent="0.2">
      <c r="A556" s="5">
        <v>44075</v>
      </c>
      <c r="B556" t="s">
        <v>59</v>
      </c>
      <c r="C556" t="s">
        <v>17</v>
      </c>
      <c r="D556" t="s">
        <v>101</v>
      </c>
      <c r="E556" t="str">
        <f>VLOOKUP(C556,Staff!$A$2:$C$11,2,0)</f>
        <v>Rachael</v>
      </c>
      <c r="F556">
        <v>562</v>
      </c>
      <c r="G556" s="6">
        <v>2248</v>
      </c>
      <c r="H556" s="6">
        <f t="shared" si="24"/>
        <v>4</v>
      </c>
      <c r="I556" s="6">
        <v>843</v>
      </c>
      <c r="J556" s="6">
        <f t="shared" si="25"/>
        <v>1405</v>
      </c>
      <c r="K556" s="6">
        <f t="shared" si="26"/>
        <v>2.5</v>
      </c>
      <c r="L556" t="s">
        <v>18</v>
      </c>
      <c r="M556" t="str">
        <f>VLOOKUP(L556,' Customers'!$A$2:$C$22,3,0)</f>
        <v>Cameroon</v>
      </c>
      <c r="N556" t="str">
        <f>VLOOKUP(Table3[[#This Row],[Customer Code]],' Customers'!$A$2:$E$22,4,0)</f>
        <v>Africa</v>
      </c>
      <c r="O556" t="str">
        <f>VLOOKUP(L556,' Customers'!$A$2:$E$22,5,0)</f>
        <v>Female</v>
      </c>
    </row>
    <row r="557" spans="1:15" x14ac:dyDescent="0.2">
      <c r="A557" s="5">
        <v>43862</v>
      </c>
      <c r="B557" t="s">
        <v>59</v>
      </c>
      <c r="C557" t="s">
        <v>7</v>
      </c>
      <c r="D557" t="s">
        <v>99</v>
      </c>
      <c r="E557" t="str">
        <f>VLOOKUP(C557,Staff!$A$2:$C$11,2,0)</f>
        <v>Peter</v>
      </c>
      <c r="F557">
        <v>727</v>
      </c>
      <c r="G557" s="6">
        <v>2908</v>
      </c>
      <c r="H557" s="6">
        <f t="shared" si="24"/>
        <v>4</v>
      </c>
      <c r="I557" s="6">
        <v>1090.5</v>
      </c>
      <c r="J557" s="6">
        <f t="shared" si="25"/>
        <v>1817.5</v>
      </c>
      <c r="K557" s="6">
        <f t="shared" si="26"/>
        <v>2.5</v>
      </c>
      <c r="L557" t="s">
        <v>9</v>
      </c>
      <c r="M557" t="str">
        <f>VLOOKUP(L557,' Customers'!$A$2:$C$22,3,0)</f>
        <v>USA</v>
      </c>
      <c r="N557" t="str">
        <f>VLOOKUP(Table3[[#This Row],[Customer Code]],' Customers'!$A$2:$E$22,4,0)</f>
        <v>N. America</v>
      </c>
      <c r="O557" t="str">
        <f>VLOOKUP(L557,' Customers'!$A$2:$E$22,5,0)</f>
        <v>Male</v>
      </c>
    </row>
    <row r="558" spans="1:15" x14ac:dyDescent="0.2">
      <c r="A558" s="5">
        <v>44044</v>
      </c>
      <c r="B558" t="s">
        <v>59</v>
      </c>
      <c r="C558" t="s">
        <v>17</v>
      </c>
      <c r="D558" t="s">
        <v>101</v>
      </c>
      <c r="E558" t="str">
        <f>VLOOKUP(C558,Staff!$A$2:$C$11,2,0)</f>
        <v>Rachael</v>
      </c>
      <c r="F558">
        <v>1540</v>
      </c>
      <c r="G558" s="6">
        <v>6160</v>
      </c>
      <c r="H558" s="6">
        <f t="shared" si="24"/>
        <v>4</v>
      </c>
      <c r="I558" s="6">
        <v>2310</v>
      </c>
      <c r="J558" s="6">
        <f t="shared" si="25"/>
        <v>3850</v>
      </c>
      <c r="K558" s="6">
        <f t="shared" si="26"/>
        <v>2.5</v>
      </c>
      <c r="L558" t="s">
        <v>18</v>
      </c>
      <c r="M558" t="str">
        <f>VLOOKUP(L558,' Customers'!$A$2:$C$22,3,0)</f>
        <v>Cameroon</v>
      </c>
      <c r="N558" t="str">
        <f>VLOOKUP(Table3[[#This Row],[Customer Code]],' Customers'!$A$2:$E$22,4,0)</f>
        <v>Africa</v>
      </c>
      <c r="O558" t="str">
        <f>VLOOKUP(L558,' Customers'!$A$2:$E$22,5,0)</f>
        <v>Female</v>
      </c>
    </row>
    <row r="559" spans="1:15" x14ac:dyDescent="0.2">
      <c r="A559" s="5">
        <v>44166</v>
      </c>
      <c r="B559" t="s">
        <v>59</v>
      </c>
      <c r="C559" t="s">
        <v>28</v>
      </c>
      <c r="D559" t="s">
        <v>105</v>
      </c>
      <c r="E559" t="str">
        <f>VLOOKUP(C559,Staff!$A$2:$C$11,2,0)</f>
        <v>Angela</v>
      </c>
      <c r="F559">
        <v>1362</v>
      </c>
      <c r="G559" s="6">
        <v>5448</v>
      </c>
      <c r="H559" s="6">
        <f t="shared" si="24"/>
        <v>4</v>
      </c>
      <c r="I559" s="6">
        <v>2043</v>
      </c>
      <c r="J559" s="6">
        <f t="shared" si="25"/>
        <v>3405</v>
      </c>
      <c r="K559" s="6">
        <f t="shared" si="26"/>
        <v>2.5</v>
      </c>
      <c r="L559" t="s">
        <v>43</v>
      </c>
      <c r="M559" t="str">
        <f>VLOOKUP(L559,' Customers'!$A$2:$C$22,3,0)</f>
        <v>Togo</v>
      </c>
      <c r="N559" t="str">
        <f>VLOOKUP(Table3[[#This Row],[Customer Code]],' Customers'!$A$2:$E$22,4,0)</f>
        <v>Africa</v>
      </c>
      <c r="O559" t="str">
        <f>VLOOKUP(L559,' Customers'!$A$2:$E$22,5,0)</f>
        <v>Male</v>
      </c>
    </row>
    <row r="560" spans="1:15" x14ac:dyDescent="0.2">
      <c r="A560" s="5">
        <v>44166</v>
      </c>
      <c r="B560" t="s">
        <v>59</v>
      </c>
      <c r="C560" t="s">
        <v>17</v>
      </c>
      <c r="D560" t="s">
        <v>101</v>
      </c>
      <c r="E560" t="str">
        <f>VLOOKUP(C560,Staff!$A$2:$C$11,2,0)</f>
        <v>Rachael</v>
      </c>
      <c r="F560">
        <v>521</v>
      </c>
      <c r="G560" s="6">
        <v>2084</v>
      </c>
      <c r="H560" s="6">
        <f t="shared" si="24"/>
        <v>4</v>
      </c>
      <c r="I560" s="6">
        <v>781.5</v>
      </c>
      <c r="J560" s="6">
        <f t="shared" si="25"/>
        <v>1302.5</v>
      </c>
      <c r="K560" s="6">
        <f t="shared" si="26"/>
        <v>2.5</v>
      </c>
      <c r="L560" t="s">
        <v>40</v>
      </c>
      <c r="M560" t="str">
        <f>VLOOKUP(L560,' Customers'!$A$2:$C$22,3,0)</f>
        <v>USA</v>
      </c>
      <c r="N560" t="str">
        <f>VLOOKUP(Table3[[#This Row],[Customer Code]],' Customers'!$A$2:$E$22,4,0)</f>
        <v>N. America</v>
      </c>
      <c r="O560" t="str">
        <f>VLOOKUP(L560,' Customers'!$A$2:$E$22,5,0)</f>
        <v>Male</v>
      </c>
    </row>
    <row r="561" spans="1:15" x14ac:dyDescent="0.2">
      <c r="A561" s="5">
        <v>43983</v>
      </c>
      <c r="B561" t="s">
        <v>59</v>
      </c>
      <c r="C561" t="s">
        <v>7</v>
      </c>
      <c r="D561" t="s">
        <v>99</v>
      </c>
      <c r="E561" t="str">
        <f>VLOOKUP(C561,Staff!$A$2:$C$11,2,0)</f>
        <v>Peter</v>
      </c>
      <c r="F561">
        <v>886</v>
      </c>
      <c r="G561" s="6">
        <v>3544</v>
      </c>
      <c r="H561" s="6">
        <f t="shared" si="24"/>
        <v>4</v>
      </c>
      <c r="I561" s="6">
        <v>1329</v>
      </c>
      <c r="J561" s="6">
        <f t="shared" si="25"/>
        <v>2215</v>
      </c>
      <c r="K561" s="6">
        <f t="shared" si="26"/>
        <v>2.5</v>
      </c>
      <c r="L561" t="s">
        <v>38</v>
      </c>
      <c r="M561" t="str">
        <f>VLOOKUP(L561,' Customers'!$A$2:$C$22,3,0)</f>
        <v>Japan</v>
      </c>
      <c r="N561" t="str">
        <f>VLOOKUP(Table3[[#This Row],[Customer Code]],' Customers'!$A$2:$E$22,4,0)</f>
        <v>Asia</v>
      </c>
      <c r="O561" t="str">
        <f>VLOOKUP(L561,' Customers'!$A$2:$E$22,5,0)</f>
        <v>Female</v>
      </c>
    </row>
    <row r="562" spans="1:15" x14ac:dyDescent="0.2">
      <c r="A562" s="5">
        <v>44105</v>
      </c>
      <c r="B562" t="s">
        <v>59</v>
      </c>
      <c r="C562" t="s">
        <v>36</v>
      </c>
      <c r="D562" t="s">
        <v>108</v>
      </c>
      <c r="E562" t="str">
        <f>VLOOKUP(C562,Staff!$A$2:$C$11,2,0)</f>
        <v>Emilie</v>
      </c>
      <c r="F562">
        <v>2156</v>
      </c>
      <c r="G562" s="6">
        <v>8624</v>
      </c>
      <c r="H562" s="6">
        <f t="shared" si="24"/>
        <v>4</v>
      </c>
      <c r="I562" s="6">
        <v>3234</v>
      </c>
      <c r="J562" s="6">
        <f t="shared" si="25"/>
        <v>5390</v>
      </c>
      <c r="K562" s="6">
        <f t="shared" si="26"/>
        <v>2.5</v>
      </c>
      <c r="L562" t="s">
        <v>37</v>
      </c>
      <c r="M562" t="str">
        <f>VLOOKUP(L562,' Customers'!$A$2:$C$22,3,0)</f>
        <v>Uganda</v>
      </c>
      <c r="N562" t="str">
        <f>VLOOKUP(Table3[[#This Row],[Customer Code]],' Customers'!$A$2:$E$22,4,0)</f>
        <v>Africa</v>
      </c>
      <c r="O562" t="str">
        <f>VLOOKUP(L562,' Customers'!$A$2:$E$22,5,0)</f>
        <v>Male</v>
      </c>
    </row>
    <row r="563" spans="1:15" x14ac:dyDescent="0.2">
      <c r="A563" s="5">
        <v>43922</v>
      </c>
      <c r="B563" t="s">
        <v>59</v>
      </c>
      <c r="C563" t="s">
        <v>31</v>
      </c>
      <c r="D563" t="s">
        <v>30</v>
      </c>
      <c r="E563" t="str">
        <f>VLOOKUP(C563,Staff!$A$2:$C$11,2,0)</f>
        <v>Robert</v>
      </c>
      <c r="F563">
        <v>2579</v>
      </c>
      <c r="G563" s="6">
        <v>10316</v>
      </c>
      <c r="H563" s="6">
        <f t="shared" si="24"/>
        <v>4</v>
      </c>
      <c r="I563" s="6">
        <v>3868.5</v>
      </c>
      <c r="J563" s="6">
        <f t="shared" si="25"/>
        <v>6447.5</v>
      </c>
      <c r="K563" s="6">
        <f t="shared" si="26"/>
        <v>2.5</v>
      </c>
      <c r="L563" t="s">
        <v>44</v>
      </c>
      <c r="M563" t="str">
        <f>VLOOKUP(L563,' Customers'!$A$2:$C$22,3,0)</f>
        <v>USA</v>
      </c>
      <c r="N563" t="str">
        <f>VLOOKUP(Table3[[#This Row],[Customer Code]],' Customers'!$A$2:$E$22,4,0)</f>
        <v>N. America</v>
      </c>
      <c r="O563" t="str">
        <f>VLOOKUP(L563,' Customers'!$A$2:$E$22,5,0)</f>
        <v>Male</v>
      </c>
    </row>
    <row r="564" spans="1:15" x14ac:dyDescent="0.2">
      <c r="A564" s="5">
        <v>44013</v>
      </c>
      <c r="B564" t="s">
        <v>60</v>
      </c>
      <c r="C564" t="s">
        <v>24</v>
      </c>
      <c r="D564" t="s">
        <v>104</v>
      </c>
      <c r="E564" t="str">
        <f>VLOOKUP(C564,Staff!$A$2:$C$11,2,0)</f>
        <v>Cynthia</v>
      </c>
      <c r="F564">
        <v>801</v>
      </c>
      <c r="G564" s="6">
        <v>3204</v>
      </c>
      <c r="H564" s="6">
        <f t="shared" si="24"/>
        <v>4</v>
      </c>
      <c r="I564" s="6">
        <v>1201.5</v>
      </c>
      <c r="J564" s="6">
        <f t="shared" si="25"/>
        <v>2002.5</v>
      </c>
      <c r="K564" s="6">
        <f t="shared" si="26"/>
        <v>2.5</v>
      </c>
      <c r="L564" t="s">
        <v>42</v>
      </c>
      <c r="M564" t="str">
        <f>VLOOKUP(L564,' Customers'!$A$2:$C$22,3,0)</f>
        <v>Brazil</v>
      </c>
      <c r="N564" t="str">
        <f>VLOOKUP(Table3[[#This Row],[Customer Code]],' Customers'!$A$2:$E$22,4,0)</f>
        <v>S. America</v>
      </c>
      <c r="O564" t="str">
        <f>VLOOKUP(L564,' Customers'!$A$2:$E$22,5,0)</f>
        <v>Female</v>
      </c>
    </row>
    <row r="565" spans="1:15" x14ac:dyDescent="0.2">
      <c r="A565" s="5">
        <v>44105</v>
      </c>
      <c r="B565" t="s">
        <v>60</v>
      </c>
      <c r="C565" t="s">
        <v>28</v>
      </c>
      <c r="D565" t="s">
        <v>105</v>
      </c>
      <c r="E565" t="str">
        <f>VLOOKUP(C565,Staff!$A$2:$C$11,2,0)</f>
        <v>Angela</v>
      </c>
      <c r="F565">
        <v>1397</v>
      </c>
      <c r="G565" s="6">
        <v>4191</v>
      </c>
      <c r="H565" s="6">
        <f t="shared" si="24"/>
        <v>3</v>
      </c>
      <c r="I565" s="6">
        <v>1746.25</v>
      </c>
      <c r="J565" s="6">
        <f t="shared" si="25"/>
        <v>2444.75</v>
      </c>
      <c r="K565" s="6">
        <f t="shared" si="26"/>
        <v>1.75</v>
      </c>
      <c r="L565" t="s">
        <v>29</v>
      </c>
      <c r="M565" t="str">
        <f>VLOOKUP(L565,' Customers'!$A$2:$C$22,3,0)</f>
        <v>Cameroon</v>
      </c>
      <c r="N565" t="str">
        <f>VLOOKUP(Table3[[#This Row],[Customer Code]],' Customers'!$A$2:$E$22,4,0)</f>
        <v>Africa</v>
      </c>
      <c r="O565" t="str">
        <f>VLOOKUP(L565,' Customers'!$A$2:$E$22,5,0)</f>
        <v>Male</v>
      </c>
    </row>
    <row r="566" spans="1:15" x14ac:dyDescent="0.2">
      <c r="A566" s="5">
        <v>43983</v>
      </c>
      <c r="B566" t="s">
        <v>60</v>
      </c>
      <c r="C566" t="s">
        <v>31</v>
      </c>
      <c r="D566" t="s">
        <v>106</v>
      </c>
      <c r="E566" t="str">
        <f>VLOOKUP(C566,Staff!$A$2:$C$11,2,0)</f>
        <v>Robert</v>
      </c>
      <c r="F566">
        <v>662</v>
      </c>
      <c r="G566" s="6">
        <v>1986</v>
      </c>
      <c r="H566" s="6">
        <f t="shared" si="24"/>
        <v>3</v>
      </c>
      <c r="I566" s="6">
        <v>827.5</v>
      </c>
      <c r="J566" s="6">
        <f t="shared" si="25"/>
        <v>1158.5</v>
      </c>
      <c r="K566" s="6">
        <f t="shared" si="26"/>
        <v>1.75</v>
      </c>
      <c r="L566" t="s">
        <v>32</v>
      </c>
      <c r="M566" t="str">
        <f>VLOOKUP(L566,' Customers'!$A$2:$C$22,3,0)</f>
        <v>Togo</v>
      </c>
      <c r="N566" t="str">
        <f>VLOOKUP(Table3[[#This Row],[Customer Code]],' Customers'!$A$2:$E$22,4,0)</f>
        <v>Africa</v>
      </c>
      <c r="O566" t="str">
        <f>VLOOKUP(L566,' Customers'!$A$2:$E$22,5,0)</f>
        <v>Male</v>
      </c>
    </row>
    <row r="567" spans="1:15" x14ac:dyDescent="0.2">
      <c r="A567" s="5">
        <v>43922</v>
      </c>
      <c r="B567" t="s">
        <v>60</v>
      </c>
      <c r="C567" t="s">
        <v>17</v>
      </c>
      <c r="D567" t="s">
        <v>101</v>
      </c>
      <c r="E567" t="str">
        <f>VLOOKUP(C567,Staff!$A$2:$C$11,2,0)</f>
        <v>Rachael</v>
      </c>
      <c r="F567">
        <v>1916</v>
      </c>
      <c r="G567" s="6">
        <v>5748</v>
      </c>
      <c r="H567" s="6">
        <f t="shared" si="24"/>
        <v>3</v>
      </c>
      <c r="I567" s="6">
        <v>2395</v>
      </c>
      <c r="J567" s="6">
        <f t="shared" si="25"/>
        <v>3353</v>
      </c>
      <c r="K567" s="6">
        <f t="shared" si="26"/>
        <v>1.75</v>
      </c>
      <c r="L567" t="s">
        <v>18</v>
      </c>
      <c r="M567" t="str">
        <f>VLOOKUP(L567,' Customers'!$A$2:$C$22,3,0)</f>
        <v>Cameroon</v>
      </c>
      <c r="N567" t="str">
        <f>VLOOKUP(Table3[[#This Row],[Customer Code]],' Customers'!$A$2:$E$22,4,0)</f>
        <v>Africa</v>
      </c>
      <c r="O567" t="str">
        <f>VLOOKUP(L567,' Customers'!$A$2:$E$22,5,0)</f>
        <v>Female</v>
      </c>
    </row>
    <row r="568" spans="1:15" x14ac:dyDescent="0.2">
      <c r="A568" s="5">
        <v>44044</v>
      </c>
      <c r="B568" t="s">
        <v>60</v>
      </c>
      <c r="C568" t="s">
        <v>33</v>
      </c>
      <c r="D568" t="s">
        <v>66</v>
      </c>
      <c r="E568" t="str">
        <f>VLOOKUP(C568,Staff!$A$2:$C$11,2,0)</f>
        <v>Cassie</v>
      </c>
      <c r="F568">
        <v>1642</v>
      </c>
      <c r="G568" s="6">
        <v>4926</v>
      </c>
      <c r="H568" s="6">
        <f t="shared" si="24"/>
        <v>3</v>
      </c>
      <c r="I568" s="6">
        <v>2052.5</v>
      </c>
      <c r="J568" s="6">
        <f t="shared" si="25"/>
        <v>2873.5</v>
      </c>
      <c r="K568" s="6">
        <f t="shared" si="26"/>
        <v>1.75</v>
      </c>
      <c r="L568" t="s">
        <v>45</v>
      </c>
      <c r="M568" t="str">
        <f>VLOOKUP(L568,' Customers'!$A$2:$C$22,3,0)</f>
        <v>Brazil</v>
      </c>
      <c r="N568" t="str">
        <f>VLOOKUP(Table3[[#This Row],[Customer Code]],' Customers'!$A$2:$E$22,4,0)</f>
        <v>S. America</v>
      </c>
      <c r="O568" t="str">
        <f>VLOOKUP(L568,' Customers'!$A$2:$E$22,5,0)</f>
        <v>Female</v>
      </c>
    </row>
    <row r="569" spans="1:15" x14ac:dyDescent="0.2">
      <c r="A569" s="5">
        <v>44105</v>
      </c>
      <c r="B569" t="s">
        <v>60</v>
      </c>
      <c r="C569" t="s">
        <v>31</v>
      </c>
      <c r="D569" t="s">
        <v>106</v>
      </c>
      <c r="E569" t="str">
        <f>VLOOKUP(C569,Staff!$A$2:$C$11,2,0)</f>
        <v>Robert</v>
      </c>
      <c r="F569">
        <v>2689</v>
      </c>
      <c r="G569" s="6">
        <v>8067</v>
      </c>
      <c r="H569" s="6">
        <f t="shared" si="24"/>
        <v>3</v>
      </c>
      <c r="I569" s="6">
        <v>3361.25</v>
      </c>
      <c r="J569" s="6">
        <f t="shared" si="25"/>
        <v>4705.75</v>
      </c>
      <c r="K569" s="6">
        <f t="shared" si="26"/>
        <v>1.75</v>
      </c>
      <c r="L569" t="s">
        <v>32</v>
      </c>
      <c r="M569" t="str">
        <f>VLOOKUP(L569,' Customers'!$A$2:$C$22,3,0)</f>
        <v>Togo</v>
      </c>
      <c r="N569" t="str">
        <f>VLOOKUP(Table3[[#This Row],[Customer Code]],' Customers'!$A$2:$E$22,4,0)</f>
        <v>Africa</v>
      </c>
      <c r="O569" t="str">
        <f>VLOOKUP(L569,' Customers'!$A$2:$E$22,5,0)</f>
        <v>Male</v>
      </c>
    </row>
    <row r="570" spans="1:15" x14ac:dyDescent="0.2">
      <c r="A570" s="5">
        <v>43983</v>
      </c>
      <c r="B570" t="s">
        <v>60</v>
      </c>
      <c r="C570" t="s">
        <v>24</v>
      </c>
      <c r="D570" t="s">
        <v>64</v>
      </c>
      <c r="E570" t="str">
        <f>VLOOKUP(C570,Staff!$A$2:$C$11,2,0)</f>
        <v>Cynthia</v>
      </c>
      <c r="F570">
        <v>1498</v>
      </c>
      <c r="G570" s="6">
        <v>4494</v>
      </c>
      <c r="H570" s="6">
        <f t="shared" si="24"/>
        <v>3</v>
      </c>
      <c r="I570" s="6">
        <v>1872.5</v>
      </c>
      <c r="J570" s="6">
        <f t="shared" si="25"/>
        <v>2621.5</v>
      </c>
      <c r="K570" s="6">
        <f t="shared" si="26"/>
        <v>1.75</v>
      </c>
      <c r="L570" t="s">
        <v>25</v>
      </c>
      <c r="M570" t="str">
        <f>VLOOKUP(L570,' Customers'!$A$2:$C$22,3,0)</f>
        <v>Japan</v>
      </c>
      <c r="N570" t="str">
        <f>VLOOKUP(Table3[[#This Row],[Customer Code]],' Customers'!$A$2:$E$22,4,0)</f>
        <v>Asia</v>
      </c>
      <c r="O570" t="str">
        <f>VLOOKUP(L570,' Customers'!$A$2:$E$22,5,0)</f>
        <v>Female</v>
      </c>
    </row>
    <row r="571" spans="1:15" x14ac:dyDescent="0.2">
      <c r="A571" s="5">
        <v>43862</v>
      </c>
      <c r="B571" t="s">
        <v>60</v>
      </c>
      <c r="C571" t="s">
        <v>20</v>
      </c>
      <c r="D571" t="s">
        <v>103</v>
      </c>
      <c r="E571" t="str">
        <f>VLOOKUP(C571,Staff!$A$2:$C$11,2,0)</f>
        <v>Nina</v>
      </c>
      <c r="F571">
        <v>2747</v>
      </c>
      <c r="G571" s="6">
        <v>8241</v>
      </c>
      <c r="H571" s="6">
        <f t="shared" si="24"/>
        <v>3</v>
      </c>
      <c r="I571" s="6">
        <v>3433.75</v>
      </c>
      <c r="J571" s="6">
        <f t="shared" si="25"/>
        <v>4807.25</v>
      </c>
      <c r="K571" s="6">
        <f t="shared" si="26"/>
        <v>1.75</v>
      </c>
      <c r="L571" t="s">
        <v>21</v>
      </c>
      <c r="M571" t="str">
        <f>VLOOKUP(L571,' Customers'!$A$2:$C$22,3,0)</f>
        <v>Holland</v>
      </c>
      <c r="N571" t="str">
        <f>VLOOKUP(Table3[[#This Row],[Customer Code]],' Customers'!$A$2:$E$22,4,0)</f>
        <v>Europe</v>
      </c>
      <c r="O571" t="str">
        <f>VLOOKUP(L571,' Customers'!$A$2:$E$22,5,0)</f>
        <v>Male</v>
      </c>
    </row>
    <row r="572" spans="1:15" x14ac:dyDescent="0.2">
      <c r="A572" s="5">
        <v>44136</v>
      </c>
      <c r="B572" t="s">
        <v>60</v>
      </c>
      <c r="C572" t="s">
        <v>28</v>
      </c>
      <c r="D572" t="s">
        <v>105</v>
      </c>
      <c r="E572" t="str">
        <f>VLOOKUP(C572,Staff!$A$2:$C$11,2,0)</f>
        <v>Angela</v>
      </c>
      <c r="F572">
        <v>877</v>
      </c>
      <c r="G572" s="6">
        <v>2631</v>
      </c>
      <c r="H572" s="6">
        <f t="shared" si="24"/>
        <v>3</v>
      </c>
      <c r="I572" s="6">
        <v>1096.25</v>
      </c>
      <c r="J572" s="6">
        <f t="shared" si="25"/>
        <v>1534.75</v>
      </c>
      <c r="K572" s="6">
        <f t="shared" si="26"/>
        <v>1.75</v>
      </c>
      <c r="L572" t="s">
        <v>29</v>
      </c>
      <c r="M572" t="str">
        <f>VLOOKUP(L572,' Customers'!$A$2:$C$22,3,0)</f>
        <v>Cameroon</v>
      </c>
      <c r="N572" t="str">
        <f>VLOOKUP(Table3[[#This Row],[Customer Code]],' Customers'!$A$2:$E$22,4,0)</f>
        <v>Africa</v>
      </c>
      <c r="O572" t="str">
        <f>VLOOKUP(L572,' Customers'!$A$2:$E$22,5,0)</f>
        <v>Male</v>
      </c>
    </row>
    <row r="573" spans="1:15" x14ac:dyDescent="0.2">
      <c r="A573" s="5">
        <v>44166</v>
      </c>
      <c r="B573" t="s">
        <v>60</v>
      </c>
      <c r="C573" t="s">
        <v>33</v>
      </c>
      <c r="D573" t="s">
        <v>107</v>
      </c>
      <c r="E573" t="str">
        <f>VLOOKUP(C573,Staff!$A$2:$C$11,2,0)</f>
        <v>Cassie</v>
      </c>
      <c r="F573">
        <v>521</v>
      </c>
      <c r="G573" s="6">
        <v>1563</v>
      </c>
      <c r="H573" s="6">
        <f t="shared" si="24"/>
        <v>3</v>
      </c>
      <c r="I573" s="6">
        <v>651.25</v>
      </c>
      <c r="J573" s="6">
        <f t="shared" si="25"/>
        <v>911.75</v>
      </c>
      <c r="K573" s="6">
        <f t="shared" si="26"/>
        <v>1.75</v>
      </c>
      <c r="L573" t="s">
        <v>45</v>
      </c>
      <c r="M573" t="str">
        <f>VLOOKUP(L573,' Customers'!$A$2:$C$22,3,0)</f>
        <v>Brazil</v>
      </c>
      <c r="N573" t="str">
        <f>VLOOKUP(Table3[[#This Row],[Customer Code]],' Customers'!$A$2:$E$22,4,0)</f>
        <v>S. America</v>
      </c>
      <c r="O573" t="str">
        <f>VLOOKUP(L573,' Customers'!$A$2:$E$22,5,0)</f>
        <v>Female</v>
      </c>
    </row>
    <row r="574" spans="1:15" x14ac:dyDescent="0.2">
      <c r="A574" s="5">
        <v>43952</v>
      </c>
      <c r="B574" t="s">
        <v>60</v>
      </c>
      <c r="C574" t="s">
        <v>17</v>
      </c>
      <c r="D574" t="s">
        <v>101</v>
      </c>
      <c r="E574" t="str">
        <f>VLOOKUP(C574,Staff!$A$2:$C$11,2,0)</f>
        <v>Rachael</v>
      </c>
      <c r="F574">
        <v>341</v>
      </c>
      <c r="G574" s="6">
        <v>1023</v>
      </c>
      <c r="H574" s="6">
        <f t="shared" si="24"/>
        <v>3</v>
      </c>
      <c r="I574" s="6">
        <v>426.25</v>
      </c>
      <c r="J574" s="6">
        <f t="shared" si="25"/>
        <v>596.75</v>
      </c>
      <c r="K574" s="6">
        <f t="shared" si="26"/>
        <v>1.75</v>
      </c>
      <c r="L574" t="s">
        <v>40</v>
      </c>
      <c r="M574" t="str">
        <f>VLOOKUP(L574,' Customers'!$A$2:$C$22,3,0)</f>
        <v>USA</v>
      </c>
      <c r="N574" t="str">
        <f>VLOOKUP(Table3[[#This Row],[Customer Code]],' Customers'!$A$2:$E$22,4,0)</f>
        <v>N. America</v>
      </c>
      <c r="O574" t="str">
        <f>VLOOKUP(L574,' Customers'!$A$2:$E$22,5,0)</f>
        <v>Male</v>
      </c>
    </row>
    <row r="575" spans="1:15" x14ac:dyDescent="0.2">
      <c r="A575" s="5">
        <v>44013</v>
      </c>
      <c r="B575" t="s">
        <v>60</v>
      </c>
      <c r="C575" t="s">
        <v>17</v>
      </c>
      <c r="D575" t="s">
        <v>22</v>
      </c>
      <c r="E575" t="str">
        <f>VLOOKUP(C575,Staff!$A$2:$C$11,2,0)</f>
        <v>Rachael</v>
      </c>
      <c r="F575">
        <v>641</v>
      </c>
      <c r="G575" s="6">
        <v>1923</v>
      </c>
      <c r="H575" s="6">
        <f t="shared" si="24"/>
        <v>3</v>
      </c>
      <c r="I575" s="6">
        <v>801.25</v>
      </c>
      <c r="J575" s="6">
        <f t="shared" si="25"/>
        <v>1121.75</v>
      </c>
      <c r="K575" s="6">
        <f t="shared" si="26"/>
        <v>1.75</v>
      </c>
      <c r="L575" t="s">
        <v>40</v>
      </c>
      <c r="M575" t="str">
        <f>VLOOKUP(L575,' Customers'!$A$2:$C$22,3,0)</f>
        <v>USA</v>
      </c>
      <c r="N575" t="str">
        <f>VLOOKUP(Table3[[#This Row],[Customer Code]],' Customers'!$A$2:$E$22,4,0)</f>
        <v>N. America</v>
      </c>
      <c r="O575" t="str">
        <f>VLOOKUP(L575,' Customers'!$A$2:$E$22,5,0)</f>
        <v>Male</v>
      </c>
    </row>
    <row r="576" spans="1:15" x14ac:dyDescent="0.2">
      <c r="A576" s="5">
        <v>44075</v>
      </c>
      <c r="B576" t="s">
        <v>60</v>
      </c>
      <c r="C576" t="s">
        <v>12</v>
      </c>
      <c r="D576" t="s">
        <v>100</v>
      </c>
      <c r="E576" t="str">
        <f>VLOOKUP(C576,Staff!$A$2:$C$11,2,0)</f>
        <v>Mary</v>
      </c>
      <c r="F576">
        <v>432</v>
      </c>
      <c r="G576" s="6">
        <v>1296</v>
      </c>
      <c r="H576" s="6">
        <f t="shared" si="24"/>
        <v>3</v>
      </c>
      <c r="I576" s="6">
        <v>540</v>
      </c>
      <c r="J576" s="6">
        <f t="shared" si="25"/>
        <v>756</v>
      </c>
      <c r="K576" s="6">
        <f t="shared" si="26"/>
        <v>1.75</v>
      </c>
      <c r="L576" t="s">
        <v>14</v>
      </c>
      <c r="M576" t="str">
        <f>VLOOKUP(L576,' Customers'!$A$2:$C$22,3,0)</f>
        <v>Togo</v>
      </c>
      <c r="N576" t="str">
        <f>VLOOKUP(Table3[[#This Row],[Customer Code]],' Customers'!$A$2:$E$22,4,0)</f>
        <v>Africa</v>
      </c>
      <c r="O576" t="str">
        <f>VLOOKUP(L576,' Customers'!$A$2:$E$22,5,0)</f>
        <v>Male</v>
      </c>
    </row>
    <row r="577" spans="1:15" x14ac:dyDescent="0.2">
      <c r="A577" s="5">
        <v>43831</v>
      </c>
      <c r="B577" t="s">
        <v>60</v>
      </c>
      <c r="C577" t="s">
        <v>17</v>
      </c>
      <c r="D577" t="s">
        <v>101</v>
      </c>
      <c r="E577" t="str">
        <f>VLOOKUP(C577,Staff!$A$2:$C$11,2,0)</f>
        <v>Rachael</v>
      </c>
      <c r="F577">
        <v>554</v>
      </c>
      <c r="G577" s="6">
        <v>1662</v>
      </c>
      <c r="H577" s="6">
        <f t="shared" si="24"/>
        <v>3</v>
      </c>
      <c r="I577" s="6">
        <v>692.5</v>
      </c>
      <c r="J577" s="6">
        <f t="shared" si="25"/>
        <v>969.5</v>
      </c>
      <c r="K577" s="6">
        <f t="shared" si="26"/>
        <v>1.75</v>
      </c>
      <c r="L577" t="s">
        <v>40</v>
      </c>
      <c r="M577" t="str">
        <f>VLOOKUP(L577,' Customers'!$A$2:$C$22,3,0)</f>
        <v>USA</v>
      </c>
      <c r="N577" t="str">
        <f>VLOOKUP(Table3[[#This Row],[Customer Code]],' Customers'!$A$2:$E$22,4,0)</f>
        <v>N. America</v>
      </c>
      <c r="O577" t="str">
        <f>VLOOKUP(L577,' Customers'!$A$2:$E$22,5,0)</f>
        <v>Male</v>
      </c>
    </row>
    <row r="578" spans="1:15" x14ac:dyDescent="0.2">
      <c r="A578" s="5">
        <v>44166</v>
      </c>
      <c r="B578" t="s">
        <v>60</v>
      </c>
      <c r="C578" t="s">
        <v>20</v>
      </c>
      <c r="D578" t="s">
        <v>103</v>
      </c>
      <c r="E578" t="str">
        <f>VLOOKUP(C578,Staff!$A$2:$C$11,2,0)</f>
        <v>Nina</v>
      </c>
      <c r="F578">
        <v>1233</v>
      </c>
      <c r="G578" s="6">
        <v>3699</v>
      </c>
      <c r="H578" s="6">
        <f t="shared" si="24"/>
        <v>3</v>
      </c>
      <c r="I578" s="6">
        <v>1541.25</v>
      </c>
      <c r="J578" s="6">
        <f t="shared" si="25"/>
        <v>2157.75</v>
      </c>
      <c r="K578" s="6">
        <f t="shared" si="26"/>
        <v>1.75</v>
      </c>
      <c r="L578" t="s">
        <v>41</v>
      </c>
      <c r="M578" t="str">
        <f>VLOOKUP(L578,' Customers'!$A$2:$C$22,3,0)</f>
        <v>Nigeria</v>
      </c>
      <c r="N578" t="str">
        <f>VLOOKUP(Table3[[#This Row],[Customer Code]],' Customers'!$A$2:$E$22,4,0)</f>
        <v>Africa</v>
      </c>
      <c r="O578" t="str">
        <f>VLOOKUP(L578,' Customers'!$A$2:$E$22,5,0)</f>
        <v>Male</v>
      </c>
    </row>
    <row r="579" spans="1:15" x14ac:dyDescent="0.2">
      <c r="A579" s="5">
        <v>43891</v>
      </c>
      <c r="B579" t="s">
        <v>61</v>
      </c>
      <c r="C579" t="s">
        <v>12</v>
      </c>
      <c r="D579" t="s">
        <v>100</v>
      </c>
      <c r="E579" t="str">
        <f>VLOOKUP(C579,Staff!$A$2:$C$11,2,0)</f>
        <v>Mary</v>
      </c>
      <c r="F579">
        <v>2903</v>
      </c>
      <c r="G579" s="6">
        <v>8709</v>
      </c>
      <c r="H579" s="6">
        <f t="shared" ref="H579:H642" si="27">G579/F579</f>
        <v>3</v>
      </c>
      <c r="I579" s="6">
        <v>3628.75</v>
      </c>
      <c r="J579" s="6">
        <f t="shared" ref="J579:J642" si="28">G579-I579</f>
        <v>5080.25</v>
      </c>
      <c r="K579" s="6">
        <f t="shared" ref="K579:K642" si="29">J579/F579</f>
        <v>1.75</v>
      </c>
      <c r="L579" t="s">
        <v>39</v>
      </c>
      <c r="M579" t="str">
        <f>VLOOKUP(L579,' Customers'!$A$2:$C$22,3,0)</f>
        <v>Cameroon</v>
      </c>
      <c r="N579" t="str">
        <f>VLOOKUP(Table3[[#This Row],[Customer Code]],' Customers'!$A$2:$E$22,4,0)</f>
        <v>Africa</v>
      </c>
      <c r="O579" t="str">
        <f>VLOOKUP(L579,' Customers'!$A$2:$E$22,5,0)</f>
        <v>Male</v>
      </c>
    </row>
    <row r="580" spans="1:15" x14ac:dyDescent="0.2">
      <c r="A580" s="5">
        <v>43831</v>
      </c>
      <c r="B580" t="s">
        <v>61</v>
      </c>
      <c r="C580" t="s">
        <v>24</v>
      </c>
      <c r="D580" t="s">
        <v>104</v>
      </c>
      <c r="E580" t="str">
        <f>VLOOKUP(C580,Staff!$A$2:$C$11,2,0)</f>
        <v>Cynthia</v>
      </c>
      <c r="F580">
        <v>1493</v>
      </c>
      <c r="G580" s="6">
        <v>8958</v>
      </c>
      <c r="H580" s="6">
        <f t="shared" si="27"/>
        <v>6</v>
      </c>
      <c r="I580" s="6">
        <v>4105.75</v>
      </c>
      <c r="J580" s="6">
        <f t="shared" si="28"/>
        <v>4852.25</v>
      </c>
      <c r="K580" s="6">
        <f t="shared" si="29"/>
        <v>3.25</v>
      </c>
      <c r="L580" t="s">
        <v>42</v>
      </c>
      <c r="M580" t="str">
        <f>VLOOKUP(L580,' Customers'!$A$2:$C$22,3,0)</f>
        <v>Brazil</v>
      </c>
      <c r="N580" t="str">
        <f>VLOOKUP(Table3[[#This Row],[Customer Code]],' Customers'!$A$2:$E$22,4,0)</f>
        <v>S. America</v>
      </c>
      <c r="O580" t="str">
        <f>VLOOKUP(L580,' Customers'!$A$2:$E$22,5,0)</f>
        <v>Female</v>
      </c>
    </row>
    <row r="581" spans="1:15" x14ac:dyDescent="0.2">
      <c r="A581" s="5">
        <v>43952</v>
      </c>
      <c r="B581" t="s">
        <v>61</v>
      </c>
      <c r="C581" t="s">
        <v>20</v>
      </c>
      <c r="D581" t="s">
        <v>103</v>
      </c>
      <c r="E581" t="str">
        <f>VLOOKUP(C581,Staff!$A$2:$C$11,2,0)</f>
        <v>Nina</v>
      </c>
      <c r="F581">
        <v>362</v>
      </c>
      <c r="G581" s="6">
        <v>2172</v>
      </c>
      <c r="H581" s="6">
        <f t="shared" si="27"/>
        <v>6</v>
      </c>
      <c r="I581" s="6">
        <v>995.5</v>
      </c>
      <c r="J581" s="6">
        <f t="shared" si="28"/>
        <v>1176.5</v>
      </c>
      <c r="K581" s="6">
        <f t="shared" si="29"/>
        <v>3.25</v>
      </c>
      <c r="L581" t="s">
        <v>21</v>
      </c>
      <c r="M581" t="str">
        <f>VLOOKUP(L581,' Customers'!$A$2:$C$22,3,0)</f>
        <v>Holland</v>
      </c>
      <c r="N581" t="str">
        <f>VLOOKUP(Table3[[#This Row],[Customer Code]],' Customers'!$A$2:$E$22,4,0)</f>
        <v>Europe</v>
      </c>
      <c r="O581" t="str">
        <f>VLOOKUP(L581,' Customers'!$A$2:$E$22,5,0)</f>
        <v>Male</v>
      </c>
    </row>
    <row r="582" spans="1:15" x14ac:dyDescent="0.2">
      <c r="A582" s="5">
        <v>44166</v>
      </c>
      <c r="B582" t="s">
        <v>61</v>
      </c>
      <c r="C582" t="s">
        <v>17</v>
      </c>
      <c r="D582" t="s">
        <v>101</v>
      </c>
      <c r="E582" t="str">
        <f>VLOOKUP(C582,Staff!$A$2:$C$11,2,0)</f>
        <v>Rachael</v>
      </c>
      <c r="F582">
        <v>1084</v>
      </c>
      <c r="G582" s="6">
        <v>6504</v>
      </c>
      <c r="H582" s="6">
        <f t="shared" si="27"/>
        <v>6</v>
      </c>
      <c r="I582" s="6">
        <v>2981</v>
      </c>
      <c r="J582" s="6">
        <f t="shared" si="28"/>
        <v>3523</v>
      </c>
      <c r="K582" s="6">
        <f t="shared" si="29"/>
        <v>3.25</v>
      </c>
      <c r="L582" t="s">
        <v>40</v>
      </c>
      <c r="M582" t="str">
        <f>VLOOKUP(L582,' Customers'!$A$2:$C$22,3,0)</f>
        <v>USA</v>
      </c>
      <c r="N582" t="str">
        <f>VLOOKUP(Table3[[#This Row],[Customer Code]],' Customers'!$A$2:$E$22,4,0)</f>
        <v>N. America</v>
      </c>
      <c r="O582" t="str">
        <f>VLOOKUP(L582,' Customers'!$A$2:$E$22,5,0)</f>
        <v>Male</v>
      </c>
    </row>
    <row r="583" spans="1:15" x14ac:dyDescent="0.2">
      <c r="A583" s="5">
        <v>43831</v>
      </c>
      <c r="B583" t="s">
        <v>61</v>
      </c>
      <c r="C583" t="s">
        <v>31</v>
      </c>
      <c r="D583" t="s">
        <v>106</v>
      </c>
      <c r="E583" t="str">
        <f>VLOOKUP(C583,Staff!$A$2:$C$11,2,0)</f>
        <v>Robert</v>
      </c>
      <c r="F583">
        <v>2861</v>
      </c>
      <c r="G583" s="6">
        <v>17166</v>
      </c>
      <c r="H583" s="6">
        <f t="shared" si="27"/>
        <v>6</v>
      </c>
      <c r="I583" s="6">
        <v>7867.75</v>
      </c>
      <c r="J583" s="6">
        <f t="shared" si="28"/>
        <v>9298.25</v>
      </c>
      <c r="K583" s="6">
        <f t="shared" si="29"/>
        <v>3.25</v>
      </c>
      <c r="L583" t="s">
        <v>44</v>
      </c>
      <c r="M583" t="str">
        <f>VLOOKUP(L583,' Customers'!$A$2:$C$22,3,0)</f>
        <v>USA</v>
      </c>
      <c r="N583" t="str">
        <f>VLOOKUP(Table3[[#This Row],[Customer Code]],' Customers'!$A$2:$E$22,4,0)</f>
        <v>N. America</v>
      </c>
      <c r="O583" t="str">
        <f>VLOOKUP(L583,' Customers'!$A$2:$E$22,5,0)</f>
        <v>Male</v>
      </c>
    </row>
    <row r="584" spans="1:15" x14ac:dyDescent="0.2">
      <c r="A584" s="5">
        <v>43983</v>
      </c>
      <c r="B584" t="s">
        <v>61</v>
      </c>
      <c r="C584" t="s">
        <v>12</v>
      </c>
      <c r="D584" t="s">
        <v>100</v>
      </c>
      <c r="E584" t="str">
        <f>VLOOKUP(C584,Staff!$A$2:$C$11,2,0)</f>
        <v>Mary</v>
      </c>
      <c r="F584">
        <v>1498</v>
      </c>
      <c r="G584" s="6">
        <v>8988</v>
      </c>
      <c r="H584" s="6">
        <f t="shared" si="27"/>
        <v>6</v>
      </c>
      <c r="I584" s="6">
        <v>4119.5</v>
      </c>
      <c r="J584" s="6">
        <f t="shared" si="28"/>
        <v>4868.5</v>
      </c>
      <c r="K584" s="6">
        <f t="shared" si="29"/>
        <v>3.25</v>
      </c>
      <c r="L584" t="s">
        <v>48</v>
      </c>
      <c r="M584" t="str">
        <f>VLOOKUP(L584,' Customers'!$A$2:$C$22,3,0)</f>
        <v>Nigeria</v>
      </c>
      <c r="N584" t="str">
        <f>VLOOKUP(Table3[[#This Row],[Customer Code]],' Customers'!$A$2:$E$22,4,0)</f>
        <v>Africa</v>
      </c>
      <c r="O584" t="str">
        <f>VLOOKUP(L584,' Customers'!$A$2:$E$22,5,0)</f>
        <v>Female</v>
      </c>
    </row>
    <row r="585" spans="1:15" x14ac:dyDescent="0.2">
      <c r="A585" s="5">
        <v>44136</v>
      </c>
      <c r="B585" t="s">
        <v>61</v>
      </c>
      <c r="C585" t="s">
        <v>12</v>
      </c>
      <c r="D585" t="s">
        <v>100</v>
      </c>
      <c r="E585" t="str">
        <f>VLOOKUP(C585,Staff!$A$2:$C$11,2,0)</f>
        <v>Mary</v>
      </c>
      <c r="F585">
        <v>1333</v>
      </c>
      <c r="G585" s="6">
        <v>7998</v>
      </c>
      <c r="H585" s="6">
        <f t="shared" si="27"/>
        <v>6</v>
      </c>
      <c r="I585" s="6">
        <v>3665.75</v>
      </c>
      <c r="J585" s="6">
        <f t="shared" si="28"/>
        <v>4332.25</v>
      </c>
      <c r="K585" s="6">
        <f t="shared" si="29"/>
        <v>3.25</v>
      </c>
      <c r="L585" t="s">
        <v>14</v>
      </c>
      <c r="M585" t="str">
        <f>VLOOKUP(L585,' Customers'!$A$2:$C$22,3,0)</f>
        <v>Togo</v>
      </c>
      <c r="N585" t="str">
        <f>VLOOKUP(Table3[[#This Row],[Customer Code]],' Customers'!$A$2:$E$22,4,0)</f>
        <v>Africa</v>
      </c>
      <c r="O585" t="str">
        <f>VLOOKUP(L585,' Customers'!$A$2:$E$22,5,0)</f>
        <v>Male</v>
      </c>
    </row>
    <row r="586" spans="1:15" x14ac:dyDescent="0.2">
      <c r="A586" s="5">
        <v>44044</v>
      </c>
      <c r="B586" t="s">
        <v>61</v>
      </c>
      <c r="C586" t="s">
        <v>12</v>
      </c>
      <c r="D586" t="s">
        <v>100</v>
      </c>
      <c r="E586" t="str">
        <f>VLOOKUP(C586,Staff!$A$2:$C$11,2,0)</f>
        <v>Mary</v>
      </c>
      <c r="F586">
        <v>609</v>
      </c>
      <c r="G586" s="6">
        <v>3654</v>
      </c>
      <c r="H586" s="6">
        <f t="shared" si="27"/>
        <v>6</v>
      </c>
      <c r="I586" s="6">
        <v>1674.75</v>
      </c>
      <c r="J586" s="6">
        <f t="shared" si="28"/>
        <v>1979.25</v>
      </c>
      <c r="K586" s="6">
        <f t="shared" si="29"/>
        <v>3.25</v>
      </c>
      <c r="L586" t="s">
        <v>14</v>
      </c>
      <c r="M586" t="str">
        <f>VLOOKUP(L586,' Customers'!$A$2:$C$22,3,0)</f>
        <v>Togo</v>
      </c>
      <c r="N586" t="str">
        <f>VLOOKUP(Table3[[#This Row],[Customer Code]],' Customers'!$A$2:$E$22,4,0)</f>
        <v>Africa</v>
      </c>
      <c r="O586" t="str">
        <f>VLOOKUP(L586,' Customers'!$A$2:$E$22,5,0)</f>
        <v>Male</v>
      </c>
    </row>
    <row r="587" spans="1:15" x14ac:dyDescent="0.2">
      <c r="A587" s="5">
        <v>44166</v>
      </c>
      <c r="B587" t="s">
        <v>61</v>
      </c>
      <c r="C587" t="s">
        <v>17</v>
      </c>
      <c r="D587" t="s">
        <v>101</v>
      </c>
      <c r="E587" t="str">
        <f>VLOOKUP(C587,Staff!$A$2:$C$11,2,0)</f>
        <v>Rachael</v>
      </c>
      <c r="F587">
        <v>635</v>
      </c>
      <c r="G587" s="6">
        <v>3810</v>
      </c>
      <c r="H587" s="6">
        <f t="shared" si="27"/>
        <v>6</v>
      </c>
      <c r="I587" s="6">
        <v>1746.25</v>
      </c>
      <c r="J587" s="6">
        <f t="shared" si="28"/>
        <v>2063.75</v>
      </c>
      <c r="K587" s="6">
        <f t="shared" si="29"/>
        <v>3.25</v>
      </c>
      <c r="L587" t="s">
        <v>40</v>
      </c>
      <c r="M587" t="str">
        <f>VLOOKUP(L587,' Customers'!$A$2:$C$22,3,0)</f>
        <v>USA</v>
      </c>
      <c r="N587" t="str">
        <f>VLOOKUP(Table3[[#This Row],[Customer Code]],' Customers'!$A$2:$E$22,4,0)</f>
        <v>N. America</v>
      </c>
      <c r="O587" t="str">
        <f>VLOOKUP(L587,' Customers'!$A$2:$E$22,5,0)</f>
        <v>Male</v>
      </c>
    </row>
    <row r="588" spans="1:15" x14ac:dyDescent="0.2">
      <c r="A588" s="5">
        <v>43952</v>
      </c>
      <c r="B588" t="s">
        <v>61</v>
      </c>
      <c r="C588" t="s">
        <v>24</v>
      </c>
      <c r="D588" t="s">
        <v>104</v>
      </c>
      <c r="E588" t="str">
        <f>VLOOKUP(C588,Staff!$A$2:$C$11,2,0)</f>
        <v>Cynthia</v>
      </c>
      <c r="F588">
        <v>245</v>
      </c>
      <c r="G588" s="6">
        <v>1470</v>
      </c>
      <c r="H588" s="6">
        <f t="shared" si="27"/>
        <v>6</v>
      </c>
      <c r="I588" s="6">
        <v>673.75</v>
      </c>
      <c r="J588" s="6">
        <f t="shared" si="28"/>
        <v>796.25</v>
      </c>
      <c r="K588" s="6">
        <f t="shared" si="29"/>
        <v>3.25</v>
      </c>
      <c r="L588" t="s">
        <v>42</v>
      </c>
      <c r="M588" t="str">
        <f>VLOOKUP(L588,' Customers'!$A$2:$C$22,3,0)</f>
        <v>Brazil</v>
      </c>
      <c r="N588" t="str">
        <f>VLOOKUP(Table3[[#This Row],[Customer Code]],' Customers'!$A$2:$E$22,4,0)</f>
        <v>S. America</v>
      </c>
      <c r="O588" t="str">
        <f>VLOOKUP(L588,' Customers'!$A$2:$E$22,5,0)</f>
        <v>Female</v>
      </c>
    </row>
    <row r="589" spans="1:15" x14ac:dyDescent="0.2">
      <c r="A589" s="5">
        <v>44075</v>
      </c>
      <c r="B589" t="s">
        <v>61</v>
      </c>
      <c r="C589" t="s">
        <v>31</v>
      </c>
      <c r="D589" t="s">
        <v>106</v>
      </c>
      <c r="E589" t="str">
        <f>VLOOKUP(C589,Staff!$A$2:$C$11,2,0)</f>
        <v>Robert</v>
      </c>
      <c r="F589">
        <v>2110</v>
      </c>
      <c r="G589" s="6">
        <v>12660</v>
      </c>
      <c r="H589" s="6">
        <f t="shared" si="27"/>
        <v>6</v>
      </c>
      <c r="I589" s="6">
        <v>5802.5</v>
      </c>
      <c r="J589" s="6">
        <f t="shared" si="28"/>
        <v>6857.5</v>
      </c>
      <c r="K589" s="6">
        <f t="shared" si="29"/>
        <v>3.25</v>
      </c>
      <c r="L589" t="s">
        <v>32</v>
      </c>
      <c r="M589" t="str">
        <f>VLOOKUP(L589,' Customers'!$A$2:$C$22,3,0)</f>
        <v>Togo</v>
      </c>
      <c r="N589" t="str">
        <f>VLOOKUP(Table3[[#This Row],[Customer Code]],' Customers'!$A$2:$E$22,4,0)</f>
        <v>Africa</v>
      </c>
      <c r="O589" t="str">
        <f>VLOOKUP(L589,' Customers'!$A$2:$E$22,5,0)</f>
        <v>Male</v>
      </c>
    </row>
    <row r="590" spans="1:15" x14ac:dyDescent="0.2">
      <c r="A590" s="5">
        <v>43922</v>
      </c>
      <c r="B590" t="s">
        <v>61</v>
      </c>
      <c r="C590" t="s">
        <v>12</v>
      </c>
      <c r="D590" t="s">
        <v>100</v>
      </c>
      <c r="E590" t="str">
        <f>VLOOKUP(C590,Staff!$A$2:$C$11,2,0)</f>
        <v>Mary</v>
      </c>
      <c r="F590">
        <v>2628</v>
      </c>
      <c r="G590" s="6">
        <v>15768</v>
      </c>
      <c r="H590" s="6">
        <f t="shared" si="27"/>
        <v>6</v>
      </c>
      <c r="I590" s="6">
        <v>7227</v>
      </c>
      <c r="J590" s="6">
        <f t="shared" si="28"/>
        <v>8541</v>
      </c>
      <c r="K590" s="6">
        <f t="shared" si="29"/>
        <v>3.25</v>
      </c>
      <c r="L590" t="s">
        <v>48</v>
      </c>
      <c r="M590" t="str">
        <f>VLOOKUP(L590,' Customers'!$A$2:$C$22,3,0)</f>
        <v>Nigeria</v>
      </c>
      <c r="N590" t="str">
        <f>VLOOKUP(Table3[[#This Row],[Customer Code]],' Customers'!$A$2:$E$22,4,0)</f>
        <v>Africa</v>
      </c>
      <c r="O590" t="str">
        <f>VLOOKUP(L590,' Customers'!$A$2:$E$22,5,0)</f>
        <v>Female</v>
      </c>
    </row>
    <row r="591" spans="1:15" x14ac:dyDescent="0.2">
      <c r="A591" s="5">
        <v>44013</v>
      </c>
      <c r="B591" t="s">
        <v>61</v>
      </c>
      <c r="C591" t="s">
        <v>20</v>
      </c>
      <c r="D591" t="s">
        <v>103</v>
      </c>
      <c r="E591" t="str">
        <f>VLOOKUP(C591,Staff!$A$2:$C$11,2,0)</f>
        <v>Nina</v>
      </c>
      <c r="F591">
        <v>1395</v>
      </c>
      <c r="G591" s="6">
        <v>8370</v>
      </c>
      <c r="H591" s="6">
        <f t="shared" si="27"/>
        <v>6</v>
      </c>
      <c r="I591" s="6">
        <v>3836.25</v>
      </c>
      <c r="J591" s="6">
        <f t="shared" si="28"/>
        <v>4533.75</v>
      </c>
      <c r="K591" s="6">
        <f t="shared" si="29"/>
        <v>3.25</v>
      </c>
      <c r="L591" t="s">
        <v>41</v>
      </c>
      <c r="M591" t="str">
        <f>VLOOKUP(L591,' Customers'!$A$2:$C$22,3,0)</f>
        <v>Nigeria</v>
      </c>
      <c r="N591" t="str">
        <f>VLOOKUP(Table3[[#This Row],[Customer Code]],' Customers'!$A$2:$E$22,4,0)</f>
        <v>Africa</v>
      </c>
      <c r="O591" t="str">
        <f>VLOOKUP(L591,' Customers'!$A$2:$E$22,5,0)</f>
        <v>Male</v>
      </c>
    </row>
    <row r="592" spans="1:15" x14ac:dyDescent="0.2">
      <c r="A592" s="5">
        <v>44105</v>
      </c>
      <c r="B592" t="s">
        <v>61</v>
      </c>
      <c r="C592" t="s">
        <v>36</v>
      </c>
      <c r="D592" t="s">
        <v>108</v>
      </c>
      <c r="E592" t="str">
        <f>VLOOKUP(C592,Staff!$A$2:$C$11,2,0)</f>
        <v>Emilie</v>
      </c>
      <c r="F592">
        <v>905</v>
      </c>
      <c r="G592" s="6">
        <v>5430</v>
      </c>
      <c r="H592" s="6">
        <f t="shared" si="27"/>
        <v>6</v>
      </c>
      <c r="I592" s="6">
        <v>2488.75</v>
      </c>
      <c r="J592" s="6">
        <f t="shared" si="28"/>
        <v>2941.25</v>
      </c>
      <c r="K592" s="6">
        <f t="shared" si="29"/>
        <v>3.25</v>
      </c>
      <c r="L592" t="s">
        <v>37</v>
      </c>
      <c r="M592" t="str">
        <f>VLOOKUP(L592,' Customers'!$A$2:$C$22,3,0)</f>
        <v>Uganda</v>
      </c>
      <c r="N592" t="str">
        <f>VLOOKUP(Table3[[#This Row],[Customer Code]],' Customers'!$A$2:$E$22,4,0)</f>
        <v>Africa</v>
      </c>
      <c r="O592" t="str">
        <f>VLOOKUP(L592,' Customers'!$A$2:$E$22,5,0)</f>
        <v>Male</v>
      </c>
    </row>
    <row r="593" spans="1:15" x14ac:dyDescent="0.2">
      <c r="A593" s="5">
        <v>43983</v>
      </c>
      <c r="B593" t="s">
        <v>61</v>
      </c>
      <c r="C593" t="s">
        <v>33</v>
      </c>
      <c r="D593" t="s">
        <v>107</v>
      </c>
      <c r="E593" t="str">
        <f>VLOOKUP(C593,Staff!$A$2:$C$11,2,0)</f>
        <v>Cassie</v>
      </c>
      <c r="F593">
        <v>604</v>
      </c>
      <c r="G593" s="6">
        <v>3624</v>
      </c>
      <c r="H593" s="6">
        <f t="shared" si="27"/>
        <v>6</v>
      </c>
      <c r="I593" s="6">
        <v>1661</v>
      </c>
      <c r="J593" s="6">
        <f t="shared" si="28"/>
        <v>1963</v>
      </c>
      <c r="K593" s="6">
        <f t="shared" si="29"/>
        <v>3.25</v>
      </c>
      <c r="L593" t="s">
        <v>34</v>
      </c>
      <c r="M593" t="str">
        <f>VLOOKUP(L593,' Customers'!$A$2:$C$22,3,0)</f>
        <v>USA</v>
      </c>
      <c r="N593" t="str">
        <f>VLOOKUP(Table3[[#This Row],[Customer Code]],' Customers'!$A$2:$E$22,4,0)</f>
        <v>N. America</v>
      </c>
      <c r="O593" t="str">
        <f>VLOOKUP(L593,' Customers'!$A$2:$E$22,5,0)</f>
        <v>Female</v>
      </c>
    </row>
    <row r="594" spans="1:15" x14ac:dyDescent="0.2">
      <c r="A594" s="5">
        <v>44105</v>
      </c>
      <c r="B594" t="s">
        <v>61</v>
      </c>
      <c r="C594" t="s">
        <v>17</v>
      </c>
      <c r="D594" t="s">
        <v>101</v>
      </c>
      <c r="E594" t="str">
        <f>VLOOKUP(C594,Staff!$A$2:$C$11,2,0)</f>
        <v>Rachael</v>
      </c>
      <c r="F594">
        <v>410</v>
      </c>
      <c r="G594" s="6">
        <v>2460</v>
      </c>
      <c r="H594" s="6">
        <f t="shared" si="27"/>
        <v>6</v>
      </c>
      <c r="I594" s="6">
        <v>1127.5</v>
      </c>
      <c r="J594" s="6">
        <f t="shared" si="28"/>
        <v>1332.5</v>
      </c>
      <c r="K594" s="6">
        <f t="shared" si="29"/>
        <v>3.25</v>
      </c>
      <c r="L594" t="s">
        <v>18</v>
      </c>
      <c r="M594" t="str">
        <f>VLOOKUP(L594,' Customers'!$A$2:$C$22,3,0)</f>
        <v>Cameroon</v>
      </c>
      <c r="N594" t="str">
        <f>VLOOKUP(Table3[[#This Row],[Customer Code]],' Customers'!$A$2:$E$22,4,0)</f>
        <v>Africa</v>
      </c>
      <c r="O594" t="str">
        <f>VLOOKUP(L594,' Customers'!$A$2:$E$22,5,0)</f>
        <v>Female</v>
      </c>
    </row>
    <row r="595" spans="1:15" x14ac:dyDescent="0.2">
      <c r="A595" s="5">
        <v>43862</v>
      </c>
      <c r="B595" t="s">
        <v>61</v>
      </c>
      <c r="C595" t="s">
        <v>36</v>
      </c>
      <c r="D595" t="s">
        <v>108</v>
      </c>
      <c r="E595" t="str">
        <f>VLOOKUP(C595,Staff!$A$2:$C$11,2,0)</f>
        <v>Emilie</v>
      </c>
      <c r="F595">
        <v>1575</v>
      </c>
      <c r="G595" s="6">
        <v>9450</v>
      </c>
      <c r="H595" s="6">
        <f t="shared" si="27"/>
        <v>6</v>
      </c>
      <c r="I595" s="6">
        <v>4331.25</v>
      </c>
      <c r="J595" s="6">
        <f t="shared" si="28"/>
        <v>5118.75</v>
      </c>
      <c r="K595" s="6">
        <f t="shared" si="29"/>
        <v>3.25</v>
      </c>
      <c r="L595" t="s">
        <v>46</v>
      </c>
      <c r="M595" t="str">
        <f>VLOOKUP(L595,' Customers'!$A$2:$C$22,3,0)</f>
        <v>Cameroon</v>
      </c>
      <c r="N595" t="str">
        <f>VLOOKUP(Table3[[#This Row],[Customer Code]],' Customers'!$A$2:$E$22,4,0)</f>
        <v>Africa</v>
      </c>
      <c r="O595" t="str">
        <f>VLOOKUP(L595,' Customers'!$A$2:$E$22,5,0)</f>
        <v>Female</v>
      </c>
    </row>
    <row r="596" spans="1:15" x14ac:dyDescent="0.2">
      <c r="A596" s="5">
        <v>43891</v>
      </c>
      <c r="B596" t="s">
        <v>56</v>
      </c>
      <c r="C596" t="s">
        <v>20</v>
      </c>
      <c r="D596" t="s">
        <v>103</v>
      </c>
      <c r="E596" t="str">
        <f>VLOOKUP(C596,Staff!$A$2:$C$11,2,0)</f>
        <v>Nina</v>
      </c>
      <c r="F596">
        <v>500</v>
      </c>
      <c r="G596" s="6">
        <v>3000</v>
      </c>
      <c r="H596" s="6">
        <f t="shared" si="27"/>
        <v>6</v>
      </c>
      <c r="I596" s="6">
        <v>1375</v>
      </c>
      <c r="J596" s="6">
        <f t="shared" si="28"/>
        <v>1625</v>
      </c>
      <c r="K596" s="6">
        <f t="shared" si="29"/>
        <v>3.25</v>
      </c>
      <c r="L596" t="s">
        <v>41</v>
      </c>
      <c r="M596" t="str">
        <f>VLOOKUP(L596,' Customers'!$A$2:$C$22,3,0)</f>
        <v>Nigeria</v>
      </c>
      <c r="N596" t="str">
        <f>VLOOKUP(Table3[[#This Row],[Customer Code]],' Customers'!$A$2:$E$22,4,0)</f>
        <v>Africa</v>
      </c>
      <c r="O596" t="str">
        <f>VLOOKUP(L596,' Customers'!$A$2:$E$22,5,0)</f>
        <v>Male</v>
      </c>
    </row>
    <row r="597" spans="1:15" x14ac:dyDescent="0.2">
      <c r="A597" s="5">
        <v>44105</v>
      </c>
      <c r="B597" t="s">
        <v>56</v>
      </c>
      <c r="C597" t="s">
        <v>12</v>
      </c>
      <c r="D597" t="s">
        <v>100</v>
      </c>
      <c r="E597" t="str">
        <f>VLOOKUP(C597,Staff!$A$2:$C$11,2,0)</f>
        <v>Mary</v>
      </c>
      <c r="F597">
        <v>1143</v>
      </c>
      <c r="G597" s="6">
        <v>5715</v>
      </c>
      <c r="H597" s="6">
        <f t="shared" si="27"/>
        <v>5</v>
      </c>
      <c r="I597" s="6">
        <v>2286</v>
      </c>
      <c r="J597" s="6">
        <f t="shared" si="28"/>
        <v>3429</v>
      </c>
      <c r="K597" s="6">
        <f t="shared" si="29"/>
        <v>3</v>
      </c>
      <c r="L597" t="s">
        <v>48</v>
      </c>
      <c r="M597" t="str">
        <f>VLOOKUP(L597,' Customers'!$A$2:$C$22,3,0)</f>
        <v>Nigeria</v>
      </c>
      <c r="N597" t="str">
        <f>VLOOKUP(Table3[[#This Row],[Customer Code]],' Customers'!$A$2:$E$22,4,0)</f>
        <v>Africa</v>
      </c>
      <c r="O597" t="str">
        <f>VLOOKUP(L597,' Customers'!$A$2:$E$22,5,0)</f>
        <v>Female</v>
      </c>
    </row>
    <row r="598" spans="1:15" x14ac:dyDescent="0.2">
      <c r="A598" s="5">
        <v>43862</v>
      </c>
      <c r="B598" t="s">
        <v>56</v>
      </c>
      <c r="C598" t="s">
        <v>31</v>
      </c>
      <c r="D598" t="s">
        <v>106</v>
      </c>
      <c r="E598" t="str">
        <f>VLOOKUP(C598,Staff!$A$2:$C$11,2,0)</f>
        <v>Robert</v>
      </c>
      <c r="F598">
        <v>1514</v>
      </c>
      <c r="G598" s="6">
        <v>7570</v>
      </c>
      <c r="H598" s="6">
        <f t="shared" si="27"/>
        <v>5</v>
      </c>
      <c r="I598" s="6">
        <v>3028</v>
      </c>
      <c r="J598" s="6">
        <f t="shared" si="28"/>
        <v>4542</v>
      </c>
      <c r="K598" s="6">
        <f t="shared" si="29"/>
        <v>3</v>
      </c>
      <c r="L598" t="s">
        <v>44</v>
      </c>
      <c r="M598" t="str">
        <f>VLOOKUP(L598,' Customers'!$A$2:$C$22,3,0)</f>
        <v>USA</v>
      </c>
      <c r="N598" t="str">
        <f>VLOOKUP(Table3[[#This Row],[Customer Code]],' Customers'!$A$2:$E$22,4,0)</f>
        <v>N. America</v>
      </c>
      <c r="O598" t="str">
        <f>VLOOKUP(L598,' Customers'!$A$2:$E$22,5,0)</f>
        <v>Male</v>
      </c>
    </row>
    <row r="599" spans="1:15" x14ac:dyDescent="0.2">
      <c r="A599" s="5">
        <v>43922</v>
      </c>
      <c r="B599" t="s">
        <v>56</v>
      </c>
      <c r="C599" t="s">
        <v>7</v>
      </c>
      <c r="D599" t="s">
        <v>99</v>
      </c>
      <c r="E599" t="str">
        <f>VLOOKUP(C599,Staff!$A$2:$C$11,2,0)</f>
        <v>Peter</v>
      </c>
      <c r="F599">
        <v>4493</v>
      </c>
      <c r="G599" s="6">
        <v>22465</v>
      </c>
      <c r="H599" s="6">
        <f t="shared" si="27"/>
        <v>5</v>
      </c>
      <c r="I599" s="6">
        <v>8986</v>
      </c>
      <c r="J599" s="6">
        <f t="shared" si="28"/>
        <v>13479</v>
      </c>
      <c r="K599" s="6">
        <f t="shared" si="29"/>
        <v>3</v>
      </c>
      <c r="L599" t="s">
        <v>38</v>
      </c>
      <c r="M599" t="str">
        <f>VLOOKUP(L599,' Customers'!$A$2:$C$22,3,0)</f>
        <v>Japan</v>
      </c>
      <c r="N599" t="str">
        <f>VLOOKUP(Table3[[#This Row],[Customer Code]],' Customers'!$A$2:$E$22,4,0)</f>
        <v>Asia</v>
      </c>
      <c r="O599" t="str">
        <f>VLOOKUP(L599,' Customers'!$A$2:$E$22,5,0)</f>
        <v>Female</v>
      </c>
    </row>
    <row r="600" spans="1:15" x14ac:dyDescent="0.2">
      <c r="A600" s="5">
        <v>43983</v>
      </c>
      <c r="B600" t="s">
        <v>56</v>
      </c>
      <c r="C600" t="s">
        <v>33</v>
      </c>
      <c r="D600" t="s">
        <v>107</v>
      </c>
      <c r="E600" t="str">
        <f>VLOOKUP(C600,Staff!$A$2:$C$11,2,0)</f>
        <v>Cassie</v>
      </c>
      <c r="F600">
        <v>727</v>
      </c>
      <c r="G600" s="6">
        <v>3635</v>
      </c>
      <c r="H600" s="6">
        <f t="shared" si="27"/>
        <v>5</v>
      </c>
      <c r="I600" s="6">
        <v>1454</v>
      </c>
      <c r="J600" s="6">
        <f t="shared" si="28"/>
        <v>2181</v>
      </c>
      <c r="K600" s="6">
        <f t="shared" si="29"/>
        <v>3</v>
      </c>
      <c r="L600" t="s">
        <v>45</v>
      </c>
      <c r="M600" t="str">
        <f>VLOOKUP(L600,' Customers'!$A$2:$C$22,3,0)</f>
        <v>Brazil</v>
      </c>
      <c r="N600" t="str">
        <f>VLOOKUP(Table3[[#This Row],[Customer Code]],' Customers'!$A$2:$E$22,4,0)</f>
        <v>S. America</v>
      </c>
      <c r="O600" t="str">
        <f>VLOOKUP(L600,' Customers'!$A$2:$E$22,5,0)</f>
        <v>Female</v>
      </c>
    </row>
    <row r="601" spans="1:15" x14ac:dyDescent="0.2">
      <c r="A601" s="5">
        <v>44136</v>
      </c>
      <c r="B601" t="s">
        <v>56</v>
      </c>
      <c r="C601" t="s">
        <v>33</v>
      </c>
      <c r="D601" t="s">
        <v>107</v>
      </c>
      <c r="E601" t="str">
        <f>VLOOKUP(C601,Staff!$A$2:$C$11,2,0)</f>
        <v>Cassie</v>
      </c>
      <c r="F601">
        <v>2905</v>
      </c>
      <c r="G601" s="6">
        <v>14525</v>
      </c>
      <c r="H601" s="6">
        <f t="shared" si="27"/>
        <v>5</v>
      </c>
      <c r="I601" s="6">
        <v>5810</v>
      </c>
      <c r="J601" s="6">
        <f t="shared" si="28"/>
        <v>8715</v>
      </c>
      <c r="K601" s="6">
        <f t="shared" si="29"/>
        <v>3</v>
      </c>
      <c r="L601" t="s">
        <v>45</v>
      </c>
      <c r="M601" t="str">
        <f>VLOOKUP(L601,' Customers'!$A$2:$C$22,3,0)</f>
        <v>Brazil</v>
      </c>
      <c r="N601" t="str">
        <f>VLOOKUP(Table3[[#This Row],[Customer Code]],' Customers'!$A$2:$E$22,4,0)</f>
        <v>S. America</v>
      </c>
      <c r="O601" t="str">
        <f>VLOOKUP(L601,' Customers'!$A$2:$E$22,5,0)</f>
        <v>Female</v>
      </c>
    </row>
    <row r="602" spans="1:15" x14ac:dyDescent="0.2">
      <c r="A602" s="5">
        <v>43983</v>
      </c>
      <c r="B602" t="s">
        <v>56</v>
      </c>
      <c r="C602" t="s">
        <v>33</v>
      </c>
      <c r="D602" t="s">
        <v>107</v>
      </c>
      <c r="E602" t="str">
        <f>VLOOKUP(C602,Staff!$A$2:$C$11,2,0)</f>
        <v>Cassie</v>
      </c>
      <c r="F602">
        <v>1142</v>
      </c>
      <c r="G602" s="6">
        <v>5710</v>
      </c>
      <c r="H602" s="6">
        <f t="shared" si="27"/>
        <v>5</v>
      </c>
      <c r="I602" s="6">
        <v>2284</v>
      </c>
      <c r="J602" s="6">
        <f t="shared" si="28"/>
        <v>3426</v>
      </c>
      <c r="K602" s="6">
        <f t="shared" si="29"/>
        <v>3</v>
      </c>
      <c r="L602" t="s">
        <v>45</v>
      </c>
      <c r="M602" t="str">
        <f>VLOOKUP(L602,' Customers'!$A$2:$C$22,3,0)</f>
        <v>Brazil</v>
      </c>
      <c r="N602" t="str">
        <f>VLOOKUP(Table3[[#This Row],[Customer Code]],' Customers'!$A$2:$E$22,4,0)</f>
        <v>S. America</v>
      </c>
      <c r="O602" t="str">
        <f>VLOOKUP(L602,' Customers'!$A$2:$E$22,5,0)</f>
        <v>Female</v>
      </c>
    </row>
    <row r="603" spans="1:15" x14ac:dyDescent="0.2">
      <c r="A603" s="5">
        <v>44013</v>
      </c>
      <c r="B603" t="s">
        <v>56</v>
      </c>
      <c r="C603" t="s">
        <v>28</v>
      </c>
      <c r="D603" t="s">
        <v>105</v>
      </c>
      <c r="E603" t="str">
        <f>VLOOKUP(C603,Staff!$A$2:$C$11,2,0)</f>
        <v>Angela</v>
      </c>
      <c r="F603">
        <v>1370</v>
      </c>
      <c r="G603" s="6">
        <v>6850</v>
      </c>
      <c r="H603" s="6">
        <f t="shared" si="27"/>
        <v>5</v>
      </c>
      <c r="I603" s="6">
        <v>2740</v>
      </c>
      <c r="J603" s="6">
        <f t="shared" si="28"/>
        <v>4110</v>
      </c>
      <c r="K603" s="6">
        <f t="shared" si="29"/>
        <v>3</v>
      </c>
      <c r="L603" t="s">
        <v>29</v>
      </c>
      <c r="M603" t="str">
        <f>VLOOKUP(L603,' Customers'!$A$2:$C$22,3,0)</f>
        <v>Cameroon</v>
      </c>
      <c r="N603" t="str">
        <f>VLOOKUP(Table3[[#This Row],[Customer Code]],' Customers'!$A$2:$E$22,4,0)</f>
        <v>Africa</v>
      </c>
      <c r="O603" t="str">
        <f>VLOOKUP(L603,' Customers'!$A$2:$E$22,5,0)</f>
        <v>Male</v>
      </c>
    </row>
    <row r="604" spans="1:15" x14ac:dyDescent="0.2">
      <c r="A604" s="5">
        <v>43952</v>
      </c>
      <c r="B604" t="s">
        <v>56</v>
      </c>
      <c r="C604" t="s">
        <v>24</v>
      </c>
      <c r="D604" t="s">
        <v>104</v>
      </c>
      <c r="E604" t="str">
        <f>VLOOKUP(C604,Staff!$A$2:$C$11,2,0)</f>
        <v>Cynthia</v>
      </c>
      <c r="F604">
        <v>2918</v>
      </c>
      <c r="G604" s="6">
        <v>14590</v>
      </c>
      <c r="H604" s="6">
        <f t="shared" si="27"/>
        <v>5</v>
      </c>
      <c r="I604" s="6">
        <v>5836</v>
      </c>
      <c r="J604" s="6">
        <f t="shared" si="28"/>
        <v>8754</v>
      </c>
      <c r="K604" s="6">
        <f t="shared" si="29"/>
        <v>3</v>
      </c>
      <c r="L604" t="s">
        <v>25</v>
      </c>
      <c r="M604" t="str">
        <f>VLOOKUP(L604,' Customers'!$A$2:$C$22,3,0)</f>
        <v>Japan</v>
      </c>
      <c r="N604" t="str">
        <f>VLOOKUP(Table3[[#This Row],[Customer Code]],' Customers'!$A$2:$E$22,4,0)</f>
        <v>Asia</v>
      </c>
      <c r="O604" t="str">
        <f>VLOOKUP(L604,' Customers'!$A$2:$E$22,5,0)</f>
        <v>Female</v>
      </c>
    </row>
    <row r="605" spans="1:15" x14ac:dyDescent="0.2">
      <c r="A605" s="5">
        <v>44013</v>
      </c>
      <c r="B605" t="s">
        <v>56</v>
      </c>
      <c r="C605" t="s">
        <v>20</v>
      </c>
      <c r="D605" t="s">
        <v>26</v>
      </c>
      <c r="E605" t="str">
        <f>VLOOKUP(C605,Staff!$A$2:$C$11,2,0)</f>
        <v>Nina</v>
      </c>
      <c r="F605">
        <v>3450</v>
      </c>
      <c r="G605" s="6">
        <v>17250</v>
      </c>
      <c r="H605" s="6">
        <f t="shared" si="27"/>
        <v>5</v>
      </c>
      <c r="I605" s="6">
        <v>6900</v>
      </c>
      <c r="J605" s="6">
        <f t="shared" si="28"/>
        <v>10350</v>
      </c>
      <c r="K605" s="6">
        <f t="shared" si="29"/>
        <v>3</v>
      </c>
      <c r="L605" t="s">
        <v>41</v>
      </c>
      <c r="M605" t="str">
        <f>VLOOKUP(L605,' Customers'!$A$2:$C$22,3,0)</f>
        <v>Nigeria</v>
      </c>
      <c r="N605" t="str">
        <f>VLOOKUP(Table3[[#This Row],[Customer Code]],' Customers'!$A$2:$E$22,4,0)</f>
        <v>Africa</v>
      </c>
      <c r="O605" t="str">
        <f>VLOOKUP(L605,' Customers'!$A$2:$E$22,5,0)</f>
        <v>Male</v>
      </c>
    </row>
    <row r="606" spans="1:15" x14ac:dyDescent="0.2">
      <c r="A606" s="5">
        <v>44075</v>
      </c>
      <c r="B606" t="s">
        <v>56</v>
      </c>
      <c r="C606" t="s">
        <v>7</v>
      </c>
      <c r="D606" t="s">
        <v>99</v>
      </c>
      <c r="E606" t="str">
        <f>VLOOKUP(C606,Staff!$A$2:$C$11,2,0)</f>
        <v>Peter</v>
      </c>
      <c r="F606">
        <v>1056</v>
      </c>
      <c r="G606" s="6">
        <v>5280</v>
      </c>
      <c r="H606" s="6">
        <f t="shared" si="27"/>
        <v>5</v>
      </c>
      <c r="I606" s="6">
        <v>2112</v>
      </c>
      <c r="J606" s="6">
        <f t="shared" si="28"/>
        <v>3168</v>
      </c>
      <c r="K606" s="6">
        <f t="shared" si="29"/>
        <v>3</v>
      </c>
      <c r="L606" t="s">
        <v>9</v>
      </c>
      <c r="M606" t="str">
        <f>VLOOKUP(L606,' Customers'!$A$2:$C$22,3,0)</f>
        <v>USA</v>
      </c>
      <c r="N606" t="str">
        <f>VLOOKUP(Table3[[#This Row],[Customer Code]],' Customers'!$A$2:$E$22,4,0)</f>
        <v>N. America</v>
      </c>
      <c r="O606" t="str">
        <f>VLOOKUP(L606,' Customers'!$A$2:$E$22,5,0)</f>
        <v>Male</v>
      </c>
    </row>
    <row r="607" spans="1:15" x14ac:dyDescent="0.2">
      <c r="A607" s="5">
        <v>44166</v>
      </c>
      <c r="B607" t="s">
        <v>56</v>
      </c>
      <c r="C607" t="s">
        <v>20</v>
      </c>
      <c r="D607" t="s">
        <v>103</v>
      </c>
      <c r="E607" t="str">
        <f>VLOOKUP(C607,Staff!$A$2:$C$11,2,0)</f>
        <v>Nina</v>
      </c>
      <c r="F607">
        <v>274</v>
      </c>
      <c r="G607" s="6">
        <v>1370</v>
      </c>
      <c r="H607" s="6">
        <f t="shared" si="27"/>
        <v>5</v>
      </c>
      <c r="I607" s="6">
        <v>548</v>
      </c>
      <c r="J607" s="6">
        <f t="shared" si="28"/>
        <v>822</v>
      </c>
      <c r="K607" s="6">
        <f t="shared" si="29"/>
        <v>3</v>
      </c>
      <c r="L607" t="s">
        <v>21</v>
      </c>
      <c r="M607" t="str">
        <f>VLOOKUP(L607,' Customers'!$A$2:$C$22,3,0)</f>
        <v>Holland</v>
      </c>
      <c r="N607" t="str">
        <f>VLOOKUP(Table3[[#This Row],[Customer Code]],' Customers'!$A$2:$E$22,4,0)</f>
        <v>Europe</v>
      </c>
      <c r="O607" t="str">
        <f>VLOOKUP(L607,' Customers'!$A$2:$E$22,5,0)</f>
        <v>Male</v>
      </c>
    </row>
    <row r="608" spans="1:15" x14ac:dyDescent="0.2">
      <c r="A608" s="5">
        <v>43891</v>
      </c>
      <c r="B608" t="s">
        <v>56</v>
      </c>
      <c r="C608" t="s">
        <v>17</v>
      </c>
      <c r="D608" t="s">
        <v>101</v>
      </c>
      <c r="E608" t="str">
        <f>VLOOKUP(C608,Staff!$A$2:$C$11,2,0)</f>
        <v>Rachael</v>
      </c>
      <c r="F608">
        <v>2992</v>
      </c>
      <c r="G608" s="6">
        <v>14960</v>
      </c>
      <c r="H608" s="6">
        <f t="shared" si="27"/>
        <v>5</v>
      </c>
      <c r="I608" s="6">
        <v>5984</v>
      </c>
      <c r="J608" s="6">
        <f t="shared" si="28"/>
        <v>8976</v>
      </c>
      <c r="K608" s="6">
        <f t="shared" si="29"/>
        <v>3</v>
      </c>
      <c r="L608" t="s">
        <v>18</v>
      </c>
      <c r="M608" t="str">
        <f>VLOOKUP(L608,' Customers'!$A$2:$C$22,3,0)</f>
        <v>Cameroon</v>
      </c>
      <c r="N608" t="str">
        <f>VLOOKUP(Table3[[#This Row],[Customer Code]],' Customers'!$A$2:$E$22,4,0)</f>
        <v>Africa</v>
      </c>
      <c r="O608" t="str">
        <f>VLOOKUP(L608,' Customers'!$A$2:$E$22,5,0)</f>
        <v>Female</v>
      </c>
    </row>
    <row r="609" spans="1:15" x14ac:dyDescent="0.2">
      <c r="A609" s="5">
        <v>43952</v>
      </c>
      <c r="B609" t="s">
        <v>56</v>
      </c>
      <c r="C609" t="s">
        <v>33</v>
      </c>
      <c r="D609" t="s">
        <v>107</v>
      </c>
      <c r="E609" t="str">
        <f>VLOOKUP(C609,Staff!$A$2:$C$11,2,0)</f>
        <v>Cassie</v>
      </c>
      <c r="F609">
        <v>2327</v>
      </c>
      <c r="G609" s="6">
        <v>11635</v>
      </c>
      <c r="H609" s="6">
        <f t="shared" si="27"/>
        <v>5</v>
      </c>
      <c r="I609" s="6">
        <v>4654</v>
      </c>
      <c r="J609" s="6">
        <f t="shared" si="28"/>
        <v>6981</v>
      </c>
      <c r="K609" s="6">
        <f t="shared" si="29"/>
        <v>3</v>
      </c>
      <c r="L609" t="s">
        <v>45</v>
      </c>
      <c r="M609" t="str">
        <f>VLOOKUP(L609,' Customers'!$A$2:$C$22,3,0)</f>
        <v>Brazil</v>
      </c>
      <c r="N609" t="str">
        <f>VLOOKUP(Table3[[#This Row],[Customer Code]],' Customers'!$A$2:$E$22,4,0)</f>
        <v>S. America</v>
      </c>
      <c r="O609" t="str">
        <f>VLOOKUP(L609,' Customers'!$A$2:$E$22,5,0)</f>
        <v>Female</v>
      </c>
    </row>
    <row r="610" spans="1:15" x14ac:dyDescent="0.2">
      <c r="A610" s="5">
        <v>43983</v>
      </c>
      <c r="B610" t="s">
        <v>56</v>
      </c>
      <c r="C610" t="s">
        <v>31</v>
      </c>
      <c r="D610" t="s">
        <v>106</v>
      </c>
      <c r="E610" t="str">
        <f>VLOOKUP(C610,Staff!$A$2:$C$11,2,0)</f>
        <v>Robert</v>
      </c>
      <c r="F610">
        <v>991</v>
      </c>
      <c r="G610" s="6">
        <v>4955</v>
      </c>
      <c r="H610" s="6">
        <f t="shared" si="27"/>
        <v>5</v>
      </c>
      <c r="I610" s="6">
        <v>1982</v>
      </c>
      <c r="J610" s="6">
        <f t="shared" si="28"/>
        <v>2973</v>
      </c>
      <c r="K610" s="6">
        <f t="shared" si="29"/>
        <v>3</v>
      </c>
      <c r="L610" t="s">
        <v>32</v>
      </c>
      <c r="M610" t="str">
        <f>VLOOKUP(L610,' Customers'!$A$2:$C$22,3,0)</f>
        <v>Togo</v>
      </c>
      <c r="N610" t="str">
        <f>VLOOKUP(Table3[[#This Row],[Customer Code]],' Customers'!$A$2:$E$22,4,0)</f>
        <v>Africa</v>
      </c>
      <c r="O610" t="str">
        <f>VLOOKUP(L610,' Customers'!$A$2:$E$22,5,0)</f>
        <v>Male</v>
      </c>
    </row>
    <row r="611" spans="1:15" x14ac:dyDescent="0.2">
      <c r="A611" s="5">
        <v>43983</v>
      </c>
      <c r="B611" t="s">
        <v>56</v>
      </c>
      <c r="C611" t="s">
        <v>24</v>
      </c>
      <c r="D611" t="s">
        <v>104</v>
      </c>
      <c r="E611" t="str">
        <f>VLOOKUP(C611,Staff!$A$2:$C$11,2,0)</f>
        <v>Cynthia</v>
      </c>
      <c r="F611">
        <v>602</v>
      </c>
      <c r="G611" s="6">
        <v>3010</v>
      </c>
      <c r="H611" s="6">
        <f t="shared" si="27"/>
        <v>5</v>
      </c>
      <c r="I611" s="6">
        <v>1204</v>
      </c>
      <c r="J611" s="6">
        <f t="shared" si="28"/>
        <v>1806</v>
      </c>
      <c r="K611" s="6">
        <f t="shared" si="29"/>
        <v>3</v>
      </c>
      <c r="L611" t="s">
        <v>42</v>
      </c>
      <c r="M611" t="str">
        <f>VLOOKUP(L611,' Customers'!$A$2:$C$22,3,0)</f>
        <v>Brazil</v>
      </c>
      <c r="N611" t="str">
        <f>VLOOKUP(Table3[[#This Row],[Customer Code]],' Customers'!$A$2:$E$22,4,0)</f>
        <v>S. America</v>
      </c>
      <c r="O611" t="str">
        <f>VLOOKUP(L611,' Customers'!$A$2:$E$22,5,0)</f>
        <v>Female</v>
      </c>
    </row>
    <row r="612" spans="1:15" x14ac:dyDescent="0.2">
      <c r="A612" s="5">
        <v>44105</v>
      </c>
      <c r="B612" t="s">
        <v>56</v>
      </c>
      <c r="C612" t="s">
        <v>36</v>
      </c>
      <c r="D612" t="s">
        <v>108</v>
      </c>
      <c r="E612" t="str">
        <f>VLOOKUP(C612,Staff!$A$2:$C$11,2,0)</f>
        <v>Emilie</v>
      </c>
      <c r="F612">
        <v>861</v>
      </c>
      <c r="G612" s="6">
        <v>4305</v>
      </c>
      <c r="H612" s="6">
        <f t="shared" si="27"/>
        <v>5</v>
      </c>
      <c r="I612" s="6">
        <v>1722</v>
      </c>
      <c r="J612" s="6">
        <f t="shared" si="28"/>
        <v>2583</v>
      </c>
      <c r="K612" s="6">
        <f t="shared" si="29"/>
        <v>3</v>
      </c>
      <c r="L612" t="s">
        <v>37</v>
      </c>
      <c r="M612" t="str">
        <f>VLOOKUP(L612,' Customers'!$A$2:$C$22,3,0)</f>
        <v>Uganda</v>
      </c>
      <c r="N612" t="str">
        <f>VLOOKUP(Table3[[#This Row],[Customer Code]],' Customers'!$A$2:$E$22,4,0)</f>
        <v>Africa</v>
      </c>
      <c r="O612" t="str">
        <f>VLOOKUP(L612,' Customers'!$A$2:$E$22,5,0)</f>
        <v>Male</v>
      </c>
    </row>
    <row r="613" spans="1:15" x14ac:dyDescent="0.2">
      <c r="A613" s="5">
        <v>44166</v>
      </c>
      <c r="B613" t="s">
        <v>56</v>
      </c>
      <c r="C613" t="s">
        <v>33</v>
      </c>
      <c r="D613" t="s">
        <v>107</v>
      </c>
      <c r="E613" t="str">
        <f>VLOOKUP(C613,Staff!$A$2:$C$11,2,0)</f>
        <v>Cassie</v>
      </c>
      <c r="F613">
        <v>2663</v>
      </c>
      <c r="G613" s="6">
        <v>13315</v>
      </c>
      <c r="H613" s="6">
        <f t="shared" si="27"/>
        <v>5</v>
      </c>
      <c r="I613" s="6">
        <v>5326</v>
      </c>
      <c r="J613" s="6">
        <f t="shared" si="28"/>
        <v>7989</v>
      </c>
      <c r="K613" s="6">
        <f t="shared" si="29"/>
        <v>3</v>
      </c>
      <c r="L613" t="s">
        <v>45</v>
      </c>
      <c r="M613" t="str">
        <f>VLOOKUP(L613,' Customers'!$A$2:$C$22,3,0)</f>
        <v>Brazil</v>
      </c>
      <c r="N613" t="str">
        <f>VLOOKUP(Table3[[#This Row],[Customer Code]],' Customers'!$A$2:$E$22,4,0)</f>
        <v>S. America</v>
      </c>
      <c r="O613" t="str">
        <f>VLOOKUP(L613,' Customers'!$A$2:$E$22,5,0)</f>
        <v>Female</v>
      </c>
    </row>
    <row r="614" spans="1:15" x14ac:dyDescent="0.2">
      <c r="A614" s="5">
        <v>44044</v>
      </c>
      <c r="B614" t="s">
        <v>56</v>
      </c>
      <c r="C614" t="s">
        <v>36</v>
      </c>
      <c r="D614" t="s">
        <v>108</v>
      </c>
      <c r="E614" t="str">
        <f>VLOOKUP(C614,Staff!$A$2:$C$11,2,0)</f>
        <v>Emilie</v>
      </c>
      <c r="F614">
        <v>2198</v>
      </c>
      <c r="G614" s="6">
        <v>10990</v>
      </c>
      <c r="H614" s="6">
        <f t="shared" si="27"/>
        <v>5</v>
      </c>
      <c r="I614" s="6">
        <v>4396</v>
      </c>
      <c r="J614" s="6">
        <f t="shared" si="28"/>
        <v>6594</v>
      </c>
      <c r="K614" s="6">
        <f t="shared" si="29"/>
        <v>3</v>
      </c>
      <c r="L614" t="s">
        <v>37</v>
      </c>
      <c r="M614" t="str">
        <f>VLOOKUP(L614,' Customers'!$A$2:$C$22,3,0)</f>
        <v>Uganda</v>
      </c>
      <c r="N614" t="str">
        <f>VLOOKUP(Table3[[#This Row],[Customer Code]],' Customers'!$A$2:$E$22,4,0)</f>
        <v>Africa</v>
      </c>
      <c r="O614" t="str">
        <f>VLOOKUP(L614,' Customers'!$A$2:$E$22,5,0)</f>
        <v>Male</v>
      </c>
    </row>
    <row r="615" spans="1:15" x14ac:dyDescent="0.2">
      <c r="A615" s="5">
        <v>44105</v>
      </c>
      <c r="B615" t="s">
        <v>56</v>
      </c>
      <c r="C615" t="s">
        <v>24</v>
      </c>
      <c r="D615" t="s">
        <v>104</v>
      </c>
      <c r="E615" t="str">
        <f>VLOOKUP(C615,Staff!$A$2:$C$11,2,0)</f>
        <v>Cynthia</v>
      </c>
      <c r="F615">
        <v>1153</v>
      </c>
      <c r="G615" s="6">
        <v>5765</v>
      </c>
      <c r="H615" s="6">
        <f t="shared" si="27"/>
        <v>5</v>
      </c>
      <c r="I615" s="6">
        <v>2306</v>
      </c>
      <c r="J615" s="6">
        <f t="shared" si="28"/>
        <v>3459</v>
      </c>
      <c r="K615" s="6">
        <f t="shared" si="29"/>
        <v>3</v>
      </c>
      <c r="L615" t="s">
        <v>25</v>
      </c>
      <c r="M615" t="str">
        <f>VLOOKUP(L615,' Customers'!$A$2:$C$22,3,0)</f>
        <v>Japan</v>
      </c>
      <c r="N615" t="str">
        <f>VLOOKUP(Table3[[#This Row],[Customer Code]],' Customers'!$A$2:$E$22,4,0)</f>
        <v>Asia</v>
      </c>
      <c r="O615" t="str">
        <f>VLOOKUP(L615,' Customers'!$A$2:$E$22,5,0)</f>
        <v>Female</v>
      </c>
    </row>
    <row r="616" spans="1:15" x14ac:dyDescent="0.2">
      <c r="A616" s="5">
        <v>44044</v>
      </c>
      <c r="B616" t="s">
        <v>56</v>
      </c>
      <c r="C616" t="s">
        <v>20</v>
      </c>
      <c r="D616" t="s">
        <v>103</v>
      </c>
      <c r="E616" t="str">
        <f>VLOOKUP(C616,Staff!$A$2:$C$11,2,0)</f>
        <v>Nina</v>
      </c>
      <c r="F616">
        <v>678</v>
      </c>
      <c r="G616" s="6">
        <v>3390</v>
      </c>
      <c r="H616" s="6">
        <f t="shared" si="27"/>
        <v>5</v>
      </c>
      <c r="I616" s="6">
        <v>1356</v>
      </c>
      <c r="J616" s="6">
        <f t="shared" si="28"/>
        <v>2034</v>
      </c>
      <c r="K616" s="6">
        <f t="shared" si="29"/>
        <v>3</v>
      </c>
      <c r="L616" t="s">
        <v>41</v>
      </c>
      <c r="M616" t="str">
        <f>VLOOKUP(L616,' Customers'!$A$2:$C$22,3,0)</f>
        <v>Nigeria</v>
      </c>
      <c r="N616" t="str">
        <f>VLOOKUP(Table3[[#This Row],[Customer Code]],' Customers'!$A$2:$E$22,4,0)</f>
        <v>Africa</v>
      </c>
      <c r="O616" t="str">
        <f>VLOOKUP(L616,' Customers'!$A$2:$E$22,5,0)</f>
        <v>Male</v>
      </c>
    </row>
    <row r="617" spans="1:15" x14ac:dyDescent="0.2">
      <c r="A617" s="5">
        <v>43922</v>
      </c>
      <c r="B617" t="s">
        <v>56</v>
      </c>
      <c r="C617" t="s">
        <v>20</v>
      </c>
      <c r="D617" t="s">
        <v>103</v>
      </c>
      <c r="E617" t="str">
        <f>VLOOKUP(C617,Staff!$A$2:$C$11,2,0)</f>
        <v>Nina</v>
      </c>
      <c r="F617">
        <v>3675</v>
      </c>
      <c r="G617" s="6">
        <v>18375</v>
      </c>
      <c r="H617" s="6">
        <f t="shared" si="27"/>
        <v>5</v>
      </c>
      <c r="I617" s="6">
        <v>7350</v>
      </c>
      <c r="J617" s="6">
        <f t="shared" si="28"/>
        <v>11025</v>
      </c>
      <c r="K617" s="6">
        <f t="shared" si="29"/>
        <v>3</v>
      </c>
      <c r="L617" t="s">
        <v>41</v>
      </c>
      <c r="M617" t="str">
        <f>VLOOKUP(L617,' Customers'!$A$2:$C$22,3,0)</f>
        <v>Nigeria</v>
      </c>
      <c r="N617" t="str">
        <f>VLOOKUP(Table3[[#This Row],[Customer Code]],' Customers'!$A$2:$E$22,4,0)</f>
        <v>Africa</v>
      </c>
      <c r="O617" t="str">
        <f>VLOOKUP(L617,' Customers'!$A$2:$E$22,5,0)</f>
        <v>Male</v>
      </c>
    </row>
    <row r="618" spans="1:15" x14ac:dyDescent="0.2">
      <c r="A618" s="5">
        <v>44166</v>
      </c>
      <c r="B618" t="s">
        <v>56</v>
      </c>
      <c r="C618" t="s">
        <v>28</v>
      </c>
      <c r="D618" t="s">
        <v>105</v>
      </c>
      <c r="E618" t="str">
        <f>VLOOKUP(C618,Staff!$A$2:$C$11,2,0)</f>
        <v>Angela</v>
      </c>
      <c r="F618">
        <v>2797</v>
      </c>
      <c r="G618" s="6">
        <v>13985</v>
      </c>
      <c r="H618" s="6">
        <f t="shared" si="27"/>
        <v>5</v>
      </c>
      <c r="I618" s="6">
        <v>5594</v>
      </c>
      <c r="J618" s="6">
        <f t="shared" si="28"/>
        <v>8391</v>
      </c>
      <c r="K618" s="6">
        <f t="shared" si="29"/>
        <v>3</v>
      </c>
      <c r="L618" t="s">
        <v>43</v>
      </c>
      <c r="M618" t="str">
        <f>VLOOKUP(L618,' Customers'!$A$2:$C$22,3,0)</f>
        <v>Togo</v>
      </c>
      <c r="N618" t="str">
        <f>VLOOKUP(Table3[[#This Row],[Customer Code]],' Customers'!$A$2:$E$22,4,0)</f>
        <v>Africa</v>
      </c>
      <c r="O618" t="str">
        <f>VLOOKUP(L618,' Customers'!$A$2:$E$22,5,0)</f>
        <v>Male</v>
      </c>
    </row>
    <row r="619" spans="1:15" x14ac:dyDescent="0.2">
      <c r="A619" s="5">
        <v>43891</v>
      </c>
      <c r="B619" t="s">
        <v>56</v>
      </c>
      <c r="C619" t="s">
        <v>28</v>
      </c>
      <c r="D619" t="s">
        <v>105</v>
      </c>
      <c r="E619" t="str">
        <f>VLOOKUP(C619,Staff!$A$2:$C$11,2,0)</f>
        <v>Angela</v>
      </c>
      <c r="F619">
        <v>973</v>
      </c>
      <c r="G619" s="6">
        <v>4865</v>
      </c>
      <c r="H619" s="6">
        <f t="shared" si="27"/>
        <v>5</v>
      </c>
      <c r="I619" s="6">
        <v>1946</v>
      </c>
      <c r="J619" s="6">
        <f t="shared" si="28"/>
        <v>2919</v>
      </c>
      <c r="K619" s="6">
        <f t="shared" si="29"/>
        <v>3</v>
      </c>
      <c r="L619" t="s">
        <v>29</v>
      </c>
      <c r="M619" t="str">
        <f>VLOOKUP(L619,' Customers'!$A$2:$C$22,3,0)</f>
        <v>Cameroon</v>
      </c>
      <c r="N619" t="str">
        <f>VLOOKUP(Table3[[#This Row],[Customer Code]],' Customers'!$A$2:$E$22,4,0)</f>
        <v>Africa</v>
      </c>
      <c r="O619" t="str">
        <f>VLOOKUP(L619,' Customers'!$A$2:$E$22,5,0)</f>
        <v>Male</v>
      </c>
    </row>
    <row r="620" spans="1:15" x14ac:dyDescent="0.2">
      <c r="A620" s="5">
        <v>43831</v>
      </c>
      <c r="B620" t="s">
        <v>56</v>
      </c>
      <c r="C620" t="s">
        <v>17</v>
      </c>
      <c r="D620" t="s">
        <v>101</v>
      </c>
      <c r="E620" t="str">
        <f>VLOOKUP(C620,Staff!$A$2:$C$11,2,0)</f>
        <v>Rachael</v>
      </c>
      <c r="F620">
        <v>3495</v>
      </c>
      <c r="G620" s="6">
        <v>17475</v>
      </c>
      <c r="H620" s="6">
        <f t="shared" si="27"/>
        <v>5</v>
      </c>
      <c r="I620" s="6">
        <v>6990</v>
      </c>
      <c r="J620" s="6">
        <f t="shared" si="28"/>
        <v>10485</v>
      </c>
      <c r="K620" s="6">
        <f t="shared" si="29"/>
        <v>3</v>
      </c>
      <c r="L620" t="s">
        <v>40</v>
      </c>
      <c r="M620" t="str">
        <f>VLOOKUP(L620,' Customers'!$A$2:$C$22,3,0)</f>
        <v>USA</v>
      </c>
      <c r="N620" t="str">
        <f>VLOOKUP(Table3[[#This Row],[Customer Code]],' Customers'!$A$2:$E$22,4,0)</f>
        <v>N. America</v>
      </c>
      <c r="O620" t="str">
        <f>VLOOKUP(L620,' Customers'!$A$2:$E$22,5,0)</f>
        <v>Male</v>
      </c>
    </row>
    <row r="621" spans="1:15" x14ac:dyDescent="0.2">
      <c r="A621" s="5">
        <v>43831</v>
      </c>
      <c r="B621" t="s">
        <v>56</v>
      </c>
      <c r="C621" t="s">
        <v>28</v>
      </c>
      <c r="D621" t="s">
        <v>105</v>
      </c>
      <c r="E621" t="str">
        <f>VLOOKUP(C621,Staff!$A$2:$C$11,2,0)</f>
        <v>Angela</v>
      </c>
      <c r="F621">
        <v>1439</v>
      </c>
      <c r="G621" s="6">
        <v>7195</v>
      </c>
      <c r="H621" s="6">
        <f t="shared" si="27"/>
        <v>5</v>
      </c>
      <c r="I621" s="6">
        <v>2878</v>
      </c>
      <c r="J621" s="6">
        <f t="shared" si="28"/>
        <v>4317</v>
      </c>
      <c r="K621" s="6">
        <f t="shared" si="29"/>
        <v>3</v>
      </c>
      <c r="L621" t="s">
        <v>29</v>
      </c>
      <c r="M621" t="str">
        <f>VLOOKUP(L621,' Customers'!$A$2:$C$22,3,0)</f>
        <v>Cameroon</v>
      </c>
      <c r="N621" t="str">
        <f>VLOOKUP(Table3[[#This Row],[Customer Code]],' Customers'!$A$2:$E$22,4,0)</f>
        <v>Africa</v>
      </c>
      <c r="O621" t="str">
        <f>VLOOKUP(L621,' Customers'!$A$2:$E$22,5,0)</f>
        <v>Male</v>
      </c>
    </row>
    <row r="622" spans="1:15" x14ac:dyDescent="0.2">
      <c r="A622" s="5">
        <v>43862</v>
      </c>
      <c r="B622" t="s">
        <v>56</v>
      </c>
      <c r="C622" t="s">
        <v>31</v>
      </c>
      <c r="D622" t="s">
        <v>114</v>
      </c>
      <c r="E622" t="str">
        <f>VLOOKUP(C622,Staff!$A$2:$C$11,2,0)</f>
        <v>Robert</v>
      </c>
      <c r="F622">
        <v>2641</v>
      </c>
      <c r="G622" s="6">
        <v>13205</v>
      </c>
      <c r="H622" s="6">
        <f t="shared" si="27"/>
        <v>5</v>
      </c>
      <c r="I622" s="6">
        <v>5282</v>
      </c>
      <c r="J622" s="6">
        <f t="shared" si="28"/>
        <v>7923</v>
      </c>
      <c r="K622" s="6">
        <f t="shared" si="29"/>
        <v>3</v>
      </c>
      <c r="L622" t="s">
        <v>32</v>
      </c>
      <c r="M622" t="str">
        <f>VLOOKUP(L622,' Customers'!$A$2:$C$22,3,0)</f>
        <v>Togo</v>
      </c>
      <c r="N622" t="str">
        <f>VLOOKUP(Table3[[#This Row],[Customer Code]],' Customers'!$A$2:$E$22,4,0)</f>
        <v>Africa</v>
      </c>
      <c r="O622" t="str">
        <f>VLOOKUP(L622,' Customers'!$A$2:$E$22,5,0)</f>
        <v>Male</v>
      </c>
    </row>
    <row r="623" spans="1:15" x14ac:dyDescent="0.2">
      <c r="A623" s="5">
        <v>44075</v>
      </c>
      <c r="B623" t="s">
        <v>56</v>
      </c>
      <c r="C623" t="s">
        <v>31</v>
      </c>
      <c r="D623" t="s">
        <v>106</v>
      </c>
      <c r="E623" t="str">
        <f>VLOOKUP(C623,Staff!$A$2:$C$11,2,0)</f>
        <v>Robert</v>
      </c>
      <c r="F623">
        <v>1767</v>
      </c>
      <c r="G623" s="6">
        <v>8835</v>
      </c>
      <c r="H623" s="6">
        <f t="shared" si="27"/>
        <v>5</v>
      </c>
      <c r="I623" s="6">
        <v>3534</v>
      </c>
      <c r="J623" s="6">
        <f t="shared" si="28"/>
        <v>5301</v>
      </c>
      <c r="K623" s="6">
        <f t="shared" si="29"/>
        <v>3</v>
      </c>
      <c r="L623" t="s">
        <v>44</v>
      </c>
      <c r="M623" t="str">
        <f>VLOOKUP(L623,' Customers'!$A$2:$C$22,3,0)</f>
        <v>USA</v>
      </c>
      <c r="N623" t="str">
        <f>VLOOKUP(Table3[[#This Row],[Customer Code]],' Customers'!$A$2:$E$22,4,0)</f>
        <v>N. America</v>
      </c>
      <c r="O623" t="str">
        <f>VLOOKUP(L623,' Customers'!$A$2:$E$22,5,0)</f>
        <v>Male</v>
      </c>
    </row>
    <row r="624" spans="1:15" x14ac:dyDescent="0.2">
      <c r="A624" s="5">
        <v>44105</v>
      </c>
      <c r="B624" t="s">
        <v>56</v>
      </c>
      <c r="C624" t="s">
        <v>7</v>
      </c>
      <c r="D624" t="s">
        <v>62</v>
      </c>
      <c r="E624" t="str">
        <f>VLOOKUP(C624,Staff!$A$2:$C$11,2,0)</f>
        <v>Peter</v>
      </c>
      <c r="F624">
        <v>2914</v>
      </c>
      <c r="G624" s="6">
        <v>14570</v>
      </c>
      <c r="H624" s="6">
        <f t="shared" si="27"/>
        <v>5</v>
      </c>
      <c r="I624" s="6">
        <v>5828</v>
      </c>
      <c r="J624" s="6">
        <f t="shared" si="28"/>
        <v>8742</v>
      </c>
      <c r="K624" s="6">
        <f t="shared" si="29"/>
        <v>3</v>
      </c>
      <c r="L624" t="s">
        <v>38</v>
      </c>
      <c r="M624" t="str">
        <f>VLOOKUP(L624,' Customers'!$A$2:$C$22,3,0)</f>
        <v>Japan</v>
      </c>
      <c r="N624" t="str">
        <f>VLOOKUP(Table3[[#This Row],[Customer Code]],' Customers'!$A$2:$E$22,4,0)</f>
        <v>Asia</v>
      </c>
      <c r="O624" t="str">
        <f>VLOOKUP(L624,' Customers'!$A$2:$E$22,5,0)</f>
        <v>Female</v>
      </c>
    </row>
    <row r="625" spans="1:15" x14ac:dyDescent="0.2">
      <c r="A625" s="5">
        <v>44136</v>
      </c>
      <c r="B625" t="s">
        <v>56</v>
      </c>
      <c r="C625" t="s">
        <v>12</v>
      </c>
      <c r="D625" t="s">
        <v>100</v>
      </c>
      <c r="E625" t="str">
        <f>VLOOKUP(C625,Staff!$A$2:$C$11,2,0)</f>
        <v>Mary</v>
      </c>
      <c r="F625">
        <v>1177</v>
      </c>
      <c r="G625" s="6">
        <v>5885</v>
      </c>
      <c r="H625" s="6">
        <f t="shared" si="27"/>
        <v>5</v>
      </c>
      <c r="I625" s="6">
        <v>2354</v>
      </c>
      <c r="J625" s="6">
        <f t="shared" si="28"/>
        <v>3531</v>
      </c>
      <c r="K625" s="6">
        <f t="shared" si="29"/>
        <v>3</v>
      </c>
      <c r="L625" t="s">
        <v>48</v>
      </c>
      <c r="M625" t="str">
        <f>VLOOKUP(L625,' Customers'!$A$2:$C$22,3,0)</f>
        <v>Nigeria</v>
      </c>
      <c r="N625" t="str">
        <f>VLOOKUP(Table3[[#This Row],[Customer Code]],' Customers'!$A$2:$E$22,4,0)</f>
        <v>Africa</v>
      </c>
      <c r="O625" t="str">
        <f>VLOOKUP(L625,' Customers'!$A$2:$E$22,5,0)</f>
        <v>Female</v>
      </c>
    </row>
    <row r="626" spans="1:15" x14ac:dyDescent="0.2">
      <c r="A626" s="5">
        <v>44166</v>
      </c>
      <c r="B626" t="s">
        <v>57</v>
      </c>
      <c r="C626" t="s">
        <v>28</v>
      </c>
      <c r="D626" t="s">
        <v>105</v>
      </c>
      <c r="E626" t="str">
        <f>VLOOKUP(C626,Staff!$A$2:$C$11,2,0)</f>
        <v>Angela</v>
      </c>
      <c r="F626">
        <v>914</v>
      </c>
      <c r="G626" s="6">
        <v>4570</v>
      </c>
      <c r="H626" s="6">
        <f t="shared" si="27"/>
        <v>5</v>
      </c>
      <c r="I626" s="6">
        <v>1828</v>
      </c>
      <c r="J626" s="6">
        <f t="shared" si="28"/>
        <v>2742</v>
      </c>
      <c r="K626" s="6">
        <f t="shared" si="29"/>
        <v>3</v>
      </c>
      <c r="L626" t="s">
        <v>43</v>
      </c>
      <c r="M626" t="str">
        <f>VLOOKUP(L626,' Customers'!$A$2:$C$22,3,0)</f>
        <v>Togo</v>
      </c>
      <c r="N626" t="str">
        <f>VLOOKUP(Table3[[#This Row],[Customer Code]],' Customers'!$A$2:$E$22,4,0)</f>
        <v>Africa</v>
      </c>
      <c r="O626" t="str">
        <f>VLOOKUP(L626,' Customers'!$A$2:$E$22,5,0)</f>
        <v>Male</v>
      </c>
    </row>
    <row r="627" spans="1:15" x14ac:dyDescent="0.2">
      <c r="A627" s="5">
        <v>44166</v>
      </c>
      <c r="B627" t="s">
        <v>57</v>
      </c>
      <c r="C627" t="s">
        <v>36</v>
      </c>
      <c r="D627" t="s">
        <v>67</v>
      </c>
      <c r="E627" t="str">
        <f>VLOOKUP(C627,Staff!$A$2:$C$11,2,0)</f>
        <v>Emilie</v>
      </c>
      <c r="F627">
        <v>615</v>
      </c>
      <c r="G627" s="6">
        <v>615</v>
      </c>
      <c r="H627" s="6">
        <f t="shared" si="27"/>
        <v>1</v>
      </c>
      <c r="I627" s="6">
        <v>123</v>
      </c>
      <c r="J627" s="6">
        <f t="shared" si="28"/>
        <v>492</v>
      </c>
      <c r="K627" s="6">
        <f t="shared" si="29"/>
        <v>0.8</v>
      </c>
      <c r="L627" t="s">
        <v>46</v>
      </c>
      <c r="M627" t="str">
        <f>VLOOKUP(L627,' Customers'!$A$2:$C$22,3,0)</f>
        <v>Cameroon</v>
      </c>
      <c r="N627" t="str">
        <f>VLOOKUP(Table3[[#This Row],[Customer Code]],' Customers'!$A$2:$E$22,4,0)</f>
        <v>Africa</v>
      </c>
      <c r="O627" t="str">
        <f>VLOOKUP(L627,' Customers'!$A$2:$E$22,5,0)</f>
        <v>Female</v>
      </c>
    </row>
    <row r="628" spans="1:15" x14ac:dyDescent="0.2">
      <c r="A628" s="5">
        <v>43922</v>
      </c>
      <c r="B628" t="s">
        <v>57</v>
      </c>
      <c r="C628" t="s">
        <v>28</v>
      </c>
      <c r="D628" t="s">
        <v>105</v>
      </c>
      <c r="E628" t="str">
        <f>VLOOKUP(C628,Staff!$A$2:$C$11,2,0)</f>
        <v>Angela</v>
      </c>
      <c r="F628">
        <v>2301</v>
      </c>
      <c r="G628" s="6">
        <v>2301</v>
      </c>
      <c r="H628" s="6">
        <f t="shared" si="27"/>
        <v>1</v>
      </c>
      <c r="I628" s="6">
        <v>460.2</v>
      </c>
      <c r="J628" s="6">
        <f t="shared" si="28"/>
        <v>1840.8</v>
      </c>
      <c r="K628" s="6">
        <f t="shared" si="29"/>
        <v>0.79999999999999993</v>
      </c>
      <c r="L628" t="s">
        <v>29</v>
      </c>
      <c r="M628" t="str">
        <f>VLOOKUP(L628,' Customers'!$A$2:$C$22,3,0)</f>
        <v>Cameroon</v>
      </c>
      <c r="N628" t="str">
        <f>VLOOKUP(Table3[[#This Row],[Customer Code]],' Customers'!$A$2:$E$22,4,0)</f>
        <v>Africa</v>
      </c>
      <c r="O628" t="str">
        <f>VLOOKUP(L628,' Customers'!$A$2:$E$22,5,0)</f>
        <v>Male</v>
      </c>
    </row>
    <row r="629" spans="1:15" x14ac:dyDescent="0.2">
      <c r="A629" s="5">
        <v>43983</v>
      </c>
      <c r="B629" t="s">
        <v>57</v>
      </c>
      <c r="C629" t="s">
        <v>20</v>
      </c>
      <c r="D629" t="s">
        <v>103</v>
      </c>
      <c r="E629" t="str">
        <f>VLOOKUP(C629,Staff!$A$2:$C$11,2,0)</f>
        <v>Nina</v>
      </c>
      <c r="F629">
        <v>1142</v>
      </c>
      <c r="G629" s="6">
        <v>1142</v>
      </c>
      <c r="H629" s="6">
        <f t="shared" si="27"/>
        <v>1</v>
      </c>
      <c r="I629" s="6">
        <v>228.4</v>
      </c>
      <c r="J629" s="6">
        <f t="shared" si="28"/>
        <v>913.6</v>
      </c>
      <c r="K629" s="6">
        <f t="shared" si="29"/>
        <v>0.8</v>
      </c>
      <c r="L629" t="s">
        <v>41</v>
      </c>
      <c r="M629" t="str">
        <f>VLOOKUP(L629,' Customers'!$A$2:$C$22,3,0)</f>
        <v>Nigeria</v>
      </c>
      <c r="N629" t="str">
        <f>VLOOKUP(Table3[[#This Row],[Customer Code]],' Customers'!$A$2:$E$22,4,0)</f>
        <v>Africa</v>
      </c>
      <c r="O629" t="str">
        <f>VLOOKUP(L629,' Customers'!$A$2:$E$22,5,0)</f>
        <v>Male</v>
      </c>
    </row>
    <row r="630" spans="1:15" x14ac:dyDescent="0.2">
      <c r="A630" s="5">
        <v>44105</v>
      </c>
      <c r="B630" t="s">
        <v>57</v>
      </c>
      <c r="C630" t="s">
        <v>24</v>
      </c>
      <c r="D630" t="s">
        <v>104</v>
      </c>
      <c r="E630" t="str">
        <f>VLOOKUP(C630,Staff!$A$2:$C$11,2,0)</f>
        <v>Cynthia</v>
      </c>
      <c r="F630">
        <v>1566</v>
      </c>
      <c r="G630" s="6">
        <v>1566</v>
      </c>
      <c r="H630" s="6">
        <f t="shared" si="27"/>
        <v>1</v>
      </c>
      <c r="I630" s="6">
        <v>313.2</v>
      </c>
      <c r="J630" s="6">
        <f t="shared" si="28"/>
        <v>1252.8</v>
      </c>
      <c r="K630" s="6">
        <f t="shared" si="29"/>
        <v>0.79999999999999993</v>
      </c>
      <c r="L630" t="s">
        <v>42</v>
      </c>
      <c r="M630" t="str">
        <f>VLOOKUP(L630,' Customers'!$A$2:$C$22,3,0)</f>
        <v>Brazil</v>
      </c>
      <c r="N630" t="str">
        <f>VLOOKUP(Table3[[#This Row],[Customer Code]],' Customers'!$A$2:$E$22,4,0)</f>
        <v>S. America</v>
      </c>
      <c r="O630" t="str">
        <f>VLOOKUP(L630,' Customers'!$A$2:$E$22,5,0)</f>
        <v>Female</v>
      </c>
    </row>
    <row r="631" spans="1:15" x14ac:dyDescent="0.2">
      <c r="A631" s="5">
        <v>44013</v>
      </c>
      <c r="B631" t="s">
        <v>57</v>
      </c>
      <c r="C631" t="s">
        <v>7</v>
      </c>
      <c r="D631" t="s">
        <v>99</v>
      </c>
      <c r="E631" t="str">
        <f>VLOOKUP(C631,Staff!$A$2:$C$11,2,0)</f>
        <v>Peter</v>
      </c>
      <c r="F631">
        <v>3627</v>
      </c>
      <c r="G631" s="6">
        <v>3627</v>
      </c>
      <c r="H631" s="6">
        <f t="shared" si="27"/>
        <v>1</v>
      </c>
      <c r="I631" s="6">
        <v>725.4</v>
      </c>
      <c r="J631" s="6">
        <f t="shared" si="28"/>
        <v>2901.6</v>
      </c>
      <c r="K631" s="6">
        <f t="shared" si="29"/>
        <v>0.79999999999999993</v>
      </c>
      <c r="L631" t="s">
        <v>47</v>
      </c>
      <c r="M631" t="str">
        <f>VLOOKUP(L631,' Customers'!$A$2:$C$22,3,0)</f>
        <v>Holland</v>
      </c>
      <c r="N631" t="str">
        <f>VLOOKUP(Table3[[#This Row],[Customer Code]],' Customers'!$A$2:$E$22,4,0)</f>
        <v>Europe</v>
      </c>
      <c r="O631" t="str">
        <f>VLOOKUP(L631,' Customers'!$A$2:$E$22,5,0)</f>
        <v>Male</v>
      </c>
    </row>
    <row r="632" spans="1:15" x14ac:dyDescent="0.2">
      <c r="A632" s="5">
        <v>44136</v>
      </c>
      <c r="B632" t="s">
        <v>57</v>
      </c>
      <c r="C632" t="s">
        <v>31</v>
      </c>
      <c r="D632" t="s">
        <v>106</v>
      </c>
      <c r="E632" t="str">
        <f>VLOOKUP(C632,Staff!$A$2:$C$11,2,0)</f>
        <v>Robert</v>
      </c>
      <c r="F632">
        <v>2723</v>
      </c>
      <c r="G632" s="6">
        <v>2723</v>
      </c>
      <c r="H632" s="6">
        <f t="shared" si="27"/>
        <v>1</v>
      </c>
      <c r="I632" s="6">
        <v>544.6</v>
      </c>
      <c r="J632" s="6">
        <f t="shared" si="28"/>
        <v>2178.4</v>
      </c>
      <c r="K632" s="6">
        <f t="shared" si="29"/>
        <v>0.8</v>
      </c>
      <c r="L632" t="s">
        <v>32</v>
      </c>
      <c r="M632" t="str">
        <f>VLOOKUP(L632,' Customers'!$A$2:$C$22,3,0)</f>
        <v>Togo</v>
      </c>
      <c r="N632" t="str">
        <f>VLOOKUP(Table3[[#This Row],[Customer Code]],' Customers'!$A$2:$E$22,4,0)</f>
        <v>Africa</v>
      </c>
      <c r="O632" t="str">
        <f>VLOOKUP(L632,' Customers'!$A$2:$E$22,5,0)</f>
        <v>Male</v>
      </c>
    </row>
    <row r="633" spans="1:15" x14ac:dyDescent="0.2">
      <c r="A633" s="5">
        <v>43983</v>
      </c>
      <c r="B633" t="s">
        <v>57</v>
      </c>
      <c r="C633" t="s">
        <v>7</v>
      </c>
      <c r="D633" t="s">
        <v>99</v>
      </c>
      <c r="E633" t="str">
        <f>VLOOKUP(C633,Staff!$A$2:$C$11,2,0)</f>
        <v>Peter</v>
      </c>
      <c r="F633">
        <v>1282</v>
      </c>
      <c r="G633" s="6">
        <v>1282</v>
      </c>
      <c r="H633" s="6">
        <f t="shared" si="27"/>
        <v>1</v>
      </c>
      <c r="I633" s="6">
        <v>256.39999999999998</v>
      </c>
      <c r="J633" s="6">
        <f t="shared" si="28"/>
        <v>1025.5999999999999</v>
      </c>
      <c r="K633" s="6">
        <f t="shared" si="29"/>
        <v>0.79999999999999993</v>
      </c>
      <c r="L633" t="s">
        <v>9</v>
      </c>
      <c r="M633" t="str">
        <f>VLOOKUP(L633,' Customers'!$A$2:$C$22,3,0)</f>
        <v>USA</v>
      </c>
      <c r="N633" t="str">
        <f>VLOOKUP(Table3[[#This Row],[Customer Code]],' Customers'!$A$2:$E$22,4,0)</f>
        <v>N. America</v>
      </c>
      <c r="O633" t="str">
        <f>VLOOKUP(L633,' Customers'!$A$2:$E$22,5,0)</f>
        <v>Male</v>
      </c>
    </row>
    <row r="634" spans="1:15" x14ac:dyDescent="0.2">
      <c r="A634" s="5">
        <v>44166</v>
      </c>
      <c r="B634" t="s">
        <v>57</v>
      </c>
      <c r="C634" t="s">
        <v>28</v>
      </c>
      <c r="D634" t="s">
        <v>105</v>
      </c>
      <c r="E634" t="str">
        <f>VLOOKUP(C634,Staff!$A$2:$C$11,2,0)</f>
        <v>Angela</v>
      </c>
      <c r="F634">
        <v>2797</v>
      </c>
      <c r="G634" s="6">
        <v>2797</v>
      </c>
      <c r="H634" s="6">
        <f t="shared" si="27"/>
        <v>1</v>
      </c>
      <c r="I634" s="6">
        <v>559.4</v>
      </c>
      <c r="J634" s="6">
        <f t="shared" si="28"/>
        <v>2237.6</v>
      </c>
      <c r="K634" s="6">
        <f t="shared" si="29"/>
        <v>0.79999999999999993</v>
      </c>
      <c r="L634" t="s">
        <v>29</v>
      </c>
      <c r="M634" t="str">
        <f>VLOOKUP(L634,' Customers'!$A$2:$C$22,3,0)</f>
        <v>Cameroon</v>
      </c>
      <c r="N634" t="str">
        <f>VLOOKUP(Table3[[#This Row],[Customer Code]],' Customers'!$A$2:$E$22,4,0)</f>
        <v>Africa</v>
      </c>
      <c r="O634" t="str">
        <f>VLOOKUP(L634,' Customers'!$A$2:$E$22,5,0)</f>
        <v>Male</v>
      </c>
    </row>
    <row r="635" spans="1:15" x14ac:dyDescent="0.2">
      <c r="A635" s="5">
        <v>44075</v>
      </c>
      <c r="B635" t="s">
        <v>57</v>
      </c>
      <c r="C635" t="s">
        <v>24</v>
      </c>
      <c r="D635" t="s">
        <v>104</v>
      </c>
      <c r="E635" t="str">
        <f>VLOOKUP(C635,Staff!$A$2:$C$11,2,0)</f>
        <v>Cynthia</v>
      </c>
      <c r="F635">
        <v>2328</v>
      </c>
      <c r="G635" s="6">
        <v>2328</v>
      </c>
      <c r="H635" s="6">
        <f t="shared" si="27"/>
        <v>1</v>
      </c>
      <c r="I635" s="6">
        <v>465.6</v>
      </c>
      <c r="J635" s="6">
        <f t="shared" si="28"/>
        <v>1862.4</v>
      </c>
      <c r="K635" s="6">
        <f t="shared" si="29"/>
        <v>0.8</v>
      </c>
      <c r="L635" t="s">
        <v>25</v>
      </c>
      <c r="M635" t="str">
        <f>VLOOKUP(L635,' Customers'!$A$2:$C$22,3,0)</f>
        <v>Japan</v>
      </c>
      <c r="N635" t="str">
        <f>VLOOKUP(Table3[[#This Row],[Customer Code]],' Customers'!$A$2:$E$22,4,0)</f>
        <v>Asia</v>
      </c>
      <c r="O635" t="str">
        <f>VLOOKUP(L635,' Customers'!$A$2:$E$22,5,0)</f>
        <v>Female</v>
      </c>
    </row>
    <row r="636" spans="1:15" x14ac:dyDescent="0.2">
      <c r="A636" s="5">
        <v>43952</v>
      </c>
      <c r="B636" t="s">
        <v>57</v>
      </c>
      <c r="C636" t="s">
        <v>7</v>
      </c>
      <c r="D636" t="s">
        <v>99</v>
      </c>
      <c r="E636" t="str">
        <f>VLOOKUP(C636,Staff!$A$2:$C$11,2,0)</f>
        <v>Peter</v>
      </c>
      <c r="F636">
        <v>2313</v>
      </c>
      <c r="G636" s="6">
        <v>2313</v>
      </c>
      <c r="H636" s="6">
        <f t="shared" si="27"/>
        <v>1</v>
      </c>
      <c r="I636" s="6">
        <v>462.6</v>
      </c>
      <c r="J636" s="6">
        <f t="shared" si="28"/>
        <v>1850.4</v>
      </c>
      <c r="K636" s="6">
        <f t="shared" si="29"/>
        <v>0.8</v>
      </c>
      <c r="L636" t="s">
        <v>47</v>
      </c>
      <c r="M636" t="str">
        <f>VLOOKUP(L636,' Customers'!$A$2:$C$22,3,0)</f>
        <v>Holland</v>
      </c>
      <c r="N636" t="str">
        <f>VLOOKUP(Table3[[#This Row],[Customer Code]],' Customers'!$A$2:$E$22,4,0)</f>
        <v>Europe</v>
      </c>
      <c r="O636" t="str">
        <f>VLOOKUP(L636,' Customers'!$A$2:$E$22,5,0)</f>
        <v>Male</v>
      </c>
    </row>
    <row r="637" spans="1:15" x14ac:dyDescent="0.2">
      <c r="A637" s="5">
        <v>43891</v>
      </c>
      <c r="B637" t="s">
        <v>57</v>
      </c>
      <c r="C637" t="s">
        <v>12</v>
      </c>
      <c r="D637" t="s">
        <v>100</v>
      </c>
      <c r="E637" t="str">
        <f>VLOOKUP(C637,Staff!$A$2:$C$11,2,0)</f>
        <v>Mary</v>
      </c>
      <c r="F637">
        <v>677</v>
      </c>
      <c r="G637" s="6">
        <v>677</v>
      </c>
      <c r="H637" s="6">
        <f t="shared" si="27"/>
        <v>1</v>
      </c>
      <c r="I637" s="6">
        <v>135.4</v>
      </c>
      <c r="J637" s="6">
        <f t="shared" si="28"/>
        <v>541.6</v>
      </c>
      <c r="K637" s="6">
        <f t="shared" si="29"/>
        <v>0.8</v>
      </c>
      <c r="L637" t="s">
        <v>39</v>
      </c>
      <c r="M637" t="str">
        <f>VLOOKUP(L637,' Customers'!$A$2:$C$22,3,0)</f>
        <v>Cameroon</v>
      </c>
      <c r="N637" t="str">
        <f>VLOOKUP(Table3[[#This Row],[Customer Code]],' Customers'!$A$2:$E$22,4,0)</f>
        <v>Africa</v>
      </c>
      <c r="O637" t="str">
        <f>VLOOKUP(L637,' Customers'!$A$2:$E$22,5,0)</f>
        <v>Male</v>
      </c>
    </row>
    <row r="638" spans="1:15" x14ac:dyDescent="0.2">
      <c r="A638" s="5">
        <v>43831</v>
      </c>
      <c r="B638" t="s">
        <v>57</v>
      </c>
      <c r="C638" t="s">
        <v>36</v>
      </c>
      <c r="D638" t="s">
        <v>108</v>
      </c>
      <c r="E638" t="str">
        <f>VLOOKUP(C638,Staff!$A$2:$C$11,2,0)</f>
        <v>Emilie</v>
      </c>
      <c r="F638">
        <v>983</v>
      </c>
      <c r="G638" s="6">
        <v>983</v>
      </c>
      <c r="H638" s="6">
        <f t="shared" si="27"/>
        <v>1</v>
      </c>
      <c r="I638" s="6">
        <v>196.6</v>
      </c>
      <c r="J638" s="6">
        <f t="shared" si="28"/>
        <v>786.4</v>
      </c>
      <c r="K638" s="6">
        <f t="shared" si="29"/>
        <v>0.79999999999999993</v>
      </c>
      <c r="L638" t="s">
        <v>37</v>
      </c>
      <c r="M638" t="str">
        <f>VLOOKUP(L638,' Customers'!$A$2:$C$22,3,0)</f>
        <v>Uganda</v>
      </c>
      <c r="N638" t="str">
        <f>VLOOKUP(Table3[[#This Row],[Customer Code]],' Customers'!$A$2:$E$22,4,0)</f>
        <v>Africa</v>
      </c>
      <c r="O638" t="str">
        <f>VLOOKUP(L638,' Customers'!$A$2:$E$22,5,0)</f>
        <v>Male</v>
      </c>
    </row>
    <row r="639" spans="1:15" x14ac:dyDescent="0.2">
      <c r="A639" s="5">
        <v>43862</v>
      </c>
      <c r="B639" t="s">
        <v>58</v>
      </c>
      <c r="C639" t="s">
        <v>12</v>
      </c>
      <c r="D639" t="s">
        <v>100</v>
      </c>
      <c r="E639" t="str">
        <f>VLOOKUP(C639,Staff!$A$2:$C$11,2,0)</f>
        <v>Mary</v>
      </c>
      <c r="F639">
        <v>1298</v>
      </c>
      <c r="G639" s="6">
        <v>1298</v>
      </c>
      <c r="H639" s="6">
        <f t="shared" si="27"/>
        <v>1</v>
      </c>
      <c r="I639" s="6">
        <v>259.60000000000002</v>
      </c>
      <c r="J639" s="6">
        <f t="shared" si="28"/>
        <v>1038.4000000000001</v>
      </c>
      <c r="K639" s="6">
        <f t="shared" si="29"/>
        <v>0.8</v>
      </c>
      <c r="L639" t="s">
        <v>48</v>
      </c>
      <c r="M639" t="str">
        <f>VLOOKUP(L639,' Customers'!$A$2:$C$22,3,0)</f>
        <v>Nigeria</v>
      </c>
      <c r="N639" t="str">
        <f>VLOOKUP(Table3[[#This Row],[Customer Code]],' Customers'!$A$2:$E$22,4,0)</f>
        <v>Africa</v>
      </c>
      <c r="O639" t="str">
        <f>VLOOKUP(L639,' Customers'!$A$2:$E$22,5,0)</f>
        <v>Female</v>
      </c>
    </row>
    <row r="640" spans="1:15" x14ac:dyDescent="0.2">
      <c r="A640" s="5">
        <v>43922</v>
      </c>
      <c r="B640" t="s">
        <v>58</v>
      </c>
      <c r="C640" t="s">
        <v>31</v>
      </c>
      <c r="D640" t="s">
        <v>106</v>
      </c>
      <c r="E640" t="str">
        <f>VLOOKUP(C640,Staff!$A$2:$C$11,2,0)</f>
        <v>Robert</v>
      </c>
      <c r="F640">
        <v>1953</v>
      </c>
      <c r="G640" s="6">
        <v>9765</v>
      </c>
      <c r="H640" s="6">
        <f t="shared" si="27"/>
        <v>5</v>
      </c>
      <c r="I640" s="6">
        <v>4296.6000000000004</v>
      </c>
      <c r="J640" s="6">
        <f t="shared" si="28"/>
        <v>5468.4</v>
      </c>
      <c r="K640" s="6">
        <f t="shared" si="29"/>
        <v>2.8</v>
      </c>
      <c r="L640" t="s">
        <v>32</v>
      </c>
      <c r="M640" t="str">
        <f>VLOOKUP(L640,' Customers'!$A$2:$C$22,3,0)</f>
        <v>Togo</v>
      </c>
      <c r="N640" t="str">
        <f>VLOOKUP(Table3[[#This Row],[Customer Code]],' Customers'!$A$2:$E$22,4,0)</f>
        <v>Africa</v>
      </c>
      <c r="O640" t="str">
        <f>VLOOKUP(L640,' Customers'!$A$2:$E$22,5,0)</f>
        <v>Male</v>
      </c>
    </row>
    <row r="641" spans="1:15" x14ac:dyDescent="0.2">
      <c r="A641" s="5">
        <v>44044</v>
      </c>
      <c r="B641" t="s">
        <v>58</v>
      </c>
      <c r="C641" t="s">
        <v>12</v>
      </c>
      <c r="D641" t="s">
        <v>100</v>
      </c>
      <c r="E641" t="str">
        <f>VLOOKUP(C641,Staff!$A$2:$C$11,2,0)</f>
        <v>Mary</v>
      </c>
      <c r="F641">
        <v>2141</v>
      </c>
      <c r="G641" s="6">
        <v>10705</v>
      </c>
      <c r="H641" s="6">
        <f t="shared" si="27"/>
        <v>5</v>
      </c>
      <c r="I641" s="6">
        <v>4710.2</v>
      </c>
      <c r="J641" s="6">
        <f t="shared" si="28"/>
        <v>5994.8</v>
      </c>
      <c r="K641" s="6">
        <f t="shared" si="29"/>
        <v>2.8000000000000003</v>
      </c>
      <c r="L641" t="s">
        <v>48</v>
      </c>
      <c r="M641" t="str">
        <f>VLOOKUP(L641,' Customers'!$A$2:$C$22,3,0)</f>
        <v>Nigeria</v>
      </c>
      <c r="N641" t="str">
        <f>VLOOKUP(Table3[[#This Row],[Customer Code]],' Customers'!$A$2:$E$22,4,0)</f>
        <v>Africa</v>
      </c>
      <c r="O641" t="str">
        <f>VLOOKUP(L641,' Customers'!$A$2:$E$22,5,0)</f>
        <v>Female</v>
      </c>
    </row>
    <row r="642" spans="1:15" x14ac:dyDescent="0.2">
      <c r="A642" s="5">
        <v>44105</v>
      </c>
      <c r="B642" t="s">
        <v>58</v>
      </c>
      <c r="C642" t="s">
        <v>24</v>
      </c>
      <c r="D642" t="s">
        <v>104</v>
      </c>
      <c r="E642" t="str">
        <f>VLOOKUP(C642,Staff!$A$2:$C$11,2,0)</f>
        <v>Cynthia</v>
      </c>
      <c r="F642">
        <v>1143</v>
      </c>
      <c r="G642" s="6">
        <v>5715</v>
      </c>
      <c r="H642" s="6">
        <f t="shared" si="27"/>
        <v>5</v>
      </c>
      <c r="I642" s="6">
        <v>2514.6</v>
      </c>
      <c r="J642" s="6">
        <f t="shared" si="28"/>
        <v>3200.4</v>
      </c>
      <c r="K642" s="6">
        <f t="shared" si="29"/>
        <v>2.8000000000000003</v>
      </c>
      <c r="L642" t="s">
        <v>25</v>
      </c>
      <c r="M642" t="str">
        <f>VLOOKUP(L642,' Customers'!$A$2:$C$22,3,0)</f>
        <v>Japan</v>
      </c>
      <c r="N642" t="str">
        <f>VLOOKUP(Table3[[#This Row],[Customer Code]],' Customers'!$A$2:$E$22,4,0)</f>
        <v>Asia</v>
      </c>
      <c r="O642" t="str">
        <f>VLOOKUP(L642,' Customers'!$A$2:$E$22,5,0)</f>
        <v>Female</v>
      </c>
    </row>
    <row r="643" spans="1:15" x14ac:dyDescent="0.2">
      <c r="A643" s="5">
        <v>44166</v>
      </c>
      <c r="B643" t="s">
        <v>58</v>
      </c>
      <c r="C643" t="s">
        <v>28</v>
      </c>
      <c r="D643" t="s">
        <v>65</v>
      </c>
      <c r="E643" t="str">
        <f>VLOOKUP(C643,Staff!$A$2:$C$11,2,0)</f>
        <v>Angela</v>
      </c>
      <c r="F643">
        <v>615</v>
      </c>
      <c r="G643" s="6">
        <v>3075</v>
      </c>
      <c r="H643" s="6">
        <f t="shared" ref="H643:H700" si="30">G643/F643</f>
        <v>5</v>
      </c>
      <c r="I643" s="6">
        <v>1353</v>
      </c>
      <c r="J643" s="6">
        <f t="shared" ref="J643:J700" si="31">G643-I643</f>
        <v>1722</v>
      </c>
      <c r="K643" s="6">
        <f t="shared" ref="K643:K700" si="32">J643/F643</f>
        <v>2.8</v>
      </c>
      <c r="L643" t="s">
        <v>43</v>
      </c>
      <c r="M643" t="str">
        <f>VLOOKUP(L643,' Customers'!$A$2:$C$22,3,0)</f>
        <v>Togo</v>
      </c>
      <c r="N643" t="str">
        <f>VLOOKUP(Table3[[#This Row],[Customer Code]],' Customers'!$A$2:$E$22,4,0)</f>
        <v>Africa</v>
      </c>
      <c r="O643" t="str">
        <f>VLOOKUP(L643,' Customers'!$A$2:$E$22,5,0)</f>
        <v>Male</v>
      </c>
    </row>
    <row r="644" spans="1:15" x14ac:dyDescent="0.2">
      <c r="A644" s="5">
        <v>44136</v>
      </c>
      <c r="B644" t="s">
        <v>58</v>
      </c>
      <c r="C644" t="s">
        <v>24</v>
      </c>
      <c r="D644" t="s">
        <v>104</v>
      </c>
      <c r="E644" t="str">
        <f>VLOOKUP(C644,Staff!$A$2:$C$11,2,0)</f>
        <v>Cynthia</v>
      </c>
      <c r="F644">
        <v>1236</v>
      </c>
      <c r="G644" s="6">
        <v>6180</v>
      </c>
      <c r="H644" s="6">
        <f t="shared" si="30"/>
        <v>5</v>
      </c>
      <c r="I644" s="6">
        <v>2719.2</v>
      </c>
      <c r="J644" s="6">
        <f t="shared" si="31"/>
        <v>3460.8</v>
      </c>
      <c r="K644" s="6">
        <f t="shared" si="32"/>
        <v>2.8000000000000003</v>
      </c>
      <c r="L644" t="s">
        <v>25</v>
      </c>
      <c r="M644" t="str">
        <f>VLOOKUP(L644,' Customers'!$A$2:$C$22,3,0)</f>
        <v>Japan</v>
      </c>
      <c r="N644" t="str">
        <f>VLOOKUP(Table3[[#This Row],[Customer Code]],' Customers'!$A$2:$E$22,4,0)</f>
        <v>Asia</v>
      </c>
      <c r="O644" t="str">
        <f>VLOOKUP(L644,' Customers'!$A$2:$E$22,5,0)</f>
        <v>Female</v>
      </c>
    </row>
    <row r="645" spans="1:15" x14ac:dyDescent="0.2">
      <c r="A645" s="5">
        <v>44166</v>
      </c>
      <c r="B645" t="s">
        <v>58</v>
      </c>
      <c r="C645" t="s">
        <v>20</v>
      </c>
      <c r="D645" t="s">
        <v>103</v>
      </c>
      <c r="E645" t="str">
        <f>VLOOKUP(C645,Staff!$A$2:$C$11,2,0)</f>
        <v>Nina</v>
      </c>
      <c r="F645">
        <v>1372</v>
      </c>
      <c r="G645" s="6">
        <v>6860</v>
      </c>
      <c r="H645" s="6">
        <f t="shared" si="30"/>
        <v>5</v>
      </c>
      <c r="I645" s="6">
        <v>3018.4</v>
      </c>
      <c r="J645" s="6">
        <f t="shared" si="31"/>
        <v>3841.6</v>
      </c>
      <c r="K645" s="6">
        <f t="shared" si="32"/>
        <v>2.8</v>
      </c>
      <c r="L645" t="s">
        <v>21</v>
      </c>
      <c r="M645" t="str">
        <f>VLOOKUP(L645,' Customers'!$A$2:$C$22,3,0)</f>
        <v>Holland</v>
      </c>
      <c r="N645" t="str">
        <f>VLOOKUP(Table3[[#This Row],[Customer Code]],' Customers'!$A$2:$E$22,4,0)</f>
        <v>Europe</v>
      </c>
      <c r="O645" t="str">
        <f>VLOOKUP(L645,' Customers'!$A$2:$E$22,5,0)</f>
        <v>Male</v>
      </c>
    </row>
    <row r="646" spans="1:15" x14ac:dyDescent="0.2">
      <c r="A646" s="5">
        <v>43983</v>
      </c>
      <c r="B646" t="s">
        <v>58</v>
      </c>
      <c r="C646" t="s">
        <v>12</v>
      </c>
      <c r="D646" t="s">
        <v>100</v>
      </c>
      <c r="E646" t="str">
        <f>VLOOKUP(C646,Staff!$A$2:$C$11,2,0)</f>
        <v>Mary</v>
      </c>
      <c r="F646">
        <v>1282</v>
      </c>
      <c r="G646" s="6">
        <v>6410</v>
      </c>
      <c r="H646" s="6">
        <f t="shared" si="30"/>
        <v>5</v>
      </c>
      <c r="I646" s="6">
        <v>2820.4</v>
      </c>
      <c r="J646" s="6">
        <f t="shared" si="31"/>
        <v>3589.6</v>
      </c>
      <c r="K646" s="6">
        <f t="shared" si="32"/>
        <v>2.8</v>
      </c>
      <c r="L646" t="s">
        <v>14</v>
      </c>
      <c r="M646" t="str">
        <f>VLOOKUP(L646,' Customers'!$A$2:$C$22,3,0)</f>
        <v>Togo</v>
      </c>
      <c r="N646" t="str">
        <f>VLOOKUP(Table3[[#This Row],[Customer Code]],' Customers'!$A$2:$E$22,4,0)</f>
        <v>Africa</v>
      </c>
      <c r="O646" t="str">
        <f>VLOOKUP(L646,' Customers'!$A$2:$E$22,5,0)</f>
        <v>Male</v>
      </c>
    </row>
    <row r="647" spans="1:15" x14ac:dyDescent="0.2">
      <c r="A647" s="5">
        <v>43983</v>
      </c>
      <c r="B647" t="s">
        <v>58</v>
      </c>
      <c r="C647" t="s">
        <v>12</v>
      </c>
      <c r="D647" t="s">
        <v>100</v>
      </c>
      <c r="E647" t="str">
        <f>VLOOKUP(C647,Staff!$A$2:$C$11,2,0)</f>
        <v>Mary</v>
      </c>
      <c r="F647">
        <v>2907</v>
      </c>
      <c r="G647" s="6">
        <v>14535</v>
      </c>
      <c r="H647" s="6">
        <f t="shared" si="30"/>
        <v>5</v>
      </c>
      <c r="I647" s="6">
        <v>6395.4</v>
      </c>
      <c r="J647" s="6">
        <f t="shared" si="31"/>
        <v>8139.6</v>
      </c>
      <c r="K647" s="6">
        <f t="shared" si="32"/>
        <v>2.8000000000000003</v>
      </c>
      <c r="L647" t="s">
        <v>14</v>
      </c>
      <c r="M647" t="str">
        <f>VLOOKUP(L647,' Customers'!$A$2:$C$22,3,0)</f>
        <v>Togo</v>
      </c>
      <c r="N647" t="str">
        <f>VLOOKUP(Table3[[#This Row],[Customer Code]],' Customers'!$A$2:$E$22,4,0)</f>
        <v>Africa</v>
      </c>
      <c r="O647" t="str">
        <f>VLOOKUP(L647,' Customers'!$A$2:$E$22,5,0)</f>
        <v>Male</v>
      </c>
    </row>
    <row r="648" spans="1:15" x14ac:dyDescent="0.2">
      <c r="A648" s="5">
        <v>44075</v>
      </c>
      <c r="B648" t="s">
        <v>58</v>
      </c>
      <c r="C648" t="s">
        <v>12</v>
      </c>
      <c r="D648" t="s">
        <v>110</v>
      </c>
      <c r="E648" t="str">
        <f>VLOOKUP(C648,Staff!$A$2:$C$11,2,0)</f>
        <v>Mary</v>
      </c>
      <c r="F648">
        <v>2071</v>
      </c>
      <c r="G648" s="6">
        <v>10355</v>
      </c>
      <c r="H648" s="6">
        <f t="shared" si="30"/>
        <v>5</v>
      </c>
      <c r="I648" s="6">
        <v>4556.2</v>
      </c>
      <c r="J648" s="6">
        <f t="shared" si="31"/>
        <v>5798.8</v>
      </c>
      <c r="K648" s="6">
        <f t="shared" si="32"/>
        <v>2.8000000000000003</v>
      </c>
      <c r="L648" t="s">
        <v>48</v>
      </c>
      <c r="M648" t="str">
        <f>VLOOKUP(L648,' Customers'!$A$2:$C$22,3,0)</f>
        <v>Nigeria</v>
      </c>
      <c r="N648" t="str">
        <f>VLOOKUP(Table3[[#This Row],[Customer Code]],' Customers'!$A$2:$E$22,4,0)</f>
        <v>Africa</v>
      </c>
      <c r="O648" t="str">
        <f>VLOOKUP(L648,' Customers'!$A$2:$E$22,5,0)</f>
        <v>Female</v>
      </c>
    </row>
    <row r="649" spans="1:15" x14ac:dyDescent="0.2">
      <c r="A649" s="5">
        <v>43831</v>
      </c>
      <c r="B649" t="s">
        <v>58</v>
      </c>
      <c r="C649" t="s">
        <v>31</v>
      </c>
      <c r="D649" t="s">
        <v>106</v>
      </c>
      <c r="E649" t="str">
        <f>VLOOKUP(C649,Staff!$A$2:$C$11,2,0)</f>
        <v>Robert</v>
      </c>
      <c r="F649">
        <v>579</v>
      </c>
      <c r="G649" s="6">
        <v>2895</v>
      </c>
      <c r="H649" s="6">
        <f t="shared" si="30"/>
        <v>5</v>
      </c>
      <c r="I649" s="6">
        <v>1273.8</v>
      </c>
      <c r="J649" s="6">
        <f t="shared" si="31"/>
        <v>1621.2</v>
      </c>
      <c r="K649" s="6">
        <f t="shared" si="32"/>
        <v>2.8000000000000003</v>
      </c>
      <c r="L649" t="s">
        <v>32</v>
      </c>
      <c r="M649" t="str">
        <f>VLOOKUP(L649,' Customers'!$A$2:$C$22,3,0)</f>
        <v>Togo</v>
      </c>
      <c r="N649" t="str">
        <f>VLOOKUP(Table3[[#This Row],[Customer Code]],' Customers'!$A$2:$E$22,4,0)</f>
        <v>Africa</v>
      </c>
      <c r="O649" t="str">
        <f>VLOOKUP(L649,' Customers'!$A$2:$E$22,5,0)</f>
        <v>Male</v>
      </c>
    </row>
    <row r="650" spans="1:15" x14ac:dyDescent="0.2">
      <c r="A650" s="5">
        <v>43891</v>
      </c>
      <c r="B650" t="s">
        <v>58</v>
      </c>
      <c r="C650" t="s">
        <v>12</v>
      </c>
      <c r="D650" t="s">
        <v>100</v>
      </c>
      <c r="E650" t="str">
        <f>VLOOKUP(C650,Staff!$A$2:$C$11,2,0)</f>
        <v>Mary</v>
      </c>
      <c r="F650">
        <v>2993</v>
      </c>
      <c r="G650" s="6">
        <v>14965</v>
      </c>
      <c r="H650" s="6">
        <f t="shared" si="30"/>
        <v>5</v>
      </c>
      <c r="I650" s="6">
        <v>6584.6</v>
      </c>
      <c r="J650" s="6">
        <f t="shared" si="31"/>
        <v>8380.4</v>
      </c>
      <c r="K650" s="6">
        <f t="shared" si="32"/>
        <v>2.8</v>
      </c>
      <c r="L650" t="s">
        <v>48</v>
      </c>
      <c r="M650" t="str">
        <f>VLOOKUP(L650,' Customers'!$A$2:$C$22,3,0)</f>
        <v>Nigeria</v>
      </c>
      <c r="N650" t="str">
        <f>VLOOKUP(Table3[[#This Row],[Customer Code]],' Customers'!$A$2:$E$22,4,0)</f>
        <v>Africa</v>
      </c>
      <c r="O650" t="str">
        <f>VLOOKUP(L650,' Customers'!$A$2:$E$22,5,0)</f>
        <v>Female</v>
      </c>
    </row>
    <row r="651" spans="1:15" x14ac:dyDescent="0.2">
      <c r="A651" s="5">
        <v>44013</v>
      </c>
      <c r="B651" t="s">
        <v>58</v>
      </c>
      <c r="C651" t="s">
        <v>31</v>
      </c>
      <c r="D651" t="s">
        <v>106</v>
      </c>
      <c r="E651" t="str">
        <f>VLOOKUP(C651,Staff!$A$2:$C$11,2,0)</f>
        <v>Robert</v>
      </c>
      <c r="F651">
        <v>3200</v>
      </c>
      <c r="G651" s="6">
        <v>16000</v>
      </c>
      <c r="H651" s="6">
        <f t="shared" si="30"/>
        <v>5</v>
      </c>
      <c r="I651" s="6">
        <v>7040</v>
      </c>
      <c r="J651" s="6">
        <f t="shared" si="31"/>
        <v>8960</v>
      </c>
      <c r="K651" s="6">
        <f t="shared" si="32"/>
        <v>2.8</v>
      </c>
      <c r="L651" t="s">
        <v>32</v>
      </c>
      <c r="M651" t="str">
        <f>VLOOKUP(L651,' Customers'!$A$2:$C$22,3,0)</f>
        <v>Togo</v>
      </c>
      <c r="N651" t="str">
        <f>VLOOKUP(Table3[[#This Row],[Customer Code]],' Customers'!$A$2:$E$22,4,0)</f>
        <v>Africa</v>
      </c>
      <c r="O651" t="str">
        <f>VLOOKUP(L651,' Customers'!$A$2:$E$22,5,0)</f>
        <v>Male</v>
      </c>
    </row>
    <row r="652" spans="1:15" x14ac:dyDescent="0.2">
      <c r="A652" s="5">
        <v>43862</v>
      </c>
      <c r="B652" t="s">
        <v>58</v>
      </c>
      <c r="C652" t="s">
        <v>12</v>
      </c>
      <c r="D652" t="s">
        <v>100</v>
      </c>
      <c r="E652" t="str">
        <f>VLOOKUP(C652,Staff!$A$2:$C$11,2,0)</f>
        <v>Mary</v>
      </c>
      <c r="F652">
        <v>270</v>
      </c>
      <c r="G652" s="6">
        <v>1350</v>
      </c>
      <c r="H652" s="6">
        <f t="shared" si="30"/>
        <v>5</v>
      </c>
      <c r="I652" s="6">
        <v>594</v>
      </c>
      <c r="J652" s="6">
        <f t="shared" si="31"/>
        <v>756</v>
      </c>
      <c r="K652" s="6">
        <f t="shared" si="32"/>
        <v>2.8</v>
      </c>
      <c r="L652" t="s">
        <v>48</v>
      </c>
      <c r="M652" t="str">
        <f>VLOOKUP(L652,' Customers'!$A$2:$C$22,3,0)</f>
        <v>Nigeria</v>
      </c>
      <c r="N652" t="str">
        <f>VLOOKUP(Table3[[#This Row],[Customer Code]],' Customers'!$A$2:$E$22,4,0)</f>
        <v>Africa</v>
      </c>
      <c r="O652" t="str">
        <f>VLOOKUP(L652,' Customers'!$A$2:$E$22,5,0)</f>
        <v>Female</v>
      </c>
    </row>
    <row r="653" spans="1:15" x14ac:dyDescent="0.2">
      <c r="A653" s="5">
        <v>43952</v>
      </c>
      <c r="B653" t="s">
        <v>58</v>
      </c>
      <c r="C653" t="s">
        <v>7</v>
      </c>
      <c r="D653" t="s">
        <v>99</v>
      </c>
      <c r="E653" t="str">
        <f>VLOOKUP(C653,Staff!$A$2:$C$11,2,0)</f>
        <v>Peter</v>
      </c>
      <c r="F653">
        <v>2844</v>
      </c>
      <c r="G653" s="6">
        <v>14220</v>
      </c>
      <c r="H653" s="6">
        <f t="shared" si="30"/>
        <v>5</v>
      </c>
      <c r="I653" s="6">
        <v>6256.8</v>
      </c>
      <c r="J653" s="6">
        <f t="shared" si="31"/>
        <v>7963.2</v>
      </c>
      <c r="K653" s="6">
        <f t="shared" si="32"/>
        <v>2.8</v>
      </c>
      <c r="L653" t="s">
        <v>47</v>
      </c>
      <c r="M653" t="str">
        <f>VLOOKUP(L653,' Customers'!$A$2:$C$22,3,0)</f>
        <v>Holland</v>
      </c>
      <c r="N653" t="str">
        <f>VLOOKUP(Table3[[#This Row],[Customer Code]],' Customers'!$A$2:$E$22,4,0)</f>
        <v>Europe</v>
      </c>
      <c r="O653" t="str">
        <f>VLOOKUP(L653,' Customers'!$A$2:$E$22,5,0)</f>
        <v>Male</v>
      </c>
    </row>
    <row r="654" spans="1:15" x14ac:dyDescent="0.2">
      <c r="A654" s="5">
        <v>44105</v>
      </c>
      <c r="B654" t="s">
        <v>59</v>
      </c>
      <c r="C654" t="s">
        <v>17</v>
      </c>
      <c r="D654" t="s">
        <v>101</v>
      </c>
      <c r="E654" t="str">
        <f>VLOOKUP(C654,Staff!$A$2:$C$11,2,0)</f>
        <v>Rachael</v>
      </c>
      <c r="F654">
        <v>2914</v>
      </c>
      <c r="G654" s="6">
        <v>14570</v>
      </c>
      <c r="H654" s="6">
        <f t="shared" si="30"/>
        <v>5</v>
      </c>
      <c r="I654" s="6">
        <v>6410.8</v>
      </c>
      <c r="J654" s="6">
        <f t="shared" si="31"/>
        <v>8159.2</v>
      </c>
      <c r="K654" s="6">
        <f t="shared" si="32"/>
        <v>2.8</v>
      </c>
      <c r="L654" t="s">
        <v>18</v>
      </c>
      <c r="M654" t="str">
        <f>VLOOKUP(L654,' Customers'!$A$2:$C$22,3,0)</f>
        <v>Cameroon</v>
      </c>
      <c r="N654" t="str">
        <f>VLOOKUP(Table3[[#This Row],[Customer Code]],' Customers'!$A$2:$E$22,4,0)</f>
        <v>Africa</v>
      </c>
      <c r="O654" t="str">
        <f>VLOOKUP(L654,' Customers'!$A$2:$E$22,5,0)</f>
        <v>Female</v>
      </c>
    </row>
    <row r="655" spans="1:15" x14ac:dyDescent="0.2">
      <c r="A655" s="5">
        <v>43862</v>
      </c>
      <c r="B655" t="s">
        <v>59</v>
      </c>
      <c r="C655" t="s">
        <v>31</v>
      </c>
      <c r="D655" t="s">
        <v>106</v>
      </c>
      <c r="E655" t="str">
        <f>VLOOKUP(C655,Staff!$A$2:$C$11,2,0)</f>
        <v>Robert</v>
      </c>
      <c r="F655">
        <v>1858</v>
      </c>
      <c r="G655" s="6">
        <v>7432</v>
      </c>
      <c r="H655" s="6">
        <f t="shared" si="30"/>
        <v>4</v>
      </c>
      <c r="I655" s="6">
        <v>2787</v>
      </c>
      <c r="J655" s="6">
        <f t="shared" si="31"/>
        <v>4645</v>
      </c>
      <c r="K655" s="6">
        <f t="shared" si="32"/>
        <v>2.5</v>
      </c>
      <c r="L655" t="s">
        <v>44</v>
      </c>
      <c r="M655" t="str">
        <f>VLOOKUP(L655,' Customers'!$A$2:$C$22,3,0)</f>
        <v>USA</v>
      </c>
      <c r="N655" t="str">
        <f>VLOOKUP(Table3[[#This Row],[Customer Code]],' Customers'!$A$2:$E$22,4,0)</f>
        <v>N. America</v>
      </c>
      <c r="O655" t="str">
        <f>VLOOKUP(L655,' Customers'!$A$2:$E$22,5,0)</f>
        <v>Male</v>
      </c>
    </row>
    <row r="656" spans="1:15" x14ac:dyDescent="0.2">
      <c r="A656" s="5">
        <v>44013</v>
      </c>
      <c r="B656" t="s">
        <v>59</v>
      </c>
      <c r="C656" t="s">
        <v>7</v>
      </c>
      <c r="D656" t="s">
        <v>99</v>
      </c>
      <c r="E656" t="str">
        <f>VLOOKUP(C656,Staff!$A$2:$C$11,2,0)</f>
        <v>Peter</v>
      </c>
      <c r="F656">
        <v>2529</v>
      </c>
      <c r="G656" s="6">
        <v>10116</v>
      </c>
      <c r="H656" s="6">
        <f t="shared" si="30"/>
        <v>4</v>
      </c>
      <c r="I656" s="6">
        <v>3793.5</v>
      </c>
      <c r="J656" s="6">
        <f t="shared" si="31"/>
        <v>6322.5</v>
      </c>
      <c r="K656" s="6">
        <f t="shared" si="32"/>
        <v>2.5</v>
      </c>
      <c r="L656" t="s">
        <v>9</v>
      </c>
      <c r="M656" t="str">
        <f>VLOOKUP(L656,' Customers'!$A$2:$C$22,3,0)</f>
        <v>USA</v>
      </c>
      <c r="N656" t="str">
        <f>VLOOKUP(Table3[[#This Row],[Customer Code]],' Customers'!$A$2:$E$22,4,0)</f>
        <v>N. America</v>
      </c>
      <c r="O656" t="str">
        <f>VLOOKUP(L656,' Customers'!$A$2:$E$22,5,0)</f>
        <v>Male</v>
      </c>
    </row>
    <row r="657" spans="1:15" x14ac:dyDescent="0.2">
      <c r="A657" s="5">
        <v>44075</v>
      </c>
      <c r="B657" t="s">
        <v>59</v>
      </c>
      <c r="C657" t="s">
        <v>31</v>
      </c>
      <c r="D657" t="s">
        <v>106</v>
      </c>
      <c r="E657" t="str">
        <f>VLOOKUP(C657,Staff!$A$2:$C$11,2,0)</f>
        <v>Robert</v>
      </c>
      <c r="F657">
        <v>1947</v>
      </c>
      <c r="G657" s="6">
        <v>7788</v>
      </c>
      <c r="H657" s="6">
        <f t="shared" si="30"/>
        <v>4</v>
      </c>
      <c r="I657" s="6">
        <v>2920.5</v>
      </c>
      <c r="J657" s="6">
        <f t="shared" si="31"/>
        <v>4867.5</v>
      </c>
      <c r="K657" s="6">
        <f t="shared" si="32"/>
        <v>2.5</v>
      </c>
      <c r="L657" t="s">
        <v>44</v>
      </c>
      <c r="M657" t="str">
        <f>VLOOKUP(L657,' Customers'!$A$2:$C$22,3,0)</f>
        <v>USA</v>
      </c>
      <c r="N657" t="str">
        <f>VLOOKUP(Table3[[#This Row],[Customer Code]],' Customers'!$A$2:$E$22,4,0)</f>
        <v>N. America</v>
      </c>
      <c r="O657" t="str">
        <f>VLOOKUP(L657,' Customers'!$A$2:$E$22,5,0)</f>
        <v>Male</v>
      </c>
    </row>
    <row r="658" spans="1:15" x14ac:dyDescent="0.2">
      <c r="A658" s="5">
        <v>44166</v>
      </c>
      <c r="B658" t="s">
        <v>59</v>
      </c>
      <c r="C658" t="s">
        <v>17</v>
      </c>
      <c r="D658" t="s">
        <v>101</v>
      </c>
      <c r="E658" t="str">
        <f>VLOOKUP(C658,Staff!$A$2:$C$11,2,0)</f>
        <v>Rachael</v>
      </c>
      <c r="F658">
        <v>274</v>
      </c>
      <c r="G658" s="6">
        <v>1096</v>
      </c>
      <c r="H658" s="6">
        <f t="shared" si="30"/>
        <v>4</v>
      </c>
      <c r="I658" s="6">
        <v>411</v>
      </c>
      <c r="J658" s="6">
        <f t="shared" si="31"/>
        <v>685</v>
      </c>
      <c r="K658" s="6">
        <f t="shared" si="32"/>
        <v>2.5</v>
      </c>
      <c r="L658" t="s">
        <v>40</v>
      </c>
      <c r="M658" t="str">
        <f>VLOOKUP(L658,' Customers'!$A$2:$C$22,3,0)</f>
        <v>USA</v>
      </c>
      <c r="N658" t="str">
        <f>VLOOKUP(Table3[[#This Row],[Customer Code]],' Customers'!$A$2:$E$22,4,0)</f>
        <v>N. America</v>
      </c>
      <c r="O658" t="str">
        <f>VLOOKUP(L658,' Customers'!$A$2:$E$22,5,0)</f>
        <v>Male</v>
      </c>
    </row>
    <row r="659" spans="1:15" x14ac:dyDescent="0.2">
      <c r="A659" s="5">
        <v>43983</v>
      </c>
      <c r="B659" t="s">
        <v>59</v>
      </c>
      <c r="C659" t="s">
        <v>33</v>
      </c>
      <c r="D659" t="s">
        <v>107</v>
      </c>
      <c r="E659" t="str">
        <f>VLOOKUP(C659,Staff!$A$2:$C$11,2,0)</f>
        <v>Cassie</v>
      </c>
      <c r="F659">
        <v>991</v>
      </c>
      <c r="G659" s="6">
        <v>3964</v>
      </c>
      <c r="H659" s="6">
        <f t="shared" si="30"/>
        <v>4</v>
      </c>
      <c r="I659" s="6">
        <v>1486.5</v>
      </c>
      <c r="J659" s="6">
        <f t="shared" si="31"/>
        <v>2477.5</v>
      </c>
      <c r="K659" s="6">
        <f t="shared" si="32"/>
        <v>2.5</v>
      </c>
      <c r="L659" t="s">
        <v>34</v>
      </c>
      <c r="M659" t="str">
        <f>VLOOKUP(L659,' Customers'!$A$2:$C$22,3,0)</f>
        <v>USA</v>
      </c>
      <c r="N659" t="str">
        <f>VLOOKUP(Table3[[#This Row],[Customer Code]],' Customers'!$A$2:$E$22,4,0)</f>
        <v>N. America</v>
      </c>
      <c r="O659" t="str">
        <f>VLOOKUP(L659,' Customers'!$A$2:$E$22,5,0)</f>
        <v>Female</v>
      </c>
    </row>
    <row r="660" spans="1:15" x14ac:dyDescent="0.2">
      <c r="A660" s="5">
        <v>44166</v>
      </c>
      <c r="B660" t="s">
        <v>59</v>
      </c>
      <c r="C660" t="s">
        <v>20</v>
      </c>
      <c r="D660" t="s">
        <v>103</v>
      </c>
      <c r="E660" t="str">
        <f>VLOOKUP(C660,Staff!$A$2:$C$11,2,0)</f>
        <v>Nina</v>
      </c>
      <c r="F660">
        <v>570</v>
      </c>
      <c r="G660" s="6">
        <v>2280</v>
      </c>
      <c r="H660" s="6">
        <f t="shared" si="30"/>
        <v>4</v>
      </c>
      <c r="I660" s="6">
        <v>855</v>
      </c>
      <c r="J660" s="6">
        <f t="shared" si="31"/>
        <v>1425</v>
      </c>
      <c r="K660" s="6">
        <f t="shared" si="32"/>
        <v>2.5</v>
      </c>
      <c r="L660" t="s">
        <v>41</v>
      </c>
      <c r="M660" t="str">
        <f>VLOOKUP(L660,' Customers'!$A$2:$C$22,3,0)</f>
        <v>Nigeria</v>
      </c>
      <c r="N660" t="str">
        <f>VLOOKUP(Table3[[#This Row],[Customer Code]],' Customers'!$A$2:$E$22,4,0)</f>
        <v>Africa</v>
      </c>
      <c r="O660" t="str">
        <f>VLOOKUP(L660,' Customers'!$A$2:$E$22,5,0)</f>
        <v>Male</v>
      </c>
    </row>
    <row r="661" spans="1:15" x14ac:dyDescent="0.2">
      <c r="A661" s="5">
        <v>43831</v>
      </c>
      <c r="B661" t="s">
        <v>59</v>
      </c>
      <c r="C661" t="s">
        <v>12</v>
      </c>
      <c r="D661" t="s">
        <v>100</v>
      </c>
      <c r="E661" t="str">
        <f>VLOOKUP(C661,Staff!$A$2:$C$11,2,0)</f>
        <v>Mary</v>
      </c>
      <c r="F661">
        <v>1118</v>
      </c>
      <c r="G661" s="6">
        <v>4472</v>
      </c>
      <c r="H661" s="6">
        <f t="shared" si="30"/>
        <v>4</v>
      </c>
      <c r="I661" s="6">
        <v>1677</v>
      </c>
      <c r="J661" s="6">
        <f t="shared" si="31"/>
        <v>2795</v>
      </c>
      <c r="K661" s="6">
        <f t="shared" si="32"/>
        <v>2.5</v>
      </c>
      <c r="L661" t="s">
        <v>48</v>
      </c>
      <c r="M661" t="str">
        <f>VLOOKUP(L661,' Customers'!$A$2:$C$22,3,0)</f>
        <v>Nigeria</v>
      </c>
      <c r="N661" t="str">
        <f>VLOOKUP(Table3[[#This Row],[Customer Code]],' Customers'!$A$2:$E$22,4,0)</f>
        <v>Africa</v>
      </c>
      <c r="O661" t="str">
        <f>VLOOKUP(L661,' Customers'!$A$2:$E$22,5,0)</f>
        <v>Female</v>
      </c>
    </row>
    <row r="662" spans="1:15" x14ac:dyDescent="0.2">
      <c r="A662" s="5">
        <v>44136</v>
      </c>
      <c r="B662" t="s">
        <v>59</v>
      </c>
      <c r="C662" t="s">
        <v>36</v>
      </c>
      <c r="D662" t="s">
        <v>108</v>
      </c>
      <c r="E662" t="str">
        <f>VLOOKUP(C662,Staff!$A$2:$C$11,2,0)</f>
        <v>Emilie</v>
      </c>
      <c r="F662">
        <v>2030</v>
      </c>
      <c r="G662" s="6">
        <v>8120</v>
      </c>
      <c r="H662" s="6">
        <f t="shared" si="30"/>
        <v>4</v>
      </c>
      <c r="I662" s="6">
        <v>3045</v>
      </c>
      <c r="J662" s="6">
        <f t="shared" si="31"/>
        <v>5075</v>
      </c>
      <c r="K662" s="6">
        <f t="shared" si="32"/>
        <v>2.5</v>
      </c>
      <c r="L662" t="s">
        <v>46</v>
      </c>
      <c r="M662" t="str">
        <f>VLOOKUP(L662,' Customers'!$A$2:$C$22,3,0)</f>
        <v>Cameroon</v>
      </c>
      <c r="N662" t="str">
        <f>VLOOKUP(Table3[[#This Row],[Customer Code]],' Customers'!$A$2:$E$22,4,0)</f>
        <v>Africa</v>
      </c>
      <c r="O662" t="str">
        <f>VLOOKUP(L662,' Customers'!$A$2:$E$22,5,0)</f>
        <v>Female</v>
      </c>
    </row>
    <row r="663" spans="1:15" x14ac:dyDescent="0.2">
      <c r="A663" s="5">
        <v>43891</v>
      </c>
      <c r="B663" t="s">
        <v>59</v>
      </c>
      <c r="C663" t="s">
        <v>17</v>
      </c>
      <c r="D663" t="s">
        <v>101</v>
      </c>
      <c r="E663" t="str">
        <f>VLOOKUP(C663,Staff!$A$2:$C$11,2,0)</f>
        <v>Rachael</v>
      </c>
      <c r="F663">
        <v>1761</v>
      </c>
      <c r="G663" s="6">
        <v>7044</v>
      </c>
      <c r="H663" s="6">
        <f t="shared" si="30"/>
        <v>4</v>
      </c>
      <c r="I663" s="6">
        <v>2641.5</v>
      </c>
      <c r="J663" s="6">
        <f t="shared" si="31"/>
        <v>4402.5</v>
      </c>
      <c r="K663" s="6">
        <f t="shared" si="32"/>
        <v>2.5</v>
      </c>
      <c r="L663" t="s">
        <v>18</v>
      </c>
      <c r="M663" t="str">
        <f>VLOOKUP(L663,' Customers'!$A$2:$C$22,3,0)</f>
        <v>Cameroon</v>
      </c>
      <c r="N663" t="str">
        <f>VLOOKUP(Table3[[#This Row],[Customer Code]],' Customers'!$A$2:$E$22,4,0)</f>
        <v>Africa</v>
      </c>
      <c r="O663" t="str">
        <f>VLOOKUP(L663,' Customers'!$A$2:$E$22,5,0)</f>
        <v>Female</v>
      </c>
    </row>
    <row r="664" spans="1:15" x14ac:dyDescent="0.2">
      <c r="A664" s="5">
        <v>43922</v>
      </c>
      <c r="B664" t="s">
        <v>59</v>
      </c>
      <c r="C664" t="s">
        <v>36</v>
      </c>
      <c r="D664" t="s">
        <v>108</v>
      </c>
      <c r="E664" t="str">
        <f>VLOOKUP(C664,Staff!$A$2:$C$11,2,0)</f>
        <v>Emilie</v>
      </c>
      <c r="F664">
        <v>3446</v>
      </c>
      <c r="G664" s="6">
        <v>13784</v>
      </c>
      <c r="H664" s="6">
        <f t="shared" si="30"/>
        <v>4</v>
      </c>
      <c r="I664" s="6">
        <v>5169</v>
      </c>
      <c r="J664" s="6">
        <f t="shared" si="31"/>
        <v>8615</v>
      </c>
      <c r="K664" s="6">
        <f t="shared" si="32"/>
        <v>2.5</v>
      </c>
      <c r="L664" t="s">
        <v>37</v>
      </c>
      <c r="M664" t="str">
        <f>VLOOKUP(L664,' Customers'!$A$2:$C$22,3,0)</f>
        <v>Uganda</v>
      </c>
      <c r="N664" t="str">
        <f>VLOOKUP(Table3[[#This Row],[Customer Code]],' Customers'!$A$2:$E$22,4,0)</f>
        <v>Africa</v>
      </c>
      <c r="O664" t="str">
        <f>VLOOKUP(L664,' Customers'!$A$2:$E$22,5,0)</f>
        <v>Male</v>
      </c>
    </row>
    <row r="665" spans="1:15" x14ac:dyDescent="0.2">
      <c r="A665" s="5">
        <v>43983</v>
      </c>
      <c r="B665" t="s">
        <v>59</v>
      </c>
      <c r="C665" t="s">
        <v>17</v>
      </c>
      <c r="D665" t="s">
        <v>101</v>
      </c>
      <c r="E665" t="str">
        <f>VLOOKUP(C665,Staff!$A$2:$C$11,2,0)</f>
        <v>Rachael</v>
      </c>
      <c r="F665">
        <v>2567</v>
      </c>
      <c r="G665" s="6">
        <v>10268</v>
      </c>
      <c r="H665" s="6">
        <f t="shared" si="30"/>
        <v>4</v>
      </c>
      <c r="I665" s="6">
        <v>3850.5</v>
      </c>
      <c r="J665" s="6">
        <f t="shared" si="31"/>
        <v>6417.5</v>
      </c>
      <c r="K665" s="6">
        <f t="shared" si="32"/>
        <v>2.5</v>
      </c>
      <c r="L665" t="s">
        <v>18</v>
      </c>
      <c r="M665" t="str">
        <f>VLOOKUP(L665,' Customers'!$A$2:$C$22,3,0)</f>
        <v>Cameroon</v>
      </c>
      <c r="N665" t="str">
        <f>VLOOKUP(Table3[[#This Row],[Customer Code]],' Customers'!$A$2:$E$22,4,0)</f>
        <v>Africa</v>
      </c>
      <c r="O665" t="str">
        <f>VLOOKUP(L665,' Customers'!$A$2:$E$22,5,0)</f>
        <v>Female</v>
      </c>
    </row>
    <row r="666" spans="1:15" x14ac:dyDescent="0.2">
      <c r="A666" s="5">
        <v>43952</v>
      </c>
      <c r="B666" t="s">
        <v>59</v>
      </c>
      <c r="C666" t="s">
        <v>36</v>
      </c>
      <c r="D666" t="s">
        <v>108</v>
      </c>
      <c r="E666" t="str">
        <f>VLOOKUP(C666,Staff!$A$2:$C$11,2,0)</f>
        <v>Emilie</v>
      </c>
      <c r="F666">
        <v>1743</v>
      </c>
      <c r="G666" s="6">
        <v>6972</v>
      </c>
      <c r="H666" s="6">
        <f t="shared" si="30"/>
        <v>4</v>
      </c>
      <c r="I666" s="6">
        <v>2614.5</v>
      </c>
      <c r="J666" s="6">
        <f t="shared" si="31"/>
        <v>4357.5</v>
      </c>
      <c r="K666" s="6">
        <f t="shared" si="32"/>
        <v>2.5</v>
      </c>
      <c r="L666" t="s">
        <v>37</v>
      </c>
      <c r="M666" t="str">
        <f>VLOOKUP(L666,' Customers'!$A$2:$C$22,3,0)</f>
        <v>Uganda</v>
      </c>
      <c r="N666" t="str">
        <f>VLOOKUP(Table3[[#This Row],[Customer Code]],' Customers'!$A$2:$E$22,4,0)</f>
        <v>Africa</v>
      </c>
      <c r="O666" t="str">
        <f>VLOOKUP(L666,' Customers'!$A$2:$E$22,5,0)</f>
        <v>Male</v>
      </c>
    </row>
    <row r="667" spans="1:15" x14ac:dyDescent="0.2">
      <c r="A667" s="5">
        <v>44105</v>
      </c>
      <c r="B667" t="s">
        <v>60</v>
      </c>
      <c r="C667" t="s">
        <v>12</v>
      </c>
      <c r="D667" t="s">
        <v>100</v>
      </c>
      <c r="E667" t="str">
        <f>VLOOKUP(C667,Staff!$A$2:$C$11,2,0)</f>
        <v>Mary</v>
      </c>
      <c r="F667">
        <v>1010</v>
      </c>
      <c r="G667" s="6">
        <v>4040</v>
      </c>
      <c r="H667" s="6">
        <f t="shared" si="30"/>
        <v>4</v>
      </c>
      <c r="I667" s="6">
        <v>1515</v>
      </c>
      <c r="J667" s="6">
        <f t="shared" si="31"/>
        <v>2525</v>
      </c>
      <c r="K667" s="6">
        <f t="shared" si="32"/>
        <v>2.5</v>
      </c>
      <c r="L667" t="s">
        <v>48</v>
      </c>
      <c r="M667" t="str">
        <f>VLOOKUP(L667,' Customers'!$A$2:$C$22,3,0)</f>
        <v>Nigeria</v>
      </c>
      <c r="N667" t="str">
        <f>VLOOKUP(Table3[[#This Row],[Customer Code]],' Customers'!$A$2:$E$22,4,0)</f>
        <v>Africa</v>
      </c>
      <c r="O667" t="str">
        <f>VLOOKUP(L667,' Customers'!$A$2:$E$22,5,0)</f>
        <v>Female</v>
      </c>
    </row>
    <row r="668" spans="1:15" x14ac:dyDescent="0.2">
      <c r="A668" s="5">
        <v>43983</v>
      </c>
      <c r="B668" t="s">
        <v>60</v>
      </c>
      <c r="C668" t="s">
        <v>24</v>
      </c>
      <c r="D668" t="s">
        <v>104</v>
      </c>
      <c r="E668" t="str">
        <f>VLOOKUP(C668,Staff!$A$2:$C$11,2,0)</f>
        <v>Cynthia</v>
      </c>
      <c r="F668">
        <v>727</v>
      </c>
      <c r="G668" s="6">
        <v>2181</v>
      </c>
      <c r="H668" s="6">
        <f t="shared" si="30"/>
        <v>3</v>
      </c>
      <c r="I668" s="6">
        <v>908.75</v>
      </c>
      <c r="J668" s="6">
        <f t="shared" si="31"/>
        <v>1272.25</v>
      </c>
      <c r="K668" s="6">
        <f t="shared" si="32"/>
        <v>1.75</v>
      </c>
      <c r="L668" t="s">
        <v>25</v>
      </c>
      <c r="M668" t="str">
        <f>VLOOKUP(L668,' Customers'!$A$2:$C$22,3,0)</f>
        <v>Japan</v>
      </c>
      <c r="N668" t="str">
        <f>VLOOKUP(Table3[[#This Row],[Customer Code]],' Customers'!$A$2:$E$22,4,0)</f>
        <v>Asia</v>
      </c>
      <c r="O668" t="str">
        <f>VLOOKUP(L668,' Customers'!$A$2:$E$22,5,0)</f>
        <v>Female</v>
      </c>
    </row>
    <row r="669" spans="1:15" x14ac:dyDescent="0.2">
      <c r="A669" s="5">
        <v>43862</v>
      </c>
      <c r="B669" t="s">
        <v>60</v>
      </c>
      <c r="C669" t="s">
        <v>33</v>
      </c>
      <c r="D669" t="s">
        <v>107</v>
      </c>
      <c r="E669" t="str">
        <f>VLOOKUP(C669,Staff!$A$2:$C$11,2,0)</f>
        <v>Cassie</v>
      </c>
      <c r="F669">
        <v>2844</v>
      </c>
      <c r="G669" s="6">
        <v>8532</v>
      </c>
      <c r="H669" s="6">
        <f t="shared" si="30"/>
        <v>3</v>
      </c>
      <c r="I669" s="6">
        <v>3555</v>
      </c>
      <c r="J669" s="6">
        <f t="shared" si="31"/>
        <v>4977</v>
      </c>
      <c r="K669" s="6">
        <f t="shared" si="32"/>
        <v>1.75</v>
      </c>
      <c r="L669" t="s">
        <v>34</v>
      </c>
      <c r="M669" t="str">
        <f>VLOOKUP(L669,' Customers'!$A$2:$C$22,3,0)</f>
        <v>USA</v>
      </c>
      <c r="N669" t="str">
        <f>VLOOKUP(Table3[[#This Row],[Customer Code]],' Customers'!$A$2:$E$22,4,0)</f>
        <v>N. America</v>
      </c>
      <c r="O669" t="str">
        <f>VLOOKUP(L669,' Customers'!$A$2:$E$22,5,0)</f>
        <v>Female</v>
      </c>
    </row>
    <row r="670" spans="1:15" x14ac:dyDescent="0.2">
      <c r="A670" s="5">
        <v>44166</v>
      </c>
      <c r="B670" t="s">
        <v>60</v>
      </c>
      <c r="C670" t="s">
        <v>36</v>
      </c>
      <c r="D670" t="s">
        <v>108</v>
      </c>
      <c r="E670" t="str">
        <f>VLOOKUP(C670,Staff!$A$2:$C$11,2,0)</f>
        <v>Emilie</v>
      </c>
      <c r="F670">
        <v>2663</v>
      </c>
      <c r="G670" s="6">
        <v>7989</v>
      </c>
      <c r="H670" s="6">
        <f t="shared" si="30"/>
        <v>3</v>
      </c>
      <c r="I670" s="6">
        <v>3328.75</v>
      </c>
      <c r="J670" s="6">
        <f t="shared" si="31"/>
        <v>4660.25</v>
      </c>
      <c r="K670" s="6">
        <f t="shared" si="32"/>
        <v>1.75</v>
      </c>
      <c r="L670" t="s">
        <v>46</v>
      </c>
      <c r="M670" t="str">
        <f>VLOOKUP(L670,' Customers'!$A$2:$C$22,3,0)</f>
        <v>Cameroon</v>
      </c>
      <c r="N670" t="str">
        <f>VLOOKUP(Table3[[#This Row],[Customer Code]],' Customers'!$A$2:$E$22,4,0)</f>
        <v>Africa</v>
      </c>
      <c r="O670" t="str">
        <f>VLOOKUP(L670,' Customers'!$A$2:$E$22,5,0)</f>
        <v>Female</v>
      </c>
    </row>
    <row r="671" spans="1:15" x14ac:dyDescent="0.2">
      <c r="A671" s="5">
        <v>44166</v>
      </c>
      <c r="B671" t="s">
        <v>60</v>
      </c>
      <c r="C671" t="s">
        <v>24</v>
      </c>
      <c r="D671" t="s">
        <v>104</v>
      </c>
      <c r="E671" t="str">
        <f>VLOOKUP(C671,Staff!$A$2:$C$11,2,0)</f>
        <v>Cynthia</v>
      </c>
      <c r="F671">
        <v>570</v>
      </c>
      <c r="G671" s="6">
        <v>1710</v>
      </c>
      <c r="H671" s="6">
        <f t="shared" si="30"/>
        <v>3</v>
      </c>
      <c r="I671" s="6">
        <v>712.5</v>
      </c>
      <c r="J671" s="6">
        <f t="shared" si="31"/>
        <v>997.5</v>
      </c>
      <c r="K671" s="6">
        <f t="shared" si="32"/>
        <v>1.75</v>
      </c>
      <c r="L671" t="s">
        <v>42</v>
      </c>
      <c r="M671" t="str">
        <f>VLOOKUP(L671,' Customers'!$A$2:$C$22,3,0)</f>
        <v>Brazil</v>
      </c>
      <c r="N671" t="str">
        <f>VLOOKUP(Table3[[#This Row],[Customer Code]],' Customers'!$A$2:$E$22,4,0)</f>
        <v>S. America</v>
      </c>
      <c r="O671" t="str">
        <f>VLOOKUP(L671,' Customers'!$A$2:$E$22,5,0)</f>
        <v>Female</v>
      </c>
    </row>
    <row r="672" spans="1:15" x14ac:dyDescent="0.2">
      <c r="A672" s="5">
        <v>44105</v>
      </c>
      <c r="B672" t="s">
        <v>60</v>
      </c>
      <c r="C672" t="s">
        <v>7</v>
      </c>
      <c r="D672" t="s">
        <v>99</v>
      </c>
      <c r="E672" t="str">
        <f>VLOOKUP(C672,Staff!$A$2:$C$11,2,0)</f>
        <v>Peter</v>
      </c>
      <c r="F672">
        <v>1153</v>
      </c>
      <c r="G672" s="6">
        <v>3459</v>
      </c>
      <c r="H672" s="6">
        <f t="shared" si="30"/>
        <v>3</v>
      </c>
      <c r="I672" s="6">
        <v>1441.25</v>
      </c>
      <c r="J672" s="6">
        <f t="shared" si="31"/>
        <v>2017.75</v>
      </c>
      <c r="K672" s="6">
        <f t="shared" si="32"/>
        <v>1.75</v>
      </c>
      <c r="L672" t="s">
        <v>9</v>
      </c>
      <c r="M672" t="str">
        <f>VLOOKUP(L672,' Customers'!$A$2:$C$22,3,0)</f>
        <v>USA</v>
      </c>
      <c r="N672" t="str">
        <f>VLOOKUP(Table3[[#This Row],[Customer Code]],' Customers'!$A$2:$E$22,4,0)</f>
        <v>N. America</v>
      </c>
      <c r="O672" t="str">
        <f>VLOOKUP(L672,' Customers'!$A$2:$E$22,5,0)</f>
        <v>Male</v>
      </c>
    </row>
    <row r="673" spans="1:15" x14ac:dyDescent="0.2">
      <c r="A673" s="5">
        <v>44013</v>
      </c>
      <c r="B673" t="s">
        <v>60</v>
      </c>
      <c r="C673" t="s">
        <v>17</v>
      </c>
      <c r="D673" t="s">
        <v>113</v>
      </c>
      <c r="E673" t="str">
        <f>VLOOKUP(C673,Staff!$A$2:$C$11,2,0)</f>
        <v>Rachael</v>
      </c>
      <c r="F673">
        <v>437</v>
      </c>
      <c r="G673" s="6">
        <v>1311</v>
      </c>
      <c r="H673" s="6">
        <f t="shared" si="30"/>
        <v>3</v>
      </c>
      <c r="I673" s="6">
        <v>546.25</v>
      </c>
      <c r="J673" s="6">
        <f t="shared" si="31"/>
        <v>764.75</v>
      </c>
      <c r="K673" s="6">
        <f t="shared" si="32"/>
        <v>1.75</v>
      </c>
      <c r="L673" t="s">
        <v>18</v>
      </c>
      <c r="M673" t="str">
        <f>VLOOKUP(L673,' Customers'!$A$2:$C$22,3,0)</f>
        <v>Cameroon</v>
      </c>
      <c r="N673" t="str">
        <f>VLOOKUP(Table3[[#This Row],[Customer Code]],' Customers'!$A$2:$E$22,4,0)</f>
        <v>Africa</v>
      </c>
      <c r="O673" t="str">
        <f>VLOOKUP(L673,' Customers'!$A$2:$E$22,5,0)</f>
        <v>Female</v>
      </c>
    </row>
    <row r="674" spans="1:15" x14ac:dyDescent="0.2">
      <c r="A674" s="5">
        <v>43831</v>
      </c>
      <c r="B674" t="s">
        <v>60</v>
      </c>
      <c r="C674" t="s">
        <v>36</v>
      </c>
      <c r="D674" t="s">
        <v>108</v>
      </c>
      <c r="E674" t="str">
        <f>VLOOKUP(C674,Staff!$A$2:$C$11,2,0)</f>
        <v>Emilie</v>
      </c>
      <c r="F674">
        <v>1956</v>
      </c>
      <c r="G674" s="6">
        <v>5868</v>
      </c>
      <c r="H674" s="6">
        <f t="shared" si="30"/>
        <v>3</v>
      </c>
      <c r="I674" s="6">
        <v>2445</v>
      </c>
      <c r="J674" s="6">
        <f t="shared" si="31"/>
        <v>3423</v>
      </c>
      <c r="K674" s="6">
        <f t="shared" si="32"/>
        <v>1.75</v>
      </c>
      <c r="L674" t="s">
        <v>46</v>
      </c>
      <c r="M674" t="str">
        <f>VLOOKUP(L674,' Customers'!$A$2:$C$22,3,0)</f>
        <v>Cameroon</v>
      </c>
      <c r="N674" t="str">
        <f>VLOOKUP(Table3[[#This Row],[Customer Code]],' Customers'!$A$2:$E$22,4,0)</f>
        <v>Africa</v>
      </c>
      <c r="O674" t="str">
        <f>VLOOKUP(L674,' Customers'!$A$2:$E$22,5,0)</f>
        <v>Female</v>
      </c>
    </row>
    <row r="675" spans="1:15" x14ac:dyDescent="0.2">
      <c r="A675" s="5">
        <v>43922</v>
      </c>
      <c r="B675" t="s">
        <v>60</v>
      </c>
      <c r="C675" t="s">
        <v>33</v>
      </c>
      <c r="D675" t="s">
        <v>107</v>
      </c>
      <c r="E675" t="str">
        <f>VLOOKUP(C675,Staff!$A$2:$C$11,2,0)</f>
        <v>Cassie</v>
      </c>
      <c r="F675">
        <v>1352</v>
      </c>
      <c r="G675" s="6">
        <v>4056</v>
      </c>
      <c r="H675" s="6">
        <f t="shared" si="30"/>
        <v>3</v>
      </c>
      <c r="I675" s="6">
        <v>1690</v>
      </c>
      <c r="J675" s="6">
        <f t="shared" si="31"/>
        <v>2366</v>
      </c>
      <c r="K675" s="6">
        <f t="shared" si="32"/>
        <v>1.75</v>
      </c>
      <c r="L675" t="s">
        <v>45</v>
      </c>
      <c r="M675" t="str">
        <f>VLOOKUP(L675,' Customers'!$A$2:$C$22,3,0)</f>
        <v>Brazil</v>
      </c>
      <c r="N675" t="str">
        <f>VLOOKUP(Table3[[#This Row],[Customer Code]],' Customers'!$A$2:$E$22,4,0)</f>
        <v>S. America</v>
      </c>
      <c r="O675" t="str">
        <f>VLOOKUP(L675,' Customers'!$A$2:$E$22,5,0)</f>
        <v>Female</v>
      </c>
    </row>
    <row r="676" spans="1:15" x14ac:dyDescent="0.2">
      <c r="A676" s="5">
        <v>44075</v>
      </c>
      <c r="B676" t="s">
        <v>60</v>
      </c>
      <c r="C676" t="s">
        <v>31</v>
      </c>
      <c r="D676" t="s">
        <v>106</v>
      </c>
      <c r="E676" t="str">
        <f>VLOOKUP(C676,Staff!$A$2:$C$11,2,0)</f>
        <v>Robert</v>
      </c>
      <c r="F676">
        <v>1867</v>
      </c>
      <c r="G676" s="6">
        <v>5601</v>
      </c>
      <c r="H676" s="6">
        <f t="shared" si="30"/>
        <v>3</v>
      </c>
      <c r="I676" s="6">
        <v>2333.75</v>
      </c>
      <c r="J676" s="6">
        <f t="shared" si="31"/>
        <v>3267.25</v>
      </c>
      <c r="K676" s="6">
        <f t="shared" si="32"/>
        <v>1.75</v>
      </c>
      <c r="L676" t="s">
        <v>44</v>
      </c>
      <c r="M676" t="str">
        <f>VLOOKUP(L676,' Customers'!$A$2:$C$22,3,0)</f>
        <v>USA</v>
      </c>
      <c r="N676" t="str">
        <f>VLOOKUP(Table3[[#This Row],[Customer Code]],' Customers'!$A$2:$E$22,4,0)</f>
        <v>N. America</v>
      </c>
      <c r="O676" t="str">
        <f>VLOOKUP(L676,' Customers'!$A$2:$E$22,5,0)</f>
        <v>Male</v>
      </c>
    </row>
    <row r="677" spans="1:15" x14ac:dyDescent="0.2">
      <c r="A677" s="5">
        <v>44044</v>
      </c>
      <c r="B677" t="s">
        <v>60</v>
      </c>
      <c r="C677" t="s">
        <v>12</v>
      </c>
      <c r="D677" t="s">
        <v>100</v>
      </c>
      <c r="E677" t="str">
        <f>VLOOKUP(C677,Staff!$A$2:$C$11,2,0)</f>
        <v>Mary</v>
      </c>
      <c r="F677">
        <v>2807</v>
      </c>
      <c r="G677" s="6">
        <v>8421</v>
      </c>
      <c r="H677" s="6">
        <f t="shared" si="30"/>
        <v>3</v>
      </c>
      <c r="I677" s="6">
        <v>3508.75</v>
      </c>
      <c r="J677" s="6">
        <f t="shared" si="31"/>
        <v>4912.25</v>
      </c>
      <c r="K677" s="6">
        <f t="shared" si="32"/>
        <v>1.75</v>
      </c>
      <c r="L677" t="s">
        <v>48</v>
      </c>
      <c r="M677" t="str">
        <f>VLOOKUP(L677,' Customers'!$A$2:$C$22,3,0)</f>
        <v>Nigeria</v>
      </c>
      <c r="N677" t="str">
        <f>VLOOKUP(Table3[[#This Row],[Customer Code]],' Customers'!$A$2:$E$22,4,0)</f>
        <v>Africa</v>
      </c>
      <c r="O677" t="str">
        <f>VLOOKUP(L677,' Customers'!$A$2:$E$22,5,0)</f>
        <v>Female</v>
      </c>
    </row>
    <row r="678" spans="1:15" x14ac:dyDescent="0.2">
      <c r="A678" s="5">
        <v>43891</v>
      </c>
      <c r="B678" t="s">
        <v>60</v>
      </c>
      <c r="C678" t="s">
        <v>24</v>
      </c>
      <c r="D678" t="s">
        <v>104</v>
      </c>
      <c r="E678" t="str">
        <f>VLOOKUP(C678,Staff!$A$2:$C$11,2,0)</f>
        <v>Cynthia</v>
      </c>
      <c r="F678">
        <v>1579</v>
      </c>
      <c r="G678" s="6">
        <v>4737</v>
      </c>
      <c r="H678" s="6">
        <f t="shared" si="30"/>
        <v>3</v>
      </c>
      <c r="I678" s="6">
        <v>1973.75</v>
      </c>
      <c r="J678" s="6">
        <f t="shared" si="31"/>
        <v>2763.25</v>
      </c>
      <c r="K678" s="6">
        <f t="shared" si="32"/>
        <v>1.75</v>
      </c>
      <c r="L678" t="s">
        <v>25</v>
      </c>
      <c r="M678" t="str">
        <f>VLOOKUP(L678,' Customers'!$A$2:$C$22,3,0)</f>
        <v>Japan</v>
      </c>
      <c r="N678" t="str">
        <f>VLOOKUP(Table3[[#This Row],[Customer Code]],' Customers'!$A$2:$E$22,4,0)</f>
        <v>Asia</v>
      </c>
      <c r="O678" t="str">
        <f>VLOOKUP(L678,' Customers'!$A$2:$E$22,5,0)</f>
        <v>Female</v>
      </c>
    </row>
    <row r="679" spans="1:15" x14ac:dyDescent="0.2">
      <c r="A679" s="5">
        <v>44105</v>
      </c>
      <c r="B679" t="s">
        <v>60</v>
      </c>
      <c r="C679" t="s">
        <v>7</v>
      </c>
      <c r="D679" t="s">
        <v>99</v>
      </c>
      <c r="E679" t="str">
        <f>VLOOKUP(C679,Staff!$A$2:$C$11,2,0)</f>
        <v>Peter</v>
      </c>
      <c r="F679">
        <v>986</v>
      </c>
      <c r="G679" s="6">
        <v>2958</v>
      </c>
      <c r="H679" s="6">
        <f t="shared" si="30"/>
        <v>3</v>
      </c>
      <c r="I679" s="6">
        <v>1232.5</v>
      </c>
      <c r="J679" s="6">
        <f t="shared" si="31"/>
        <v>1725.5</v>
      </c>
      <c r="K679" s="6">
        <f t="shared" si="32"/>
        <v>1.75</v>
      </c>
      <c r="L679" t="s">
        <v>9</v>
      </c>
      <c r="M679" t="str">
        <f>VLOOKUP(L679,' Customers'!$A$2:$C$22,3,0)</f>
        <v>USA</v>
      </c>
      <c r="N679" t="str">
        <f>VLOOKUP(Table3[[#This Row],[Customer Code]],' Customers'!$A$2:$E$22,4,0)</f>
        <v>N. America</v>
      </c>
      <c r="O679" t="str">
        <f>VLOOKUP(L679,' Customers'!$A$2:$E$22,5,0)</f>
        <v>Male</v>
      </c>
    </row>
    <row r="680" spans="1:15" x14ac:dyDescent="0.2">
      <c r="A680" s="5">
        <v>44136</v>
      </c>
      <c r="B680" t="s">
        <v>60</v>
      </c>
      <c r="C680" t="s">
        <v>17</v>
      </c>
      <c r="D680" t="s">
        <v>101</v>
      </c>
      <c r="E680" t="str">
        <f>VLOOKUP(C680,Staff!$A$2:$C$11,2,0)</f>
        <v>Rachael</v>
      </c>
      <c r="F680">
        <v>2387</v>
      </c>
      <c r="G680" s="6">
        <v>7161</v>
      </c>
      <c r="H680" s="6">
        <f t="shared" si="30"/>
        <v>3</v>
      </c>
      <c r="I680" s="6">
        <v>2983.75</v>
      </c>
      <c r="J680" s="6">
        <f t="shared" si="31"/>
        <v>4177.25</v>
      </c>
      <c r="K680" s="6">
        <f t="shared" si="32"/>
        <v>1.75</v>
      </c>
      <c r="L680" t="s">
        <v>18</v>
      </c>
      <c r="M680" t="str">
        <f>VLOOKUP(L680,' Customers'!$A$2:$C$22,3,0)</f>
        <v>Cameroon</v>
      </c>
      <c r="N680" t="str">
        <f>VLOOKUP(Table3[[#This Row],[Customer Code]],' Customers'!$A$2:$E$22,4,0)</f>
        <v>Africa</v>
      </c>
      <c r="O680" t="str">
        <f>VLOOKUP(L680,' Customers'!$A$2:$E$22,5,0)</f>
        <v>Female</v>
      </c>
    </row>
    <row r="681" spans="1:15" x14ac:dyDescent="0.2">
      <c r="A681" s="5">
        <v>43983</v>
      </c>
      <c r="B681" t="s">
        <v>60</v>
      </c>
      <c r="C681" t="s">
        <v>7</v>
      </c>
      <c r="D681" t="s">
        <v>99</v>
      </c>
      <c r="E681" t="str">
        <f>VLOOKUP(C681,Staff!$A$2:$C$11,2,0)</f>
        <v>Peter</v>
      </c>
      <c r="F681">
        <v>2567</v>
      </c>
      <c r="G681" s="6">
        <v>7701</v>
      </c>
      <c r="H681" s="6">
        <f t="shared" si="30"/>
        <v>3</v>
      </c>
      <c r="I681" s="6">
        <v>3208.75</v>
      </c>
      <c r="J681" s="6">
        <f t="shared" si="31"/>
        <v>4492.25</v>
      </c>
      <c r="K681" s="6">
        <f t="shared" si="32"/>
        <v>1.75</v>
      </c>
      <c r="L681" t="s">
        <v>38</v>
      </c>
      <c r="M681" t="str">
        <f>VLOOKUP(L681,' Customers'!$A$2:$C$22,3,0)</f>
        <v>Japan</v>
      </c>
      <c r="N681" t="str">
        <f>VLOOKUP(Table3[[#This Row],[Customer Code]],' Customers'!$A$2:$E$22,4,0)</f>
        <v>Asia</v>
      </c>
      <c r="O681" t="str">
        <f>VLOOKUP(L681,' Customers'!$A$2:$E$22,5,0)</f>
        <v>Female</v>
      </c>
    </row>
    <row r="682" spans="1:15" x14ac:dyDescent="0.2">
      <c r="A682" s="5">
        <v>44044</v>
      </c>
      <c r="B682" t="s">
        <v>60</v>
      </c>
      <c r="C682" t="s">
        <v>33</v>
      </c>
      <c r="D682" t="s">
        <v>107</v>
      </c>
      <c r="E682" t="str">
        <f>VLOOKUP(C682,Staff!$A$2:$C$11,2,0)</f>
        <v>Cassie</v>
      </c>
      <c r="F682">
        <v>2541</v>
      </c>
      <c r="G682" s="6">
        <v>7623</v>
      </c>
      <c r="H682" s="6">
        <f t="shared" si="30"/>
        <v>3</v>
      </c>
      <c r="I682" s="6">
        <v>3176.25</v>
      </c>
      <c r="J682" s="6">
        <f t="shared" si="31"/>
        <v>4446.75</v>
      </c>
      <c r="K682" s="6">
        <f t="shared" si="32"/>
        <v>1.75</v>
      </c>
      <c r="L682" t="s">
        <v>34</v>
      </c>
      <c r="M682" t="str">
        <f>VLOOKUP(L682,' Customers'!$A$2:$C$22,3,0)</f>
        <v>USA</v>
      </c>
      <c r="N682" t="str">
        <f>VLOOKUP(Table3[[#This Row],[Customer Code]],' Customers'!$A$2:$E$22,4,0)</f>
        <v>N. America</v>
      </c>
      <c r="O682" t="str">
        <f>VLOOKUP(L682,' Customers'!$A$2:$E$22,5,0)</f>
        <v>Female</v>
      </c>
    </row>
    <row r="683" spans="1:15" x14ac:dyDescent="0.2">
      <c r="A683" s="5">
        <v>44105</v>
      </c>
      <c r="B683" t="s">
        <v>60</v>
      </c>
      <c r="C683" t="s">
        <v>24</v>
      </c>
      <c r="D683" t="s">
        <v>64</v>
      </c>
      <c r="E683" t="str">
        <f>VLOOKUP(C683,Staff!$A$2:$C$11,2,0)</f>
        <v>Cynthia</v>
      </c>
      <c r="F683">
        <v>1010</v>
      </c>
      <c r="G683" s="6">
        <v>3030</v>
      </c>
      <c r="H683" s="6">
        <f t="shared" si="30"/>
        <v>3</v>
      </c>
      <c r="I683" s="6">
        <v>1262.5</v>
      </c>
      <c r="J683" s="6">
        <f t="shared" si="31"/>
        <v>1767.5</v>
      </c>
      <c r="K683" s="6">
        <f t="shared" si="32"/>
        <v>1.75</v>
      </c>
      <c r="L683" t="s">
        <v>42</v>
      </c>
      <c r="M683" t="str">
        <f>VLOOKUP(L683,' Customers'!$A$2:$C$22,3,0)</f>
        <v>Brazil</v>
      </c>
      <c r="N683" t="str">
        <f>VLOOKUP(Table3[[#This Row],[Customer Code]],' Customers'!$A$2:$E$22,4,0)</f>
        <v>S. America</v>
      </c>
      <c r="O683" t="str">
        <f>VLOOKUP(L683,' Customers'!$A$2:$E$22,5,0)</f>
        <v>Female</v>
      </c>
    </row>
    <row r="684" spans="1:15" x14ac:dyDescent="0.2">
      <c r="A684" s="5">
        <v>43952</v>
      </c>
      <c r="B684" t="s">
        <v>61</v>
      </c>
      <c r="C684" t="s">
        <v>36</v>
      </c>
      <c r="D684" t="s">
        <v>108</v>
      </c>
      <c r="E684" t="str">
        <f>VLOOKUP(C684,Staff!$A$2:$C$11,2,0)</f>
        <v>Emilie</v>
      </c>
      <c r="F684">
        <v>1806</v>
      </c>
      <c r="G684" s="6">
        <v>5418</v>
      </c>
      <c r="H684" s="6">
        <f t="shared" si="30"/>
        <v>3</v>
      </c>
      <c r="I684" s="6">
        <v>2257.5</v>
      </c>
      <c r="J684" s="6">
        <f t="shared" si="31"/>
        <v>3160.5</v>
      </c>
      <c r="K684" s="6">
        <f t="shared" si="32"/>
        <v>1.75</v>
      </c>
      <c r="L684" t="s">
        <v>46</v>
      </c>
      <c r="M684" t="str">
        <f>VLOOKUP(L684,' Customers'!$A$2:$C$22,3,0)</f>
        <v>Cameroon</v>
      </c>
      <c r="N684" t="str">
        <f>VLOOKUP(Table3[[#This Row],[Customer Code]],' Customers'!$A$2:$E$22,4,0)</f>
        <v>Africa</v>
      </c>
      <c r="O684" t="str">
        <f>VLOOKUP(L684,' Customers'!$A$2:$E$22,5,0)</f>
        <v>Female</v>
      </c>
    </row>
    <row r="685" spans="1:15" x14ac:dyDescent="0.2">
      <c r="A685" s="5">
        <v>44044</v>
      </c>
      <c r="B685" t="s">
        <v>61</v>
      </c>
      <c r="C685" t="s">
        <v>12</v>
      </c>
      <c r="D685" t="s">
        <v>100</v>
      </c>
      <c r="E685" t="str">
        <f>VLOOKUP(C685,Staff!$A$2:$C$11,2,0)</f>
        <v>Mary</v>
      </c>
      <c r="F685">
        <v>2821</v>
      </c>
      <c r="G685" s="6">
        <v>16926</v>
      </c>
      <c r="H685" s="6">
        <f t="shared" si="30"/>
        <v>6</v>
      </c>
      <c r="I685" s="6">
        <v>7757.75</v>
      </c>
      <c r="J685" s="6">
        <f t="shared" si="31"/>
        <v>9168.25</v>
      </c>
      <c r="K685" s="6">
        <f t="shared" si="32"/>
        <v>3.25</v>
      </c>
      <c r="L685" t="s">
        <v>14</v>
      </c>
      <c r="M685" t="str">
        <f>VLOOKUP(L685,' Customers'!$A$2:$C$22,3,0)</f>
        <v>Togo</v>
      </c>
      <c r="N685" t="str">
        <f>VLOOKUP(Table3[[#This Row],[Customer Code]],' Customers'!$A$2:$E$22,4,0)</f>
        <v>Africa</v>
      </c>
      <c r="O685" t="str">
        <f>VLOOKUP(L685,' Customers'!$A$2:$E$22,5,0)</f>
        <v>Male</v>
      </c>
    </row>
    <row r="686" spans="1:15" x14ac:dyDescent="0.2">
      <c r="A686" s="5">
        <v>44105</v>
      </c>
      <c r="B686" t="s">
        <v>61</v>
      </c>
      <c r="C686" t="s">
        <v>31</v>
      </c>
      <c r="D686" t="s">
        <v>106</v>
      </c>
      <c r="E686" t="str">
        <f>VLOOKUP(C686,Staff!$A$2:$C$11,2,0)</f>
        <v>Robert</v>
      </c>
      <c r="F686">
        <v>1566</v>
      </c>
      <c r="G686" s="6">
        <v>9396</v>
      </c>
      <c r="H686" s="6">
        <f t="shared" si="30"/>
        <v>6</v>
      </c>
      <c r="I686" s="6">
        <v>4306.5</v>
      </c>
      <c r="J686" s="6">
        <f t="shared" si="31"/>
        <v>5089.5</v>
      </c>
      <c r="K686" s="6">
        <f t="shared" si="32"/>
        <v>3.25</v>
      </c>
      <c r="L686" t="s">
        <v>32</v>
      </c>
      <c r="M686" t="str">
        <f>VLOOKUP(L686,' Customers'!$A$2:$C$22,3,0)</f>
        <v>Togo</v>
      </c>
      <c r="N686" t="str">
        <f>VLOOKUP(Table3[[#This Row],[Customer Code]],' Customers'!$A$2:$E$22,4,0)</f>
        <v>Africa</v>
      </c>
      <c r="O686" t="str">
        <f>VLOOKUP(L686,' Customers'!$A$2:$E$22,5,0)</f>
        <v>Male</v>
      </c>
    </row>
    <row r="687" spans="1:15" x14ac:dyDescent="0.2">
      <c r="A687" s="5">
        <v>43891</v>
      </c>
      <c r="B687" t="s">
        <v>61</v>
      </c>
      <c r="C687" t="s">
        <v>12</v>
      </c>
      <c r="D687" t="s">
        <v>100</v>
      </c>
      <c r="E687" t="str">
        <f>VLOOKUP(C687,Staff!$A$2:$C$11,2,0)</f>
        <v>Mary</v>
      </c>
      <c r="F687">
        <v>1465</v>
      </c>
      <c r="G687" s="6">
        <v>8790</v>
      </c>
      <c r="H687" s="6">
        <f t="shared" si="30"/>
        <v>6</v>
      </c>
      <c r="I687" s="6">
        <v>4028.75</v>
      </c>
      <c r="J687" s="6">
        <f t="shared" si="31"/>
        <v>4761.25</v>
      </c>
      <c r="K687" s="6">
        <f t="shared" si="32"/>
        <v>3.25</v>
      </c>
      <c r="L687" t="s">
        <v>39</v>
      </c>
      <c r="M687" t="str">
        <f>VLOOKUP(L687,' Customers'!$A$2:$C$22,3,0)</f>
        <v>Cameroon</v>
      </c>
      <c r="N687" t="str">
        <f>VLOOKUP(Table3[[#This Row],[Customer Code]],' Customers'!$A$2:$E$22,4,0)</f>
        <v>Africa</v>
      </c>
      <c r="O687" t="str">
        <f>VLOOKUP(L687,' Customers'!$A$2:$E$22,5,0)</f>
        <v>Male</v>
      </c>
    </row>
    <row r="688" spans="1:15" x14ac:dyDescent="0.2">
      <c r="A688" s="5">
        <v>43831</v>
      </c>
      <c r="B688" t="s">
        <v>61</v>
      </c>
      <c r="C688" t="s">
        <v>7</v>
      </c>
      <c r="D688" t="s">
        <v>62</v>
      </c>
      <c r="E688" t="str">
        <f>VLOOKUP(C688,Staff!$A$2:$C$11,2,0)</f>
        <v>Peter</v>
      </c>
      <c r="F688">
        <v>555</v>
      </c>
      <c r="G688" s="6">
        <v>3330</v>
      </c>
      <c r="H688" s="6">
        <f t="shared" si="30"/>
        <v>6</v>
      </c>
      <c r="I688" s="6">
        <v>1526.25</v>
      </c>
      <c r="J688" s="6">
        <f t="shared" si="31"/>
        <v>1803.75</v>
      </c>
      <c r="K688" s="6">
        <f t="shared" si="32"/>
        <v>3.25</v>
      </c>
      <c r="L688" t="s">
        <v>47</v>
      </c>
      <c r="M688" t="str">
        <f>VLOOKUP(L688,' Customers'!$A$2:$C$22,3,0)</f>
        <v>Holland</v>
      </c>
      <c r="N688" t="str">
        <f>VLOOKUP(Table3[[#This Row],[Customer Code]],' Customers'!$A$2:$E$22,4,0)</f>
        <v>Europe</v>
      </c>
      <c r="O688" t="str">
        <f>VLOOKUP(L688,' Customers'!$A$2:$E$22,5,0)</f>
        <v>Male</v>
      </c>
    </row>
    <row r="689" spans="1:15" x14ac:dyDescent="0.2">
      <c r="A689" s="5">
        <v>43983</v>
      </c>
      <c r="B689" t="s">
        <v>61</v>
      </c>
      <c r="C689" t="s">
        <v>31</v>
      </c>
      <c r="D689" t="s">
        <v>106</v>
      </c>
      <c r="E689" t="str">
        <f>VLOOKUP(C689,Staff!$A$2:$C$11,2,0)</f>
        <v>Robert</v>
      </c>
      <c r="F689">
        <v>602</v>
      </c>
      <c r="G689" s="6">
        <v>3612</v>
      </c>
      <c r="H689" s="6">
        <f t="shared" si="30"/>
        <v>6</v>
      </c>
      <c r="I689" s="6">
        <v>1655.5</v>
      </c>
      <c r="J689" s="6">
        <f t="shared" si="31"/>
        <v>1956.5</v>
      </c>
      <c r="K689" s="6">
        <f t="shared" si="32"/>
        <v>3.25</v>
      </c>
      <c r="L689" t="s">
        <v>32</v>
      </c>
      <c r="M689" t="str">
        <f>VLOOKUP(L689,' Customers'!$A$2:$C$22,3,0)</f>
        <v>Togo</v>
      </c>
      <c r="N689" t="str">
        <f>VLOOKUP(Table3[[#This Row],[Customer Code]],' Customers'!$A$2:$E$22,4,0)</f>
        <v>Africa</v>
      </c>
      <c r="O689" t="str">
        <f>VLOOKUP(L689,' Customers'!$A$2:$E$22,5,0)</f>
        <v>Male</v>
      </c>
    </row>
    <row r="690" spans="1:15" x14ac:dyDescent="0.2">
      <c r="A690" s="5">
        <v>44044</v>
      </c>
      <c r="B690" t="s">
        <v>61</v>
      </c>
      <c r="C690" t="s">
        <v>31</v>
      </c>
      <c r="D690" t="s">
        <v>106</v>
      </c>
      <c r="E690" t="str">
        <f>VLOOKUP(C690,Staff!$A$2:$C$11,2,0)</f>
        <v>Robert</v>
      </c>
      <c r="F690">
        <v>2832</v>
      </c>
      <c r="G690" s="6">
        <v>16992</v>
      </c>
      <c r="H690" s="6">
        <f t="shared" si="30"/>
        <v>6</v>
      </c>
      <c r="I690" s="6">
        <v>7788</v>
      </c>
      <c r="J690" s="6">
        <f t="shared" si="31"/>
        <v>9204</v>
      </c>
      <c r="K690" s="6">
        <f t="shared" si="32"/>
        <v>3.25</v>
      </c>
      <c r="L690" t="s">
        <v>44</v>
      </c>
      <c r="M690" t="str">
        <f>VLOOKUP(L690,' Customers'!$A$2:$C$22,3,0)</f>
        <v>USA</v>
      </c>
      <c r="N690" t="str">
        <f>VLOOKUP(Table3[[#This Row],[Customer Code]],' Customers'!$A$2:$E$22,4,0)</f>
        <v>N. America</v>
      </c>
      <c r="O690" t="str">
        <f>VLOOKUP(L690,' Customers'!$A$2:$E$22,5,0)</f>
        <v>Male</v>
      </c>
    </row>
    <row r="691" spans="1:15" x14ac:dyDescent="0.2">
      <c r="A691" s="5">
        <v>44105</v>
      </c>
      <c r="B691" t="s">
        <v>61</v>
      </c>
      <c r="C691" t="s">
        <v>12</v>
      </c>
      <c r="D691" t="s">
        <v>110</v>
      </c>
      <c r="E691" t="str">
        <f>VLOOKUP(C691,Staff!$A$2:$C$11,2,0)</f>
        <v>Mary</v>
      </c>
      <c r="F691">
        <v>861</v>
      </c>
      <c r="G691" s="6">
        <v>5166</v>
      </c>
      <c r="H691" s="6">
        <f t="shared" si="30"/>
        <v>6</v>
      </c>
      <c r="I691" s="6">
        <v>2367.75</v>
      </c>
      <c r="J691" s="6">
        <f t="shared" si="31"/>
        <v>2798.25</v>
      </c>
      <c r="K691" s="6">
        <f t="shared" si="32"/>
        <v>3.25</v>
      </c>
      <c r="L691" t="s">
        <v>14</v>
      </c>
      <c r="M691" t="str">
        <f>VLOOKUP(L691,' Customers'!$A$2:$C$22,3,0)</f>
        <v>Togo</v>
      </c>
      <c r="N691" t="str">
        <f>VLOOKUP(Table3[[#This Row],[Customer Code]],' Customers'!$A$2:$E$22,4,0)</f>
        <v>Africa</v>
      </c>
      <c r="O691" t="str">
        <f>VLOOKUP(L691,' Customers'!$A$2:$E$22,5,0)</f>
        <v>Male</v>
      </c>
    </row>
    <row r="692" spans="1:15" x14ac:dyDescent="0.2">
      <c r="A692" s="5">
        <v>43862</v>
      </c>
      <c r="B692" t="s">
        <v>61</v>
      </c>
      <c r="C692" t="s">
        <v>33</v>
      </c>
      <c r="D692" t="s">
        <v>107</v>
      </c>
      <c r="E692" t="str">
        <f>VLOOKUP(C692,Staff!$A$2:$C$11,2,0)</f>
        <v>Cassie</v>
      </c>
      <c r="F692">
        <v>2755</v>
      </c>
      <c r="G692" s="6">
        <v>16530</v>
      </c>
      <c r="H692" s="6">
        <f t="shared" si="30"/>
        <v>6</v>
      </c>
      <c r="I692" s="6">
        <v>7576.25</v>
      </c>
      <c r="J692" s="6">
        <f t="shared" si="31"/>
        <v>8953.75</v>
      </c>
      <c r="K692" s="6">
        <f t="shared" si="32"/>
        <v>3.25</v>
      </c>
      <c r="L692" t="s">
        <v>34</v>
      </c>
      <c r="M692" t="str">
        <f>VLOOKUP(L692,' Customers'!$A$2:$C$22,3,0)</f>
        <v>USA</v>
      </c>
      <c r="N692" t="str">
        <f>VLOOKUP(Table3[[#This Row],[Customer Code]],' Customers'!$A$2:$E$22,4,0)</f>
        <v>N. America</v>
      </c>
      <c r="O692" t="str">
        <f>VLOOKUP(L692,' Customers'!$A$2:$E$22,5,0)</f>
        <v>Female</v>
      </c>
    </row>
    <row r="693" spans="1:15" x14ac:dyDescent="0.2">
      <c r="A693" s="5">
        <v>44136</v>
      </c>
      <c r="B693" t="s">
        <v>61</v>
      </c>
      <c r="C693" t="s">
        <v>17</v>
      </c>
      <c r="D693" t="s">
        <v>101</v>
      </c>
      <c r="E693" t="str">
        <f>VLOOKUP(C693,Staff!$A$2:$C$11,2,0)</f>
        <v>Rachael</v>
      </c>
      <c r="F693">
        <v>547</v>
      </c>
      <c r="G693" s="6">
        <v>3282</v>
      </c>
      <c r="H693" s="6">
        <f t="shared" si="30"/>
        <v>6</v>
      </c>
      <c r="I693" s="6">
        <v>1504.25</v>
      </c>
      <c r="J693" s="6">
        <f t="shared" si="31"/>
        <v>1777.75</v>
      </c>
      <c r="K693" s="6">
        <f t="shared" si="32"/>
        <v>3.25</v>
      </c>
      <c r="L693" t="s">
        <v>18</v>
      </c>
      <c r="M693" t="str">
        <f>VLOOKUP(L693,' Customers'!$A$2:$C$22,3,0)</f>
        <v>Cameroon</v>
      </c>
      <c r="N693" t="str">
        <f>VLOOKUP(Table3[[#This Row],[Customer Code]],' Customers'!$A$2:$E$22,4,0)</f>
        <v>Africa</v>
      </c>
      <c r="O693" t="str">
        <f>VLOOKUP(L693,' Customers'!$A$2:$E$22,5,0)</f>
        <v>Female</v>
      </c>
    </row>
    <row r="694" spans="1:15" x14ac:dyDescent="0.2">
      <c r="A694" s="5">
        <v>44166</v>
      </c>
      <c r="B694" t="s">
        <v>61</v>
      </c>
      <c r="C694" t="s">
        <v>33</v>
      </c>
      <c r="D694" t="s">
        <v>107</v>
      </c>
      <c r="E694" t="str">
        <f>VLOOKUP(C694,Staff!$A$2:$C$11,2,0)</f>
        <v>Cassie</v>
      </c>
      <c r="F694">
        <v>1372</v>
      </c>
      <c r="G694" s="6">
        <v>8232</v>
      </c>
      <c r="H694" s="6">
        <f t="shared" si="30"/>
        <v>6</v>
      </c>
      <c r="I694" s="6">
        <v>3773</v>
      </c>
      <c r="J694" s="6">
        <f t="shared" si="31"/>
        <v>4459</v>
      </c>
      <c r="K694" s="6">
        <f t="shared" si="32"/>
        <v>3.25</v>
      </c>
      <c r="L694" t="s">
        <v>45</v>
      </c>
      <c r="M694" t="str">
        <f>VLOOKUP(L694,' Customers'!$A$2:$C$22,3,0)</f>
        <v>Brazil</v>
      </c>
      <c r="N694" t="str">
        <f>VLOOKUP(Table3[[#This Row],[Customer Code]],' Customers'!$A$2:$E$22,4,0)</f>
        <v>S. America</v>
      </c>
      <c r="O694" t="str">
        <f>VLOOKUP(L694,' Customers'!$A$2:$E$22,5,0)</f>
        <v>Female</v>
      </c>
    </row>
    <row r="695" spans="1:15" x14ac:dyDescent="0.2">
      <c r="A695" s="5">
        <v>43983</v>
      </c>
      <c r="B695" t="s">
        <v>61</v>
      </c>
      <c r="C695" t="s">
        <v>28</v>
      </c>
      <c r="D695" t="s">
        <v>105</v>
      </c>
      <c r="E695" t="str">
        <f>VLOOKUP(C695,Staff!$A$2:$C$11,2,0)</f>
        <v>Angela</v>
      </c>
      <c r="F695">
        <v>2907</v>
      </c>
      <c r="G695" s="6">
        <v>17442</v>
      </c>
      <c r="H695" s="6">
        <f t="shared" si="30"/>
        <v>6</v>
      </c>
      <c r="I695" s="6">
        <v>7994.25</v>
      </c>
      <c r="J695" s="6">
        <f t="shared" si="31"/>
        <v>9447.75</v>
      </c>
      <c r="K695" s="6">
        <f t="shared" si="32"/>
        <v>3.25</v>
      </c>
      <c r="L695" t="s">
        <v>29</v>
      </c>
      <c r="M695" t="str">
        <f>VLOOKUP(L695,' Customers'!$A$2:$C$22,3,0)</f>
        <v>Cameroon</v>
      </c>
      <c r="N695" t="str">
        <f>VLOOKUP(Table3[[#This Row],[Customer Code]],' Customers'!$A$2:$E$22,4,0)</f>
        <v>Africa</v>
      </c>
      <c r="O695" t="str">
        <f>VLOOKUP(L695,' Customers'!$A$2:$E$22,5,0)</f>
        <v>Male</v>
      </c>
    </row>
    <row r="696" spans="1:15" x14ac:dyDescent="0.2">
      <c r="A696" s="5">
        <v>43952</v>
      </c>
      <c r="B696" t="s">
        <v>61</v>
      </c>
      <c r="C696" t="s">
        <v>20</v>
      </c>
      <c r="D696" t="s">
        <v>26</v>
      </c>
      <c r="E696" t="str">
        <f>VLOOKUP(C696,Staff!$A$2:$C$11,2,0)</f>
        <v>Nina</v>
      </c>
      <c r="F696">
        <v>790</v>
      </c>
      <c r="G696" s="6">
        <v>4740</v>
      </c>
      <c r="H696" s="6">
        <f t="shared" si="30"/>
        <v>6</v>
      </c>
      <c r="I696" s="6">
        <v>2172.5</v>
      </c>
      <c r="J696" s="6">
        <f t="shared" si="31"/>
        <v>2567.5</v>
      </c>
      <c r="K696" s="6">
        <f t="shared" si="32"/>
        <v>3.25</v>
      </c>
      <c r="L696" t="s">
        <v>21</v>
      </c>
      <c r="M696" t="str">
        <f>VLOOKUP(L696,' Customers'!$A$2:$C$22,3,0)</f>
        <v>Holland</v>
      </c>
      <c r="N696" t="str">
        <f>VLOOKUP(Table3[[#This Row],[Customer Code]],' Customers'!$A$2:$E$22,4,0)</f>
        <v>Europe</v>
      </c>
      <c r="O696" t="str">
        <f>VLOOKUP(L696,' Customers'!$A$2:$E$22,5,0)</f>
        <v>Male</v>
      </c>
    </row>
    <row r="697" spans="1:15" x14ac:dyDescent="0.2">
      <c r="A697" s="5">
        <v>44075</v>
      </c>
      <c r="B697" t="s">
        <v>61</v>
      </c>
      <c r="C697" t="s">
        <v>17</v>
      </c>
      <c r="D697" t="s">
        <v>101</v>
      </c>
      <c r="E697" t="str">
        <f>VLOOKUP(C697,Staff!$A$2:$C$11,2,0)</f>
        <v>Rachael</v>
      </c>
      <c r="F697">
        <v>1596</v>
      </c>
      <c r="G697" s="6">
        <v>9576</v>
      </c>
      <c r="H697" s="6">
        <f t="shared" si="30"/>
        <v>6</v>
      </c>
      <c r="I697" s="6">
        <v>4389</v>
      </c>
      <c r="J697" s="6">
        <f t="shared" si="31"/>
        <v>5187</v>
      </c>
      <c r="K697" s="6">
        <f t="shared" si="32"/>
        <v>3.25</v>
      </c>
      <c r="L697" t="s">
        <v>40</v>
      </c>
      <c r="M697" t="str">
        <f>VLOOKUP(L697,' Customers'!$A$2:$C$22,3,0)</f>
        <v>USA</v>
      </c>
      <c r="N697" t="str">
        <f>VLOOKUP(Table3[[#This Row],[Customer Code]],' Customers'!$A$2:$E$22,4,0)</f>
        <v>N. America</v>
      </c>
      <c r="O697" t="str">
        <f>VLOOKUP(L697,' Customers'!$A$2:$E$22,5,0)</f>
        <v>Male</v>
      </c>
    </row>
    <row r="698" spans="1:15" x14ac:dyDescent="0.2">
      <c r="A698" s="5">
        <v>44105</v>
      </c>
      <c r="B698" t="s">
        <v>61</v>
      </c>
      <c r="C698" t="s">
        <v>36</v>
      </c>
      <c r="D698" t="s">
        <v>67</v>
      </c>
      <c r="E698" t="str">
        <f>VLOOKUP(C698,Staff!$A$2:$C$11,2,0)</f>
        <v>Emilie</v>
      </c>
      <c r="F698">
        <v>986</v>
      </c>
      <c r="G698" s="6">
        <v>5916</v>
      </c>
      <c r="H698" s="6">
        <f t="shared" si="30"/>
        <v>6</v>
      </c>
      <c r="I698" s="6">
        <v>2711.5</v>
      </c>
      <c r="J698" s="6">
        <f t="shared" si="31"/>
        <v>3204.5</v>
      </c>
      <c r="K698" s="6">
        <f t="shared" si="32"/>
        <v>3.25</v>
      </c>
      <c r="L698" t="s">
        <v>37</v>
      </c>
      <c r="M698" t="str">
        <f>VLOOKUP(L698,' Customers'!$A$2:$C$22,3,0)</f>
        <v>Uganda</v>
      </c>
      <c r="N698" t="str">
        <f>VLOOKUP(Table3[[#This Row],[Customer Code]],' Customers'!$A$2:$E$22,4,0)</f>
        <v>Africa</v>
      </c>
      <c r="O698" t="str">
        <f>VLOOKUP(L698,' Customers'!$A$2:$E$22,5,0)</f>
        <v>Male</v>
      </c>
    </row>
    <row r="699" spans="1:15" x14ac:dyDescent="0.2">
      <c r="A699" s="5">
        <v>43922</v>
      </c>
      <c r="B699" t="s">
        <v>61</v>
      </c>
      <c r="C699" t="s">
        <v>12</v>
      </c>
      <c r="D699" t="s">
        <v>100</v>
      </c>
      <c r="E699" t="str">
        <f>VLOOKUP(C699,Staff!$A$2:$C$11,2,0)</f>
        <v>Mary</v>
      </c>
      <c r="F699">
        <v>606</v>
      </c>
      <c r="G699" s="6">
        <v>3636</v>
      </c>
      <c r="H699" s="6">
        <f t="shared" si="30"/>
        <v>6</v>
      </c>
      <c r="I699" s="6">
        <v>1666.5</v>
      </c>
      <c r="J699" s="6">
        <f t="shared" si="31"/>
        <v>1969.5</v>
      </c>
      <c r="K699" s="6">
        <f t="shared" si="32"/>
        <v>3.25</v>
      </c>
      <c r="L699" t="s">
        <v>39</v>
      </c>
      <c r="M699" t="str">
        <f>VLOOKUP(L699,' Customers'!$A$2:$C$22,3,0)</f>
        <v>Cameroon</v>
      </c>
      <c r="N699" t="str">
        <f>VLOOKUP(Table3[[#This Row],[Customer Code]],' Customers'!$A$2:$E$22,4,0)</f>
        <v>Africa</v>
      </c>
      <c r="O699" t="str">
        <f>VLOOKUP(L699,' Customers'!$A$2:$E$22,5,0)</f>
        <v>Male</v>
      </c>
    </row>
    <row r="700" spans="1:15" x14ac:dyDescent="0.2">
      <c r="A700" s="5">
        <v>44013</v>
      </c>
      <c r="B700" t="s">
        <v>61</v>
      </c>
      <c r="C700" t="s">
        <v>17</v>
      </c>
      <c r="D700" t="s">
        <v>101</v>
      </c>
      <c r="E700" t="str">
        <f>VLOOKUP(C700,Staff!$A$2:$C$11,2,0)</f>
        <v>Rachael</v>
      </c>
      <c r="F700">
        <v>2460</v>
      </c>
      <c r="G700" s="6">
        <v>14760</v>
      </c>
      <c r="H700" s="6">
        <f t="shared" si="30"/>
        <v>6</v>
      </c>
      <c r="I700" s="6">
        <v>6765</v>
      </c>
      <c r="J700" s="6">
        <f t="shared" si="31"/>
        <v>7995</v>
      </c>
      <c r="K700" s="6">
        <f t="shared" si="32"/>
        <v>3.25</v>
      </c>
      <c r="L700" t="s">
        <v>18</v>
      </c>
      <c r="M700" t="str">
        <f>VLOOKUP(L700,' Customers'!$A$2:$C$22,3,0)</f>
        <v>Cameroon</v>
      </c>
      <c r="N700" t="str">
        <f>VLOOKUP(Table3[[#This Row],[Customer Code]],' Customers'!$A$2:$E$22,4,0)</f>
        <v>Africa</v>
      </c>
      <c r="O700" t="str">
        <f>VLOOKUP(L700,' Customers'!$A$2:$E$22,5,0)</f>
        <v>Female</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23F71-33A4-474D-90B8-2A4C158AE782}">
  <dimension ref="A1:A12"/>
  <sheetViews>
    <sheetView zoomScale="150" zoomScaleNormal="150" workbookViewId="0">
      <selection activeCell="A12" sqref="A12"/>
    </sheetView>
  </sheetViews>
  <sheetFormatPr defaultRowHeight="14.25" x14ac:dyDescent="0.2"/>
  <cols>
    <col min="1" max="1" width="60.625" customWidth="1"/>
  </cols>
  <sheetData>
    <row r="1" spans="1:1" x14ac:dyDescent="0.2">
      <c r="A1" t="s">
        <v>68</v>
      </c>
    </row>
    <row r="2" spans="1:1" x14ac:dyDescent="0.2">
      <c r="A2" t="s">
        <v>69</v>
      </c>
    </row>
    <row r="3" spans="1:1" x14ac:dyDescent="0.2">
      <c r="A3" t="s">
        <v>70</v>
      </c>
    </row>
    <row r="4" spans="1:1" x14ac:dyDescent="0.2">
      <c r="A4" t="s">
        <v>71</v>
      </c>
    </row>
    <row r="5" spans="1:1" x14ac:dyDescent="0.2">
      <c r="A5" t="s">
        <v>72</v>
      </c>
    </row>
    <row r="6" spans="1:1" x14ac:dyDescent="0.2">
      <c r="A6" t="s">
        <v>73</v>
      </c>
    </row>
    <row r="9" spans="1:1" x14ac:dyDescent="0.2">
      <c r="A9" t="s">
        <v>95</v>
      </c>
    </row>
    <row r="10" spans="1:1" x14ac:dyDescent="0.2">
      <c r="A10" t="s">
        <v>96</v>
      </c>
    </row>
    <row r="11" spans="1:1" x14ac:dyDescent="0.2">
      <c r="A11" t="s">
        <v>97</v>
      </c>
    </row>
    <row r="12" spans="1:1" x14ac:dyDescent="0.2">
      <c r="A12"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Staff</vt:lpstr>
      <vt:lpstr> Customers</vt:lpstr>
      <vt:lpstr>Pivot 1</vt:lpstr>
      <vt:lpstr>Pivot 2</vt:lpstr>
      <vt:lpstr>Pivot 3</vt:lpstr>
      <vt:lpstr>Pivot 4</vt:lpstr>
      <vt:lpstr>Pivot 5</vt:lpstr>
      <vt:lpstr>Sales</vt:lpstr>
      <vt:lpstr>Requirements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GLC</dc:creator>
  <cp:lastModifiedBy>Tecnology</cp:lastModifiedBy>
  <dcterms:created xsi:type="dcterms:W3CDTF">2023-03-18T11:54:47Z</dcterms:created>
  <dcterms:modified xsi:type="dcterms:W3CDTF">2023-03-27T19:10:59Z</dcterms:modified>
</cp:coreProperties>
</file>