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57D00A66-436B-4436-AA59-F9864AD1AC28}" xr6:coauthVersionLast="41" xr6:coauthVersionMax="41" xr10:uidLastSave="{00000000-0000-0000-0000-000000000000}"/>
  <bookViews>
    <workbookView xWindow="-110" yWindow="-110" windowWidth="18480" windowHeight="11020" tabRatio="997" activeTab="4" xr2:uid="{00000000-000D-0000-FFFF-FFFF00000000}"/>
  </bookViews>
  <sheets>
    <sheet name="Phenotype" sheetId="1" r:id="rId1"/>
    <sheet name="Range.data" sheetId="2" r:id="rId2"/>
    <sheet name="Hist.data" sheetId="9" r:id="rId3"/>
    <sheet name="役立つ式" sheetId="3" r:id="rId4"/>
    <sheet name="Metadata" sheetId="6" r:id="rId5"/>
    <sheet name="Sheet1" sheetId="11" r:id="rId6"/>
    <sheet name="survival" sheetId="4" r:id="rId7"/>
  </sheets>
  <definedNames>
    <definedName name="_xlnm._FilterDatabase" localSheetId="4" hidden="1">Metadata!$A$1:$W$62</definedName>
    <definedName name="_xlnm._FilterDatabase" localSheetId="0" hidden="1">Phenotype!$A$1:$AR$555</definedName>
    <definedName name="_FilterDatabase_0" localSheetId="4">Metadata!$A$1:$W$574</definedName>
    <definedName name="_FilterDatabase_0" localSheetId="0">Phenotype!$A$1:$AR$557</definedName>
    <definedName name="_FilterDatabase_0_0" localSheetId="4">Metadata!$A$1:$W$574</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4" i="6" l="1"/>
  <c r="W551" i="1" l="1"/>
  <c r="W550" i="1"/>
  <c r="W549" i="1"/>
  <c r="W548" i="1"/>
  <c r="W547" i="1"/>
  <c r="W546" i="1"/>
  <c r="W112" i="1"/>
  <c r="W111"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1" i="1"/>
  <c r="W70" i="1"/>
  <c r="W63" i="1"/>
  <c r="W62" i="1"/>
  <c r="W61" i="1"/>
  <c r="W60" i="1"/>
  <c r="W59" i="1"/>
  <c r="W58" i="1"/>
  <c r="W57" i="1"/>
  <c r="W56" i="1"/>
  <c r="W55" i="1"/>
  <c r="W54" i="1"/>
  <c r="W53" i="1"/>
  <c r="W52" i="1"/>
  <c r="W51" i="1"/>
  <c r="W50" i="1"/>
  <c r="W49" i="1"/>
  <c r="W48" i="1"/>
  <c r="W47" i="1"/>
  <c r="W46" i="1"/>
  <c r="W45" i="1"/>
  <c r="W44" i="1"/>
  <c r="W43" i="1"/>
  <c r="W42" i="1"/>
  <c r="W41" i="1"/>
  <c r="W40" i="1"/>
  <c r="W39"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112" i="1"/>
  <c r="T111"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1" i="1"/>
  <c r="T70" i="1"/>
  <c r="T551" i="1"/>
  <c r="T550" i="1"/>
  <c r="T549" i="1"/>
  <c r="T548" i="1"/>
  <c r="T547" i="1"/>
  <c r="T546" i="1"/>
  <c r="N551" i="1"/>
  <c r="N550" i="1"/>
  <c r="N549" i="1"/>
  <c r="N548" i="1"/>
  <c r="N547" i="1"/>
  <c r="N546" i="1"/>
  <c r="N111"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112" i="1"/>
  <c r="Q551" i="1"/>
  <c r="Q550" i="1"/>
  <c r="Q549" i="1"/>
  <c r="Q548" i="1"/>
  <c r="Q547" i="1"/>
  <c r="Q546" i="1"/>
  <c r="Q497" i="1"/>
  <c r="Q496" i="1"/>
  <c r="Q495" i="1"/>
  <c r="Q494" i="1"/>
  <c r="Q112" i="1"/>
  <c r="Q111" i="1"/>
  <c r="Q102" i="1"/>
  <c r="Q101" i="1"/>
  <c r="Q100" i="1"/>
  <c r="Q99" i="1"/>
  <c r="Q98" i="1"/>
  <c r="Q97" i="1"/>
  <c r="Q96" i="1"/>
  <c r="Q95" i="1"/>
  <c r="Q94" i="1"/>
  <c r="Q93" i="1"/>
  <c r="Q92" i="1"/>
  <c r="Q91" i="1"/>
  <c r="Q90" i="1"/>
  <c r="Q89" i="1"/>
  <c r="Q88" i="1"/>
  <c r="Q87" i="1"/>
  <c r="Q86" i="1"/>
  <c r="Q85" i="1"/>
  <c r="Q84" i="1"/>
  <c r="Q83" i="1"/>
  <c r="Q82" i="1"/>
  <c r="Q81" i="1"/>
  <c r="Q80" i="1"/>
  <c r="Q79" i="1"/>
  <c r="Q78" i="1"/>
  <c r="Q76" i="1"/>
  <c r="Q75" i="1"/>
  <c r="Q71" i="1"/>
  <c r="Q70" i="1"/>
  <c r="Q69" i="1"/>
  <c r="Q68" i="1"/>
  <c r="Q67" i="1"/>
  <c r="Q66" i="1"/>
  <c r="Q65" i="1"/>
  <c r="Q64" i="1"/>
  <c r="Q63" i="1"/>
  <c r="Q62" i="1"/>
  <c r="Q61" i="1"/>
  <c r="Q60" i="1"/>
  <c r="Q59" i="1"/>
  <c r="Q58" i="1"/>
  <c r="Q57" i="1"/>
  <c r="Q56" i="1"/>
  <c r="Q55" i="1"/>
  <c r="Q54" i="1"/>
  <c r="Q53" i="1"/>
  <c r="Q52" i="1"/>
  <c r="Q51" i="1"/>
  <c r="Q50" i="1"/>
  <c r="Q49" i="1"/>
  <c r="Q48" i="1"/>
  <c r="Q47" i="1"/>
  <c r="Q46" i="1"/>
  <c r="Q45" i="1"/>
  <c r="Q77" i="1"/>
  <c r="I555" i="1" l="1"/>
  <c r="C13" i="6" l="1"/>
  <c r="D13" i="6" s="1"/>
  <c r="I554" i="1"/>
  <c r="R45" i="6" l="1"/>
  <c r="Q45" i="6"/>
  <c r="C45" i="6"/>
  <c r="R44" i="6"/>
  <c r="Q44" i="6"/>
  <c r="C44" i="6"/>
  <c r="R14" i="6"/>
  <c r="Q14" i="6"/>
  <c r="C14" i="6"/>
  <c r="R62" i="6"/>
  <c r="Q62" i="6"/>
  <c r="C62" i="6"/>
  <c r="R49" i="6"/>
  <c r="Q49" i="6"/>
  <c r="C49" i="6"/>
  <c r="R54" i="6"/>
  <c r="Q54" i="6"/>
  <c r="C54" i="6"/>
  <c r="R55" i="6"/>
  <c r="Q55" i="6"/>
  <c r="C55" i="6"/>
  <c r="R35" i="6"/>
  <c r="Q35" i="6"/>
  <c r="C35" i="6"/>
  <c r="R11" i="6"/>
  <c r="Q11" i="6"/>
  <c r="C11" i="6"/>
  <c r="R12" i="6"/>
  <c r="Q12" i="6"/>
  <c r="C12" i="6"/>
  <c r="R9" i="6"/>
  <c r="Q9" i="6"/>
  <c r="C9" i="6"/>
  <c r="R60" i="6"/>
  <c r="Q60" i="6"/>
  <c r="C60" i="6"/>
  <c r="C28" i="6"/>
  <c r="D28" i="6" s="1"/>
  <c r="Q28" i="6"/>
  <c r="R28" i="6"/>
  <c r="C29" i="6"/>
  <c r="D29" i="6" s="1"/>
  <c r="Q29" i="6"/>
  <c r="R29" i="6"/>
  <c r="R48" i="6"/>
  <c r="Q48" i="6"/>
  <c r="C48" i="6"/>
  <c r="R57" i="6"/>
  <c r="Q57" i="6"/>
  <c r="C57" i="6"/>
  <c r="R7" i="6"/>
  <c r="Q7" i="6"/>
  <c r="C7" i="6"/>
  <c r="R3" i="6"/>
  <c r="Q3" i="6"/>
  <c r="C3" i="6"/>
  <c r="R56" i="6"/>
  <c r="Q56" i="6"/>
  <c r="C56" i="6"/>
  <c r="C53" i="6"/>
  <c r="D53" i="6" s="1"/>
  <c r="R51" i="6"/>
  <c r="Q51" i="6"/>
  <c r="C51" i="6"/>
  <c r="R47" i="6"/>
  <c r="Q47" i="6"/>
  <c r="C47"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3" i="6"/>
  <c r="Q43" i="6"/>
  <c r="C43" i="6"/>
  <c r="R40" i="6"/>
  <c r="Q40" i="6"/>
  <c r="C40" i="6"/>
  <c r="R21" i="6"/>
  <c r="Q21" i="6"/>
  <c r="C21" i="6"/>
  <c r="D21" i="6" s="1"/>
  <c r="R22" i="6"/>
  <c r="Q22" i="6"/>
  <c r="C22" i="6"/>
  <c r="D22" i="6" s="1"/>
  <c r="R23" i="6"/>
  <c r="Q23" i="6"/>
  <c r="C23" i="6"/>
  <c r="D23" i="6" s="1"/>
  <c r="R26" i="6"/>
  <c r="C26" i="6"/>
  <c r="D26" i="6" s="1"/>
  <c r="R46" i="6"/>
  <c r="Q46" i="6"/>
  <c r="C46" i="6"/>
  <c r="R58" i="6"/>
  <c r="Q58" i="6"/>
  <c r="C58" i="6"/>
  <c r="D58" i="6" s="1"/>
  <c r="R38" i="6"/>
  <c r="Q38" i="6"/>
  <c r="C38" i="6"/>
  <c r="D38" i="6" s="1"/>
  <c r="R37" i="6"/>
  <c r="Q37" i="6"/>
  <c r="C37" i="6"/>
  <c r="D37" i="6" s="1"/>
  <c r="R59" i="6"/>
  <c r="Q59" i="6"/>
  <c r="C59" i="6"/>
  <c r="D59" i="6" s="1"/>
  <c r="R15" i="6"/>
  <c r="Q15" i="6"/>
  <c r="C15" i="6"/>
  <c r="D15" i="6" s="1"/>
  <c r="Q8" i="6"/>
  <c r="C8" i="6"/>
  <c r="D8" i="6" s="1"/>
  <c r="R53" i="6"/>
  <c r="Q53" i="6"/>
  <c r="R42" i="6"/>
  <c r="Q42" i="6"/>
  <c r="C42" i="6"/>
  <c r="D42" i="6" s="1"/>
  <c r="R34" i="6"/>
  <c r="Q34" i="6"/>
  <c r="C34" i="6"/>
  <c r="R41" i="6"/>
  <c r="Q41" i="6"/>
  <c r="C41" i="6"/>
  <c r="D41" i="6" s="1"/>
  <c r="R52" i="6"/>
  <c r="Q52" i="6"/>
  <c r="C52" i="6"/>
  <c r="R36" i="6"/>
  <c r="Q36" i="6"/>
  <c r="C36" i="6"/>
  <c r="R10" i="6"/>
  <c r="Q10" i="6"/>
  <c r="C10" i="6"/>
  <c r="R61" i="6"/>
  <c r="Q61" i="6"/>
  <c r="C61" i="6"/>
  <c r="R24" i="6"/>
  <c r="Q24" i="6"/>
  <c r="C24" i="6"/>
  <c r="D24" i="6" s="1"/>
  <c r="R50" i="6"/>
  <c r="Q50" i="6"/>
  <c r="C50" i="6"/>
  <c r="R39" i="6"/>
  <c r="Q39" i="6"/>
  <c r="C39" i="6"/>
  <c r="D39"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T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V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39"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2"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4"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0"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3"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<sst xmlns="http://schemas.openxmlformats.org/spreadsheetml/2006/main" count="9001" uniqueCount="787">
  <si>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</si>
  <si>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</si>
  <si>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</si>
  <si>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</si>
  <si>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</si>
  <si>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</si>
  <si>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</si>
  <si>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</si>
  <si>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</si>
  <si>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</si>
  <si>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</si>
  <si>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</si>
  <si>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</si>
  <si>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</si>
  <si>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</si>
  <si>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</si>
  <si>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</si>
  <si>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</si>
  <si>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</si>
  <si>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</si>
  <si>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</si>
  <si>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</si>
  <si>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</si>
  <si>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</si>
  <si>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</si>
  <si>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</si>
  <si>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</si>
  <si>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</si>
  <si>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</si>
  <si>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</si>
  <si>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</si>
  <si>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</si>
  <si>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</si>
  <si>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</si>
  <si>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</si>
  <si>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</si>
  <si>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</si>
  <si>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</si>
  <si>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</si>
  <si>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</si>
  <si>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</si>
  <si>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</si>
  <si>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</si>
  <si>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</si>
  <si>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</si>
  <si>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</si>
  <si>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</si>
  <si>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</si>
  <si>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</si>
  <si>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</si>
  <si>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</si>
  <si>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</si>
  <si>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</si>
  <si>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</si>
  <si>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</si>
  <si>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</si>
  <si>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</si>
  <si>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</si>
  <si>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</si>
  <si>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</si>
  <si>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</si>
  <si>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</si>
  <si>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</si>
  <si>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</si>
  <si>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</si>
  <si>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</si>
  <si>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</si>
  <si>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</si>
  <si>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</si>
  <si>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</si>
  <si>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</si>
  <si>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</si>
  <si>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</si>
  <si>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</si>
  <si>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</si>
  <si>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</si>
  <si>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</si>
  <si>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</si>
  <si>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</si>
  <si>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</si>
  <si>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</si>
  <si>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</si>
  <si>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</si>
  <si>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</si>
  <si>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</si>
  <si>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</si>
  <si>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</si>
  <si>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</si>
  <si>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</si>
  <si>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</si>
  <si>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</si>
  <si>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</si>
  <si>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</si>
  <si>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</si>
  <si>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</si>
  <si>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</si>
  <si>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</si>
  <si>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</si>
  <si>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</si>
  <si>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</si>
  <si>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</si>
  <si>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</si>
  <si>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</si>
  <si>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</si>
  <si>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</si>
  <si>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</si>
  <si>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</si>
  <si>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</si>
  <si>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</si>
  <si>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</si>
  <si>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</si>
  <si>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</si>
  <si>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</si>
  <si>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</si>
  <si>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</si>
  <si>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</si>
  <si>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</si>
  <si>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</si>
  <si>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</si>
  <si>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</si>
  <si>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</si>
  <si>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</si>
  <si>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</si>
  <si>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</si>
  <si>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</si>
  <si>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</si>
  <si>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</si>
  <si>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</si>
  <si>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</si>
  <si>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</si>
  <si>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</si>
  <si>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</si>
  <si>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</si>
  <si>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</si>
  <si>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</si>
  <si>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</si>
  <si>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</si>
  <si>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</si>
  <si>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</si>
  <si>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</si>
  <si>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</si>
  <si>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</si>
  <si>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</si>
  <si>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</si>
  <si>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</si>
  <si>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</si>
  <si>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</si>
  <si>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</si>
  <si>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</si>
  <si>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</si>
  <si>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</si>
  <si>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</si>
  <si>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</si>
  <si>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</si>
  <si>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</si>
  <si>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</si>
  <si>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</si>
  <si>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</si>
  <si>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</si>
  <si>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</si>
  <si>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</si>
  <si>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</si>
  <si>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</si>
  <si>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</si>
  <si>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</si>
  <si>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</si>
  <si>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</si>
  <si>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</si>
  <si>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</si>
  <si>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</si>
  <si>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</si>
  <si>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</si>
  <si>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</si>
  <si>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</si>
  <si>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</si>
  <si>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</si>
  <si>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</si>
  <si>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</si>
  <si>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</si>
  <si>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</si>
  <si>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</si>
  <si>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</si>
  <si>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</si>
  <si>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</si>
  <si>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</si>
  <si>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</si>
  <si>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</si>
  <si>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</si>
  <si>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</si>
  <si>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</si>
  <si>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</si>
  <si>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</si>
  <si>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</si>
  <si>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</si>
  <si>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</si>
  <si>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</si>
  <si>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</si>
  <si>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</si>
  <si>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</si>
  <si>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</si>
  <si>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</si>
  <si>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</si>
  <si>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</si>
  <si>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</si>
  <si>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</si>
  <si>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</si>
  <si>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</si>
  <si>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</si>
  <si>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</si>
  <si>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</si>
  <si>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</si>
  <si>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</si>
  <si>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</si>
  <si>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</si>
  <si>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</si>
  <si>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</si>
  <si>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</si>
  <si>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</si>
  <si>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</si>
  <si>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</si>
  <si>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</si>
  <si>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</si>
  <si>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</si>
  <si>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</si>
  <si>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</si>
  <si>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</si>
  <si>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</si>
  <si>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</si>
  <si>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</si>
  <si>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</si>
  <si>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</si>
  <si>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</si>
  <si>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</si>
  <si>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</si>
  <si>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</si>
  <si>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</si>
  <si>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</si>
  <si>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</si>
  <si>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</si>
  <si>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</si>
  <si>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</si>
  <si>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</si>
  <si>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</si>
  <si>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</si>
  <si>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</si>
  <si>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</si>
  <si>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</si>
  <si>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</si>
  <si>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</si>
  <si>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</si>
  <si>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</si>
  <si>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</si>
  <si>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</si>
  <si>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</si>
  <si>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</si>
  <si>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</si>
  <si>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</si>
  <si>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</si>
  <si>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</si>
  <si>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</si>
  <si>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</si>
  <si>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</si>
  <si>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</si>
  <si>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</si>
  <si>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</si>
  <si>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</si>
  <si>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</si>
  <si>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</si>
  <si>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</si>
  <si>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</si>
  <si>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</si>
  <si>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</si>
  <si>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</si>
  <si>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</si>
  <si>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</si>
  <si>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</si>
  <si>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</si>
  <si>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</si>
  <si>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</si>
  <si>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</si>
  <si>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</si>
  <si>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</si>
  <si>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</si>
  <si>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</si>
  <si>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</si>
  <si>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</si>
  <si>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</si>
  <si>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</si>
  <si>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</si>
  <si>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</si>
  <si>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</si>
  <si>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</si>
  <si>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</si>
  <si>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</si>
  <si>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</si>
  <si>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</si>
  <si>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</si>
  <si>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</si>
  <si>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</si>
  <si>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</si>
  <si>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</si>
  <si>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</si>
  <si>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</si>
  <si>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</si>
  <si>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</si>
  <si>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</si>
  <si>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</si>
  <si>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</si>
  <si>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</si>
  <si>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</si>
  <si>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</si>
  <si>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</si>
  <si>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</si>
  <si>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</si>
  <si>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</si>
  <si>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</si>
  <si>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</si>
  <si>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</si>
  <si>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</si>
  <si>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</si>
  <si>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</si>
  <si>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</si>
  <si>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</si>
  <si>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</si>
  <si>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</si>
  <si>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</si>
  <si>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</si>
  <si>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</si>
  <si>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</si>
  <si>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</si>
  <si>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</si>
  <si>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</si>
  <si>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</si>
  <si>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</si>
  <si>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</si>
  <si>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</si>
  <si>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</si>
  <si>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</si>
  <si>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</si>
  <si>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</si>
  <si>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</si>
  <si>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</si>
  <si>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</si>
  <si>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</si>
  <si>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</si>
  <si>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</si>
  <si>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</si>
  <si>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</si>
  <si>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</si>
  <si>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</si>
  <si>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</si>
  <si>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</si>
  <si>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</si>
  <si>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</si>
  <si>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</si>
  <si>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</si>
  <si>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</si>
  <si>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</si>
  <si>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</si>
  <si>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</si>
  <si>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</si>
  <si>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</si>
  <si>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</si>
  <si>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</si>
  <si>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</si>
  <si>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</si>
  <si>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</si>
  <si>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</si>
  <si>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</si>
  <si>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</si>
  <si>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</si>
  <si>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</si>
  <si>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</si>
  <si>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</si>
  <si>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</si>
  <si>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</si>
  <si>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</si>
  <si>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</si>
  <si>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</si>
  <si>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</si>
  <si>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</si>
  <si>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</si>
  <si>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</si>
  <si>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</si>
  <si>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</si>
  <si>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</si>
  <si>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</si>
  <si>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</si>
  <si>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</si>
  <si>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</si>
  <si>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</si>
  <si>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</si>
  <si>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</si>
  <si>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</si>
  <si>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</si>
  <si>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</si>
  <si>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</si>
  <si>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</si>
  <si>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</si>
  <si>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</si>
  <si>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</si>
  <si>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</si>
  <si>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</si>
  <si>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</si>
  <si>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</si>
  <si>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</si>
  <si>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</si>
  <si>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</si>
  <si>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</si>
  <si>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</si>
  <si>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</si>
  <si>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</si>
  <si>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</si>
  <si>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</si>
  <si>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</si>
  <si>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</si>
  <si>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</si>
  <si>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</si>
  <si>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</si>
  <si>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</si>
  <si>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</si>
  <si>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</si>
  <si>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</si>
  <si>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</si>
  <si>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</si>
  <si>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</si>
  <si>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</si>
  <si>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</si>
  <si>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</si>
  <si>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</si>
  <si>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</si>
  <si>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</si>
  <si>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</si>
  <si>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</si>
  <si>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</si>
  <si>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</si>
  <si>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</si>
  <si>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</si>
  <si>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</si>
  <si>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</si>
  <si>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</si>
  <si>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</si>
  <si>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</si>
  <si>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</si>
  <si>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</si>
  <si>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</si>
  <si>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</si>
  <si>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</si>
  <si>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</si>
  <si>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</si>
  <si>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</si>
  <si>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</si>
  <si>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</si>
  <si>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</si>
  <si>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</si>
  <si>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</si>
  <si>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</si>
  <si>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</si>
  <si>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</si>
  <si>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</si>
  <si>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</si>
  <si>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</si>
  <si>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</si>
  <si>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</si>
  <si>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</si>
  <si>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</si>
  <si>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</si>
  <si>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</si>
  <si>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</si>
  <si>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</si>
  <si>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</si>
  <si>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</si>
  <si>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</si>
  <si>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</si>
  <si>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</si>
  <si>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</si>
  <si>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</si>
  <si>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</si>
  <si>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</si>
  <si>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</si>
  <si>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</si>
  <si>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</si>
  <si>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</si>
  <si>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</si>
  <si>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</si>
  <si>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</si>
  <si>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</si>
  <si>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</si>
  <si>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</si>
  <si>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</si>
  <si>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</si>
  <si>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</si>
  <si>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</si>
  <si>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</si>
  <si>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</si>
  <si>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</si>
  <si>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</si>
  <si>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</si>
  <si>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</si>
  <si>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</si>
  <si>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</si>
  <si>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</si>
  <si>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</si>
  <si>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</si>
  <si>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</si>
  <si>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</si>
  <si>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</si>
  <si>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</si>
  <si>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</si>
  <si>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</si>
  <si>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</si>
  <si>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</si>
  <si>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</si>
  <si>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</si>
  <si>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</si>
  <si>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</si>
  <si>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</si>
  <si>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</si>
  <si>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</si>
  <si>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</si>
  <si>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</si>
  <si>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</si>
  <si>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</si>
  <si>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</si>
  <si>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</si>
  <si>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</si>
  <si>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</si>
  <si>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</si>
  <si>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</si>
  <si>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</si>
  <si>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</si>
  <si>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</si>
  <si>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</si>
  <si>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</si>
  <si>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</si>
  <si>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</si>
  <si>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</si>
  <si>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</si>
  <si>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</si>
  <si>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</si>
  <si>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</si>
  <si>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</si>
  <si>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</si>
  <si>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</si>
  <si>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</si>
  <si>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</si>
  <si>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</si>
  <si>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</si>
  <si>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</si>
  <si>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</si>
  <si>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</si>
  <si>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</si>
  <si>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</si>
  <si>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</si>
  <si>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</si>
  <si>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</si>
  <si>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</si>
  <si>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</si>
  <si>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</si>
  <si>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</si>
  <si>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</si>
  <si>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</si>
  <si>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</si>
  <si>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</si>
  <si>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</si>
  <si>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</si>
  <si>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</si>
  <si>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</si>
  <si>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</si>
  <si>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</si>
  <si>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</si>
  <si>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</si>
  <si>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</si>
  <si>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</si>
  <si>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</si>
  <si>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</si>
  <si>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</si>
  <si>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</si>
  <si>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</si>
  <si>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</si>
  <si>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</si>
  <si>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</si>
  <si>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</si>
  <si>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</si>
  <si>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</si>
  <si>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</si>
  <si>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</si>
  <si>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</si>
  <si>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</si>
  <si>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</si>
  <si>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</si>
  <si>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</si>
  <si>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</si>
  <si>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</si>
  <si>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</si>
  <si>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</si>
  <si>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</si>
  <si>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</si>
  <si>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</si>
  <si>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</si>
  <si>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</si>
  <si>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</si>
  <si>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</si>
  <si>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</si>
  <si>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</si>
  <si>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</si>
  <si>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</si>
  <si>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</si>
  <si>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</si>
  <si>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</si>
  <si>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</si>
  <si>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</si>
  <si>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</si>
  <si>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</si>
  <si>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</si>
  <si>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</si>
  <si>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</si>
  <si>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</si>
  <si>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</si>
  <si>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</si>
  <si>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</si>
  <si>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</si>
  <si>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</si>
  <si>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</si>
  <si>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</si>
  <si>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</si>
  <si>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</si>
  <si>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</si>
  <si>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</si>
  <si>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</si>
  <si>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</si>
  <si>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</si>
  <si>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</si>
  <si>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</si>
  <si>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</si>
  <si>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</si>
  <si>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</si>
  <si>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</si>
  <si>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</si>
  <si>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</si>
  <si>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</si>
  <si>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</si>
  <si>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</si>
  <si>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</si>
  <si>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</si>
  <si>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</si>
  <si>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</si>
  <si>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</si>
  <si>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</si>
  <si>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</si>
  <si>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</si>
  <si>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</si>
  <si>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</si>
  <si>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</si>
  <si>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</si>
  <si>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</si>
  <si>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</si>
  <si>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</si>
  <si>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</si>
  <si>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</si>
  <si>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</si>
  <si>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</si>
  <si>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</si>
  <si>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</si>
  <si>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</si>
  <si>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</si>
  <si>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</si>
  <si>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</si>
  <si>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</si>
  <si>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</si>
  <si>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</si>
  <si>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</si>
  <si>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</si>
  <si>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</si>
  <si>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</si>
  <si>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</si>
  <si>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</si>
  <si>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</si>
  <si>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</si>
  <si>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</si>
  <si>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</si>
  <si>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</si>
  <si>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</si>
  <si>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</si>
  <si>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</si>
  <si>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</si>
  <si>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</si>
  <si>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</si>
  <si>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</si>
  <si>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</si>
  <si>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</si>
  <si>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</si>
  <si>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</si>
  <si>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</si>
  <si>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</si>
  <si>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</si>
  <si>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</si>
  <si>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</si>
  <si>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</si>
  <si>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</si>
  <si>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</si>
  <si>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</si>
  <si>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</si>
  <si>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</si>
  <si>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</si>
  <si>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</si>
  <si>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</si>
  <si>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</si>
  <si>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</si>
  <si>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</si>
  <si>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</si>
  <si>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</si>
  <si>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</si>
  <si>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</si>
  <si>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</si>
  <si>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BGxSPD(wildtype)</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</si>
  <si>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</si>
  <si>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</si>
  <si>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</si>
  <si>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</si>
  <si>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</si>
  <si>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</si>
  <si>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</si>
  <si>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</si>
  <si>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</si>
  <si>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</si>
  <si>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</si>
  <si>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</si>
  <si>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</si>
  <si>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</si>
  <si>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</si>
  <si>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</si>
  <si>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</si>
  <si>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</si>
  <si>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</si>
  <si>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</si>
  <si>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</si>
  <si>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</si>
  <si>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</si>
  <si>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</si>
  <si>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</si>
  <si>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</si>
  <si>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</si>
  <si>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</si>
  <si>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</si>
  <si>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</si>
  <si>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</si>
  <si>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</si>
  <si>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</si>
  <si>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</si>
  <si>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</si>
  <si>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</si>
  <si>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</si>
  <si>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</si>
  <si>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</si>
  <si>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</si>
  <si>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</si>
  <si>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</si>
  <si>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</si>
  <si>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</si>
  <si>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</si>
  <si>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</si>
  <si>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</si>
  <si>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</si>
  <si>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</si>
  <si>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</si>
  <si>
    <t>Hyla_chrysoscelis</t>
    <phoneticPr fontId="3"/>
  </si>
  <si>
    <t>Laupala_kohalensis</t>
    <phoneticPr fontId="3"/>
  </si>
  <si>
    <t>Laupala_paranigra</t>
    <phoneticPr fontId="3"/>
  </si>
  <si>
    <t>Carabus_iwawakianus</t>
  </si>
  <si>
    <t>Carabus_maiyasanus</t>
  </si>
  <si>
    <t>taxa</t>
  </si>
  <si>
    <t>Coleoptera</t>
  </si>
  <si>
    <t>Bird</t>
  </si>
  <si>
    <t>Amphibian</t>
  </si>
  <si>
    <t>Mammal</t>
  </si>
  <si>
    <t>Pix</t>
    <phoneticPr fontId="3"/>
  </si>
  <si>
    <t>+</t>
    <phoneticPr fontId="3"/>
  </si>
  <si>
    <t>Coturnix_japonica</t>
    <phoneticPr fontId="3"/>
  </si>
  <si>
    <t>Coturnix_coturnix_coturnix</t>
    <phoneticPr fontId="3"/>
  </si>
  <si>
    <t>Agrotis_ipsilon</t>
    <phoneticPr fontId="3"/>
  </si>
  <si>
    <t>Chrysoperla_plorabunda</t>
    <phoneticPr fontId="3"/>
  </si>
  <si>
    <t>Not exact species</t>
    <phoneticPr fontId="3"/>
  </si>
  <si>
    <t>https://www.google.com/search?q=%22Spodoptera+latifascia%22&amp;as_st=y&amp;hl=ja&amp;tbm=isch&amp;sxsrf=ACYBGNT7-JU3t6GTD47qmZiCYXbjc8KD_Q:1574752958941&amp;tbas=0&amp;source=lnt&amp;sa=X&amp;ved=0ahUKEwjz3Of1q4fmAhWCheYKHd_wAroQpwUIJA&amp;biw=1047&amp;bih=546&amp;dpr=1.75#imgrc=_</t>
    <phoneticPr fontId="3"/>
  </si>
  <si>
    <t>No pix</t>
    <phoneticPr fontId="3"/>
  </si>
  <si>
    <t>Ask author</t>
    <phoneticPr fontId="3"/>
  </si>
  <si>
    <t>Coturnix_coturnix_coturnix_Coturnix_japonica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</si>
</sst>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4">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
      <u/>
      <sz val="10"/>
      <color theme="10"/>
      <name val="游ゴシック"/>
      <family val="2"/>
      <charset val="128"/>
    </font>
  </fonts>
  <fills count="12">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34998626667073579"/>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6">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xf numFmtId="0" fontId="5" fillId="11" borderId="0" xfId="0" applyFont="1" applyFill="1">
      <alignment vertical="center"/>
    </xf>
    <xf numFmtId="0" fontId="5" fillId="11" borderId="0" xfId="0" quotePrefix="1" applyFont="1" applyFill="1">
      <alignment vertical="center"/>
    </xf>
    <xf numFmtId="0" fontId="13"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V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39" dT="2019-11-04T00:29:52.28" personId="{B3DB4368-CD75-4062-94F4-17B0BAAB66FC}" id="{296CA4D3-A9F7-4277-A0EC-05DBB6EFABA6}">
    <text>2 (sympatry)</text>
  </threadedComment>
  <threadedComment ref="E42" dT="2019-11-04T00:29:52.28" personId="{B3DB4368-CD75-4062-94F4-17B0BAAB66FC}" id="{599A6B64-88C8-4349-8995-89BC0F051572}">
    <text>2 (sympatry)</text>
  </threadedComment>
  <threadedComment ref="E44" dT="2019-11-04T00:29:52.28" personId="{B3DB4368-CD75-4062-94F4-17B0BAAB66FC}" id="{9CF88B50-4183-4E8C-8D77-FF54C9731FDF}">
    <text>2 (sympatry)</text>
  </threadedComment>
  <threadedComment ref="A50" dT="2019-10-01T11:21:36.54" personId="{B3DB4368-CD75-4062-94F4-17B0BAAB66FC}" id="{89D7950B-2D19-4B7D-A176-0FEF1314236F}">
    <text>222 bp available</text>
  </threadedComment>
  <threadedComment ref="E53"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22Spodoptera+latifascia%22&amp;as_st=y&amp;hl=ja&amp;tbm=isch&amp;sxsrf=ACYBGNT7-JU3t6GTD47qmZiCYXbjc8KD_Q:1574752958941&amp;tbas=0&amp;source=lnt&amp;sa=X&amp;ved=0ahUKEwjz3Of1q4fmAhWCheYKHd_wAroQpwUIJA&amp;biw=1047&amp;bih=546&amp;dpr=1.75"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zoomScale="90" zoomScaleNormal="115" workbookViewId="0">
      <pane xSplit="3" ySplit="1" topLeftCell="D68" activePane="bottomRight" state="frozen"/>
      <selection pane="topRight" activeCell="D1" sqref="D1"/>
      <selection pane="bottomLeft" activeCell="A2" sqref="A2"/>
      <selection pane="bottomRight" activeCell="G75" sqref="G75"/>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711</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714</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743</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743</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743</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743</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743</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743</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713</v>
      </c>
      <c r="E8" s="20" t="s">
        <v>35</v>
      </c>
      <c r="F8" s="20" t="s">
        <v>36</v>
      </c>
      <c r="G8" s="32" t="s">
        <v>667</v>
      </c>
      <c r="H8" s="32" t="s">
        <v>607</v>
      </c>
      <c r="I8" s="32" t="str">
        <f t="shared" si="0"/>
        <v>Chorthippus_parallelus_erythropus_Chorthippus_parallelus_parallelus</v>
      </c>
      <c r="J8" s="32"/>
      <c r="K8" s="32" t="s">
        <v>743</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743</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743</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743</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743</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743</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743</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743</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743</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743</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743</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743</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743</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743</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743</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743</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743</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743</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743</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743</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743</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744</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744</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744</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744</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744</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744</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744</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744</v>
      </c>
      <c r="L36" s="28" t="s">
        <v>62</v>
      </c>
      <c r="M36" s="20" t="s">
        <v>26</v>
      </c>
      <c r="N36" s="20" t="str">
        <f t="shared" ref="N36:N71" si="2">IFERROR(O36*SQRT(AG36),"NA")</f>
        <v>NA</v>
      </c>
      <c r="O36" s="28" t="s">
        <v>26</v>
      </c>
      <c r="P36" s="20">
        <v>7651</v>
      </c>
      <c r="Q36" s="20"/>
      <c r="R36" s="28">
        <v>118</v>
      </c>
      <c r="S36" s="20" t="s">
        <v>26</v>
      </c>
      <c r="T36" s="20" t="str">
        <f t="shared" ref="T36:T63" si="3">IFERROR(U36*SQRT(AI36),"NA")</f>
        <v>NA</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744</v>
      </c>
      <c r="L37" s="28" t="s">
        <v>63</v>
      </c>
      <c r="M37" s="20" t="s">
        <v>26</v>
      </c>
      <c r="N37" s="20" t="str">
        <f t="shared" si="2"/>
        <v>NA</v>
      </c>
      <c r="O37" s="28" t="s">
        <v>26</v>
      </c>
      <c r="P37" s="20">
        <v>1437</v>
      </c>
      <c r="Q37" s="20"/>
      <c r="R37" s="28">
        <v>6</v>
      </c>
      <c r="S37" s="20" t="s">
        <v>26</v>
      </c>
      <c r="T37" s="20" t="str">
        <f t="shared" si="3"/>
        <v>NA</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744</v>
      </c>
      <c r="L38" s="28" t="s">
        <v>64</v>
      </c>
      <c r="M38" s="20" t="s">
        <v>26</v>
      </c>
      <c r="N38" s="20" t="str">
        <f t="shared" si="2"/>
        <v>NA</v>
      </c>
      <c r="O38" s="28" t="s">
        <v>26</v>
      </c>
      <c r="P38" s="20">
        <v>5.3250000000000002</v>
      </c>
      <c r="Q38" s="20"/>
      <c r="R38" s="28">
        <v>7.9000000000000001E-2</v>
      </c>
      <c r="S38" s="20" t="s">
        <v>26</v>
      </c>
      <c r="T38" s="20" t="str">
        <f t="shared" si="3"/>
        <v>NA</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744</v>
      </c>
      <c r="L39" s="28" t="s">
        <v>62</v>
      </c>
      <c r="M39" s="20" t="s">
        <v>26</v>
      </c>
      <c r="N39" s="20" t="str">
        <f t="shared" si="2"/>
        <v>NA</v>
      </c>
      <c r="O39" s="28" t="s">
        <v>26</v>
      </c>
      <c r="P39" s="20">
        <v>5186</v>
      </c>
      <c r="Q39" s="20"/>
      <c r="R39" s="28">
        <v>52</v>
      </c>
      <c r="S39" s="20" t="s">
        <v>26</v>
      </c>
      <c r="T39" s="20" t="str">
        <f t="shared" si="3"/>
        <v>NA</v>
      </c>
      <c r="U39" s="28" t="s">
        <v>26</v>
      </c>
      <c r="V39" s="20">
        <v>11501</v>
      </c>
      <c r="W39" s="20">
        <f t="shared" ref="W39:W63" si="4">IFERROR(X39*SQRT(AJ39),"NA")</f>
        <v>650</v>
      </c>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744</v>
      </c>
      <c r="L40" s="28" t="s">
        <v>63</v>
      </c>
      <c r="M40" s="20" t="s">
        <v>26</v>
      </c>
      <c r="N40" s="20" t="str">
        <f t="shared" si="2"/>
        <v>NA</v>
      </c>
      <c r="O40" s="28" t="s">
        <v>26</v>
      </c>
      <c r="P40" s="20">
        <v>1246</v>
      </c>
      <c r="Q40" s="20"/>
      <c r="R40" s="28">
        <v>6</v>
      </c>
      <c r="S40" s="20" t="s">
        <v>26</v>
      </c>
      <c r="T40" s="20" t="str">
        <f t="shared" si="3"/>
        <v>NA</v>
      </c>
      <c r="U40" s="28" t="s">
        <v>26</v>
      </c>
      <c r="V40" s="20">
        <v>1223</v>
      </c>
      <c r="W40" s="20">
        <f t="shared" si="4"/>
        <v>15</v>
      </c>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744</v>
      </c>
      <c r="L41" s="28" t="s">
        <v>64</v>
      </c>
      <c r="M41" s="20" t="s">
        <v>26</v>
      </c>
      <c r="N41" s="20" t="str">
        <f t="shared" si="2"/>
        <v>NA</v>
      </c>
      <c r="O41" s="28" t="s">
        <v>26</v>
      </c>
      <c r="P41" s="20">
        <v>4.1630000000000003</v>
      </c>
      <c r="Q41" s="20"/>
      <c r="R41" s="28">
        <v>5.2999999999999999E-2</v>
      </c>
      <c r="S41" s="20" t="s">
        <v>26</v>
      </c>
      <c r="T41" s="20" t="str">
        <f t="shared" si="3"/>
        <v>NA</v>
      </c>
      <c r="U41" s="28" t="s">
        <v>26</v>
      </c>
      <c r="V41" s="20">
        <v>9.4030000000000005</v>
      </c>
      <c r="W41" s="20">
        <f t="shared" si="4"/>
        <v>0.49</v>
      </c>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744</v>
      </c>
      <c r="L42" s="28" t="s">
        <v>62</v>
      </c>
      <c r="M42" s="20" t="s">
        <v>26</v>
      </c>
      <c r="N42" s="20" t="str">
        <f t="shared" si="2"/>
        <v>NA</v>
      </c>
      <c r="O42" s="28" t="s">
        <v>26</v>
      </c>
      <c r="P42" s="20">
        <v>5053</v>
      </c>
      <c r="Q42" s="20"/>
      <c r="R42" s="28">
        <v>83</v>
      </c>
      <c r="S42" s="20" t="s">
        <v>26</v>
      </c>
      <c r="T42" s="20" t="str">
        <f t="shared" si="3"/>
        <v>NA</v>
      </c>
      <c r="U42" s="28" t="s">
        <v>26</v>
      </c>
      <c r="V42" s="20">
        <v>11501</v>
      </c>
      <c r="W42" s="20">
        <f t="shared" si="4"/>
        <v>650</v>
      </c>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744</v>
      </c>
      <c r="L43" s="28" t="s">
        <v>63</v>
      </c>
      <c r="M43" s="20" t="s">
        <v>26</v>
      </c>
      <c r="N43" s="20" t="str">
        <f t="shared" si="2"/>
        <v>NA</v>
      </c>
      <c r="O43" s="28" t="s">
        <v>26</v>
      </c>
      <c r="P43" s="20">
        <v>1264</v>
      </c>
      <c r="Q43" s="20"/>
      <c r="R43" s="28">
        <v>7</v>
      </c>
      <c r="S43" s="20" t="s">
        <v>26</v>
      </c>
      <c r="T43" s="20" t="str">
        <f t="shared" si="3"/>
        <v>NA</v>
      </c>
      <c r="U43" s="28" t="s">
        <v>26</v>
      </c>
      <c r="V43" s="20">
        <v>1223</v>
      </c>
      <c r="W43" s="20">
        <f t="shared" si="4"/>
        <v>15</v>
      </c>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744</v>
      </c>
      <c r="L44" s="28" t="s">
        <v>64</v>
      </c>
      <c r="M44" s="20" t="s">
        <v>26</v>
      </c>
      <c r="N44" s="20" t="str">
        <f t="shared" si="2"/>
        <v>NA</v>
      </c>
      <c r="O44" s="28" t="s">
        <v>26</v>
      </c>
      <c r="P44" s="20">
        <v>3.996</v>
      </c>
      <c r="Q44" s="20"/>
      <c r="R44" s="28">
        <v>6.0999999999999999E-2</v>
      </c>
      <c r="S44" s="20" t="s">
        <v>26</v>
      </c>
      <c r="T44" s="20" t="str">
        <f t="shared" si="3"/>
        <v>NA</v>
      </c>
      <c r="U44" s="28" t="s">
        <v>26</v>
      </c>
      <c r="V44" s="20">
        <v>9.4030000000000005</v>
      </c>
      <c r="W44" s="20">
        <f t="shared" si="4"/>
        <v>0.49</v>
      </c>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744</v>
      </c>
      <c r="L45" s="28" t="s">
        <v>62</v>
      </c>
      <c r="M45" s="20">
        <v>1442</v>
      </c>
      <c r="N45" s="20">
        <f t="shared" si="2"/>
        <v>202.65734627691145</v>
      </c>
      <c r="O45" s="28">
        <v>37</v>
      </c>
      <c r="P45" s="20" t="s">
        <v>26</v>
      </c>
      <c r="Q45" s="20" t="str">
        <f t="shared" ref="Q45:Q71" si="5">IFERROR(R45*(SQRT(AH45)),"NA")</f>
        <v>NA</v>
      </c>
      <c r="R45" s="28" t="s">
        <v>26</v>
      </c>
      <c r="S45" s="20">
        <v>5141</v>
      </c>
      <c r="T45" s="20">
        <f t="shared" si="3"/>
        <v>506.66655701753194</v>
      </c>
      <c r="U45" s="28">
        <v>91</v>
      </c>
      <c r="V45" s="20">
        <v>12166</v>
      </c>
      <c r="W45" s="20">
        <f t="shared" si="4"/>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744</v>
      </c>
      <c r="L46" s="28" t="s">
        <v>63</v>
      </c>
      <c r="M46" s="20">
        <v>462</v>
      </c>
      <c r="N46" s="20">
        <f t="shared" si="2"/>
        <v>10.954451150103322</v>
      </c>
      <c r="O46" s="28">
        <v>2</v>
      </c>
      <c r="P46" s="20" t="s">
        <v>26</v>
      </c>
      <c r="Q46" s="20" t="str">
        <f t="shared" si="5"/>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744</v>
      </c>
      <c r="L47" s="28" t="s">
        <v>64</v>
      </c>
      <c r="M47" s="20">
        <v>3.12</v>
      </c>
      <c r="N47" s="20">
        <f t="shared" si="2"/>
        <v>0.4381780460041329</v>
      </c>
      <c r="O47" s="28">
        <v>0.08</v>
      </c>
      <c r="P47" s="20" t="s">
        <v>26</v>
      </c>
      <c r="Q47" s="20" t="str">
        <f t="shared" si="5"/>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744</v>
      </c>
      <c r="L48" s="28" t="s">
        <v>62</v>
      </c>
      <c r="M48" s="20">
        <v>1442</v>
      </c>
      <c r="N48" s="20">
        <f t="shared" si="2"/>
        <v>202.65734627691145</v>
      </c>
      <c r="O48" s="28">
        <v>37</v>
      </c>
      <c r="P48" s="20">
        <v>5139</v>
      </c>
      <c r="Q48" s="20">
        <f t="shared" si="5"/>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744</v>
      </c>
      <c r="L49" s="28" t="s">
        <v>63</v>
      </c>
      <c r="M49" s="20">
        <v>462</v>
      </c>
      <c r="N49" s="20">
        <f t="shared" si="2"/>
        <v>10.954451150103322</v>
      </c>
      <c r="O49" s="28">
        <v>2</v>
      </c>
      <c r="P49" s="20">
        <v>497</v>
      </c>
      <c r="Q49" s="20">
        <f t="shared" si="5"/>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744</v>
      </c>
      <c r="L50" s="28" t="s">
        <v>64</v>
      </c>
      <c r="M50" s="20">
        <v>3.12</v>
      </c>
      <c r="N50" s="20">
        <f t="shared" si="2"/>
        <v>0.4381780460041329</v>
      </c>
      <c r="O50" s="28">
        <v>0.08</v>
      </c>
      <c r="P50" s="20">
        <v>10.35</v>
      </c>
      <c r="Q50" s="20">
        <f t="shared" si="5"/>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744</v>
      </c>
      <c r="L51" s="28" t="s">
        <v>74</v>
      </c>
      <c r="M51" s="20">
        <v>14.31</v>
      </c>
      <c r="N51" s="20">
        <f t="shared" si="2"/>
        <v>1.131370849898476</v>
      </c>
      <c r="O51" s="28">
        <v>0.08</v>
      </c>
      <c r="P51" s="20">
        <v>12.33</v>
      </c>
      <c r="Q51" s="20">
        <f t="shared" si="5"/>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744</v>
      </c>
      <c r="L52" s="28" t="s">
        <v>79</v>
      </c>
      <c r="M52" s="20">
        <v>176</v>
      </c>
      <c r="N52" s="20">
        <f t="shared" si="2"/>
        <v>44.547727214752491</v>
      </c>
      <c r="O52" s="33">
        <v>10.5</v>
      </c>
      <c r="P52" s="20" t="s">
        <v>26</v>
      </c>
      <c r="Q52" s="20" t="str">
        <f t="shared" si="5"/>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744</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744</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744</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744</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744</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744</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744</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744</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744</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744</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744</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744</v>
      </c>
      <c r="L64" s="28" t="s">
        <v>62</v>
      </c>
      <c r="M64" s="20" t="s">
        <v>26</v>
      </c>
      <c r="N64" s="20" t="str">
        <f t="shared" si="2"/>
        <v>NA</v>
      </c>
      <c r="O64" s="28" t="s">
        <v>26</v>
      </c>
      <c r="P64" s="20" t="s">
        <v>26</v>
      </c>
      <c r="Q64" s="20" t="str">
        <f t="shared" si="5"/>
        <v>NA</v>
      </c>
      <c r="R64" s="28" t="s">
        <v>26</v>
      </c>
      <c r="S64" s="20"/>
      <c r="T64" s="20"/>
      <c r="U64" s="28" t="s">
        <v>763</v>
      </c>
      <c r="V64" s="20"/>
      <c r="W64" s="20"/>
      <c r="X64" s="28" t="s">
        <v>763</v>
      </c>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744</v>
      </c>
      <c r="L65" s="28" t="s">
        <v>63</v>
      </c>
      <c r="M65" s="20" t="s">
        <v>26</v>
      </c>
      <c r="N65" s="20" t="str">
        <f t="shared" si="2"/>
        <v>NA</v>
      </c>
      <c r="O65" s="28" t="s">
        <v>26</v>
      </c>
      <c r="P65" s="20" t="s">
        <v>26</v>
      </c>
      <c r="Q65" s="20" t="str">
        <f t="shared" si="5"/>
        <v>NA</v>
      </c>
      <c r="R65" s="28" t="s">
        <v>26</v>
      </c>
      <c r="S65" s="20"/>
      <c r="T65" s="20"/>
      <c r="U65" s="28" t="s">
        <v>763</v>
      </c>
      <c r="V65" s="20"/>
      <c r="W65" s="20"/>
      <c r="X65" s="28" t="s">
        <v>763</v>
      </c>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744</v>
      </c>
      <c r="L66" s="28" t="s">
        <v>64</v>
      </c>
      <c r="M66" s="20" t="s">
        <v>26</v>
      </c>
      <c r="N66" s="20" t="str">
        <f t="shared" si="2"/>
        <v>NA</v>
      </c>
      <c r="O66" s="28" t="s">
        <v>26</v>
      </c>
      <c r="P66" s="20" t="s">
        <v>26</v>
      </c>
      <c r="Q66" s="20" t="str">
        <f t="shared" si="5"/>
        <v>NA</v>
      </c>
      <c r="R66" s="28" t="s">
        <v>26</v>
      </c>
      <c r="S66" s="20"/>
      <c r="T66" s="20"/>
      <c r="U66" s="28" t="s">
        <v>763</v>
      </c>
      <c r="V66" s="20"/>
      <c r="W66" s="20"/>
      <c r="X66" s="28" t="s">
        <v>763</v>
      </c>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744</v>
      </c>
      <c r="L67" s="28" t="s">
        <v>62</v>
      </c>
      <c r="M67" s="20" t="s">
        <v>26</v>
      </c>
      <c r="N67" s="20" t="str">
        <f t="shared" si="2"/>
        <v>NA</v>
      </c>
      <c r="O67" s="28" t="s">
        <v>26</v>
      </c>
      <c r="P67" s="20" t="s">
        <v>26</v>
      </c>
      <c r="Q67" s="20" t="str">
        <f t="shared" si="5"/>
        <v>NA</v>
      </c>
      <c r="R67" s="28" t="s">
        <v>26</v>
      </c>
      <c r="S67" s="20"/>
      <c r="T67" s="20"/>
      <c r="U67" s="28" t="s">
        <v>763</v>
      </c>
      <c r="V67" s="20"/>
      <c r="W67" s="20"/>
      <c r="X67" s="28" t="s">
        <v>763</v>
      </c>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744</v>
      </c>
      <c r="L68" s="28" t="s">
        <v>63</v>
      </c>
      <c r="M68" s="20" t="s">
        <v>26</v>
      </c>
      <c r="N68" s="20" t="str">
        <f t="shared" si="2"/>
        <v>NA</v>
      </c>
      <c r="O68" s="28" t="s">
        <v>26</v>
      </c>
      <c r="P68" s="20" t="s">
        <v>26</v>
      </c>
      <c r="Q68" s="20" t="str">
        <f t="shared" si="5"/>
        <v>NA</v>
      </c>
      <c r="R68" s="28" t="s">
        <v>26</v>
      </c>
      <c r="S68" s="20"/>
      <c r="T68" s="20"/>
      <c r="U68" s="28" t="s">
        <v>763</v>
      </c>
      <c r="V68" s="20"/>
      <c r="W68" s="20"/>
      <c r="X68" s="28" t="s">
        <v>763</v>
      </c>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744</v>
      </c>
      <c r="L69" s="28" t="s">
        <v>64</v>
      </c>
      <c r="M69" s="20" t="s">
        <v>26</v>
      </c>
      <c r="N69" s="20" t="str">
        <f t="shared" si="2"/>
        <v>NA</v>
      </c>
      <c r="O69" s="28" t="s">
        <v>26</v>
      </c>
      <c r="P69" s="20" t="s">
        <v>26</v>
      </c>
      <c r="Q69" s="20" t="str">
        <f t="shared" si="5"/>
        <v>NA</v>
      </c>
      <c r="R69" s="28" t="s">
        <v>26</v>
      </c>
      <c r="S69" s="20"/>
      <c r="T69" s="20"/>
      <c r="U69" s="28" t="s">
        <v>763</v>
      </c>
      <c r="V69" s="20"/>
      <c r="W69" s="20"/>
      <c r="X69" s="28" t="s">
        <v>763</v>
      </c>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744</v>
      </c>
      <c r="L70" s="28" t="s">
        <v>95</v>
      </c>
      <c r="M70" s="20">
        <v>1.746</v>
      </c>
      <c r="N70" s="20">
        <f t="shared" si="2"/>
        <v>0.21000000000000002</v>
      </c>
      <c r="O70" s="28">
        <v>3.5000000000000003E-2</v>
      </c>
      <c r="P70" s="20">
        <v>3.323</v>
      </c>
      <c r="Q70" s="20">
        <f t="shared" si="5"/>
        <v>0.45012442724206819</v>
      </c>
      <c r="R70" s="28">
        <v>7.3999999999999996E-2</v>
      </c>
      <c r="S70" s="20">
        <v>3.1040000000000001</v>
      </c>
      <c r="T70" s="20">
        <f t="shared" ref="T70:T71" si="7">IFERROR(U70*SQRT(AI70),"NA")</f>
        <v>0.37104851434819136</v>
      </c>
      <c r="U70" s="28">
        <v>6.0999999999999999E-2</v>
      </c>
      <c r="V70" s="20">
        <v>5.3109999999999999</v>
      </c>
      <c r="W70" s="20">
        <f t="shared" ref="W70:W71" si="8">IFERROR(X70*SQRT(AJ70),"NA")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744</v>
      </c>
      <c r="L71" s="28" t="s">
        <v>96</v>
      </c>
      <c r="M71" s="20">
        <v>0.441</v>
      </c>
      <c r="N71" s="20">
        <f t="shared" si="2"/>
        <v>1.2E-2</v>
      </c>
      <c r="O71" s="28">
        <v>2E-3</v>
      </c>
      <c r="P71" s="20">
        <v>0.47399999999999998</v>
      </c>
      <c r="Q71" s="20">
        <f t="shared" si="5"/>
        <v>1.2165525060596439E-2</v>
      </c>
      <c r="R71" s="28">
        <v>2E-3</v>
      </c>
      <c r="S71" s="20">
        <v>0.48699999999999999</v>
      </c>
      <c r="T71" s="20">
        <f t="shared" si="7"/>
        <v>1.8248287590894658E-2</v>
      </c>
      <c r="U71" s="28">
        <v>3.0000000000000001E-3</v>
      </c>
      <c r="V71" s="20">
        <v>0.46899999999999997</v>
      </c>
      <c r="W71" s="20">
        <f t="shared" si="8"/>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744</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744</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744</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786</v>
      </c>
      <c r="C75" s="20" t="s">
        <v>105</v>
      </c>
      <c r="D75" s="20" t="s">
        <v>106</v>
      </c>
      <c r="E75" s="20" t="s">
        <v>107</v>
      </c>
      <c r="F75" s="20" t="s">
        <v>108</v>
      </c>
      <c r="G75" s="32" t="s">
        <v>614</v>
      </c>
      <c r="H75" s="32" t="s">
        <v>688</v>
      </c>
      <c r="I75" s="32" t="str">
        <f t="shared" si="6"/>
        <v>Coturnix_coturnix_coturnix_Coturnix_japonica</v>
      </c>
      <c r="J75" s="32"/>
      <c r="K75" s="32" t="s">
        <v>743</v>
      </c>
      <c r="L75" s="28" t="s">
        <v>109</v>
      </c>
      <c r="M75" s="20">
        <v>383</v>
      </c>
      <c r="N75" s="20">
        <f t="shared" ref="N75:N102" si="10">IFERROR(O75*SQRT(AG75),"NA")</f>
        <v>122.37646832622683</v>
      </c>
      <c r="O75" s="28">
        <v>24</v>
      </c>
      <c r="P75" s="20">
        <v>161</v>
      </c>
      <c r="Q75" s="20">
        <f t="shared" ref="Q75:Q102" si="11">IFERROR(R75*(SQRT(AH75)),"NA")</f>
        <v>43.08131845707603</v>
      </c>
      <c r="R75" s="28">
        <v>8</v>
      </c>
      <c r="S75" s="20">
        <v>193</v>
      </c>
      <c r="T75" s="20">
        <f t="shared" ref="T75:T102" si="12">IFERROR(U75*SQRT(AI75),"NA")</f>
        <v>103.40696301506973</v>
      </c>
      <c r="U75" s="28">
        <v>17</v>
      </c>
      <c r="V75" s="20">
        <v>63</v>
      </c>
      <c r="W75" s="20">
        <f t="shared" ref="W75:W102" si="13">IFERROR(X75*SQRT(AJ75),"NA")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786</v>
      </c>
      <c r="C76" s="20" t="s">
        <v>105</v>
      </c>
      <c r="D76" s="20" t="s">
        <v>106</v>
      </c>
      <c r="E76" s="20" t="s">
        <v>107</v>
      </c>
      <c r="F76" s="20" t="s">
        <v>108</v>
      </c>
      <c r="G76" s="32" t="s">
        <v>614</v>
      </c>
      <c r="H76" s="32" t="s">
        <v>688</v>
      </c>
      <c r="I76" s="32" t="str">
        <f t="shared" si="6"/>
        <v>Coturnix_coturnix_coturnix_Coturnix_japonica</v>
      </c>
      <c r="J76" s="32"/>
      <c r="K76" s="32" t="s">
        <v>743</v>
      </c>
      <c r="L76" s="28" t="s">
        <v>110</v>
      </c>
      <c r="M76" s="20" t="s">
        <v>26</v>
      </c>
      <c r="N76" s="20" t="str">
        <f t="shared" si="10"/>
        <v>NA</v>
      </c>
      <c r="O76" s="28" t="s">
        <v>26</v>
      </c>
      <c r="P76" s="20">
        <v>168</v>
      </c>
      <c r="Q76" s="20">
        <f t="shared" si="11"/>
        <v>59.23681287847954</v>
      </c>
      <c r="R76" s="28">
        <v>11</v>
      </c>
      <c r="S76" s="20">
        <v>182</v>
      </c>
      <c r="T76" s="20">
        <f t="shared" si="12"/>
        <v>54.744862772683973</v>
      </c>
      <c r="U76" s="28">
        <v>9</v>
      </c>
      <c r="V76" s="20">
        <v>59</v>
      </c>
      <c r="W76" s="20">
        <f t="shared" si="13"/>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786</v>
      </c>
      <c r="C77" s="20" t="s">
        <v>105</v>
      </c>
      <c r="D77" s="20" t="s">
        <v>106</v>
      </c>
      <c r="E77" s="20" t="s">
        <v>107</v>
      </c>
      <c r="F77" s="20" t="s">
        <v>108</v>
      </c>
      <c r="G77" s="32" t="s">
        <v>614</v>
      </c>
      <c r="H77" s="32" t="s">
        <v>688</v>
      </c>
      <c r="I77" s="32" t="str">
        <f t="shared" si="6"/>
        <v>Coturnix_coturnix_coturnix_Coturnix_japonica</v>
      </c>
      <c r="J77" s="32"/>
      <c r="K77" s="32" t="s">
        <v>743</v>
      </c>
      <c r="L77" s="28" t="s">
        <v>111</v>
      </c>
      <c r="M77" s="20" t="s">
        <v>26</v>
      </c>
      <c r="N77" s="20" t="str">
        <f t="shared" si="10"/>
        <v>NA</v>
      </c>
      <c r="O77" s="28" t="s">
        <v>26</v>
      </c>
      <c r="P77" s="20">
        <v>180</v>
      </c>
      <c r="Q77" s="20">
        <f t="shared" si="11"/>
        <v>113.08846094982458</v>
      </c>
      <c r="R77" s="28">
        <v>21</v>
      </c>
      <c r="S77" s="20">
        <v>182</v>
      </c>
      <c r="T77" s="20">
        <f t="shared" si="12"/>
        <v>48.662100242385755</v>
      </c>
      <c r="U77" s="28">
        <v>8</v>
      </c>
      <c r="V77" s="20">
        <v>328</v>
      </c>
      <c r="W77" s="20">
        <f t="shared" si="13"/>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786</v>
      </c>
      <c r="C78" s="20" t="s">
        <v>105</v>
      </c>
      <c r="D78" s="20" t="s">
        <v>106</v>
      </c>
      <c r="E78" s="20" t="s">
        <v>107</v>
      </c>
      <c r="F78" s="20" t="s">
        <v>108</v>
      </c>
      <c r="G78" s="32" t="s">
        <v>614</v>
      </c>
      <c r="H78" s="32" t="s">
        <v>688</v>
      </c>
      <c r="I78" s="32" t="str">
        <f t="shared" si="6"/>
        <v>Coturnix_coturnix_coturnix_Coturnix_japonica</v>
      </c>
      <c r="J78" s="32"/>
      <c r="K78" s="32" t="s">
        <v>743</v>
      </c>
      <c r="L78" s="28" t="s">
        <v>112</v>
      </c>
      <c r="M78" s="20">
        <v>383</v>
      </c>
      <c r="N78" s="20">
        <f t="shared" si="10"/>
        <v>122.37646832622683</v>
      </c>
      <c r="O78" s="28">
        <v>24</v>
      </c>
      <c r="P78" s="20">
        <v>507</v>
      </c>
      <c r="Q78" s="20">
        <f t="shared" si="11"/>
        <v>64.621977685614041</v>
      </c>
      <c r="R78" s="28">
        <v>12</v>
      </c>
      <c r="S78" s="20">
        <v>503</v>
      </c>
      <c r="T78" s="20">
        <f t="shared" si="12"/>
        <v>91.241437954473284</v>
      </c>
      <c r="U78" s="28">
        <v>15</v>
      </c>
      <c r="V78" s="20">
        <v>626</v>
      </c>
      <c r="W78" s="20">
        <f t="shared" si="13"/>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786</v>
      </c>
      <c r="C79" s="20" t="s">
        <v>105</v>
      </c>
      <c r="D79" s="20" t="s">
        <v>106</v>
      </c>
      <c r="E79" s="20" t="s">
        <v>107</v>
      </c>
      <c r="F79" s="20" t="s">
        <v>108</v>
      </c>
      <c r="G79" s="32" t="s">
        <v>614</v>
      </c>
      <c r="H79" s="32" t="s">
        <v>688</v>
      </c>
      <c r="I79" s="32" t="str">
        <f t="shared" si="6"/>
        <v>Coturnix_coturnix_coturnix_Coturnix_japonica</v>
      </c>
      <c r="J79" s="32"/>
      <c r="K79" s="32" t="s">
        <v>743</v>
      </c>
      <c r="L79" s="28" t="s">
        <v>113</v>
      </c>
      <c r="M79" s="20">
        <v>203</v>
      </c>
      <c r="N79" s="20">
        <f t="shared" si="10"/>
        <v>76.485292703891773</v>
      </c>
      <c r="O79" s="28">
        <v>15</v>
      </c>
      <c r="P79" s="20">
        <v>177</v>
      </c>
      <c r="Q79" s="20">
        <f t="shared" si="11"/>
        <v>53.851648071345039</v>
      </c>
      <c r="R79" s="28">
        <v>10</v>
      </c>
      <c r="S79" s="20">
        <v>191</v>
      </c>
      <c r="T79" s="20">
        <f t="shared" si="12"/>
        <v>54.744862772683973</v>
      </c>
      <c r="U79" s="28">
        <v>9</v>
      </c>
      <c r="V79" s="20">
        <v>163</v>
      </c>
      <c r="W79" s="20">
        <f t="shared" si="13"/>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786</v>
      </c>
      <c r="C80" s="20" t="s">
        <v>105</v>
      </c>
      <c r="D80" s="20" t="s">
        <v>106</v>
      </c>
      <c r="E80" s="20" t="s">
        <v>107</v>
      </c>
      <c r="F80" s="20" t="s">
        <v>108</v>
      </c>
      <c r="G80" s="32" t="s">
        <v>614</v>
      </c>
      <c r="H80" s="32" t="s">
        <v>688</v>
      </c>
      <c r="I80" s="32" t="str">
        <f t="shared" si="6"/>
        <v>Coturnix_coturnix_coturnix_Coturnix_japonica</v>
      </c>
      <c r="J80" s="32"/>
      <c r="K80" s="32" t="s">
        <v>743</v>
      </c>
      <c r="L80" s="28" t="s">
        <v>114</v>
      </c>
      <c r="M80" s="20">
        <v>138</v>
      </c>
      <c r="N80" s="20">
        <f t="shared" si="10"/>
        <v>112.17842929904126</v>
      </c>
      <c r="O80" s="28">
        <v>22</v>
      </c>
      <c r="P80" s="20">
        <v>175</v>
      </c>
      <c r="Q80" s="20">
        <f t="shared" si="11"/>
        <v>43.08131845707603</v>
      </c>
      <c r="R80" s="28">
        <v>8</v>
      </c>
      <c r="S80" s="20">
        <v>166</v>
      </c>
      <c r="T80" s="20">
        <f t="shared" si="12"/>
        <v>66.91038783328041</v>
      </c>
      <c r="U80" s="28">
        <v>11</v>
      </c>
      <c r="V80" s="20">
        <v>171</v>
      </c>
      <c r="W80" s="20">
        <f t="shared" si="13"/>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786</v>
      </c>
      <c r="C81" s="20" t="s">
        <v>105</v>
      </c>
      <c r="D81" s="20" t="s">
        <v>106</v>
      </c>
      <c r="E81" s="20" t="s">
        <v>107</v>
      </c>
      <c r="F81" s="20" t="s">
        <v>108</v>
      </c>
      <c r="G81" s="32" t="s">
        <v>614</v>
      </c>
      <c r="H81" s="32" t="s">
        <v>688</v>
      </c>
      <c r="I81" s="32" t="str">
        <f t="shared" si="6"/>
        <v>Coturnix_coturnix_coturnix_Coturnix_japonica</v>
      </c>
      <c r="J81" s="32"/>
      <c r="K81" s="32" t="s">
        <v>743</v>
      </c>
      <c r="L81" s="28" t="s">
        <v>115</v>
      </c>
      <c r="M81" s="20">
        <v>1731</v>
      </c>
      <c r="N81" s="20">
        <f t="shared" si="10"/>
        <v>152.97058540778355</v>
      </c>
      <c r="O81" s="29">
        <v>30</v>
      </c>
      <c r="P81" s="20">
        <v>2608</v>
      </c>
      <c r="Q81" s="20">
        <f t="shared" si="11"/>
        <v>177.71043863543863</v>
      </c>
      <c r="R81" s="28">
        <v>33</v>
      </c>
      <c r="S81" s="20">
        <v>2361</v>
      </c>
      <c r="T81" s="20">
        <f t="shared" si="12"/>
        <v>267.64155133312164</v>
      </c>
      <c r="U81" s="28">
        <v>44</v>
      </c>
      <c r="V81" s="20">
        <v>2598</v>
      </c>
      <c r="W81" s="20">
        <f t="shared" si="13"/>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786</v>
      </c>
      <c r="C82" s="20" t="s">
        <v>105</v>
      </c>
      <c r="D82" s="20" t="s">
        <v>106</v>
      </c>
      <c r="E82" s="20" t="s">
        <v>107</v>
      </c>
      <c r="F82" s="20" t="s">
        <v>108</v>
      </c>
      <c r="G82" s="32" t="s">
        <v>614</v>
      </c>
      <c r="H82" s="32" t="s">
        <v>688</v>
      </c>
      <c r="I82" s="32" t="str">
        <f t="shared" si="6"/>
        <v>Coturnix_coturnix_coturnix_Coturnix_japonica</v>
      </c>
      <c r="J82" s="32"/>
      <c r="K82" s="32" t="s">
        <v>743</v>
      </c>
      <c r="L82" s="28" t="s">
        <v>116</v>
      </c>
      <c r="M82" s="20">
        <v>-3.9</v>
      </c>
      <c r="N82" s="20">
        <f t="shared" si="10"/>
        <v>1.019803902718557</v>
      </c>
      <c r="O82" s="28">
        <v>0.2</v>
      </c>
      <c r="P82" s="20">
        <v>-3</v>
      </c>
      <c r="Q82" s="20">
        <f t="shared" si="11"/>
        <v>0.53851648071345037</v>
      </c>
      <c r="R82" s="28">
        <v>0.1</v>
      </c>
      <c r="S82" s="20">
        <v>-2.9</v>
      </c>
      <c r="T82" s="20">
        <f t="shared" si="12"/>
        <v>0.60827625302982202</v>
      </c>
      <c r="U82" s="28">
        <v>0.1</v>
      </c>
      <c r="V82" s="20">
        <v>-2.6</v>
      </c>
      <c r="W82" s="20">
        <f t="shared" si="13"/>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786</v>
      </c>
      <c r="C83" s="20" t="s">
        <v>105</v>
      </c>
      <c r="D83" s="20" t="s">
        <v>106</v>
      </c>
      <c r="E83" s="20" t="s">
        <v>107</v>
      </c>
      <c r="F83" s="20" t="s">
        <v>108</v>
      </c>
      <c r="G83" s="32" t="s">
        <v>614</v>
      </c>
      <c r="H83" s="32" t="s">
        <v>688</v>
      </c>
      <c r="I83" s="32" t="str">
        <f t="shared" si="6"/>
        <v>Coturnix_coturnix_coturnix_Coturnix_japonica</v>
      </c>
      <c r="J83" s="32"/>
      <c r="K83" s="32" t="s">
        <v>743</v>
      </c>
      <c r="L83" s="28" t="s">
        <v>117</v>
      </c>
      <c r="M83" s="20">
        <v>31.8</v>
      </c>
      <c r="N83" s="20">
        <f t="shared" si="10"/>
        <v>7.1386273190298981</v>
      </c>
      <c r="O83" s="28">
        <v>1.4</v>
      </c>
      <c r="P83" s="20">
        <v>46.5</v>
      </c>
      <c r="Q83" s="20">
        <f t="shared" si="11"/>
        <v>5.3851648071345037</v>
      </c>
      <c r="R83" s="28">
        <v>1</v>
      </c>
      <c r="S83" s="20">
        <v>42.3</v>
      </c>
      <c r="T83" s="20">
        <f t="shared" si="12"/>
        <v>4.8662100242385762</v>
      </c>
      <c r="U83" s="28">
        <v>0.8</v>
      </c>
      <c r="V83" s="20">
        <v>45.8</v>
      </c>
      <c r="W83" s="20">
        <f t="shared" si="13"/>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786</v>
      </c>
      <c r="C84" s="20" t="s">
        <v>105</v>
      </c>
      <c r="D84" s="20" t="s">
        <v>106</v>
      </c>
      <c r="E84" s="20" t="s">
        <v>107</v>
      </c>
      <c r="F84" s="20" t="s">
        <v>108</v>
      </c>
      <c r="G84" s="32" t="s">
        <v>614</v>
      </c>
      <c r="H84" s="32" t="s">
        <v>688</v>
      </c>
      <c r="I84" s="32" t="str">
        <f t="shared" si="6"/>
        <v>Coturnix_coturnix_coturnix_Coturnix_japonica</v>
      </c>
      <c r="J84" s="32"/>
      <c r="K84" s="32" t="s">
        <v>743</v>
      </c>
      <c r="L84" s="28" t="s">
        <v>118</v>
      </c>
      <c r="M84" s="20">
        <v>56</v>
      </c>
      <c r="N84" s="20">
        <f t="shared" si="10"/>
        <v>61.188234163113414</v>
      </c>
      <c r="O84" s="28">
        <v>12</v>
      </c>
      <c r="P84" s="20">
        <v>57</v>
      </c>
      <c r="Q84" s="20">
        <f t="shared" si="11"/>
        <v>26.92582403567252</v>
      </c>
      <c r="R84" s="28">
        <v>5</v>
      </c>
      <c r="S84" s="20">
        <v>57</v>
      </c>
      <c r="T84" s="20">
        <f t="shared" si="12"/>
        <v>42.579337712087536</v>
      </c>
      <c r="U84" s="28">
        <v>7</v>
      </c>
      <c r="V84" s="20">
        <v>59</v>
      </c>
      <c r="W84" s="20">
        <f t="shared" si="13"/>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786</v>
      </c>
      <c r="C85" s="20" t="s">
        <v>105</v>
      </c>
      <c r="D85" s="20" t="s">
        <v>106</v>
      </c>
      <c r="E85" s="20" t="s">
        <v>107</v>
      </c>
      <c r="F85" s="20" t="s">
        <v>108</v>
      </c>
      <c r="G85" s="32" t="s">
        <v>614</v>
      </c>
      <c r="H85" s="32" t="s">
        <v>688</v>
      </c>
      <c r="I85" s="32" t="str">
        <f t="shared" si="6"/>
        <v>Coturnix_coturnix_coturnix_Coturnix_japonica</v>
      </c>
      <c r="J85" s="32"/>
      <c r="K85" s="32" t="s">
        <v>743</v>
      </c>
      <c r="L85" s="28" t="s">
        <v>119</v>
      </c>
      <c r="M85" s="20">
        <v>611</v>
      </c>
      <c r="N85" s="20">
        <f t="shared" si="10"/>
        <v>178.46568297574746</v>
      </c>
      <c r="O85" s="28">
        <v>35</v>
      </c>
      <c r="P85" s="20">
        <v>628</v>
      </c>
      <c r="Q85" s="20">
        <f t="shared" si="11"/>
        <v>242.33241632105268</v>
      </c>
      <c r="R85" s="28">
        <v>45</v>
      </c>
      <c r="S85" s="20">
        <v>598</v>
      </c>
      <c r="T85" s="20">
        <f t="shared" si="12"/>
        <v>255.47602627252522</v>
      </c>
      <c r="U85" s="28">
        <v>42</v>
      </c>
      <c r="V85" s="20">
        <v>642</v>
      </c>
      <c r="W85" s="20">
        <f t="shared" si="13"/>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786</v>
      </c>
      <c r="C86" s="20" t="s">
        <v>105</v>
      </c>
      <c r="D86" s="20" t="s">
        <v>106</v>
      </c>
      <c r="E86" s="20" t="s">
        <v>107</v>
      </c>
      <c r="F86" s="20" t="s">
        <v>108</v>
      </c>
      <c r="G86" s="32" t="s">
        <v>614</v>
      </c>
      <c r="H86" s="32" t="s">
        <v>688</v>
      </c>
      <c r="I86" s="32" t="str">
        <f t="shared" si="6"/>
        <v>Coturnix_coturnix_coturnix_Coturnix_japonica</v>
      </c>
      <c r="J86" s="32"/>
      <c r="K86" s="32" t="s">
        <v>743</v>
      </c>
      <c r="L86" s="28" t="s">
        <v>120</v>
      </c>
      <c r="M86" s="20">
        <v>0.41</v>
      </c>
      <c r="N86" s="20">
        <f t="shared" si="10"/>
        <v>0.15297058540778352</v>
      </c>
      <c r="O86" s="28">
        <v>0.03</v>
      </c>
      <c r="P86" s="20">
        <v>0.76</v>
      </c>
      <c r="Q86" s="20">
        <f t="shared" si="11"/>
        <v>0.21540659228538014</v>
      </c>
      <c r="R86" s="28">
        <v>0.04</v>
      </c>
      <c r="S86" s="20">
        <v>0.66</v>
      </c>
      <c r="T86" s="20">
        <f t="shared" si="12"/>
        <v>0.24331050121192879</v>
      </c>
      <c r="U86" s="28">
        <v>0.04</v>
      </c>
      <c r="V86" s="20">
        <v>0.67</v>
      </c>
      <c r="W86" s="20">
        <f t="shared" si="13"/>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786</v>
      </c>
      <c r="C87" s="20" t="s">
        <v>105</v>
      </c>
      <c r="D87" s="20" t="s">
        <v>106</v>
      </c>
      <c r="E87" s="20" t="s">
        <v>107</v>
      </c>
      <c r="F87" s="20" t="s">
        <v>108</v>
      </c>
      <c r="G87" s="32" t="s">
        <v>614</v>
      </c>
      <c r="H87" s="32" t="s">
        <v>688</v>
      </c>
      <c r="I87" s="32" t="str">
        <f t="shared" si="6"/>
        <v>Coturnix_coturnix_coturnix_Coturnix_japonica</v>
      </c>
      <c r="J87" s="32"/>
      <c r="K87" s="32" t="s">
        <v>743</v>
      </c>
      <c r="L87" s="28" t="s">
        <v>121</v>
      </c>
      <c r="M87" s="20">
        <v>537</v>
      </c>
      <c r="N87" s="20">
        <f t="shared" si="10"/>
        <v>76.485292703891773</v>
      </c>
      <c r="O87" s="28">
        <v>15</v>
      </c>
      <c r="P87" s="20">
        <v>589</v>
      </c>
      <c r="Q87" s="20">
        <f t="shared" si="11"/>
        <v>59.23681287847954</v>
      </c>
      <c r="R87" s="28">
        <v>11</v>
      </c>
      <c r="S87" s="20">
        <v>614</v>
      </c>
      <c r="T87" s="20">
        <f t="shared" si="12"/>
        <v>54.744862772683973</v>
      </c>
      <c r="U87" s="28">
        <v>9</v>
      </c>
      <c r="V87" s="20">
        <v>577</v>
      </c>
      <c r="W87" s="20">
        <f t="shared" si="13"/>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786</v>
      </c>
      <c r="C88" s="20" t="s">
        <v>105</v>
      </c>
      <c r="D88" s="20" t="s">
        <v>106</v>
      </c>
      <c r="E88" s="20" t="s">
        <v>107</v>
      </c>
      <c r="F88" s="20" t="s">
        <v>108</v>
      </c>
      <c r="G88" s="32" t="s">
        <v>614</v>
      </c>
      <c r="H88" s="32" t="s">
        <v>688</v>
      </c>
      <c r="I88" s="32" t="str">
        <f t="shared" si="6"/>
        <v>Coturnix_coturnix_coturnix_Coturnix_japonica</v>
      </c>
      <c r="J88" s="32"/>
      <c r="K88" s="32" t="s">
        <v>743</v>
      </c>
      <c r="L88" s="28" t="s">
        <v>122</v>
      </c>
      <c r="M88" s="20">
        <v>62</v>
      </c>
      <c r="N88" s="20">
        <f t="shared" si="10"/>
        <v>20.396078054371138</v>
      </c>
      <c r="O88" s="28">
        <v>4</v>
      </c>
      <c r="P88" s="20">
        <v>53</v>
      </c>
      <c r="Q88" s="20">
        <f t="shared" si="11"/>
        <v>26.92582403567252</v>
      </c>
      <c r="R88" s="28">
        <v>5</v>
      </c>
      <c r="S88" s="20">
        <v>46</v>
      </c>
      <c r="T88" s="20">
        <f t="shared" si="12"/>
        <v>24.331050121192877</v>
      </c>
      <c r="U88" s="28">
        <v>4</v>
      </c>
      <c r="V88" s="20">
        <v>55</v>
      </c>
      <c r="W88" s="20">
        <f t="shared" si="13"/>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786</v>
      </c>
      <c r="C89" s="20" t="s">
        <v>105</v>
      </c>
      <c r="D89" s="20" t="s">
        <v>106</v>
      </c>
      <c r="E89" s="20" t="s">
        <v>107</v>
      </c>
      <c r="F89" s="20" t="s">
        <v>108</v>
      </c>
      <c r="G89" s="32" t="s">
        <v>614</v>
      </c>
      <c r="H89" s="32" t="s">
        <v>688</v>
      </c>
      <c r="I89" s="32" t="str">
        <f t="shared" si="6"/>
        <v>Coturnix_coturnix_coturnix_Coturnix_japonica</v>
      </c>
      <c r="J89" s="32"/>
      <c r="K89" s="32" t="s">
        <v>743</v>
      </c>
      <c r="L89" s="28" t="s">
        <v>109</v>
      </c>
      <c r="M89" s="20">
        <v>49</v>
      </c>
      <c r="N89" s="20">
        <f t="shared" si="10"/>
        <v>193.76274151652581</v>
      </c>
      <c r="O89" s="28">
        <v>38</v>
      </c>
      <c r="P89" s="20">
        <v>161</v>
      </c>
      <c r="Q89" s="20">
        <f t="shared" si="11"/>
        <v>43.08131845707603</v>
      </c>
      <c r="R89" s="28">
        <v>8</v>
      </c>
      <c r="S89" s="20">
        <v>193</v>
      </c>
      <c r="T89" s="20">
        <f t="shared" si="12"/>
        <v>103.40696301506973</v>
      </c>
      <c r="U89" s="28">
        <v>17</v>
      </c>
      <c r="V89" s="20">
        <v>63</v>
      </c>
      <c r="W89" s="20">
        <f t="shared" si="13"/>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786</v>
      </c>
      <c r="C90" s="20" t="s">
        <v>105</v>
      </c>
      <c r="D90" s="20" t="s">
        <v>106</v>
      </c>
      <c r="E90" s="20" t="s">
        <v>107</v>
      </c>
      <c r="F90" s="20" t="s">
        <v>108</v>
      </c>
      <c r="G90" s="32" t="s">
        <v>614</v>
      </c>
      <c r="H90" s="32" t="s">
        <v>688</v>
      </c>
      <c r="I90" s="32" t="str">
        <f t="shared" si="6"/>
        <v>Coturnix_coturnix_coturnix_Coturnix_japonica</v>
      </c>
      <c r="J90" s="32"/>
      <c r="K90" s="32" t="s">
        <v>743</v>
      </c>
      <c r="L90" s="28" t="s">
        <v>110</v>
      </c>
      <c r="M90" s="20">
        <v>172</v>
      </c>
      <c r="N90" s="20">
        <f t="shared" si="10"/>
        <v>86.683331731077331</v>
      </c>
      <c r="O90" s="28">
        <v>17</v>
      </c>
      <c r="P90" s="20">
        <v>168</v>
      </c>
      <c r="Q90" s="20">
        <f t="shared" si="11"/>
        <v>59.23681287847954</v>
      </c>
      <c r="R90" s="28">
        <v>11</v>
      </c>
      <c r="S90" s="20">
        <v>182</v>
      </c>
      <c r="T90" s="20">
        <f t="shared" si="12"/>
        <v>54.744862772683973</v>
      </c>
      <c r="U90" s="28">
        <v>9</v>
      </c>
      <c r="V90" s="20">
        <v>59</v>
      </c>
      <c r="W90" s="20">
        <f t="shared" si="13"/>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786</v>
      </c>
      <c r="C91" s="20" t="s">
        <v>105</v>
      </c>
      <c r="D91" s="20" t="s">
        <v>106</v>
      </c>
      <c r="E91" s="20" t="s">
        <v>107</v>
      </c>
      <c r="F91" s="20" t="s">
        <v>108</v>
      </c>
      <c r="G91" s="32" t="s">
        <v>614</v>
      </c>
      <c r="H91" s="32" t="s">
        <v>688</v>
      </c>
      <c r="I91" s="32" t="str">
        <f t="shared" si="6"/>
        <v>Coturnix_coturnix_coturnix_Coturnix_japonica</v>
      </c>
      <c r="J91" s="32"/>
      <c r="K91" s="32" t="s">
        <v>743</v>
      </c>
      <c r="L91" s="28" t="s">
        <v>111</v>
      </c>
      <c r="M91" s="20" t="s">
        <v>26</v>
      </c>
      <c r="N91" s="20" t="str">
        <f t="shared" si="10"/>
        <v>NA</v>
      </c>
      <c r="O91" s="28" t="s">
        <v>26</v>
      </c>
      <c r="P91" s="20">
        <v>180</v>
      </c>
      <c r="Q91" s="20">
        <f t="shared" si="11"/>
        <v>113.08846094982458</v>
      </c>
      <c r="R91" s="28">
        <v>21</v>
      </c>
      <c r="S91" s="20">
        <v>182</v>
      </c>
      <c r="T91" s="20">
        <f t="shared" si="12"/>
        <v>48.662100242385755</v>
      </c>
      <c r="U91" s="28">
        <v>8</v>
      </c>
      <c r="V91" s="20">
        <v>328</v>
      </c>
      <c r="W91" s="20">
        <f t="shared" si="13"/>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786</v>
      </c>
      <c r="C92" s="20" t="s">
        <v>105</v>
      </c>
      <c r="D92" s="20" t="s">
        <v>106</v>
      </c>
      <c r="E92" s="20" t="s">
        <v>107</v>
      </c>
      <c r="F92" s="20" t="s">
        <v>108</v>
      </c>
      <c r="G92" s="32" t="s">
        <v>614</v>
      </c>
      <c r="H92" s="32" t="s">
        <v>688</v>
      </c>
      <c r="I92" s="32" t="str">
        <f t="shared" si="6"/>
        <v>Coturnix_coturnix_coturnix_Coturnix_japonica</v>
      </c>
      <c r="J92" s="32"/>
      <c r="K92" s="32" t="s">
        <v>743</v>
      </c>
      <c r="L92" s="28" t="s">
        <v>112</v>
      </c>
      <c r="M92" s="20">
        <v>407</v>
      </c>
      <c r="N92" s="20">
        <f t="shared" si="10"/>
        <v>50.990195135927848</v>
      </c>
      <c r="O92" s="28">
        <v>10</v>
      </c>
      <c r="P92" s="20">
        <v>507</v>
      </c>
      <c r="Q92" s="20">
        <f t="shared" si="11"/>
        <v>64.621977685614041</v>
      </c>
      <c r="R92" s="28">
        <v>12</v>
      </c>
      <c r="S92" s="20">
        <v>503</v>
      </c>
      <c r="T92" s="20">
        <f t="shared" si="12"/>
        <v>91.241437954473284</v>
      </c>
      <c r="U92" s="28">
        <v>15</v>
      </c>
      <c r="V92" s="20">
        <v>626</v>
      </c>
      <c r="W92" s="20">
        <f t="shared" si="13"/>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786</v>
      </c>
      <c r="C93" s="20" t="s">
        <v>105</v>
      </c>
      <c r="D93" s="20" t="s">
        <v>106</v>
      </c>
      <c r="E93" s="20" t="s">
        <v>107</v>
      </c>
      <c r="F93" s="20" t="s">
        <v>108</v>
      </c>
      <c r="G93" s="32" t="s">
        <v>614</v>
      </c>
      <c r="H93" s="32" t="s">
        <v>688</v>
      </c>
      <c r="I93" s="32" t="str">
        <f t="shared" si="6"/>
        <v>Coturnix_coturnix_coturnix_Coturnix_japonica</v>
      </c>
      <c r="J93" s="32"/>
      <c r="K93" s="32" t="s">
        <v>743</v>
      </c>
      <c r="L93" s="28" t="s">
        <v>113</v>
      </c>
      <c r="M93" s="20">
        <v>242</v>
      </c>
      <c r="N93" s="20">
        <f t="shared" si="10"/>
        <v>86.683331731077331</v>
      </c>
      <c r="O93" s="28">
        <v>17</v>
      </c>
      <c r="P93" s="20">
        <v>177</v>
      </c>
      <c r="Q93" s="20">
        <f t="shared" si="11"/>
        <v>53.851648071345039</v>
      </c>
      <c r="R93" s="28">
        <v>10</v>
      </c>
      <c r="S93" s="20">
        <v>191</v>
      </c>
      <c r="T93" s="20">
        <f t="shared" si="12"/>
        <v>54.744862772683973</v>
      </c>
      <c r="U93" s="28">
        <v>9</v>
      </c>
      <c r="V93" s="20">
        <v>163</v>
      </c>
      <c r="W93" s="20">
        <f t="shared" si="13"/>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786</v>
      </c>
      <c r="C94" s="20" t="s">
        <v>105</v>
      </c>
      <c r="D94" s="20" t="s">
        <v>106</v>
      </c>
      <c r="E94" s="20" t="s">
        <v>107</v>
      </c>
      <c r="F94" s="20" t="s">
        <v>108</v>
      </c>
      <c r="G94" s="32" t="s">
        <v>614</v>
      </c>
      <c r="H94" s="32" t="s">
        <v>688</v>
      </c>
      <c r="I94" s="32" t="str">
        <f t="shared" si="6"/>
        <v>Coturnix_coturnix_coturnix_Coturnix_japonica</v>
      </c>
      <c r="J94" s="32"/>
      <c r="K94" s="32" t="s">
        <v>743</v>
      </c>
      <c r="L94" s="28" t="s">
        <v>114</v>
      </c>
      <c r="M94" s="20">
        <v>122</v>
      </c>
      <c r="N94" s="20">
        <f t="shared" si="10"/>
        <v>30.594117081556707</v>
      </c>
      <c r="O94" s="28">
        <v>6</v>
      </c>
      <c r="P94" s="20">
        <v>175</v>
      </c>
      <c r="Q94" s="20">
        <f t="shared" si="11"/>
        <v>43.08131845707603</v>
      </c>
      <c r="R94" s="28">
        <v>8</v>
      </c>
      <c r="S94" s="20">
        <v>166</v>
      </c>
      <c r="T94" s="20">
        <f t="shared" si="12"/>
        <v>66.91038783328041</v>
      </c>
      <c r="U94" s="28">
        <v>11</v>
      </c>
      <c r="V94" s="20">
        <v>171</v>
      </c>
      <c r="W94" s="20">
        <f t="shared" si="13"/>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786</v>
      </c>
      <c r="C95" s="20" t="s">
        <v>105</v>
      </c>
      <c r="D95" s="20" t="s">
        <v>106</v>
      </c>
      <c r="E95" s="20" t="s">
        <v>107</v>
      </c>
      <c r="F95" s="20" t="s">
        <v>108</v>
      </c>
      <c r="G95" s="32" t="s">
        <v>614</v>
      </c>
      <c r="H95" s="32" t="s">
        <v>688</v>
      </c>
      <c r="I95" s="32" t="str">
        <f t="shared" si="6"/>
        <v>Coturnix_coturnix_coturnix_Coturnix_japonica</v>
      </c>
      <c r="J95" s="32"/>
      <c r="K95" s="32" t="s">
        <v>743</v>
      </c>
      <c r="L95" s="28" t="s">
        <v>115</v>
      </c>
      <c r="M95" s="20">
        <v>2525</v>
      </c>
      <c r="N95" s="20">
        <f t="shared" si="10"/>
        <v>433.4166586553867</v>
      </c>
      <c r="O95" s="28">
        <v>85</v>
      </c>
      <c r="P95" s="20">
        <v>2608</v>
      </c>
      <c r="Q95" s="20">
        <f t="shared" si="11"/>
        <v>177.71043863543863</v>
      </c>
      <c r="R95" s="28">
        <v>33</v>
      </c>
      <c r="S95" s="20">
        <v>2361</v>
      </c>
      <c r="T95" s="20">
        <f t="shared" si="12"/>
        <v>267.64155133312164</v>
      </c>
      <c r="U95" s="28">
        <v>44</v>
      </c>
      <c r="V95" s="20">
        <v>2598</v>
      </c>
      <c r="W95" s="20">
        <f t="shared" si="13"/>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786</v>
      </c>
      <c r="C96" s="20" t="s">
        <v>105</v>
      </c>
      <c r="D96" s="20" t="s">
        <v>106</v>
      </c>
      <c r="E96" s="20" t="s">
        <v>107</v>
      </c>
      <c r="F96" s="20" t="s">
        <v>108</v>
      </c>
      <c r="G96" s="32" t="s">
        <v>614</v>
      </c>
      <c r="H96" s="32" t="s">
        <v>688</v>
      </c>
      <c r="I96" s="32" t="str">
        <f t="shared" si="6"/>
        <v>Coturnix_coturnix_coturnix_Coturnix_japonica</v>
      </c>
      <c r="J96" s="32"/>
      <c r="K96" s="32" t="s">
        <v>743</v>
      </c>
      <c r="L96" s="28" t="s">
        <v>116</v>
      </c>
      <c r="M96" s="20">
        <v>-3.2</v>
      </c>
      <c r="N96" s="20">
        <f t="shared" si="10"/>
        <v>1.019803902718557</v>
      </c>
      <c r="O96" s="28">
        <v>0.2</v>
      </c>
      <c r="P96" s="20">
        <v>-3</v>
      </c>
      <c r="Q96" s="20">
        <f t="shared" si="11"/>
        <v>0.53851648071345037</v>
      </c>
      <c r="R96" s="28">
        <v>0.1</v>
      </c>
      <c r="S96" s="20">
        <v>-2.9</v>
      </c>
      <c r="T96" s="20">
        <f t="shared" si="12"/>
        <v>0.60827625302982202</v>
      </c>
      <c r="U96" s="28">
        <v>0.1</v>
      </c>
      <c r="V96" s="20">
        <v>-2.6</v>
      </c>
      <c r="W96" s="20">
        <f t="shared" si="13"/>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786</v>
      </c>
      <c r="C97" s="20" t="s">
        <v>105</v>
      </c>
      <c r="D97" s="20" t="s">
        <v>106</v>
      </c>
      <c r="E97" s="20" t="s">
        <v>107</v>
      </c>
      <c r="F97" s="20" t="s">
        <v>108</v>
      </c>
      <c r="G97" s="32" t="s">
        <v>614</v>
      </c>
      <c r="H97" s="32" t="s">
        <v>688</v>
      </c>
      <c r="I97" s="32" t="str">
        <f t="shared" si="6"/>
        <v>Coturnix_coturnix_coturnix_Coturnix_japonica</v>
      </c>
      <c r="J97" s="32"/>
      <c r="K97" s="32" t="s">
        <v>743</v>
      </c>
      <c r="L97" s="28" t="s">
        <v>117</v>
      </c>
      <c r="M97" s="20">
        <v>52</v>
      </c>
      <c r="N97" s="20">
        <f t="shared" si="10"/>
        <v>6.6287253676706204</v>
      </c>
      <c r="O97" s="28">
        <v>1.3</v>
      </c>
      <c r="P97" s="20">
        <v>46.5</v>
      </c>
      <c r="Q97" s="20">
        <f t="shared" si="11"/>
        <v>5.3851648071345037</v>
      </c>
      <c r="R97" s="28">
        <v>1</v>
      </c>
      <c r="S97" s="20">
        <v>42.3</v>
      </c>
      <c r="T97" s="20">
        <f t="shared" si="12"/>
        <v>4.8662100242385762</v>
      </c>
      <c r="U97" s="28">
        <v>0.8</v>
      </c>
      <c r="V97" s="20">
        <v>45.8</v>
      </c>
      <c r="W97" s="20">
        <f t="shared" si="13"/>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786</v>
      </c>
      <c r="C98" s="20" t="s">
        <v>105</v>
      </c>
      <c r="D98" s="20" t="s">
        <v>106</v>
      </c>
      <c r="E98" s="20" t="s">
        <v>107</v>
      </c>
      <c r="F98" s="20" t="s">
        <v>108</v>
      </c>
      <c r="G98" s="32" t="s">
        <v>614</v>
      </c>
      <c r="H98" s="32" t="s">
        <v>688</v>
      </c>
      <c r="I98" s="32" t="str">
        <f t="shared" si="6"/>
        <v>Coturnix_coturnix_coturnix_Coturnix_japonica</v>
      </c>
      <c r="J98" s="32"/>
      <c r="K98" s="32" t="s">
        <v>743</v>
      </c>
      <c r="L98" s="28" t="s">
        <v>118</v>
      </c>
      <c r="M98" s="20">
        <v>48</v>
      </c>
      <c r="N98" s="20">
        <f t="shared" si="10"/>
        <v>30.594117081556707</v>
      </c>
      <c r="O98" s="28">
        <v>6</v>
      </c>
      <c r="P98" s="20">
        <v>57</v>
      </c>
      <c r="Q98" s="20">
        <f t="shared" si="11"/>
        <v>26.92582403567252</v>
      </c>
      <c r="R98" s="28">
        <v>5</v>
      </c>
      <c r="S98" s="20">
        <v>57</v>
      </c>
      <c r="T98" s="20">
        <f t="shared" si="12"/>
        <v>42.579337712087536</v>
      </c>
      <c r="U98" s="28">
        <v>7</v>
      </c>
      <c r="V98" s="20">
        <v>59</v>
      </c>
      <c r="W98" s="20">
        <f t="shared" si="13"/>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786</v>
      </c>
      <c r="C99" s="20" t="s">
        <v>105</v>
      </c>
      <c r="D99" s="20" t="s">
        <v>106</v>
      </c>
      <c r="E99" s="20" t="s">
        <v>107</v>
      </c>
      <c r="F99" s="20" t="s">
        <v>108</v>
      </c>
      <c r="G99" s="32" t="s">
        <v>614</v>
      </c>
      <c r="H99" s="32" t="s">
        <v>688</v>
      </c>
      <c r="I99" s="32" t="str">
        <f t="shared" si="6"/>
        <v>Coturnix_coturnix_coturnix_Coturnix_japonica</v>
      </c>
      <c r="J99" s="32"/>
      <c r="K99" s="32" t="s">
        <v>743</v>
      </c>
      <c r="L99" s="28" t="s">
        <v>119</v>
      </c>
      <c r="M99" s="20">
        <v>606</v>
      </c>
      <c r="N99" s="20">
        <f t="shared" si="10"/>
        <v>270.24803422041759</v>
      </c>
      <c r="O99" s="28">
        <v>53</v>
      </c>
      <c r="P99" s="20">
        <v>628</v>
      </c>
      <c r="Q99" s="20">
        <f t="shared" si="11"/>
        <v>242.33241632105268</v>
      </c>
      <c r="R99" s="28">
        <v>45</v>
      </c>
      <c r="S99" s="20">
        <v>598</v>
      </c>
      <c r="T99" s="20">
        <f t="shared" si="12"/>
        <v>255.47602627252522</v>
      </c>
      <c r="U99" s="28">
        <v>42</v>
      </c>
      <c r="V99" s="20">
        <v>642</v>
      </c>
      <c r="W99" s="20">
        <f t="shared" si="13"/>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786</v>
      </c>
      <c r="C100" s="20" t="s">
        <v>105</v>
      </c>
      <c r="D100" s="20" t="s">
        <v>106</v>
      </c>
      <c r="E100" s="20" t="s">
        <v>107</v>
      </c>
      <c r="F100" s="20" t="s">
        <v>108</v>
      </c>
      <c r="G100" s="32" t="s">
        <v>614</v>
      </c>
      <c r="H100" s="32" t="s">
        <v>688</v>
      </c>
      <c r="I100" s="32" t="str">
        <f t="shared" si="6"/>
        <v>Coturnix_coturnix_coturnix_Coturnix_japonica</v>
      </c>
      <c r="J100" s="32"/>
      <c r="K100" s="32" t="s">
        <v>743</v>
      </c>
      <c r="L100" s="28" t="s">
        <v>120</v>
      </c>
      <c r="M100" s="20">
        <v>1.21</v>
      </c>
      <c r="N100" s="20">
        <f t="shared" si="10"/>
        <v>0.35693136595149494</v>
      </c>
      <c r="O100" s="28">
        <v>7.0000000000000007E-2</v>
      </c>
      <c r="P100" s="20">
        <v>0.76</v>
      </c>
      <c r="Q100" s="20">
        <f t="shared" si="11"/>
        <v>0.21540659228538014</v>
      </c>
      <c r="R100" s="28">
        <v>0.04</v>
      </c>
      <c r="S100" s="20">
        <v>0.66</v>
      </c>
      <c r="T100" s="20">
        <f t="shared" si="12"/>
        <v>0.24331050121192879</v>
      </c>
      <c r="U100" s="28">
        <v>0.04</v>
      </c>
      <c r="V100" s="20">
        <v>0.67</v>
      </c>
      <c r="W100" s="20">
        <f t="shared" si="13"/>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786</v>
      </c>
      <c r="C101" s="20" t="s">
        <v>105</v>
      </c>
      <c r="D101" s="20" t="s">
        <v>106</v>
      </c>
      <c r="E101" s="20" t="s">
        <v>107</v>
      </c>
      <c r="F101" s="20" t="s">
        <v>108</v>
      </c>
      <c r="G101" s="32" t="s">
        <v>614</v>
      </c>
      <c r="H101" s="32" t="s">
        <v>688</v>
      </c>
      <c r="I101" s="32" t="str">
        <f t="shared" si="6"/>
        <v>Coturnix_coturnix_coturnix_Coturnix_japonica</v>
      </c>
      <c r="J101" s="32"/>
      <c r="K101" s="32" t="s">
        <v>743</v>
      </c>
      <c r="L101" s="28" t="s">
        <v>121</v>
      </c>
      <c r="M101" s="20">
        <v>563</v>
      </c>
      <c r="N101" s="20">
        <f t="shared" si="10"/>
        <v>86.683331731077331</v>
      </c>
      <c r="O101" s="28">
        <v>17</v>
      </c>
      <c r="P101" s="20">
        <v>589</v>
      </c>
      <c r="Q101" s="20">
        <f t="shared" si="11"/>
        <v>59.23681287847954</v>
      </c>
      <c r="R101" s="28">
        <v>11</v>
      </c>
      <c r="S101" s="20">
        <v>614</v>
      </c>
      <c r="T101" s="20">
        <f t="shared" si="12"/>
        <v>54.744862772683973</v>
      </c>
      <c r="U101" s="28">
        <v>9</v>
      </c>
      <c r="V101" s="20">
        <v>577</v>
      </c>
      <c r="W101" s="20">
        <f t="shared" si="13"/>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786</v>
      </c>
      <c r="C102" s="20" t="s">
        <v>105</v>
      </c>
      <c r="D102" s="20" t="s">
        <v>106</v>
      </c>
      <c r="E102" s="20" t="s">
        <v>107</v>
      </c>
      <c r="F102" s="20" t="s">
        <v>108</v>
      </c>
      <c r="G102" s="32" t="s">
        <v>614</v>
      </c>
      <c r="H102" s="32" t="s">
        <v>688</v>
      </c>
      <c r="I102" s="32" t="str">
        <f t="shared" si="6"/>
        <v>Coturnix_coturnix_coturnix_Coturnix_japonica</v>
      </c>
      <c r="J102" s="32"/>
      <c r="K102" s="32" t="s">
        <v>743</v>
      </c>
      <c r="L102" s="28" t="s">
        <v>122</v>
      </c>
      <c r="M102" s="20">
        <v>52</v>
      </c>
      <c r="N102" s="20">
        <f t="shared" si="10"/>
        <v>30.594117081556707</v>
      </c>
      <c r="O102" s="28">
        <v>6</v>
      </c>
      <c r="P102" s="20">
        <v>53</v>
      </c>
      <c r="Q102" s="20">
        <f t="shared" si="11"/>
        <v>26.92582403567252</v>
      </c>
      <c r="R102" s="28">
        <v>5</v>
      </c>
      <c r="S102" s="20">
        <v>46</v>
      </c>
      <c r="T102" s="20">
        <f t="shared" si="12"/>
        <v>24.331050121192877</v>
      </c>
      <c r="U102" s="28">
        <v>4</v>
      </c>
      <c r="V102" s="20">
        <v>55</v>
      </c>
      <c r="W102" s="20">
        <f t="shared" si="13"/>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4">I103</f>
        <v>Hyla_chrysoscelis_Hyla_femoralis</v>
      </c>
      <c r="C103" s="20" t="s">
        <v>124</v>
      </c>
      <c r="D103" s="20" t="s">
        <v>574</v>
      </c>
      <c r="E103" s="20" t="s">
        <v>573</v>
      </c>
      <c r="F103" s="20" t="s">
        <v>572</v>
      </c>
      <c r="G103" s="32" t="s">
        <v>722</v>
      </c>
      <c r="H103" s="32" t="s">
        <v>723</v>
      </c>
      <c r="I103" s="32" t="str">
        <f t="shared" si="6"/>
        <v>Hyla_chrysoscelis_Hyla_femoralis</v>
      </c>
      <c r="J103" s="32" t="s">
        <v>710</v>
      </c>
      <c r="K103" s="32" t="s">
        <v>743</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4"/>
        <v>Hyla_chrysoscelis_Hyla_femoralis</v>
      </c>
      <c r="C104" s="20" t="s">
        <v>124</v>
      </c>
      <c r="D104" s="20" t="s">
        <v>574</v>
      </c>
      <c r="E104" s="20" t="s">
        <v>573</v>
      </c>
      <c r="F104" s="20" t="s">
        <v>572</v>
      </c>
      <c r="G104" s="32" t="s">
        <v>766</v>
      </c>
      <c r="H104" s="32" t="s">
        <v>723</v>
      </c>
      <c r="I104" s="32" t="str">
        <f t="shared" si="6"/>
        <v>Hyla_chrysoscelis_Hyla_femoralis</v>
      </c>
      <c r="J104" s="32" t="s">
        <v>710</v>
      </c>
      <c r="K104" s="32" t="s">
        <v>743</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4"/>
        <v>Hyla_chrysoscelis_Hyla_femoralis</v>
      </c>
      <c r="C105" s="20" t="s">
        <v>124</v>
      </c>
      <c r="D105" s="20" t="s">
        <v>574</v>
      </c>
      <c r="E105" s="20" t="s">
        <v>573</v>
      </c>
      <c r="F105" s="20" t="s">
        <v>572</v>
      </c>
      <c r="G105" s="32" t="s">
        <v>722</v>
      </c>
      <c r="H105" s="32" t="s">
        <v>723</v>
      </c>
      <c r="I105" s="32" t="str">
        <f t="shared" si="6"/>
        <v>Hyla_chrysoscelis_Hyla_femoralis</v>
      </c>
      <c r="J105" s="32" t="s">
        <v>710</v>
      </c>
      <c r="K105" s="32" t="s">
        <v>743</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4"/>
        <v>Hyla_chrysoscelis_Hyla_femoralis</v>
      </c>
      <c r="C106" s="20" t="s">
        <v>124</v>
      </c>
      <c r="D106" s="20" t="s">
        <v>574</v>
      </c>
      <c r="E106" s="20" t="s">
        <v>573</v>
      </c>
      <c r="F106" s="20" t="s">
        <v>572</v>
      </c>
      <c r="G106" s="32" t="s">
        <v>722</v>
      </c>
      <c r="H106" s="32" t="s">
        <v>723</v>
      </c>
      <c r="I106" s="32" t="str">
        <f t="shared" si="6"/>
        <v>Hyla_chrysoscelis_Hyla_femoralis</v>
      </c>
      <c r="J106" s="32" t="s">
        <v>710</v>
      </c>
      <c r="K106" s="32" t="s">
        <v>743</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4"/>
        <v>Hyla_chrysoscelis_Hyla_femoralis</v>
      </c>
      <c r="C107" s="20" t="s">
        <v>124</v>
      </c>
      <c r="D107" s="20" t="s">
        <v>574</v>
      </c>
      <c r="E107" s="20" t="s">
        <v>573</v>
      </c>
      <c r="F107" s="20" t="s">
        <v>572</v>
      </c>
      <c r="G107" s="32" t="s">
        <v>722</v>
      </c>
      <c r="H107" s="32" t="s">
        <v>723</v>
      </c>
      <c r="I107" s="32" t="str">
        <f t="shared" si="6"/>
        <v>Hyla_chrysoscelis_Hyla_femoralis</v>
      </c>
      <c r="J107" s="32" t="s">
        <v>710</v>
      </c>
      <c r="K107" s="32" t="s">
        <v>743</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4"/>
        <v>Hyla_chrysoscelis_Hyla_femoralis</v>
      </c>
      <c r="C108" s="20" t="s">
        <v>124</v>
      </c>
      <c r="D108" s="20" t="s">
        <v>574</v>
      </c>
      <c r="E108" s="20" t="s">
        <v>573</v>
      </c>
      <c r="F108" s="20" t="s">
        <v>572</v>
      </c>
      <c r="G108" s="32" t="s">
        <v>722</v>
      </c>
      <c r="H108" s="32" t="s">
        <v>723</v>
      </c>
      <c r="I108" s="32" t="str">
        <f t="shared" si="6"/>
        <v>Hyla_chrysoscelis_Hyla_femoralis</v>
      </c>
      <c r="J108" s="32" t="s">
        <v>710</v>
      </c>
      <c r="K108" s="32" t="s">
        <v>743</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4"/>
        <v>Hyla_chrysoscelis_Hyla_femoralis</v>
      </c>
      <c r="C109" s="20" t="s">
        <v>124</v>
      </c>
      <c r="D109" s="20" t="s">
        <v>574</v>
      </c>
      <c r="E109" s="20" t="s">
        <v>573</v>
      </c>
      <c r="F109" s="20" t="s">
        <v>572</v>
      </c>
      <c r="G109" s="32" t="s">
        <v>722</v>
      </c>
      <c r="H109" s="32" t="s">
        <v>723</v>
      </c>
      <c r="I109" s="32" t="str">
        <f t="shared" si="6"/>
        <v>Hyla_chrysoscelis_Hyla_femoralis</v>
      </c>
      <c r="J109" s="32" t="s">
        <v>710</v>
      </c>
      <c r="K109" s="32" t="s">
        <v>743</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743</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744</v>
      </c>
      <c r="L111" s="28" t="s">
        <v>136</v>
      </c>
      <c r="M111" s="20">
        <v>3.89</v>
      </c>
      <c r="N111" s="20">
        <f t="shared" ref="N111" si="15">IFERROR(O111*SQRT(AG111),"NA")</f>
        <v>0.21213203435596426</v>
      </c>
      <c r="O111" s="28">
        <v>0.05</v>
      </c>
      <c r="P111" s="20">
        <v>2.21</v>
      </c>
      <c r="Q111" s="20">
        <f t="shared" ref="Q111:Q112" si="16">IFERROR(R111*(SQRT(AH111)),"NA")</f>
        <v>0.8668333173107734</v>
      </c>
      <c r="R111" s="28">
        <v>0.17</v>
      </c>
      <c r="S111" s="20">
        <v>2.25</v>
      </c>
      <c r="T111" s="20">
        <f t="shared" ref="T111:T112" si="17">IFERROR(U111*SQRT(AI111),"NA")</f>
        <v>0.80498447189992428</v>
      </c>
      <c r="U111" s="28">
        <v>0.18</v>
      </c>
      <c r="V111" s="20">
        <v>0.21</v>
      </c>
      <c r="W111" s="20">
        <f t="shared" ref="W111:W112" si="18">IFERROR(X111*SQRT(AJ111),"NA")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744</v>
      </c>
      <c r="L112" s="28" t="s">
        <v>137</v>
      </c>
      <c r="M112" s="20">
        <v>6.36</v>
      </c>
      <c r="N112" s="20">
        <f>IFERROR(O112*SQRT(AG112),"NA")</f>
        <v>0.46669047558312132</v>
      </c>
      <c r="O112" s="28">
        <v>0.11</v>
      </c>
      <c r="P112" s="20">
        <v>5.35</v>
      </c>
      <c r="Q112" s="20">
        <f t="shared" si="16"/>
        <v>0.8668333173107734</v>
      </c>
      <c r="R112" s="28">
        <v>0.17</v>
      </c>
      <c r="S112" s="20">
        <v>5.95</v>
      </c>
      <c r="T112" s="20">
        <f t="shared" si="17"/>
        <v>0.49193495504995377</v>
      </c>
      <c r="U112" s="28">
        <v>0.11</v>
      </c>
      <c r="V112" s="20">
        <v>5.1100000000000003</v>
      </c>
      <c r="W112" s="20">
        <f t="shared" si="18"/>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744</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744</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744</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744</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744</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744</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744</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744</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744</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744</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744</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744</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743</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743</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743</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743</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743</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743</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743</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743</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743</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743</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743</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743</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743</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743</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743</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743</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743</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743</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743</v>
      </c>
      <c r="L143" s="28" t="s">
        <v>188</v>
      </c>
      <c r="M143" s="20">
        <v>52.8</v>
      </c>
      <c r="N143" s="20">
        <v>7.8</v>
      </c>
      <c r="O143" s="28"/>
      <c r="P143" s="20">
        <v>39.200000000000003</v>
      </c>
      <c r="Q143" s="20">
        <v>4.8</v>
      </c>
      <c r="R143" s="28"/>
      <c r="S143" s="20" t="s">
        <v>26</v>
      </c>
      <c r="T143" s="20" t="s">
        <v>26</v>
      </c>
      <c r="U143" s="28"/>
      <c r="V143" s="39" t="s">
        <v>694</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743</v>
      </c>
      <c r="L144" s="28" t="s">
        <v>189</v>
      </c>
      <c r="M144" s="20">
        <v>3.35</v>
      </c>
      <c r="N144" s="20">
        <v>0.3</v>
      </c>
      <c r="O144" s="28"/>
      <c r="P144" s="20">
        <v>3.18</v>
      </c>
      <c r="Q144" s="20">
        <v>0.9</v>
      </c>
      <c r="R144" s="28"/>
      <c r="S144" s="20" t="s">
        <v>26</v>
      </c>
      <c r="T144" s="20" t="s">
        <v>26</v>
      </c>
      <c r="U144" s="28"/>
      <c r="V144" s="39" t="s">
        <v>694</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4"/>
        <v>Gryllus_armatus_Gryllus_rubens</v>
      </c>
      <c r="C145" s="56" t="s">
        <v>171</v>
      </c>
      <c r="D145" s="20" t="s">
        <v>708</v>
      </c>
      <c r="E145" s="20" t="s">
        <v>172</v>
      </c>
      <c r="F145" s="20" t="s">
        <v>24</v>
      </c>
      <c r="G145" s="32" t="s">
        <v>579</v>
      </c>
      <c r="H145" s="32" t="s">
        <v>605</v>
      </c>
      <c r="I145" s="32" t="str">
        <f t="shared" si="19"/>
        <v>Gryllus_armatus_Gryllus_rubens</v>
      </c>
      <c r="J145" s="32"/>
      <c r="K145" s="32" t="s">
        <v>743</v>
      </c>
      <c r="L145" s="28" t="s">
        <v>709</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694</v>
      </c>
      <c r="AN145" s="28">
        <v>1027</v>
      </c>
      <c r="AO145" s="29"/>
      <c r="AP145" s="29"/>
      <c r="AQ145" s="29"/>
      <c r="AR145" s="28"/>
    </row>
    <row r="146" spans="1:44" s="20" customFormat="1">
      <c r="A146" s="19" t="s">
        <v>170</v>
      </c>
      <c r="B146" s="27" t="str">
        <f t="shared" si="14"/>
        <v>Gryllus_campestris_Gryllus_rubens</v>
      </c>
      <c r="C146" s="56" t="s">
        <v>171</v>
      </c>
      <c r="D146" s="20" t="s">
        <v>708</v>
      </c>
      <c r="E146" s="20" t="s">
        <v>172</v>
      </c>
      <c r="F146" s="20" t="s">
        <v>24</v>
      </c>
      <c r="G146" s="32" t="s">
        <v>580</v>
      </c>
      <c r="H146" s="32" t="s">
        <v>605</v>
      </c>
      <c r="I146" s="32" t="str">
        <f t="shared" si="19"/>
        <v>Gryllus_campestris_Gryllus_rubens</v>
      </c>
      <c r="J146" s="32"/>
      <c r="K146" s="32" t="s">
        <v>743</v>
      </c>
      <c r="L146" s="28" t="s">
        <v>709</v>
      </c>
      <c r="M146" s="20">
        <v>6.4649999999999999</v>
      </c>
      <c r="N146" s="20">
        <v>0.34824560298731699</v>
      </c>
      <c r="O146" s="28"/>
      <c r="P146" s="20">
        <v>16.135000000000002</v>
      </c>
      <c r="Q146" s="20">
        <v>11.558082669716461</v>
      </c>
      <c r="R146" s="28"/>
      <c r="S146" s="20" t="s">
        <v>694</v>
      </c>
      <c r="T146" s="20" t="s">
        <v>694</v>
      </c>
      <c r="U146" s="28"/>
      <c r="V146" s="39">
        <v>120.88350000000003</v>
      </c>
      <c r="W146" s="20">
        <v>98.888301521211304</v>
      </c>
      <c r="AF146" s="28"/>
      <c r="AG146" s="20">
        <v>4</v>
      </c>
      <c r="AH146" s="20">
        <v>1</v>
      </c>
      <c r="AI146" s="20" t="s">
        <v>26</v>
      </c>
      <c r="AJ146" s="29">
        <v>5</v>
      </c>
      <c r="AK146" s="20">
        <v>1007</v>
      </c>
      <c r="AL146" s="20">
        <v>206</v>
      </c>
      <c r="AM146" s="20" t="s">
        <v>694</v>
      </c>
      <c r="AN146" s="28">
        <v>1027</v>
      </c>
      <c r="AO146" s="29"/>
      <c r="AP146" s="29"/>
      <c r="AQ146" s="29"/>
      <c r="AR146" s="28"/>
    </row>
    <row r="147" spans="1:44"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744</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744</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712</v>
      </c>
      <c r="K149" s="32" t="s">
        <v>743</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712</v>
      </c>
      <c r="K150" s="32" t="s">
        <v>743</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712</v>
      </c>
      <c r="K151" s="32" t="s">
        <v>743</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712</v>
      </c>
      <c r="K152" s="32" t="s">
        <v>743</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712</v>
      </c>
      <c r="K153" s="32" t="s">
        <v>743</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712</v>
      </c>
      <c r="K154" s="32" t="s">
        <v>743</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712</v>
      </c>
      <c r="K155" s="32" t="s">
        <v>743</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712</v>
      </c>
      <c r="K156" s="32" t="s">
        <v>743</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712</v>
      </c>
      <c r="K157" s="32" t="s">
        <v>743</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712</v>
      </c>
      <c r="K158" s="32" t="s">
        <v>743</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712</v>
      </c>
      <c r="K159" s="32" t="s">
        <v>743</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712</v>
      </c>
      <c r="K160" s="32" t="s">
        <v>743</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712</v>
      </c>
      <c r="K161" s="32" t="s">
        <v>743</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712</v>
      </c>
      <c r="K162" s="32" t="s">
        <v>743</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712</v>
      </c>
      <c r="K163" s="32" t="s">
        <v>743</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712</v>
      </c>
      <c r="K164" s="32" t="s">
        <v>743</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712</v>
      </c>
      <c r="K165" s="32" t="s">
        <v>743</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712</v>
      </c>
      <c r="K166" s="32" t="s">
        <v>743</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712</v>
      </c>
      <c r="K167" s="32" t="s">
        <v>743</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712</v>
      </c>
      <c r="K168" s="32" t="s">
        <v>743</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712</v>
      </c>
      <c r="K169" s="32" t="s">
        <v>743</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712</v>
      </c>
      <c r="K170" s="32" t="s">
        <v>743</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712</v>
      </c>
      <c r="K171" s="32" t="s">
        <v>743</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712</v>
      </c>
      <c r="K172" s="32" t="s">
        <v>743</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712</v>
      </c>
      <c r="K173" s="32" t="s">
        <v>743</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712</v>
      </c>
      <c r="K174" s="32" t="s">
        <v>743</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712</v>
      </c>
      <c r="K175" s="32" t="s">
        <v>743</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712</v>
      </c>
      <c r="K176" s="32" t="s">
        <v>743</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712</v>
      </c>
      <c r="K177" s="32" t="s">
        <v>743</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712</v>
      </c>
      <c r="K178" s="32" t="s">
        <v>743</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712</v>
      </c>
      <c r="K179" s="32" t="s">
        <v>743</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712</v>
      </c>
      <c r="K180" s="32" t="s">
        <v>743</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712</v>
      </c>
      <c r="K181" s="32" t="s">
        <v>743</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712</v>
      </c>
      <c r="K182" s="32" t="s">
        <v>743</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712</v>
      </c>
      <c r="K183" s="32" t="s">
        <v>743</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712</v>
      </c>
      <c r="K184" s="32" t="s">
        <v>743</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712</v>
      </c>
      <c r="K185" s="32" t="s">
        <v>743</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712</v>
      </c>
      <c r="K186" s="32" t="s">
        <v>743</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712</v>
      </c>
      <c r="K187" s="32" t="s">
        <v>743</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712</v>
      </c>
      <c r="K188" s="32" t="s">
        <v>743</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712</v>
      </c>
      <c r="K189" s="32" t="s">
        <v>743</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712</v>
      </c>
      <c r="K190" s="32" t="s">
        <v>743</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712</v>
      </c>
      <c r="K191" s="32" t="s">
        <v>743</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712</v>
      </c>
      <c r="K192" s="32" t="s">
        <v>743</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712</v>
      </c>
      <c r="K193" s="32" t="s">
        <v>743</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712</v>
      </c>
      <c r="K194" s="32" t="s">
        <v>743</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712</v>
      </c>
      <c r="K195" s="32" t="s">
        <v>743</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712</v>
      </c>
      <c r="K196" s="32" t="s">
        <v>743</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712</v>
      </c>
      <c r="K197" s="32" t="s">
        <v>743</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712</v>
      </c>
      <c r="K198" s="32" t="s">
        <v>743</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712</v>
      </c>
      <c r="K199" s="32" t="s">
        <v>743</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712</v>
      </c>
      <c r="K200" s="32" t="s">
        <v>743</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712</v>
      </c>
      <c r="K201" s="32" t="s">
        <v>743</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712</v>
      </c>
      <c r="K202" s="32" t="s">
        <v>743</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712</v>
      </c>
      <c r="K203" s="32" t="s">
        <v>743</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712</v>
      </c>
      <c r="K204" s="32" t="s">
        <v>743</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712</v>
      </c>
      <c r="K205" s="32" t="s">
        <v>743</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712</v>
      </c>
      <c r="K206" s="32" t="s">
        <v>743</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712</v>
      </c>
      <c r="K207" s="32" t="s">
        <v>743</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712</v>
      </c>
      <c r="K208" s="32" t="s">
        <v>743</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712</v>
      </c>
      <c r="K209" s="32" t="s">
        <v>743</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712</v>
      </c>
      <c r="K210" s="32" t="s">
        <v>743</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712</v>
      </c>
      <c r="K211" s="32" t="s">
        <v>743</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712</v>
      </c>
      <c r="K212" s="32" t="s">
        <v>743</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712</v>
      </c>
      <c r="K213" s="32" t="s">
        <v>743</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712</v>
      </c>
      <c r="K214" s="32" t="s">
        <v>743</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712</v>
      </c>
      <c r="K215" s="32" t="s">
        <v>743</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712</v>
      </c>
      <c r="K216" s="32" t="s">
        <v>743</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712</v>
      </c>
      <c r="K217" s="32" t="s">
        <v>743</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712</v>
      </c>
      <c r="K218" s="32" t="s">
        <v>743</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712</v>
      </c>
      <c r="K219" s="32" t="s">
        <v>743</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712</v>
      </c>
      <c r="K220" s="32" t="s">
        <v>743</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712</v>
      </c>
      <c r="K221" s="32" t="s">
        <v>743</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712</v>
      </c>
      <c r="K222" s="32" t="s">
        <v>743</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712</v>
      </c>
      <c r="K223" s="32" t="s">
        <v>743</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712</v>
      </c>
      <c r="K224" s="32" t="s">
        <v>743</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712</v>
      </c>
      <c r="K225" s="32" t="s">
        <v>743</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712</v>
      </c>
      <c r="K226" s="32" t="s">
        <v>743</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712</v>
      </c>
      <c r="K227" s="32" t="s">
        <v>743</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712</v>
      </c>
      <c r="K228" s="32" t="s">
        <v>743</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712</v>
      </c>
      <c r="K229" s="32" t="s">
        <v>743</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712</v>
      </c>
      <c r="K230" s="32" t="s">
        <v>743</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712</v>
      </c>
      <c r="K231" s="32" t="s">
        <v>743</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712</v>
      </c>
      <c r="K232" s="32" t="s">
        <v>743</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712</v>
      </c>
      <c r="K233" s="32" t="s">
        <v>743</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712</v>
      </c>
      <c r="K234" s="32" t="s">
        <v>743</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712</v>
      </c>
      <c r="K235" s="32" t="s">
        <v>743</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712</v>
      </c>
      <c r="K236" s="32" t="s">
        <v>743</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712</v>
      </c>
      <c r="K237" s="32" t="s">
        <v>743</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712</v>
      </c>
      <c r="K238" s="32" t="s">
        <v>743</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712</v>
      </c>
      <c r="K239" s="32" t="s">
        <v>743</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712</v>
      </c>
      <c r="K240" s="32" t="s">
        <v>743</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712</v>
      </c>
      <c r="K241" s="32" t="s">
        <v>743</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712</v>
      </c>
      <c r="K242" s="32" t="s">
        <v>743</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712</v>
      </c>
      <c r="K243" s="32" t="s">
        <v>743</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712</v>
      </c>
      <c r="K244" s="32" t="s">
        <v>743</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712</v>
      </c>
      <c r="K245" s="32" t="s">
        <v>743</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712</v>
      </c>
      <c r="K246" s="32" t="s">
        <v>743</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712</v>
      </c>
      <c r="K247" s="32" t="s">
        <v>743</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712</v>
      </c>
      <c r="K248" s="32" t="s">
        <v>743</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712</v>
      </c>
      <c r="K249" s="32" t="s">
        <v>743</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712</v>
      </c>
      <c r="K250" s="32" t="s">
        <v>743</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712</v>
      </c>
      <c r="K251" s="32" t="s">
        <v>743</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712</v>
      </c>
      <c r="K252" s="32" t="s">
        <v>743</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712</v>
      </c>
      <c r="K253" s="32" t="s">
        <v>743</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712</v>
      </c>
      <c r="K254" s="32" t="s">
        <v>743</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712</v>
      </c>
      <c r="K255" s="32" t="s">
        <v>743</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712</v>
      </c>
      <c r="K256" s="32" t="s">
        <v>743</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712</v>
      </c>
      <c r="K257" s="32" t="s">
        <v>743</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712</v>
      </c>
      <c r="K258" s="32" t="s">
        <v>743</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712</v>
      </c>
      <c r="K259" s="32" t="s">
        <v>743</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712</v>
      </c>
      <c r="K260" s="32" t="s">
        <v>743</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712</v>
      </c>
      <c r="K261" s="32" t="s">
        <v>743</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712</v>
      </c>
      <c r="K262" s="32" t="s">
        <v>743</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712</v>
      </c>
      <c r="K263" s="32" t="s">
        <v>743</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712</v>
      </c>
      <c r="K264" s="32" t="s">
        <v>743</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712</v>
      </c>
      <c r="K265" s="32" t="s">
        <v>743</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712</v>
      </c>
      <c r="K266" s="32" t="s">
        <v>743</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712</v>
      </c>
      <c r="K267" s="32" t="s">
        <v>743</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712</v>
      </c>
      <c r="K268" s="32" t="s">
        <v>743</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712</v>
      </c>
      <c r="K269" s="32" t="s">
        <v>743</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712</v>
      </c>
      <c r="K270" s="32" t="s">
        <v>743</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712</v>
      </c>
      <c r="K271" s="32" t="s">
        <v>743</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712</v>
      </c>
      <c r="K272" s="32" t="s">
        <v>743</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712</v>
      </c>
      <c r="K273" s="32" t="s">
        <v>743</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712</v>
      </c>
      <c r="K274" s="32" t="s">
        <v>743</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712</v>
      </c>
      <c r="K275" s="32" t="s">
        <v>743</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712</v>
      </c>
      <c r="K276" s="32" t="s">
        <v>743</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712</v>
      </c>
      <c r="K277" s="32" t="s">
        <v>743</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712</v>
      </c>
      <c r="K278" s="32" t="s">
        <v>743</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712</v>
      </c>
      <c r="K279" s="32" t="s">
        <v>743</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712</v>
      </c>
      <c r="K280" s="32" t="s">
        <v>743</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712</v>
      </c>
      <c r="K281" s="32" t="s">
        <v>743</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712</v>
      </c>
      <c r="K282" s="32" t="s">
        <v>743</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712</v>
      </c>
      <c r="K283" s="32" t="s">
        <v>743</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712</v>
      </c>
      <c r="K284" s="32" t="s">
        <v>743</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712</v>
      </c>
      <c r="K285" s="32" t="s">
        <v>743</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712</v>
      </c>
      <c r="K286" s="32" t="s">
        <v>743</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712</v>
      </c>
      <c r="K287" s="32" t="s">
        <v>743</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712</v>
      </c>
      <c r="K288" s="32" t="s">
        <v>743</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712</v>
      </c>
      <c r="K289" s="32" t="s">
        <v>743</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712</v>
      </c>
      <c r="K290" s="32" t="s">
        <v>743</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712</v>
      </c>
      <c r="K291" s="32" t="s">
        <v>743</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712</v>
      </c>
      <c r="K292" s="32" t="s">
        <v>743</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712</v>
      </c>
      <c r="K293" s="32" t="s">
        <v>743</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712</v>
      </c>
      <c r="K294" s="32" t="s">
        <v>743</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712</v>
      </c>
      <c r="K295" s="32" t="s">
        <v>743</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712</v>
      </c>
      <c r="K296" s="32" t="s">
        <v>743</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712</v>
      </c>
      <c r="K297" s="32" t="s">
        <v>743</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712</v>
      </c>
      <c r="K298" s="32" t="s">
        <v>743</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712</v>
      </c>
      <c r="K299" s="32" t="s">
        <v>743</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712</v>
      </c>
      <c r="K300" s="32" t="s">
        <v>743</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712</v>
      </c>
      <c r="K301" s="32" t="s">
        <v>743</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712</v>
      </c>
      <c r="K302" s="32" t="s">
        <v>743</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712</v>
      </c>
      <c r="K303" s="32" t="s">
        <v>743</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712</v>
      </c>
      <c r="K304" s="32" t="s">
        <v>743</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712</v>
      </c>
      <c r="K305" s="32" t="s">
        <v>743</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712</v>
      </c>
      <c r="K306" s="32" t="s">
        <v>743</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712</v>
      </c>
      <c r="K307" s="32" t="s">
        <v>743</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712</v>
      </c>
      <c r="K308" s="32" t="s">
        <v>743</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712</v>
      </c>
      <c r="K309" s="32" t="s">
        <v>743</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712</v>
      </c>
      <c r="K310" s="32" t="s">
        <v>743</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712</v>
      </c>
      <c r="K311" s="32" t="s">
        <v>743</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712</v>
      </c>
      <c r="K312" s="32" t="s">
        <v>743</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712</v>
      </c>
      <c r="K313" s="32" t="s">
        <v>743</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712</v>
      </c>
      <c r="K314" s="32" t="s">
        <v>743</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712</v>
      </c>
      <c r="K315" s="32" t="s">
        <v>743</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712</v>
      </c>
      <c r="K316" s="32" t="s">
        <v>743</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712</v>
      </c>
      <c r="K317" s="32" t="s">
        <v>743</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712</v>
      </c>
      <c r="K318" s="32" t="s">
        <v>743</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712</v>
      </c>
      <c r="K319" s="32" t="s">
        <v>743</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712</v>
      </c>
      <c r="K320" s="32" t="s">
        <v>743</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712</v>
      </c>
      <c r="K321" s="32" t="s">
        <v>743</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712</v>
      </c>
      <c r="K322" s="32" t="s">
        <v>743</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712</v>
      </c>
      <c r="K323" s="32" t="s">
        <v>743</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712</v>
      </c>
      <c r="K324" s="32" t="s">
        <v>743</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712</v>
      </c>
      <c r="K325" s="32" t="s">
        <v>743</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712</v>
      </c>
      <c r="K326" s="32" t="s">
        <v>743</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712</v>
      </c>
      <c r="K327" s="32" t="s">
        <v>743</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712</v>
      </c>
      <c r="K328" s="32" t="s">
        <v>743</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712</v>
      </c>
      <c r="K329" s="32" t="s">
        <v>743</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712</v>
      </c>
      <c r="K330" s="32" t="s">
        <v>743</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712</v>
      </c>
      <c r="K331" s="32" t="s">
        <v>743</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712</v>
      </c>
      <c r="K332" s="32" t="s">
        <v>743</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712</v>
      </c>
      <c r="K333" s="32" t="s">
        <v>743</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712</v>
      </c>
      <c r="K334" s="32" t="s">
        <v>743</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712</v>
      </c>
      <c r="K335" s="32" t="s">
        <v>743</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712</v>
      </c>
      <c r="K336" s="32" t="s">
        <v>743</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712</v>
      </c>
      <c r="K337" s="32" t="s">
        <v>743</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712</v>
      </c>
      <c r="K338" s="32" t="s">
        <v>743</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712</v>
      </c>
      <c r="K339" s="32" t="s">
        <v>743</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712</v>
      </c>
      <c r="K340" s="32" t="s">
        <v>743</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712</v>
      </c>
      <c r="K341" s="32" t="s">
        <v>743</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712</v>
      </c>
      <c r="K342" s="32" t="s">
        <v>743</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712</v>
      </c>
      <c r="K343" s="32" t="s">
        <v>743</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712</v>
      </c>
      <c r="K344" s="32" t="s">
        <v>743</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712</v>
      </c>
      <c r="K345" s="32" t="s">
        <v>743</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712</v>
      </c>
      <c r="K346" s="32" t="s">
        <v>743</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712</v>
      </c>
      <c r="K347" s="32" t="s">
        <v>743</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712</v>
      </c>
      <c r="K348" s="32" t="s">
        <v>743</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712</v>
      </c>
      <c r="K349" s="32" t="s">
        <v>743</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712</v>
      </c>
      <c r="K350" s="32" t="s">
        <v>743</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712</v>
      </c>
      <c r="K351" s="32" t="s">
        <v>743</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712</v>
      </c>
      <c r="K352" s="32" t="s">
        <v>743</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712</v>
      </c>
      <c r="K353" s="32" t="s">
        <v>743</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712</v>
      </c>
      <c r="K354" s="32" t="s">
        <v>743</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712</v>
      </c>
      <c r="K355" s="32" t="s">
        <v>743</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712</v>
      </c>
      <c r="K356" s="32" t="s">
        <v>743</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712</v>
      </c>
      <c r="K357" s="32" t="s">
        <v>743</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712</v>
      </c>
      <c r="K358" s="32" t="s">
        <v>743</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712</v>
      </c>
      <c r="K359" s="32" t="s">
        <v>743</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712</v>
      </c>
      <c r="K360" s="32" t="s">
        <v>743</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712</v>
      </c>
      <c r="K361" s="32" t="s">
        <v>743</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712</v>
      </c>
      <c r="K362" s="32" t="s">
        <v>743</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712</v>
      </c>
      <c r="K363" s="32" t="s">
        <v>743</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712</v>
      </c>
      <c r="K364" s="32" t="s">
        <v>743</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712</v>
      </c>
      <c r="K365" s="32" t="s">
        <v>743</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712</v>
      </c>
      <c r="K366" s="32" t="s">
        <v>743</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712</v>
      </c>
      <c r="K367" s="32" t="s">
        <v>743</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712</v>
      </c>
      <c r="K368" s="32" t="s">
        <v>743</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712</v>
      </c>
      <c r="K369" s="32" t="s">
        <v>743</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712</v>
      </c>
      <c r="K370" s="32" t="s">
        <v>743</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712</v>
      </c>
      <c r="K371" s="32" t="s">
        <v>743</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712</v>
      </c>
      <c r="K372" s="32" t="s">
        <v>743</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712</v>
      </c>
      <c r="K373" s="32" t="s">
        <v>743</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712</v>
      </c>
      <c r="K374" s="32" t="s">
        <v>743</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712</v>
      </c>
      <c r="K375" s="32" t="s">
        <v>743</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712</v>
      </c>
      <c r="K376" s="32" t="s">
        <v>743</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712</v>
      </c>
      <c r="K377" s="32" t="s">
        <v>743</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712</v>
      </c>
      <c r="K378" s="32" t="s">
        <v>743</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712</v>
      </c>
      <c r="K379" s="32" t="s">
        <v>743</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712</v>
      </c>
      <c r="K380" s="32" t="s">
        <v>743</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712</v>
      </c>
      <c r="K381" s="32" t="s">
        <v>743</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712</v>
      </c>
      <c r="K382" s="32" t="s">
        <v>743</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712</v>
      </c>
      <c r="K383" s="32" t="s">
        <v>743</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712</v>
      </c>
      <c r="K384" s="32" t="s">
        <v>743</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712</v>
      </c>
      <c r="K385" s="32" t="s">
        <v>743</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712</v>
      </c>
      <c r="K386" s="32" t="s">
        <v>743</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712</v>
      </c>
      <c r="K387" s="32" t="s">
        <v>743</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712</v>
      </c>
      <c r="K388" s="32" t="s">
        <v>743</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712</v>
      </c>
      <c r="K389" s="32" t="s">
        <v>743</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712</v>
      </c>
      <c r="K390" s="32" t="s">
        <v>743</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712</v>
      </c>
      <c r="K391" s="32" t="s">
        <v>743</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712</v>
      </c>
      <c r="K392" s="32" t="s">
        <v>743</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712</v>
      </c>
      <c r="K393" s="32" t="s">
        <v>743</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712</v>
      </c>
      <c r="K394" s="32" t="s">
        <v>743</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712</v>
      </c>
      <c r="K395" s="32" t="s">
        <v>743</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712</v>
      </c>
      <c r="K396" s="32" t="s">
        <v>743</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712</v>
      </c>
      <c r="K397" s="32" t="s">
        <v>743</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712</v>
      </c>
      <c r="K398" s="32" t="s">
        <v>743</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712</v>
      </c>
      <c r="K399" s="32" t="s">
        <v>743</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712</v>
      </c>
      <c r="K400" s="32" t="s">
        <v>743</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712</v>
      </c>
      <c r="K401" s="32" t="s">
        <v>743</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712</v>
      </c>
      <c r="K402" s="32" t="s">
        <v>743</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712</v>
      </c>
      <c r="K403" s="32" t="s">
        <v>743</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712</v>
      </c>
      <c r="K404" s="32" t="s">
        <v>743</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712</v>
      </c>
      <c r="K405" s="32" t="s">
        <v>743</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712</v>
      </c>
      <c r="K406" s="32" t="s">
        <v>743</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712</v>
      </c>
      <c r="K407" s="32" t="s">
        <v>743</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712</v>
      </c>
      <c r="K408" s="32" t="s">
        <v>743</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712</v>
      </c>
      <c r="K409" s="32" t="s">
        <v>743</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712</v>
      </c>
      <c r="K410" s="32" t="s">
        <v>743</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712</v>
      </c>
      <c r="K411" s="32" t="s">
        <v>743</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712</v>
      </c>
      <c r="K412" s="32" t="s">
        <v>743</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712</v>
      </c>
      <c r="K413" s="32" t="s">
        <v>743</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712</v>
      </c>
      <c r="K414" s="32" t="s">
        <v>743</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712</v>
      </c>
      <c r="K415" s="32" t="s">
        <v>743</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712</v>
      </c>
      <c r="K416" s="32" t="s">
        <v>743</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712</v>
      </c>
      <c r="K417" s="32" t="s">
        <v>743</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712</v>
      </c>
      <c r="K418" s="32" t="s">
        <v>743</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712</v>
      </c>
      <c r="K419" s="32" t="s">
        <v>743</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712</v>
      </c>
      <c r="K420" s="32" t="s">
        <v>743</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712</v>
      </c>
      <c r="K421" s="32" t="s">
        <v>743</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712</v>
      </c>
      <c r="K422" s="32" t="s">
        <v>743</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712</v>
      </c>
      <c r="K423" s="32" t="s">
        <v>743</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712</v>
      </c>
      <c r="K424" s="32" t="s">
        <v>743</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712</v>
      </c>
      <c r="K425" s="32" t="s">
        <v>743</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712</v>
      </c>
      <c r="K426" s="32" t="s">
        <v>743</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712</v>
      </c>
      <c r="K427" s="32" t="s">
        <v>743</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712</v>
      </c>
      <c r="K428" s="32" t="s">
        <v>743</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712</v>
      </c>
      <c r="K429" s="32" t="s">
        <v>743</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712</v>
      </c>
      <c r="K430" s="32" t="s">
        <v>743</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712</v>
      </c>
      <c r="K431" s="32" t="s">
        <v>743</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712</v>
      </c>
      <c r="K432" s="32" t="s">
        <v>743</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712</v>
      </c>
      <c r="K433" s="32" t="s">
        <v>743</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712</v>
      </c>
      <c r="K434" s="32" t="s">
        <v>743</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712</v>
      </c>
      <c r="K435" s="32" t="s">
        <v>743</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712</v>
      </c>
      <c r="K436" s="32" t="s">
        <v>743</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712</v>
      </c>
      <c r="K437" s="32" t="s">
        <v>743</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712</v>
      </c>
      <c r="K438" s="32" t="s">
        <v>743</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712</v>
      </c>
      <c r="K439" s="32" t="s">
        <v>743</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712</v>
      </c>
      <c r="K440" s="32" t="s">
        <v>743</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712</v>
      </c>
      <c r="K441" s="32" t="s">
        <v>743</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712</v>
      </c>
      <c r="K442" s="32" t="s">
        <v>743</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712</v>
      </c>
      <c r="K443" s="32" t="s">
        <v>743</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712</v>
      </c>
      <c r="K444" s="32" t="s">
        <v>743</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712</v>
      </c>
      <c r="K445" s="32" t="s">
        <v>743</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712</v>
      </c>
      <c r="K446" s="32" t="s">
        <v>743</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712</v>
      </c>
      <c r="K447" s="32" t="s">
        <v>743</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712</v>
      </c>
      <c r="K448" s="32" t="s">
        <v>743</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712</v>
      </c>
      <c r="K449" s="32" t="s">
        <v>743</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712</v>
      </c>
      <c r="K450" s="32" t="s">
        <v>743</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712</v>
      </c>
      <c r="K451" s="32" t="s">
        <v>743</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712</v>
      </c>
      <c r="K452" s="32" t="s">
        <v>743</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712</v>
      </c>
      <c r="K453" s="32" t="s">
        <v>743</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712</v>
      </c>
      <c r="K454" s="32" t="s">
        <v>743</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712</v>
      </c>
      <c r="K455" s="32" t="s">
        <v>743</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712</v>
      </c>
      <c r="K456" s="32" t="s">
        <v>743</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712</v>
      </c>
      <c r="K457" s="32" t="s">
        <v>743</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712</v>
      </c>
      <c r="K458" s="32" t="s">
        <v>743</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712</v>
      </c>
      <c r="K459" s="32" t="s">
        <v>743</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712</v>
      </c>
      <c r="K460" s="32" t="s">
        <v>743</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712</v>
      </c>
      <c r="K461" s="32" t="s">
        <v>743</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712</v>
      </c>
      <c r="K462" s="32" t="s">
        <v>743</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712</v>
      </c>
      <c r="K463" s="32" t="s">
        <v>743</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712</v>
      </c>
      <c r="K464" s="32" t="s">
        <v>743</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712</v>
      </c>
      <c r="K465" s="32" t="s">
        <v>743</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712</v>
      </c>
      <c r="K466" s="32" t="s">
        <v>743</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712</v>
      </c>
      <c r="K467" s="32" t="s">
        <v>743</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712</v>
      </c>
      <c r="K468" s="32" t="s">
        <v>743</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712</v>
      </c>
      <c r="K469" s="32" t="s">
        <v>743</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712</v>
      </c>
      <c r="K470" s="32" t="s">
        <v>743</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712</v>
      </c>
      <c r="K471" s="32" t="s">
        <v>743</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712</v>
      </c>
      <c r="K472" s="32" t="s">
        <v>743</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712</v>
      </c>
      <c r="K473" s="32" t="s">
        <v>743</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712</v>
      </c>
      <c r="K474" s="32" t="s">
        <v>743</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712</v>
      </c>
      <c r="K475" s="32" t="s">
        <v>743</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712</v>
      </c>
      <c r="K476" s="32" t="s">
        <v>743</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712</v>
      </c>
      <c r="K477" s="32" t="s">
        <v>743</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712</v>
      </c>
      <c r="K478" s="32" t="s">
        <v>743</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743</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743</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743</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743</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743</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743</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743</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743</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743</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743</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743</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743</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743</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743</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743</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744</v>
      </c>
      <c r="L494" s="28" t="s">
        <v>398</v>
      </c>
      <c r="M494" s="20" t="s">
        <v>26</v>
      </c>
      <c r="N494" s="20" t="s">
        <v>763</v>
      </c>
      <c r="O494" s="28"/>
      <c r="P494" s="20">
        <v>5.15</v>
      </c>
      <c r="Q494" s="20">
        <f t="shared" ref="Q494:Q497" si="26">IFERROR(R494*(SQRT(AH494)),"NA")</f>
        <v>2.2135943621178655</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744</v>
      </c>
      <c r="L495" s="28" t="s">
        <v>398</v>
      </c>
      <c r="M495" s="20" t="s">
        <v>26</v>
      </c>
      <c r="N495" s="20" t="s">
        <v>763</v>
      </c>
      <c r="O495" s="28"/>
      <c r="P495" s="20">
        <v>5.46</v>
      </c>
      <c r="Q495" s="20">
        <f t="shared" si="26"/>
        <v>2.4979991993593593</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744</v>
      </c>
      <c r="L496" s="28" t="s">
        <v>398</v>
      </c>
      <c r="M496" s="20" t="s">
        <v>26</v>
      </c>
      <c r="N496" s="20" t="s">
        <v>763</v>
      </c>
      <c r="O496" s="28"/>
      <c r="P496" s="20">
        <v>6.29</v>
      </c>
      <c r="Q496" s="20">
        <f t="shared" si="26"/>
        <v>1.4816207341961709</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744</v>
      </c>
      <c r="L497" s="28" t="s">
        <v>398</v>
      </c>
      <c r="M497" s="20" t="s">
        <v>26</v>
      </c>
      <c r="N497" s="20" t="s">
        <v>763</v>
      </c>
      <c r="O497" s="28"/>
      <c r="P497" s="20">
        <v>3.75</v>
      </c>
      <c r="Q497" s="20">
        <f t="shared" si="26"/>
        <v>1.7399999999999998</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743</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743</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743</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743</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743</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743</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743</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743</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744</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743</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743</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743</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743</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743</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743</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743</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743</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743</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743</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743</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743</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743</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743</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69" t="s">
        <v>743</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743</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743</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743</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743</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743</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743</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743</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743</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743</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743</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743</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743</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743</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9">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743</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30">10*AH535</f>
        <v>120</v>
      </c>
      <c r="AM535" s="29">
        <f t="shared" si="29"/>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743</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30"/>
        <v>50</v>
      </c>
      <c r="AM536" s="29">
        <f t="shared" si="29"/>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743</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9"/>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743</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30"/>
        <v>80</v>
      </c>
      <c r="AM538" s="29">
        <f t="shared" si="29"/>
        <v>100</v>
      </c>
      <c r="AN538" s="28">
        <v>210</v>
      </c>
      <c r="AO538" s="29"/>
      <c r="AP538" s="29"/>
      <c r="AQ538" s="29"/>
      <c r="AR538" s="28"/>
    </row>
    <row r="539" spans="1:44">
      <c r="A539" s="19" t="s">
        <v>432</v>
      </c>
      <c r="B539" s="20" t="s">
        <v>741</v>
      </c>
      <c r="C539" s="20" t="s">
        <v>434</v>
      </c>
      <c r="D539" s="20" t="s">
        <v>22</v>
      </c>
      <c r="E539" s="20" t="s">
        <v>435</v>
      </c>
      <c r="F539" s="20" t="s">
        <v>56</v>
      </c>
      <c r="G539" s="32" t="s">
        <v>596</v>
      </c>
      <c r="H539" s="32" t="s">
        <v>602</v>
      </c>
      <c r="I539" s="32" t="str">
        <f t="shared" si="28"/>
        <v>Drosophila_auraria_Drosophila_quadraria</v>
      </c>
      <c r="J539" s="32"/>
      <c r="K539" s="32" t="s">
        <v>743</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30"/>
        <v>90</v>
      </c>
      <c r="AM539" s="29">
        <f t="shared" si="29"/>
        <v>60</v>
      </c>
      <c r="AN539" s="28">
        <v>150</v>
      </c>
      <c r="AO539" s="29"/>
      <c r="AP539" s="29"/>
      <c r="AQ539" s="29"/>
      <c r="AR539" s="28"/>
    </row>
    <row r="540" spans="1:44">
      <c r="A540" s="19" t="s">
        <v>432</v>
      </c>
      <c r="B540" s="20" t="s">
        <v>742</v>
      </c>
      <c r="C540" s="20" t="s">
        <v>434</v>
      </c>
      <c r="D540" s="20" t="s">
        <v>22</v>
      </c>
      <c r="E540" s="20" t="s">
        <v>435</v>
      </c>
      <c r="F540" s="20" t="s">
        <v>56</v>
      </c>
      <c r="G540" s="32" t="s">
        <v>596</v>
      </c>
      <c r="H540" s="32" t="s">
        <v>599</v>
      </c>
      <c r="I540" s="32" t="str">
        <f t="shared" si="28"/>
        <v>Drosophila_auraria_Drosophila_subauraria</v>
      </c>
      <c r="J540" s="32"/>
      <c r="K540" s="32" t="s">
        <v>743</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30"/>
        <v>30</v>
      </c>
      <c r="AM540" s="29" t="s">
        <v>691</v>
      </c>
      <c r="AN540" s="28">
        <v>258</v>
      </c>
      <c r="AO540" s="29"/>
      <c r="AP540" s="29"/>
      <c r="AQ540" s="29"/>
      <c r="AR540" s="28"/>
    </row>
    <row r="541" spans="1:44">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743</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743</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743</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743</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743</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743</v>
      </c>
      <c r="L546" s="28" t="s">
        <v>446</v>
      </c>
      <c r="M546" s="20">
        <v>71.3</v>
      </c>
      <c r="N546" s="20">
        <f t="shared" ref="N546:N551" si="32">IFERROR(O546*SQRT(AG546),"NA")</f>
        <v>4.9193495504995379</v>
      </c>
      <c r="O546" s="28">
        <v>1.1000000000000001</v>
      </c>
      <c r="P546" s="20">
        <v>82.2</v>
      </c>
      <c r="Q546" s="20">
        <f t="shared" ref="Q546:Q551" si="33">IFERROR(R546*(SQRT(AH546)),"NA")</f>
        <v>4.4090815370097207</v>
      </c>
      <c r="R546" s="28">
        <v>0.9</v>
      </c>
      <c r="S546" s="20">
        <v>79.3</v>
      </c>
      <c r="T546" s="20">
        <f t="shared" ref="T546:T551" si="34">IFERROR(U546*SQRT(AI546),"NA")</f>
        <v>2.5</v>
      </c>
      <c r="U546" s="28">
        <v>0.5</v>
      </c>
      <c r="V546" s="20">
        <v>75.099999999999994</v>
      </c>
      <c r="W546" s="20">
        <f t="shared" ref="W546:W551" si="35">IFERROR(X546*SQRT(AJ546),"NA")</f>
        <v>7.6733304373003506</v>
      </c>
      <c r="X546" s="33">
        <v>1.6</v>
      </c>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743</v>
      </c>
      <c r="L547" s="28" t="s">
        <v>447</v>
      </c>
      <c r="M547" s="20">
        <v>58.2</v>
      </c>
      <c r="N547" s="20">
        <f t="shared" si="32"/>
        <v>2.2360679774997898</v>
      </c>
      <c r="O547" s="28">
        <v>0.5</v>
      </c>
      <c r="P547" s="20">
        <v>67.900000000000006</v>
      </c>
      <c r="Q547" s="20">
        <f t="shared" si="33"/>
        <v>2.9393876913398134</v>
      </c>
      <c r="R547" s="28">
        <v>0.6</v>
      </c>
      <c r="S547" s="20">
        <v>64.3</v>
      </c>
      <c r="T547" s="20">
        <f t="shared" si="34"/>
        <v>3.5</v>
      </c>
      <c r="U547" s="28">
        <v>0.7</v>
      </c>
      <c r="V547" s="20">
        <v>59.1</v>
      </c>
      <c r="W547" s="20">
        <f t="shared" si="35"/>
        <v>3.3570820663189034</v>
      </c>
      <c r="X547" s="33">
        <v>0.7</v>
      </c>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743</v>
      </c>
      <c r="L548" s="28" t="s">
        <v>448</v>
      </c>
      <c r="M548" s="20">
        <v>46.2</v>
      </c>
      <c r="N548" s="20">
        <f t="shared" si="32"/>
        <v>4.0249223594996222</v>
      </c>
      <c r="O548" s="28">
        <v>0.9</v>
      </c>
      <c r="P548" s="20">
        <v>43.5</v>
      </c>
      <c r="Q548" s="20">
        <f t="shared" si="33"/>
        <v>6.3686733312362627</v>
      </c>
      <c r="R548" s="28">
        <v>1.3</v>
      </c>
      <c r="S548" s="20">
        <v>37.299999999999997</v>
      </c>
      <c r="T548" s="20">
        <f t="shared" si="34"/>
        <v>5.5</v>
      </c>
      <c r="U548" s="28">
        <v>1.1000000000000001</v>
      </c>
      <c r="V548" s="20">
        <v>40.299999999999997</v>
      </c>
      <c r="W548" s="20">
        <f t="shared" si="35"/>
        <v>3.3570820663189034</v>
      </c>
      <c r="X548" s="33">
        <v>0.7</v>
      </c>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743</v>
      </c>
      <c r="L549" s="28" t="s">
        <v>449</v>
      </c>
      <c r="M549" s="20">
        <v>25.1</v>
      </c>
      <c r="N549" s="20">
        <f t="shared" si="32"/>
        <v>7.6026311234992852</v>
      </c>
      <c r="O549" s="28">
        <v>1.7</v>
      </c>
      <c r="P549" s="20">
        <v>38.700000000000003</v>
      </c>
      <c r="Q549" s="20">
        <f t="shared" si="33"/>
        <v>7.3484692283495336</v>
      </c>
      <c r="R549" s="28">
        <v>1.5</v>
      </c>
      <c r="S549" s="20">
        <v>41.9</v>
      </c>
      <c r="T549" s="20">
        <f t="shared" si="34"/>
        <v>4.5</v>
      </c>
      <c r="U549" s="28">
        <v>0.9</v>
      </c>
      <c r="V549" s="20">
        <v>34.700000000000003</v>
      </c>
      <c r="W549" s="20">
        <f t="shared" si="35"/>
        <v>8.6324967419628944</v>
      </c>
      <c r="X549" s="33">
        <v>1.8</v>
      </c>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743</v>
      </c>
      <c r="L550" s="28" t="s">
        <v>450</v>
      </c>
      <c r="M550" s="20">
        <v>1586</v>
      </c>
      <c r="N550" s="20">
        <f t="shared" si="32"/>
        <v>652.93184942993867</v>
      </c>
      <c r="O550" s="28">
        <v>146</v>
      </c>
      <c r="P550" s="20">
        <v>892</v>
      </c>
      <c r="Q550" s="20">
        <f t="shared" si="33"/>
        <v>274.34285119171591</v>
      </c>
      <c r="R550" s="28">
        <v>56</v>
      </c>
      <c r="S550" s="20">
        <v>718</v>
      </c>
      <c r="T550" s="20">
        <f t="shared" si="34"/>
        <v>170</v>
      </c>
      <c r="U550" s="28">
        <v>34</v>
      </c>
      <c r="V550" s="20">
        <v>604</v>
      </c>
      <c r="W550" s="20">
        <f t="shared" si="35"/>
        <v>105.50829351287982</v>
      </c>
      <c r="X550" s="33">
        <v>22</v>
      </c>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743</v>
      </c>
      <c r="L551" s="28" t="s">
        <v>451</v>
      </c>
      <c r="M551" s="20">
        <v>3499</v>
      </c>
      <c r="N551" s="20">
        <f t="shared" si="32"/>
        <v>1350.585058409873</v>
      </c>
      <c r="O551" s="28">
        <v>302</v>
      </c>
      <c r="P551" s="20">
        <v>2220</v>
      </c>
      <c r="Q551" s="20">
        <f t="shared" si="33"/>
        <v>357.62550244634394</v>
      </c>
      <c r="R551" s="28">
        <v>73</v>
      </c>
      <c r="S551" s="20">
        <v>1938</v>
      </c>
      <c r="T551" s="20">
        <f t="shared" si="34"/>
        <v>335</v>
      </c>
      <c r="U551" s="28">
        <v>67</v>
      </c>
      <c r="V551" s="20">
        <v>1199</v>
      </c>
      <c r="W551" s="20">
        <f t="shared" si="35"/>
        <v>153.46660874600701</v>
      </c>
      <c r="X551" s="33">
        <v>32</v>
      </c>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8"/>
        <v>Laupala_kohalensis_Laupala_paranigra</v>
      </c>
      <c r="J552" s="32" t="s">
        <v>710</v>
      </c>
      <c r="K552" s="32" t="s">
        <v>743</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716</v>
      </c>
      <c r="C553" s="20" t="s">
        <v>733</v>
      </c>
      <c r="D553" s="20" t="s">
        <v>22</v>
      </c>
      <c r="E553" s="20" t="s">
        <v>454</v>
      </c>
      <c r="F553" s="20" t="s">
        <v>406</v>
      </c>
      <c r="G553" s="32" t="s">
        <v>767</v>
      </c>
      <c r="H553" s="32" t="s">
        <v>768</v>
      </c>
      <c r="I553" s="32" t="str">
        <f t="shared" si="28"/>
        <v>Laupala_kohalensis_Laupala_paranigra</v>
      </c>
      <c r="J553" s="32" t="s">
        <v>710</v>
      </c>
      <c r="K553" s="32" t="s">
        <v>743</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725</v>
      </c>
      <c r="B554" s="27" t="s">
        <v>739</v>
      </c>
      <c r="C554" s="16" t="s">
        <v>726</v>
      </c>
      <c r="D554" s="16" t="s">
        <v>740</v>
      </c>
      <c r="E554" s="16" t="s">
        <v>727</v>
      </c>
      <c r="F554" s="16" t="s">
        <v>736</v>
      </c>
      <c r="G554" s="16" t="s">
        <v>737</v>
      </c>
      <c r="H554" s="16" t="s">
        <v>738</v>
      </c>
      <c r="I554" s="32" t="str">
        <f t="shared" si="28"/>
        <v>Carabus_iwawakianus_Carabus_maiyasanus</v>
      </c>
      <c r="K554" s="21" t="s">
        <v>744</v>
      </c>
      <c r="L554" s="22" t="s">
        <v>734</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725</v>
      </c>
      <c r="B555" s="27" t="s">
        <v>739</v>
      </c>
      <c r="C555" s="16" t="s">
        <v>726</v>
      </c>
      <c r="D555" s="16" t="s">
        <v>740</v>
      </c>
      <c r="E555" s="16" t="s">
        <v>727</v>
      </c>
      <c r="F555" s="16" t="s">
        <v>736</v>
      </c>
      <c r="G555" s="16" t="s">
        <v>737</v>
      </c>
      <c r="H555" s="16" t="s">
        <v>738</v>
      </c>
      <c r="I555" s="32" t="str">
        <f t="shared" ref="I555" si="36">G555&amp;"_"&amp;H555</f>
        <v>Carabus_iwawakianus_Carabus_maiyasanus</v>
      </c>
      <c r="K555" s="21" t="s">
        <v>744</v>
      </c>
      <c r="L555" s="22" t="s">
        <v>735</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7"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701</v>
      </c>
      <c r="J2" s="16" t="s">
        <v>702</v>
      </c>
      <c r="R2" s="16" t="s">
        <v>703</v>
      </c>
      <c r="Z2" s="16" t="s">
        <v>704</v>
      </c>
      <c r="AH2" s="16" t="s">
        <v>705</v>
      </c>
    </row>
    <row r="3" spans="1:41">
      <c r="A3" s="52" t="s">
        <v>695</v>
      </c>
      <c r="B3" s="52" t="s">
        <v>696</v>
      </c>
      <c r="C3" s="52" t="s">
        <v>706</v>
      </c>
      <c r="D3" s="52" t="s">
        <v>707</v>
      </c>
      <c r="E3" s="52" t="s">
        <v>697</v>
      </c>
      <c r="F3" s="16" t="s">
        <v>698</v>
      </c>
      <c r="G3" s="16" t="s">
        <v>699</v>
      </c>
      <c r="H3" s="16" t="s">
        <v>700</v>
      </c>
      <c r="J3" s="52" t="s">
        <v>695</v>
      </c>
      <c r="K3" s="52" t="s">
        <v>696</v>
      </c>
      <c r="L3" s="52" t="s">
        <v>706</v>
      </c>
      <c r="M3" s="52" t="s">
        <v>707</v>
      </c>
      <c r="N3" s="52" t="s">
        <v>697</v>
      </c>
      <c r="O3" s="16" t="s">
        <v>698</v>
      </c>
      <c r="P3" s="16" t="s">
        <v>699</v>
      </c>
      <c r="Q3" s="16" t="s">
        <v>700</v>
      </c>
      <c r="R3" s="52" t="s">
        <v>695</v>
      </c>
      <c r="S3" s="52" t="s">
        <v>696</v>
      </c>
      <c r="T3" s="52" t="s">
        <v>706</v>
      </c>
      <c r="U3" s="52" t="s">
        <v>707</v>
      </c>
      <c r="V3" s="52" t="s">
        <v>697</v>
      </c>
      <c r="W3" s="16" t="s">
        <v>698</v>
      </c>
      <c r="X3" s="16" t="s">
        <v>699</v>
      </c>
      <c r="Y3" s="16" t="s">
        <v>700</v>
      </c>
      <c r="Z3" s="52" t="s">
        <v>695</v>
      </c>
      <c r="AA3" s="52" t="s">
        <v>696</v>
      </c>
      <c r="AB3" s="52" t="s">
        <v>706</v>
      </c>
      <c r="AC3" s="52" t="s">
        <v>707</v>
      </c>
      <c r="AD3" s="52" t="s">
        <v>697</v>
      </c>
      <c r="AE3" s="16" t="s">
        <v>698</v>
      </c>
      <c r="AF3" s="16" t="s">
        <v>699</v>
      </c>
      <c r="AG3" s="16" t="s">
        <v>700</v>
      </c>
      <c r="AH3" s="52" t="s">
        <v>695</v>
      </c>
      <c r="AI3" s="52" t="s">
        <v>696</v>
      </c>
      <c r="AJ3" s="52" t="s">
        <v>706</v>
      </c>
      <c r="AK3" s="52" t="s">
        <v>707</v>
      </c>
      <c r="AL3" s="52" t="s">
        <v>697</v>
      </c>
      <c r="AM3" s="16" t="s">
        <v>698</v>
      </c>
      <c r="AN3" s="16" t="s">
        <v>699</v>
      </c>
      <c r="AO3" s="16" t="s">
        <v>700</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sheetPr filterMode="1"/>
  <dimension ref="A1:Z570"/>
  <sheetViews>
    <sheetView tabSelected="1" topLeftCell="D1" zoomScale="93" zoomScaleNormal="115" workbookViewId="0">
      <pane ySplit="1" topLeftCell="A2" activePane="bottomLeft" state="frozen"/>
      <selection activeCell="B1" sqref="B1"/>
      <selection pane="bottomLeft" activeCell="L1" sqref="L1"/>
    </sheetView>
  </sheetViews>
  <sheetFormatPr defaultColWidth="8.90625" defaultRowHeight="16.5"/>
  <cols>
    <col min="1" max="1" width="31" style="21" bestFit="1" customWidth="1"/>
    <col min="2" max="2" width="22.6328125" style="21" customWidth="1"/>
    <col min="3" max="3" width="43.81640625" style="45" customWidth="1"/>
    <col min="4" max="4" width="58.6328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762</v>
      </c>
      <c r="F1" s="45" t="s">
        <v>718</v>
      </c>
      <c r="G1" s="21" t="s">
        <v>636</v>
      </c>
      <c r="H1" s="21" t="s">
        <v>747</v>
      </c>
      <c r="I1" s="21" t="s">
        <v>748</v>
      </c>
      <c r="J1" s="21" t="s">
        <v>745</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761</v>
      </c>
      <c r="F2" s="45" t="s">
        <v>719</v>
      </c>
      <c r="G2" s="21" t="s">
        <v>638</v>
      </c>
      <c r="H2" s="21" t="s">
        <v>754</v>
      </c>
      <c r="I2" s="21" t="s">
        <v>646</v>
      </c>
      <c r="J2" s="21" t="s">
        <v>764</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761</v>
      </c>
      <c r="F3" s="45" t="s">
        <v>719</v>
      </c>
      <c r="G3" s="21" t="s">
        <v>638</v>
      </c>
      <c r="H3" s="21" t="s">
        <v>754</v>
      </c>
      <c r="I3" s="21" t="s">
        <v>646</v>
      </c>
      <c r="J3" s="21" t="s">
        <v>764</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741</v>
      </c>
      <c r="E4" s="45" t="s">
        <v>746</v>
      </c>
      <c r="F4" s="45" t="s">
        <v>719</v>
      </c>
      <c r="G4" s="21" t="s">
        <v>638</v>
      </c>
      <c r="H4" s="21" t="s">
        <v>754</v>
      </c>
      <c r="I4" s="21" t="s">
        <v>646</v>
      </c>
      <c r="J4" s="21" t="s">
        <v>764</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742</v>
      </c>
      <c r="E5" s="45" t="s">
        <v>746</v>
      </c>
      <c r="F5" s="45" t="s">
        <v>719</v>
      </c>
      <c r="G5" s="21" t="s">
        <v>638</v>
      </c>
      <c r="H5" s="21" t="s">
        <v>754</v>
      </c>
      <c r="I5" s="21" t="s">
        <v>646</v>
      </c>
      <c r="J5" s="21" t="s">
        <v>764</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761</v>
      </c>
      <c r="F6" s="45" t="s">
        <v>719</v>
      </c>
      <c r="G6" s="21" t="s">
        <v>638</v>
      </c>
      <c r="H6" s="21" t="s">
        <v>754</v>
      </c>
      <c r="I6" s="21" t="s">
        <v>646</v>
      </c>
      <c r="J6" s="21" t="s">
        <v>764</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761</v>
      </c>
      <c r="F7" s="45" t="s">
        <v>719</v>
      </c>
      <c r="G7" s="21" t="s">
        <v>638</v>
      </c>
      <c r="H7" s="21" t="s">
        <v>754</v>
      </c>
      <c r="I7" s="21" t="s">
        <v>646</v>
      </c>
      <c r="J7" s="21" t="s">
        <v>764</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761</v>
      </c>
      <c r="F8" s="45" t="s">
        <v>719</v>
      </c>
      <c r="G8" s="32" t="s">
        <v>643</v>
      </c>
      <c r="H8" s="32" t="s">
        <v>755</v>
      </c>
      <c r="I8" s="32" t="s">
        <v>648</v>
      </c>
      <c r="J8" s="32" t="s">
        <v>765</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746</v>
      </c>
      <c r="F9" s="45" t="s">
        <v>719</v>
      </c>
      <c r="G9" s="21" t="s">
        <v>638</v>
      </c>
      <c r="H9" s="21" t="s">
        <v>754</v>
      </c>
      <c r="I9" s="21" t="s">
        <v>646</v>
      </c>
      <c r="J9" s="21" t="s">
        <v>764</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746</v>
      </c>
      <c r="F10" s="45" t="s">
        <v>719</v>
      </c>
      <c r="G10" s="21" t="s">
        <v>638</v>
      </c>
      <c r="H10" s="21" t="s">
        <v>754</v>
      </c>
      <c r="I10" s="21" t="s">
        <v>646</v>
      </c>
      <c r="J10" s="21" t="s">
        <v>764</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746</v>
      </c>
      <c r="F11" s="45" t="s">
        <v>719</v>
      </c>
      <c r="G11" s="21" t="s">
        <v>638</v>
      </c>
      <c r="H11" s="21" t="s">
        <v>754</v>
      </c>
      <c r="I11" s="21" t="s">
        <v>646</v>
      </c>
      <c r="J11" s="21" t="s">
        <v>764</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715</v>
      </c>
      <c r="E12" s="45" t="s">
        <v>746</v>
      </c>
      <c r="F12" s="45" t="s">
        <v>719</v>
      </c>
      <c r="G12" s="21" t="s">
        <v>638</v>
      </c>
      <c r="H12" s="21" t="s">
        <v>754</v>
      </c>
      <c r="I12" s="21" t="s">
        <v>646</v>
      </c>
      <c r="J12" s="21" t="s">
        <v>764</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737</v>
      </c>
      <c r="B13" s="21" t="s">
        <v>738</v>
      </c>
      <c r="C13" s="32" t="str">
        <f t="shared" si="0"/>
        <v>Carabus_iwawakianus_Carabus_maiyasanus</v>
      </c>
      <c r="D13" s="58" t="str">
        <f>C13</f>
        <v>Carabus_iwawakianus_Carabus_maiyasanus</v>
      </c>
      <c r="E13" s="46" t="s">
        <v>761</v>
      </c>
      <c r="F13" s="45" t="s">
        <v>719</v>
      </c>
      <c r="G13" s="21" t="s">
        <v>728</v>
      </c>
      <c r="H13" s="21" t="s">
        <v>756</v>
      </c>
      <c r="I13" s="21" t="s">
        <v>729</v>
      </c>
      <c r="J13" s="21" t="s">
        <v>764</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746</v>
      </c>
      <c r="F14" s="45" t="s">
        <v>719</v>
      </c>
      <c r="G14" s="21" t="s">
        <v>638</v>
      </c>
      <c r="H14" s="21" t="s">
        <v>754</v>
      </c>
      <c r="I14" s="21" t="s">
        <v>646</v>
      </c>
      <c r="J14" s="21" t="s">
        <v>764</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4" si="5">C15</f>
        <v>Chorthippus_biguttulus_Chorthippus_brunneus</v>
      </c>
      <c r="E15" s="62" t="s">
        <v>761</v>
      </c>
      <c r="F15" s="45" t="s">
        <v>719</v>
      </c>
      <c r="G15" s="21" t="s">
        <v>642</v>
      </c>
      <c r="H15" s="32" t="s">
        <v>757</v>
      </c>
      <c r="I15" s="21" t="s">
        <v>749</v>
      </c>
      <c r="J15" s="21" t="s">
        <v>764</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750</v>
      </c>
      <c r="B16" s="21" t="s">
        <v>601</v>
      </c>
      <c r="C16" s="45" t="str">
        <f t="shared" si="0"/>
        <v>Chrysoperla_johnsoni_Chrysoperla_plorabunda</v>
      </c>
      <c r="D16" s="58" t="str">
        <f t="shared" si="5"/>
        <v>Chrysoperla_johnsoni_Chrysoperla_plorabunda</v>
      </c>
      <c r="E16" s="62" t="s">
        <v>761</v>
      </c>
      <c r="F16" s="45" t="s">
        <v>719</v>
      </c>
      <c r="G16" s="21" t="s">
        <v>644</v>
      </c>
      <c r="H16" s="21" t="s">
        <v>758</v>
      </c>
      <c r="I16" s="21" t="s">
        <v>646</v>
      </c>
      <c r="J16" s="21" t="s">
        <v>764</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746</v>
      </c>
      <c r="F17" s="45" t="s">
        <v>719</v>
      </c>
      <c r="G17" s="21" t="s">
        <v>638</v>
      </c>
      <c r="H17" s="21" t="s">
        <v>754</v>
      </c>
      <c r="I17" s="21" t="s">
        <v>646</v>
      </c>
      <c r="J17" s="21" t="s">
        <v>764</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746</v>
      </c>
      <c r="F18" s="45" t="s">
        <v>719</v>
      </c>
      <c r="G18" s="21" t="s">
        <v>638</v>
      </c>
      <c r="H18" s="21" t="s">
        <v>754</v>
      </c>
      <c r="I18" s="21" t="s">
        <v>646</v>
      </c>
      <c r="J18" s="21" t="s">
        <v>764</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761</v>
      </c>
      <c r="F19" s="45" t="s">
        <v>719</v>
      </c>
      <c r="G19" s="21" t="s">
        <v>638</v>
      </c>
      <c r="H19" s="21" t="s">
        <v>754</v>
      </c>
      <c r="I19" s="21" t="s">
        <v>646</v>
      </c>
      <c r="J19" s="21" t="s">
        <v>764</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746</v>
      </c>
      <c r="F20" s="45" t="s">
        <v>719</v>
      </c>
      <c r="G20" s="21" t="s">
        <v>638</v>
      </c>
      <c r="H20" s="21" t="s">
        <v>754</v>
      </c>
      <c r="I20" s="21" t="s">
        <v>646</v>
      </c>
      <c r="J20" s="21" t="s">
        <v>764</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746</v>
      </c>
      <c r="F21" s="45" t="s">
        <v>721</v>
      </c>
      <c r="G21" s="21" t="s">
        <v>638</v>
      </c>
      <c r="H21" s="21" t="s">
        <v>754</v>
      </c>
      <c r="I21" s="21" t="s">
        <v>646</v>
      </c>
      <c r="J21" s="21" t="s">
        <v>764</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746</v>
      </c>
      <c r="F22" s="45" t="s">
        <v>721</v>
      </c>
      <c r="G22" s="21" t="s">
        <v>638</v>
      </c>
      <c r="H22" s="21" t="s">
        <v>754</v>
      </c>
      <c r="I22" s="21" t="s">
        <v>646</v>
      </c>
      <c r="J22" s="21" t="s">
        <v>764</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746</v>
      </c>
      <c r="F23" s="45" t="s">
        <v>719</v>
      </c>
      <c r="G23" s="21" t="s">
        <v>638</v>
      </c>
      <c r="H23" s="21" t="s">
        <v>754</v>
      </c>
      <c r="I23" s="21" t="s">
        <v>646</v>
      </c>
      <c r="J23" s="21" t="s">
        <v>764</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761</v>
      </c>
      <c r="F24" s="45" t="s">
        <v>724</v>
      </c>
      <c r="G24" s="21" t="s">
        <v>638</v>
      </c>
      <c r="H24" s="21" t="s">
        <v>754</v>
      </c>
      <c r="I24" s="21" t="s">
        <v>646</v>
      </c>
      <c r="J24" s="21" t="s">
        <v>764</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746</v>
      </c>
      <c r="F25" s="45" t="s">
        <v>719</v>
      </c>
      <c r="G25" s="21" t="s">
        <v>638</v>
      </c>
      <c r="H25" s="21" t="s">
        <v>754</v>
      </c>
      <c r="I25" s="21" t="s">
        <v>646</v>
      </c>
      <c r="J25" s="21" t="s">
        <v>764</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746</v>
      </c>
      <c r="F26" s="45" t="s">
        <v>719</v>
      </c>
      <c r="G26" s="21" t="s">
        <v>638</v>
      </c>
      <c r="H26" s="21" t="s">
        <v>754</v>
      </c>
      <c r="I26" s="21" t="s">
        <v>646</v>
      </c>
      <c r="J26" s="21" t="s">
        <v>764</v>
      </c>
      <c r="K26" s="34">
        <v>0.128</v>
      </c>
      <c r="L26" s="40">
        <v>0.122</v>
      </c>
      <c r="M26" s="26">
        <v>0.95499999999999996</v>
      </c>
      <c r="N26" s="26">
        <v>0</v>
      </c>
      <c r="O26" s="26">
        <v>0.16</v>
      </c>
      <c r="P26" s="26">
        <v>0.99</v>
      </c>
      <c r="Q26" s="24">
        <v>0</v>
      </c>
      <c r="R26" s="24">
        <f t="shared" ref="R26:R62"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746</v>
      </c>
      <c r="F27" s="45" t="s">
        <v>719</v>
      </c>
      <c r="G27" s="21" t="s">
        <v>638</v>
      </c>
      <c r="H27" s="21" t="s">
        <v>754</v>
      </c>
      <c r="I27" s="21" t="s">
        <v>646</v>
      </c>
      <c r="J27" s="21" t="s">
        <v>764</v>
      </c>
      <c r="K27" s="25">
        <v>0.06</v>
      </c>
      <c r="L27" s="40">
        <v>5.7000000000000002E-2</v>
      </c>
      <c r="M27" s="26">
        <v>0.97499999999999998</v>
      </c>
      <c r="N27" s="26">
        <v>0.98</v>
      </c>
      <c r="O27" s="26">
        <v>0.95</v>
      </c>
      <c r="P27" s="26">
        <v>0.99</v>
      </c>
      <c r="Q27" s="24">
        <f t="shared" ref="Q27:Q62"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746</v>
      </c>
      <c r="F28" s="45" t="s">
        <v>719</v>
      </c>
      <c r="G28" s="21" t="s">
        <v>638</v>
      </c>
      <c r="H28" s="21" t="s">
        <v>754</v>
      </c>
      <c r="I28" s="21" t="s">
        <v>646</v>
      </c>
      <c r="J28" s="21" t="s">
        <v>764</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761</v>
      </c>
      <c r="F29" s="45" t="s">
        <v>719</v>
      </c>
      <c r="G29" s="21" t="s">
        <v>638</v>
      </c>
      <c r="H29" s="21" t="s">
        <v>754</v>
      </c>
      <c r="I29" s="21" t="s">
        <v>646</v>
      </c>
      <c r="J29" s="21" t="s">
        <v>764</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746</v>
      </c>
      <c r="F30" s="45" t="s">
        <v>719</v>
      </c>
      <c r="G30" s="21" t="s">
        <v>638</v>
      </c>
      <c r="H30" s="21" t="s">
        <v>754</v>
      </c>
      <c r="I30" s="21" t="s">
        <v>646</v>
      </c>
      <c r="J30" s="21" t="s">
        <v>764</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746</v>
      </c>
      <c r="F31" s="45" t="s">
        <v>719</v>
      </c>
      <c r="G31" s="21" t="s">
        <v>638</v>
      </c>
      <c r="H31" s="21" t="s">
        <v>754</v>
      </c>
      <c r="I31" s="21" t="s">
        <v>646</v>
      </c>
      <c r="J31" s="21" t="s">
        <v>764</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746</v>
      </c>
      <c r="F32" s="45" t="s">
        <v>719</v>
      </c>
      <c r="G32" s="21" t="s">
        <v>638</v>
      </c>
      <c r="H32" s="21" t="s">
        <v>754</v>
      </c>
      <c r="I32" s="21" t="s">
        <v>646</v>
      </c>
      <c r="J32" s="21" t="s">
        <v>764</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746</v>
      </c>
      <c r="F33" s="45" t="s">
        <v>719</v>
      </c>
      <c r="G33" s="21" t="s">
        <v>638</v>
      </c>
      <c r="H33" s="21" t="s">
        <v>754</v>
      </c>
      <c r="I33" s="21" t="s">
        <v>646</v>
      </c>
      <c r="J33" s="21" t="s">
        <v>764</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2" si="8">A34&amp;"_"&amp;B34</f>
        <v>Coturnix_coturnix_coturnix_Coturnix_japonica</v>
      </c>
      <c r="D34" s="58" t="str">
        <f t="shared" si="5"/>
        <v>Coturnix_coturnix_coturnix_Coturnix_japonica</v>
      </c>
      <c r="E34" s="45" t="s">
        <v>746</v>
      </c>
      <c r="F34" s="45" t="s">
        <v>719</v>
      </c>
      <c r="G34" s="32" t="s">
        <v>639</v>
      </c>
      <c r="H34" s="32" t="s">
        <v>759</v>
      </c>
      <c r="I34" s="32" t="s">
        <v>652</v>
      </c>
      <c r="J34" s="32" t="s">
        <v>765</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21" t="s">
        <v>613</v>
      </c>
      <c r="B35" s="21" t="s">
        <v>611</v>
      </c>
      <c r="C35" s="45" t="str">
        <f t="shared" si="8"/>
        <v>Drosophila_sechellia_Drosophila_simulans</v>
      </c>
      <c r="D35" s="20" t="s">
        <v>82</v>
      </c>
      <c r="E35" s="45" t="s">
        <v>746</v>
      </c>
      <c r="F35" s="45" t="s">
        <v>719</v>
      </c>
      <c r="G35" s="21" t="s">
        <v>638</v>
      </c>
      <c r="H35" s="21" t="s">
        <v>754</v>
      </c>
      <c r="I35" s="21" t="s">
        <v>646</v>
      </c>
      <c r="J35" s="21" t="s">
        <v>764</v>
      </c>
      <c r="K35" s="25">
        <v>1.7000000000000001E-2</v>
      </c>
      <c r="L35" s="40">
        <v>4.1000000000000002E-2</v>
      </c>
      <c r="M35" s="26" t="s">
        <v>633</v>
      </c>
      <c r="N35" s="26" t="s">
        <v>633</v>
      </c>
      <c r="O35" s="26" t="s">
        <v>633</v>
      </c>
      <c r="P35" s="26" t="s">
        <v>633</v>
      </c>
      <c r="Q35" s="24" t="str">
        <f t="shared" si="7"/>
        <v>NA</v>
      </c>
      <c r="R35" s="24" t="str">
        <f t="shared" si="6"/>
        <v>NA</v>
      </c>
    </row>
    <row r="36" spans="1:23">
      <c r="A36" s="21" t="s">
        <v>613</v>
      </c>
      <c r="B36" s="21" t="s">
        <v>611</v>
      </c>
      <c r="C36" s="45" t="str">
        <f t="shared" si="8"/>
        <v>Drosophila_sechellia_Drosophila_simulans</v>
      </c>
      <c r="D36" s="20" t="s">
        <v>76</v>
      </c>
      <c r="E36" s="45" t="s">
        <v>746</v>
      </c>
      <c r="F36" s="45" t="s">
        <v>719</v>
      </c>
      <c r="G36" s="21" t="s">
        <v>638</v>
      </c>
      <c r="H36" s="21" t="s">
        <v>754</v>
      </c>
      <c r="I36" s="21" t="s">
        <v>646</v>
      </c>
      <c r="J36" s="21" t="s">
        <v>764</v>
      </c>
      <c r="K36" s="25">
        <v>1.7000000000000001E-2</v>
      </c>
      <c r="L36" s="40">
        <v>4.1000000000000002E-2</v>
      </c>
      <c r="M36" s="26" t="s">
        <v>633</v>
      </c>
      <c r="N36" s="26" t="s">
        <v>633</v>
      </c>
      <c r="O36" s="26" t="s">
        <v>633</v>
      </c>
      <c r="P36" s="26" t="s">
        <v>633</v>
      </c>
      <c r="Q36" s="24" t="str">
        <f t="shared" si="7"/>
        <v>NA</v>
      </c>
      <c r="R36" s="24" t="str">
        <f t="shared" si="6"/>
        <v>NA</v>
      </c>
    </row>
    <row r="37" spans="1:23" hidden="1">
      <c r="A37" s="63" t="s">
        <v>579</v>
      </c>
      <c r="B37" s="32" t="s">
        <v>605</v>
      </c>
      <c r="C37" s="45" t="str">
        <f t="shared" si="8"/>
        <v>Gryllus_armatus_Gryllus_rubens</v>
      </c>
      <c r="D37" s="58" t="str">
        <f>C37</f>
        <v>Gryllus_armatus_Gryllus_rubens</v>
      </c>
      <c r="E37" s="45" t="s">
        <v>746</v>
      </c>
      <c r="F37" s="45" t="s">
        <v>721</v>
      </c>
      <c r="G37" s="32" t="s">
        <v>642</v>
      </c>
      <c r="H37" s="32" t="s">
        <v>757</v>
      </c>
      <c r="I37" s="21" t="s">
        <v>647</v>
      </c>
      <c r="J37" s="21" t="s">
        <v>764</v>
      </c>
      <c r="K37" s="34" t="s">
        <v>26</v>
      </c>
      <c r="L37" s="40" t="s">
        <v>663</v>
      </c>
      <c r="M37" s="29" t="s">
        <v>502</v>
      </c>
      <c r="N37" s="29" t="s">
        <v>502</v>
      </c>
      <c r="O37" s="29" t="s">
        <v>502</v>
      </c>
      <c r="P37" s="29" t="s">
        <v>502</v>
      </c>
      <c r="Q37" s="24" t="str">
        <f t="shared" si="7"/>
        <v>NA</v>
      </c>
      <c r="R37" s="24" t="str">
        <f t="shared" si="6"/>
        <v>NA</v>
      </c>
      <c r="T37" s="20"/>
      <c r="U37" s="28"/>
      <c r="V37" s="20" t="s">
        <v>177</v>
      </c>
      <c r="W37" s="20"/>
    </row>
    <row r="38" spans="1:23">
      <c r="A38" s="64" t="s">
        <v>580</v>
      </c>
      <c r="B38" s="64" t="s">
        <v>731</v>
      </c>
      <c r="C38" s="45" t="str">
        <f t="shared" si="8"/>
        <v>Gryllus_campestris_Gryllus_rubens</v>
      </c>
      <c r="D38" s="58" t="str">
        <f>C38</f>
        <v>Gryllus_campestris_Gryllus_rubens</v>
      </c>
      <c r="E38" s="45" t="s">
        <v>746</v>
      </c>
      <c r="F38" s="45" t="s">
        <v>721</v>
      </c>
      <c r="G38" s="32" t="s">
        <v>642</v>
      </c>
      <c r="H38" s="32" t="s">
        <v>757</v>
      </c>
      <c r="I38" s="21" t="s">
        <v>647</v>
      </c>
      <c r="J38" s="21" t="s">
        <v>764</v>
      </c>
      <c r="K38" s="34">
        <v>0.111</v>
      </c>
      <c r="L38" s="40">
        <v>4.5990000000000002</v>
      </c>
      <c r="M38" s="29" t="s">
        <v>502</v>
      </c>
      <c r="N38" s="29" t="s">
        <v>502</v>
      </c>
      <c r="O38" s="29" t="s">
        <v>502</v>
      </c>
      <c r="P38" s="29" t="s">
        <v>502</v>
      </c>
      <c r="Q38" s="24" t="str">
        <f t="shared" si="7"/>
        <v>NA</v>
      </c>
      <c r="R38" s="24" t="str">
        <f t="shared" si="6"/>
        <v>NA</v>
      </c>
      <c r="T38" s="20"/>
      <c r="U38" s="28"/>
      <c r="V38" s="20" t="s">
        <v>177</v>
      </c>
      <c r="W38" s="20"/>
    </row>
    <row r="39" spans="1:23">
      <c r="A39" s="21" t="s">
        <v>605</v>
      </c>
      <c r="B39" s="21" t="s">
        <v>606</v>
      </c>
      <c r="C39" s="45" t="str">
        <f t="shared" si="8"/>
        <v>Gryllus_rubens_Gryllus_texensis</v>
      </c>
      <c r="D39" s="58" t="str">
        <f>C39</f>
        <v>Gryllus_rubens_Gryllus_texensis</v>
      </c>
      <c r="E39" s="62" t="s">
        <v>761</v>
      </c>
      <c r="F39" s="45" t="s">
        <v>719</v>
      </c>
      <c r="G39" s="21" t="s">
        <v>642</v>
      </c>
      <c r="H39" s="32" t="s">
        <v>757</v>
      </c>
      <c r="I39" s="21" t="s">
        <v>647</v>
      </c>
      <c r="J39" s="21" t="s">
        <v>764</v>
      </c>
      <c r="K39" s="25">
        <v>4.0000000000000001E-3</v>
      </c>
      <c r="L39" s="40">
        <v>8.9999999999999993E-3</v>
      </c>
      <c r="M39" s="26">
        <v>76.5</v>
      </c>
      <c r="N39" s="26">
        <v>69.099999999999994</v>
      </c>
      <c r="O39" s="26">
        <v>52.4</v>
      </c>
      <c r="P39" s="26">
        <v>43.8</v>
      </c>
      <c r="Q39" s="24">
        <f t="shared" si="7"/>
        <v>0.13871328835293623</v>
      </c>
      <c r="R39" s="24">
        <f t="shared" si="6"/>
        <v>-0.13793485109369141</v>
      </c>
      <c r="S39" s="29" t="s">
        <v>500</v>
      </c>
      <c r="T39" s="16" t="s">
        <v>501</v>
      </c>
      <c r="V39" s="16" t="s">
        <v>631</v>
      </c>
    </row>
    <row r="40" spans="1:23">
      <c r="A40" s="45" t="s">
        <v>618</v>
      </c>
      <c r="B40" s="45" t="s">
        <v>619</v>
      </c>
      <c r="C40" s="45" t="str">
        <f t="shared" si="8"/>
        <v>Drosophila_madeirensis_Drosophila_subobscura</v>
      </c>
      <c r="D40" s="20" t="s">
        <v>395</v>
      </c>
      <c r="E40" s="45" t="s">
        <v>746</v>
      </c>
      <c r="F40" s="45" t="s">
        <v>719</v>
      </c>
      <c r="G40" s="21" t="s">
        <v>638</v>
      </c>
      <c r="H40" s="21" t="s">
        <v>754</v>
      </c>
      <c r="I40" s="21" t="s">
        <v>646</v>
      </c>
      <c r="J40" s="21" t="s">
        <v>764</v>
      </c>
      <c r="L40" s="40">
        <v>3.496</v>
      </c>
      <c r="M40" s="26" t="s">
        <v>502</v>
      </c>
      <c r="N40" s="26" t="s">
        <v>502</v>
      </c>
      <c r="O40" s="26" t="s">
        <v>502</v>
      </c>
      <c r="P40" s="26" t="s">
        <v>502</v>
      </c>
      <c r="Q40" s="24" t="str">
        <f t="shared" si="7"/>
        <v>NA</v>
      </c>
      <c r="R40" s="24" t="str">
        <f t="shared" si="6"/>
        <v>NA</v>
      </c>
    </row>
    <row r="41" spans="1:23" hidden="1">
      <c r="A41" s="21" t="s">
        <v>622</v>
      </c>
      <c r="B41" s="65" t="s">
        <v>623</v>
      </c>
      <c r="C41" s="45" t="str">
        <f t="shared" si="8"/>
        <v>Haplochromis_burtoni_Haplochromis_nubilus</v>
      </c>
      <c r="D41" s="58" t="str">
        <f>C41</f>
        <v>Haplochromis_burtoni_Haplochromis_nubilus</v>
      </c>
      <c r="E41" s="45" t="s">
        <v>746</v>
      </c>
      <c r="F41" s="45" t="s">
        <v>719</v>
      </c>
      <c r="G41" s="21" t="s">
        <v>641</v>
      </c>
      <c r="J41" s="21" t="s">
        <v>689</v>
      </c>
      <c r="K41" s="25" t="s">
        <v>26</v>
      </c>
      <c r="L41" s="40" t="s">
        <v>502</v>
      </c>
      <c r="M41" s="26" t="s">
        <v>502</v>
      </c>
      <c r="N41" s="26" t="s">
        <v>502</v>
      </c>
      <c r="O41" s="26">
        <v>0</v>
      </c>
      <c r="P41" s="26" t="s">
        <v>502</v>
      </c>
      <c r="Q41" s="24" t="str">
        <f t="shared" si="7"/>
        <v>NA</v>
      </c>
      <c r="R41" s="24" t="str">
        <f t="shared" si="6"/>
        <v>NA</v>
      </c>
    </row>
    <row r="42" spans="1:23">
      <c r="A42" s="21" t="s">
        <v>722</v>
      </c>
      <c r="B42" s="21" t="s">
        <v>723</v>
      </c>
      <c r="C42" s="45" t="str">
        <f t="shared" si="8"/>
        <v>Hyla_chrysoscelis_Hyla_femoralis</v>
      </c>
      <c r="D42" s="58" t="str">
        <f>C42</f>
        <v>Hyla_chrysoscelis_Hyla_femoralis</v>
      </c>
      <c r="E42" s="62" t="s">
        <v>761</v>
      </c>
      <c r="F42" s="45" t="s">
        <v>719</v>
      </c>
      <c r="G42" s="21" t="s">
        <v>637</v>
      </c>
      <c r="H42" s="21" t="s">
        <v>760</v>
      </c>
      <c r="I42" s="32" t="s">
        <v>646</v>
      </c>
      <c r="J42" s="21" t="s">
        <v>764</v>
      </c>
      <c r="K42" s="25">
        <v>3.1E-2</v>
      </c>
      <c r="L42" s="40">
        <v>0.98399999999999999</v>
      </c>
      <c r="Q42" s="24" t="str">
        <f t="shared" si="7"/>
        <v>NA</v>
      </c>
      <c r="R42" s="24" t="str">
        <f t="shared" si="6"/>
        <v>NA</v>
      </c>
      <c r="S42" s="29"/>
    </row>
    <row r="43" spans="1:23" hidden="1">
      <c r="A43" s="65" t="s">
        <v>717</v>
      </c>
      <c r="B43" s="21" t="s">
        <v>590</v>
      </c>
      <c r="C43" s="45" t="str">
        <f t="shared" si="8"/>
        <v>Laupala_kohalensis_Laupala_paranigra</v>
      </c>
      <c r="D43" s="20" t="s">
        <v>403</v>
      </c>
      <c r="E43" s="45" t="s">
        <v>746</v>
      </c>
      <c r="F43" s="45" t="s">
        <v>719</v>
      </c>
      <c r="G43" s="32" t="s">
        <v>642</v>
      </c>
      <c r="H43" s="32" t="s">
        <v>757</v>
      </c>
      <c r="I43" s="21" t="s">
        <v>647</v>
      </c>
      <c r="J43" s="21" t="s">
        <v>764</v>
      </c>
      <c r="K43" s="25" t="s">
        <v>26</v>
      </c>
      <c r="L43" s="40" t="s">
        <v>663</v>
      </c>
      <c r="M43" s="26" t="s">
        <v>502</v>
      </c>
      <c r="N43" s="26" t="s">
        <v>502</v>
      </c>
      <c r="O43" s="26" t="s">
        <v>502</v>
      </c>
      <c r="P43" s="26" t="s">
        <v>502</v>
      </c>
      <c r="Q43" s="24" t="str">
        <f t="shared" si="7"/>
        <v>NA</v>
      </c>
      <c r="R43" s="24" t="str">
        <f t="shared" si="6"/>
        <v>NA</v>
      </c>
    </row>
    <row r="44" spans="1:23">
      <c r="A44" s="45" t="s">
        <v>618</v>
      </c>
      <c r="B44" s="45" t="s">
        <v>619</v>
      </c>
      <c r="C44" s="45" t="str">
        <f t="shared" si="8"/>
        <v>Drosophila_madeirensis_Drosophila_subobscura</v>
      </c>
      <c r="D44" s="20" t="s">
        <v>400</v>
      </c>
      <c r="E44" s="62" t="s">
        <v>761</v>
      </c>
      <c r="F44" s="45" t="s">
        <v>719</v>
      </c>
      <c r="G44" s="21" t="s">
        <v>638</v>
      </c>
      <c r="H44" s="21" t="s">
        <v>754</v>
      </c>
      <c r="I44" s="21" t="s">
        <v>646</v>
      </c>
      <c r="J44" s="21" t="s">
        <v>764</v>
      </c>
      <c r="L44" s="40">
        <v>3.496</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401</v>
      </c>
      <c r="E45" s="45" t="s">
        <v>746</v>
      </c>
      <c r="F45" s="45" t="s">
        <v>719</v>
      </c>
      <c r="G45" s="21" t="s">
        <v>638</v>
      </c>
      <c r="H45" s="21" t="s">
        <v>754</v>
      </c>
      <c r="I45" s="21" t="s">
        <v>646</v>
      </c>
      <c r="J45" s="21" t="s">
        <v>764</v>
      </c>
      <c r="L45" s="40">
        <v>3.496</v>
      </c>
      <c r="M45" s="26" t="s">
        <v>502</v>
      </c>
      <c r="N45" s="26" t="s">
        <v>502</v>
      </c>
      <c r="O45" s="26" t="s">
        <v>502</v>
      </c>
      <c r="P45" s="26" t="s">
        <v>502</v>
      </c>
      <c r="Q45" s="24" t="str">
        <f t="shared" si="7"/>
        <v>NA</v>
      </c>
      <c r="R45" s="24" t="str">
        <f t="shared" si="6"/>
        <v>NA</v>
      </c>
    </row>
    <row r="46" spans="1:23">
      <c r="A46" s="32" t="s">
        <v>584</v>
      </c>
      <c r="B46" s="32" t="s">
        <v>585</v>
      </c>
      <c r="C46" s="45" t="str">
        <f t="shared" si="8"/>
        <v>Mus_musculus_domesticus_Mus_musculus_musculus</v>
      </c>
      <c r="D46" t="s">
        <v>130</v>
      </c>
      <c r="E46" s="45" t="s">
        <v>746</v>
      </c>
      <c r="F46" s="45" t="s">
        <v>719</v>
      </c>
      <c r="G46" s="32" t="s">
        <v>640</v>
      </c>
      <c r="H46" s="32" t="s">
        <v>759</v>
      </c>
      <c r="I46" s="32" t="s">
        <v>646</v>
      </c>
      <c r="J46" s="32" t="s">
        <v>764</v>
      </c>
      <c r="K46" s="34">
        <v>3.1E-2</v>
      </c>
      <c r="L46" s="40">
        <v>2.9000000000000001E-2</v>
      </c>
      <c r="M46" s="29" t="s">
        <v>502</v>
      </c>
      <c r="N46" s="29" t="s">
        <v>502</v>
      </c>
      <c r="O46" s="29" t="s">
        <v>502</v>
      </c>
      <c r="P46" s="29" t="s">
        <v>502</v>
      </c>
      <c r="Q46" s="24" t="str">
        <f t="shared" si="7"/>
        <v>NA</v>
      </c>
      <c r="R46" s="24" t="str">
        <f t="shared" si="6"/>
        <v>NA</v>
      </c>
      <c r="T46" s="20"/>
      <c r="U46" s="28"/>
      <c r="V46" s="20" t="s">
        <v>206</v>
      </c>
      <c r="W46" s="20"/>
    </row>
    <row r="47" spans="1:23">
      <c r="A47" s="32" t="s">
        <v>584</v>
      </c>
      <c r="B47" s="32" t="s">
        <v>585</v>
      </c>
      <c r="C47" s="45" t="str">
        <f t="shared" si="8"/>
        <v>Mus_musculus_domesticus_Mus_musculus_musculus</v>
      </c>
      <c r="D47" t="s">
        <v>386</v>
      </c>
      <c r="E47" s="45" t="s">
        <v>746</v>
      </c>
      <c r="F47" s="45" t="s">
        <v>719</v>
      </c>
      <c r="G47" s="32" t="s">
        <v>640</v>
      </c>
      <c r="H47" s="32" t="s">
        <v>759</v>
      </c>
      <c r="I47" s="32" t="s">
        <v>646</v>
      </c>
      <c r="J47" s="32" t="s">
        <v>764</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hidden="1">
      <c r="A48" s="65" t="s">
        <v>589</v>
      </c>
      <c r="B48" s="21" t="s">
        <v>590</v>
      </c>
      <c r="C48" s="45" t="str">
        <f t="shared" si="8"/>
        <v>Laupala_kohalensis_Laupala_paranigra</v>
      </c>
      <c r="D48" s="20" t="s">
        <v>409</v>
      </c>
      <c r="E48" s="45" t="s">
        <v>746</v>
      </c>
      <c r="F48" s="45" t="s">
        <v>719</v>
      </c>
      <c r="G48" s="32" t="s">
        <v>642</v>
      </c>
      <c r="H48" s="32" t="s">
        <v>757</v>
      </c>
      <c r="I48" s="21" t="s">
        <v>647</v>
      </c>
      <c r="J48" s="21" t="s">
        <v>764</v>
      </c>
      <c r="K48" s="25" t="s">
        <v>26</v>
      </c>
      <c r="L48" s="40" t="s">
        <v>502</v>
      </c>
      <c r="M48" s="26" t="s">
        <v>502</v>
      </c>
      <c r="N48" s="26" t="s">
        <v>502</v>
      </c>
      <c r="O48" s="26" t="s">
        <v>502</v>
      </c>
      <c r="P48" s="26" t="s">
        <v>502</v>
      </c>
      <c r="Q48" s="24" t="str">
        <f t="shared" si="7"/>
        <v>NA</v>
      </c>
      <c r="R48" s="24" t="str">
        <f t="shared" si="6"/>
        <v>NA</v>
      </c>
    </row>
    <row r="49" spans="1:23">
      <c r="A49" s="21" t="s">
        <v>613</v>
      </c>
      <c r="B49" s="21" t="s">
        <v>611</v>
      </c>
      <c r="C49" s="45" t="str">
        <f t="shared" si="8"/>
        <v>Drosophila_sechellia_Drosophila_simulans</v>
      </c>
      <c r="D49" s="20" t="s">
        <v>86</v>
      </c>
      <c r="E49" s="45" t="s">
        <v>746</v>
      </c>
      <c r="F49" s="45" t="s">
        <v>719</v>
      </c>
      <c r="G49" s="21" t="s">
        <v>638</v>
      </c>
      <c r="H49" s="21" t="s">
        <v>754</v>
      </c>
      <c r="I49" s="21" t="s">
        <v>646</v>
      </c>
      <c r="J49" s="21" t="s">
        <v>764</v>
      </c>
      <c r="K49" s="25">
        <v>1.7000000000000001E-2</v>
      </c>
      <c r="L49" s="40">
        <v>4.1000000000000002E-2</v>
      </c>
      <c r="M49" s="26" t="s">
        <v>633</v>
      </c>
      <c r="N49" s="26" t="s">
        <v>633</v>
      </c>
      <c r="O49" s="26" t="s">
        <v>633</v>
      </c>
      <c r="P49" s="26" t="s">
        <v>633</v>
      </c>
      <c r="Q49" s="24" t="str">
        <f t="shared" si="7"/>
        <v>NA</v>
      </c>
      <c r="R49" s="24" t="str">
        <f t="shared" si="6"/>
        <v>NA</v>
      </c>
    </row>
    <row r="50" spans="1:23" hidden="1">
      <c r="A50" s="66" t="s">
        <v>730</v>
      </c>
      <c r="B50" s="21" t="s">
        <v>607</v>
      </c>
      <c r="C50" s="45" t="str">
        <f t="shared" si="8"/>
        <v>Chorthippus_parallelus_erythropus_Chorthippus_parallelus_parallelus</v>
      </c>
      <c r="D50" t="s">
        <v>32</v>
      </c>
      <c r="E50" s="45" t="s">
        <v>761</v>
      </c>
      <c r="F50" s="45" t="s">
        <v>719</v>
      </c>
      <c r="G50" s="21" t="s">
        <v>642</v>
      </c>
      <c r="H50" s="32" t="s">
        <v>757</v>
      </c>
      <c r="I50" s="21" t="s">
        <v>647</v>
      </c>
      <c r="J50" s="21" t="s">
        <v>764</v>
      </c>
      <c r="K50" s="25" t="s">
        <v>26</v>
      </c>
      <c r="L50" s="40" t="s">
        <v>662</v>
      </c>
      <c r="M50" s="26" t="s">
        <v>502</v>
      </c>
      <c r="N50" s="26" t="s">
        <v>502</v>
      </c>
      <c r="O50" s="26" t="s">
        <v>502</v>
      </c>
      <c r="P50" s="26" t="s">
        <v>502</v>
      </c>
      <c r="Q50" s="24" t="str">
        <f t="shared" si="7"/>
        <v>NA</v>
      </c>
      <c r="R50" s="24" t="str">
        <f t="shared" si="6"/>
        <v>NA</v>
      </c>
      <c r="S50" s="29" t="s">
        <v>502</v>
      </c>
      <c r="T50" s="26" t="s">
        <v>502</v>
      </c>
      <c r="U50" s="22" t="s">
        <v>502</v>
      </c>
    </row>
    <row r="51" spans="1:23" hidden="1">
      <c r="A51" s="66" t="s">
        <v>667</v>
      </c>
      <c r="B51" s="21" t="s">
        <v>732</v>
      </c>
      <c r="C51" s="45" t="str">
        <f t="shared" si="8"/>
        <v>Chorthippus_parallelus_erythropus_Chorthippus_parallelus_parallelus</v>
      </c>
      <c r="D51" t="s">
        <v>38</v>
      </c>
      <c r="E51" s="45" t="s">
        <v>761</v>
      </c>
      <c r="F51" s="45" t="s">
        <v>719</v>
      </c>
      <c r="G51" s="21" t="s">
        <v>642</v>
      </c>
      <c r="H51" s="32" t="s">
        <v>757</v>
      </c>
      <c r="I51" s="21" t="s">
        <v>647</v>
      </c>
      <c r="J51" s="21" t="s">
        <v>764</v>
      </c>
      <c r="K51" s="25" t="s">
        <v>26</v>
      </c>
      <c r="L51" s="40" t="s">
        <v>502</v>
      </c>
      <c r="M51" s="26" t="s">
        <v>502</v>
      </c>
      <c r="N51" s="26" t="s">
        <v>502</v>
      </c>
      <c r="O51" s="26" t="s">
        <v>502</v>
      </c>
      <c r="P51" s="26" t="s">
        <v>502</v>
      </c>
      <c r="Q51" s="24" t="str">
        <f t="shared" si="7"/>
        <v>NA</v>
      </c>
      <c r="R51" s="24" t="str">
        <f t="shared" si="6"/>
        <v>NA</v>
      </c>
      <c r="S51" s="29" t="s">
        <v>502</v>
      </c>
      <c r="T51" s="26" t="s">
        <v>502</v>
      </c>
      <c r="U51" s="22" t="s">
        <v>502</v>
      </c>
    </row>
    <row r="52" spans="1:23">
      <c r="A52" s="21" t="s">
        <v>612</v>
      </c>
      <c r="B52" s="21" t="s">
        <v>613</v>
      </c>
      <c r="C52" s="45" t="str">
        <f t="shared" si="8"/>
        <v>Drosophila_mauritiana_Drosophila_sechellia</v>
      </c>
      <c r="D52" s="20" t="s">
        <v>92</v>
      </c>
      <c r="E52" s="45" t="s">
        <v>746</v>
      </c>
      <c r="F52" s="45" t="s">
        <v>719</v>
      </c>
      <c r="G52" s="21" t="s">
        <v>638</v>
      </c>
      <c r="H52" s="21" t="s">
        <v>754</v>
      </c>
      <c r="I52" s="21" t="s">
        <v>646</v>
      </c>
      <c r="J52" s="21" t="s">
        <v>764</v>
      </c>
      <c r="K52" s="25" t="s">
        <v>26</v>
      </c>
      <c r="L52" s="40">
        <v>3.3000000000000002E-2</v>
      </c>
      <c r="M52" s="26" t="s">
        <v>502</v>
      </c>
      <c r="N52" s="26" t="s">
        <v>502</v>
      </c>
      <c r="O52" s="26">
        <v>0</v>
      </c>
      <c r="P52" s="26" t="s">
        <v>502</v>
      </c>
      <c r="Q52" s="24" t="str">
        <f t="shared" si="7"/>
        <v>NA</v>
      </c>
      <c r="R52" s="24" t="str">
        <f t="shared" si="6"/>
        <v>NA</v>
      </c>
    </row>
    <row r="53" spans="1:23" hidden="1">
      <c r="A53" s="21" t="s">
        <v>604</v>
      </c>
      <c r="B53" s="65" t="s">
        <v>581</v>
      </c>
      <c r="C53" s="45" t="str">
        <f t="shared" si="8"/>
        <v>Pundamilia_nyererei_Pundamilia_pundamilia</v>
      </c>
      <c r="D53" s="58" t="str">
        <f>C53</f>
        <v>Pundamilia_nyererei_Pundamilia_pundamilia</v>
      </c>
      <c r="E53" s="62" t="s">
        <v>761</v>
      </c>
      <c r="F53" s="45" t="s">
        <v>719</v>
      </c>
      <c r="G53" s="21" t="s">
        <v>641</v>
      </c>
      <c r="J53" s="21" t="s">
        <v>689</v>
      </c>
      <c r="K53" s="25" t="s">
        <v>26</v>
      </c>
      <c r="L53" s="40" t="s">
        <v>663</v>
      </c>
      <c r="M53" s="26">
        <v>4.8600000000000003</v>
      </c>
      <c r="N53" s="26">
        <v>4.84</v>
      </c>
      <c r="O53" s="26">
        <v>4.51</v>
      </c>
      <c r="P53" s="26">
        <v>4.57</v>
      </c>
      <c r="Q53" s="24">
        <f t="shared" si="7"/>
        <v>2.616580464311944E-2</v>
      </c>
      <c r="R53" s="24">
        <f t="shared" si="6"/>
        <v>-4.445176257083381E-2</v>
      </c>
      <c r="S53" s="19" t="s">
        <v>551</v>
      </c>
      <c r="T53" s="16" t="s">
        <v>553</v>
      </c>
    </row>
    <row r="54" spans="1:23">
      <c r="A54" s="21" t="s">
        <v>613</v>
      </c>
      <c r="B54" s="21" t="s">
        <v>611</v>
      </c>
      <c r="C54" s="45" t="str">
        <f t="shared" si="8"/>
        <v>Drosophila_sechellia_Drosophila_simulans</v>
      </c>
      <c r="D54" s="20" t="s">
        <v>84</v>
      </c>
      <c r="E54" s="45" t="s">
        <v>746</v>
      </c>
      <c r="F54" s="45" t="s">
        <v>719</v>
      </c>
      <c r="G54" s="21" t="s">
        <v>638</v>
      </c>
      <c r="H54" s="21" t="s">
        <v>754</v>
      </c>
      <c r="I54" s="21" t="s">
        <v>646</v>
      </c>
      <c r="J54" s="21" t="s">
        <v>764</v>
      </c>
      <c r="K54" s="25">
        <v>1.7000000000000001E-2</v>
      </c>
      <c r="L54" s="40">
        <v>4.1000000000000002E-2</v>
      </c>
      <c r="M54" s="26" t="s">
        <v>633</v>
      </c>
      <c r="N54" s="26" t="s">
        <v>633</v>
      </c>
      <c r="O54" s="26" t="s">
        <v>633</v>
      </c>
      <c r="P54" s="26" t="s">
        <v>633</v>
      </c>
      <c r="Q54" s="24" t="str">
        <f t="shared" si="7"/>
        <v>NA</v>
      </c>
      <c r="R54" s="24" t="str">
        <f t="shared" si="6"/>
        <v>NA</v>
      </c>
    </row>
    <row r="55" spans="1:23">
      <c r="A55" s="21" t="s">
        <v>613</v>
      </c>
      <c r="B55" s="21" t="s">
        <v>611</v>
      </c>
      <c r="C55" s="45" t="str">
        <f t="shared" si="8"/>
        <v>Drosophila_sechellia_Drosophila_simulans</v>
      </c>
      <c r="D55" s="20" t="s">
        <v>83</v>
      </c>
      <c r="E55" s="45" t="s">
        <v>746</v>
      </c>
      <c r="F55" s="45" t="s">
        <v>719</v>
      </c>
      <c r="G55" s="21" t="s">
        <v>638</v>
      </c>
      <c r="H55" s="21" t="s">
        <v>754</v>
      </c>
      <c r="I55" s="21" t="s">
        <v>646</v>
      </c>
      <c r="J55" s="21" t="s">
        <v>764</v>
      </c>
      <c r="K55" s="25">
        <v>1.7000000000000001E-2</v>
      </c>
      <c r="L55" s="40">
        <v>4.1000000000000002E-2</v>
      </c>
      <c r="M55" s="26" t="s">
        <v>633</v>
      </c>
      <c r="N55" s="26" t="s">
        <v>633</v>
      </c>
      <c r="O55" s="26" t="s">
        <v>633</v>
      </c>
      <c r="P55" s="26" t="s">
        <v>633</v>
      </c>
      <c r="Q55" s="24" t="str">
        <f t="shared" si="7"/>
        <v>NA</v>
      </c>
      <c r="R55" s="24" t="str">
        <f t="shared" si="6"/>
        <v>NA</v>
      </c>
    </row>
    <row r="56" spans="1:23" hidden="1">
      <c r="A56" s="65" t="s">
        <v>589</v>
      </c>
      <c r="B56" s="21" t="s">
        <v>590</v>
      </c>
      <c r="C56" s="45" t="str">
        <f t="shared" si="8"/>
        <v>Laupala_kohalensis_Laupala_paranigra</v>
      </c>
      <c r="D56" s="20" t="s">
        <v>716</v>
      </c>
      <c r="E56" s="45" t="s">
        <v>746</v>
      </c>
      <c r="F56" s="45" t="s">
        <v>719</v>
      </c>
      <c r="G56" s="32" t="s">
        <v>642</v>
      </c>
      <c r="H56" s="32" t="s">
        <v>757</v>
      </c>
      <c r="I56" s="21" t="s">
        <v>749</v>
      </c>
      <c r="J56" s="21" t="s">
        <v>764</v>
      </c>
      <c r="K56" s="25" t="s">
        <v>26</v>
      </c>
      <c r="L56" s="40" t="s">
        <v>502</v>
      </c>
      <c r="M56" s="26" t="s">
        <v>502</v>
      </c>
      <c r="N56" s="26" t="s">
        <v>502</v>
      </c>
      <c r="O56" s="26" t="s">
        <v>502</v>
      </c>
      <c r="P56" s="26" t="s">
        <v>502</v>
      </c>
      <c r="Q56" s="24" t="str">
        <f t="shared" si="7"/>
        <v>NA</v>
      </c>
      <c r="R56" s="24" t="str">
        <f t="shared" si="6"/>
        <v>NA</v>
      </c>
    </row>
    <row r="57" spans="1:23">
      <c r="A57" s="21" t="s">
        <v>596</v>
      </c>
      <c r="B57" s="21" t="s">
        <v>597</v>
      </c>
      <c r="C57" s="45" t="str">
        <f t="shared" si="8"/>
        <v>Drosophila_auraria_Drosophila_biauraria</v>
      </c>
      <c r="D57" s="20" t="s">
        <v>720</v>
      </c>
      <c r="E57" s="45" t="s">
        <v>761</v>
      </c>
      <c r="F57" s="45" t="s">
        <v>719</v>
      </c>
      <c r="G57" s="21" t="s">
        <v>638</v>
      </c>
      <c r="H57" s="21" t="s">
        <v>754</v>
      </c>
      <c r="I57" s="21" t="s">
        <v>646</v>
      </c>
      <c r="J57" s="21" t="s">
        <v>764</v>
      </c>
      <c r="K57" s="25" t="s">
        <v>26</v>
      </c>
      <c r="L57" s="40">
        <v>3.3000000000000002E-2</v>
      </c>
      <c r="M57" s="26" t="s">
        <v>502</v>
      </c>
      <c r="N57" s="26" t="s">
        <v>502</v>
      </c>
      <c r="O57" s="26" t="s">
        <v>502</v>
      </c>
      <c r="P57" s="26" t="s">
        <v>502</v>
      </c>
      <c r="Q57" s="24" t="str">
        <f t="shared" si="7"/>
        <v>NA</v>
      </c>
      <c r="R57" s="24" t="str">
        <f t="shared" si="6"/>
        <v>NA</v>
      </c>
      <c r="S57" s="29"/>
      <c r="V57" s="16" t="s">
        <v>437</v>
      </c>
    </row>
    <row r="58" spans="1:23">
      <c r="A58" s="21" t="s">
        <v>752</v>
      </c>
      <c r="B58" s="21" t="s">
        <v>753</v>
      </c>
      <c r="C58" s="45" t="str">
        <f t="shared" si="8"/>
        <v>Spodoptera_descoinsi_Spodoptera_latifascia</v>
      </c>
      <c r="D58" s="58" t="str">
        <f>C58</f>
        <v>Spodoptera_descoinsi_Spodoptera_latifascia</v>
      </c>
      <c r="E58" s="45" t="s">
        <v>761</v>
      </c>
      <c r="F58" s="45" t="s">
        <v>721</v>
      </c>
      <c r="G58" s="32" t="s">
        <v>643</v>
      </c>
      <c r="H58" s="32" t="s">
        <v>755</v>
      </c>
      <c r="I58" s="32" t="s">
        <v>648</v>
      </c>
      <c r="J58" s="32" t="s">
        <v>765</v>
      </c>
      <c r="K58" s="34">
        <v>4.2999999999999997E-2</v>
      </c>
      <c r="L58" s="40">
        <v>3.4000000000000002E-2</v>
      </c>
      <c r="M58" s="29" t="s">
        <v>502</v>
      </c>
      <c r="N58" s="29" t="s">
        <v>502</v>
      </c>
      <c r="O58" s="29" t="s">
        <v>502</v>
      </c>
      <c r="P58" s="29" t="s">
        <v>502</v>
      </c>
      <c r="Q58" s="24" t="str">
        <f t="shared" si="7"/>
        <v>NA</v>
      </c>
      <c r="R58" s="24" t="str">
        <f t="shared" si="6"/>
        <v>NA</v>
      </c>
      <c r="T58" s="20"/>
      <c r="U58" s="28"/>
      <c r="V58" s="20"/>
      <c r="W58" s="20"/>
    </row>
    <row r="59" spans="1:23">
      <c r="A59" s="32" t="s">
        <v>578</v>
      </c>
      <c r="B59" s="32" t="s">
        <v>625</v>
      </c>
      <c r="C59" s="45" t="str">
        <f t="shared" si="8"/>
        <v>Teleogryllus_commodus_Teleogryllus_oceanicus</v>
      </c>
      <c r="D59" s="58" t="str">
        <f>C59</f>
        <v>Teleogryllus_commodus_Teleogryllus_oceanicus</v>
      </c>
      <c r="E59" s="45" t="s">
        <v>761</v>
      </c>
      <c r="F59" s="45" t="s">
        <v>751</v>
      </c>
      <c r="G59" s="32" t="s">
        <v>666</v>
      </c>
      <c r="H59" s="32" t="s">
        <v>757</v>
      </c>
      <c r="I59" s="21" t="s">
        <v>647</v>
      </c>
      <c r="J59" s="21" t="s">
        <v>764</v>
      </c>
      <c r="K59" s="34">
        <v>0.123</v>
      </c>
      <c r="L59" s="40">
        <v>1.3129999999999999</v>
      </c>
      <c r="M59" s="29" t="s">
        <v>502</v>
      </c>
      <c r="N59" s="29" t="s">
        <v>502</v>
      </c>
      <c r="O59" s="29" t="s">
        <v>502</v>
      </c>
      <c r="P59" s="29" t="s">
        <v>502</v>
      </c>
      <c r="Q59" s="24" t="str">
        <f t="shared" si="7"/>
        <v>NA</v>
      </c>
      <c r="R59" s="24" t="str">
        <f t="shared" si="6"/>
        <v>NA</v>
      </c>
      <c r="T59" s="20"/>
      <c r="U59" s="28"/>
      <c r="V59" s="20" t="s">
        <v>177</v>
      </c>
      <c r="W59" s="20"/>
    </row>
    <row r="60" spans="1:23">
      <c r="A60" s="21" t="s">
        <v>610</v>
      </c>
      <c r="B60" s="21" t="s">
        <v>611</v>
      </c>
      <c r="C60" s="45" t="str">
        <f t="shared" si="8"/>
        <v>Drosophila_melanogaster_Drosophila_simulans</v>
      </c>
      <c r="D60" s="20" t="s">
        <v>65</v>
      </c>
      <c r="E60" s="45" t="s">
        <v>746</v>
      </c>
      <c r="F60" s="45" t="s">
        <v>719</v>
      </c>
      <c r="G60" s="21" t="s">
        <v>638</v>
      </c>
      <c r="H60" s="21" t="s">
        <v>754</v>
      </c>
      <c r="I60" s="21" t="s">
        <v>646</v>
      </c>
      <c r="J60" s="21" t="s">
        <v>764</v>
      </c>
      <c r="L60" s="40">
        <v>5.0999999999999997E-2</v>
      </c>
      <c r="M60" s="26">
        <v>1</v>
      </c>
      <c r="N60" s="26">
        <v>0.5</v>
      </c>
      <c r="O60" s="26">
        <v>0.2</v>
      </c>
      <c r="P60" s="26">
        <v>1</v>
      </c>
      <c r="Q60" s="24">
        <f t="shared" si="7"/>
        <v>-0.69314718055994529</v>
      </c>
      <c r="R60" s="24">
        <f t="shared" si="6"/>
        <v>-1.6094379124341003</v>
      </c>
      <c r="S60" s="42" t="s">
        <v>632</v>
      </c>
    </row>
    <row r="61" spans="1:23">
      <c r="A61" s="21" t="s">
        <v>610</v>
      </c>
      <c r="B61" s="21" t="s">
        <v>611</v>
      </c>
      <c r="C61" s="45" t="str">
        <f t="shared" si="8"/>
        <v>Drosophila_melanogaster_Drosophila_simulans</v>
      </c>
      <c r="D61" s="20" t="s">
        <v>59</v>
      </c>
      <c r="E61" s="45" t="s">
        <v>746</v>
      </c>
      <c r="F61" s="45" t="s">
        <v>719</v>
      </c>
      <c r="G61" s="21" t="s">
        <v>638</v>
      </c>
      <c r="H61" s="21" t="s">
        <v>754</v>
      </c>
      <c r="I61" s="21" t="s">
        <v>646</v>
      </c>
      <c r="J61" s="21" t="s">
        <v>764</v>
      </c>
      <c r="L61" s="40">
        <v>5.0999999999999997E-2</v>
      </c>
      <c r="M61" s="26">
        <v>1</v>
      </c>
      <c r="N61" s="26">
        <v>0.5</v>
      </c>
      <c r="O61" s="26">
        <v>0.2</v>
      </c>
      <c r="P61" s="26">
        <v>1</v>
      </c>
      <c r="Q61" s="24">
        <f t="shared" si="7"/>
        <v>-0.69314718055994529</v>
      </c>
      <c r="R61" s="24">
        <f t="shared" si="6"/>
        <v>-1.6094379124341003</v>
      </c>
      <c r="S61" s="42" t="s">
        <v>632</v>
      </c>
    </row>
    <row r="62" spans="1:23">
      <c r="A62" s="21" t="s">
        <v>613</v>
      </c>
      <c r="B62" s="21" t="s">
        <v>611</v>
      </c>
      <c r="C62" s="45" t="str">
        <f t="shared" si="8"/>
        <v>Drosophila_sechellia_Drosophila_simulans</v>
      </c>
      <c r="D62" s="20" t="s">
        <v>90</v>
      </c>
      <c r="E62" s="45" t="s">
        <v>746</v>
      </c>
      <c r="F62" s="45" t="s">
        <v>719</v>
      </c>
      <c r="G62" s="21" t="s">
        <v>638</v>
      </c>
      <c r="H62" s="21" t="s">
        <v>754</v>
      </c>
      <c r="I62" s="21" t="s">
        <v>646</v>
      </c>
      <c r="J62" s="21" t="s">
        <v>764</v>
      </c>
      <c r="K62" s="25">
        <v>1.7000000000000001E-2</v>
      </c>
      <c r="L62" s="40">
        <v>4.1000000000000002E-2</v>
      </c>
      <c r="M62" s="26" t="s">
        <v>633</v>
      </c>
      <c r="N62" s="26" t="s">
        <v>633</v>
      </c>
      <c r="O62" s="26" t="s">
        <v>633</v>
      </c>
      <c r="P62" s="26" t="s">
        <v>633</v>
      </c>
      <c r="Q62" s="24" t="str">
        <f t="shared" si="7"/>
        <v>NA</v>
      </c>
      <c r="R62" s="24" t="str">
        <f t="shared" si="6"/>
        <v>NA</v>
      </c>
      <c r="U62" s="26"/>
    </row>
    <row r="63" spans="1:23">
      <c r="A63"/>
      <c r="B63"/>
      <c r="C63" s="46"/>
      <c r="D63" s="46"/>
      <c r="E63" s="46"/>
      <c r="F63" s="46"/>
      <c r="G63"/>
      <c r="H63"/>
      <c r="I63"/>
      <c r="J63"/>
      <c r="K63"/>
      <c r="L63"/>
      <c r="M63"/>
      <c r="N63"/>
      <c r="O63"/>
      <c r="P63"/>
      <c r="Q63"/>
      <c r="R63"/>
      <c r="S63"/>
      <c r="T63"/>
      <c r="U63"/>
      <c r="V63"/>
      <c r="W63"/>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s="31" customFormat="1">
      <c r="A89"/>
      <c r="B89"/>
      <c r="C89" s="46"/>
      <c r="D89" s="46"/>
      <c r="E89" s="46"/>
      <c r="F89" s="46"/>
      <c r="G89"/>
      <c r="H89"/>
      <c r="I89"/>
      <c r="J89"/>
      <c r="K89"/>
      <c r="L89"/>
      <c r="M89"/>
      <c r="N89"/>
      <c r="O89"/>
      <c r="P89"/>
      <c r="Q89"/>
      <c r="R89"/>
      <c r="S89"/>
      <c r="T89"/>
      <c r="U89"/>
      <c r="V89"/>
      <c r="W89"/>
    </row>
    <row r="90" spans="1:23">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s="20" customFormat="1">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s="20" customFormat="1">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ht="16" customHeigh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ht="16" customHeigh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s="37" customFormat="1">
      <c r="A530"/>
      <c r="B530"/>
      <c r="C530" s="46"/>
      <c r="D530" s="46"/>
      <c r="E530" s="46"/>
      <c r="F530" s="46"/>
      <c r="G530"/>
      <c r="H530"/>
      <c r="I530"/>
      <c r="J530"/>
      <c r="K530"/>
      <c r="L530"/>
      <c r="M530"/>
      <c r="N530"/>
      <c r="O530"/>
      <c r="P530"/>
      <c r="Q530"/>
      <c r="R530"/>
      <c r="S530"/>
      <c r="T530"/>
      <c r="U530"/>
      <c r="V530"/>
      <c r="W530"/>
    </row>
    <row r="531" spans="1:23">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s="30" customFormat="1">
      <c r="A535"/>
      <c r="B535"/>
      <c r="C535" s="46"/>
      <c r="D535" s="46"/>
      <c r="E535" s="46"/>
      <c r="F535" s="46"/>
      <c r="G535"/>
      <c r="H535"/>
      <c r="I535"/>
      <c r="J535"/>
      <c r="K535"/>
      <c r="L535"/>
      <c r="M535"/>
      <c r="N535"/>
      <c r="O535"/>
      <c r="P535"/>
      <c r="Q535"/>
      <c r="R535"/>
      <c r="S535"/>
      <c r="T535"/>
      <c r="U535"/>
      <c r="V535"/>
      <c r="W535"/>
    </row>
    <row r="536" spans="1:23">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s="30" customFormat="1">
      <c r="A538"/>
      <c r="B538"/>
      <c r="C538" s="46"/>
      <c r="D538" s="46"/>
      <c r="E538" s="46"/>
      <c r="F538" s="46"/>
      <c r="G538"/>
      <c r="H538"/>
      <c r="I538"/>
      <c r="J538"/>
      <c r="K538"/>
      <c r="L538"/>
      <c r="M538"/>
      <c r="N538"/>
      <c r="O538"/>
      <c r="P538"/>
      <c r="Q538"/>
      <c r="R538"/>
      <c r="S538"/>
      <c r="T538"/>
      <c r="U538"/>
      <c r="V538"/>
      <c r="W538"/>
    </row>
    <row r="539" spans="1:23" s="37" customFormat="1">
      <c r="A539"/>
      <c r="B539"/>
      <c r="C539" s="46"/>
      <c r="D539" s="46"/>
      <c r="E539" s="46"/>
      <c r="F539" s="46"/>
      <c r="G539"/>
      <c r="H539"/>
      <c r="I539"/>
      <c r="J539"/>
      <c r="K539"/>
      <c r="L539"/>
      <c r="M539"/>
      <c r="N539"/>
      <c r="O539"/>
      <c r="P539"/>
      <c r="Q539"/>
      <c r="R539"/>
      <c r="S539"/>
      <c r="T539"/>
      <c r="U539"/>
      <c r="V539"/>
      <c r="W539"/>
    </row>
    <row r="540" spans="1:23">
      <c r="A540"/>
      <c r="B540"/>
      <c r="C540" s="46"/>
      <c r="D540" s="46"/>
      <c r="E540" s="46"/>
      <c r="F540" s="46"/>
      <c r="G540"/>
      <c r="H540"/>
      <c r="I540"/>
      <c r="J540"/>
      <c r="K540"/>
      <c r="L540"/>
      <c r="M540"/>
      <c r="N540"/>
      <c r="O540"/>
      <c r="P540"/>
      <c r="Q540"/>
      <c r="R540"/>
      <c r="S540"/>
      <c r="T540"/>
      <c r="U540"/>
      <c r="V540"/>
      <c r="W540"/>
    </row>
    <row r="541" spans="1:23" s="30" customFormat="1">
      <c r="A541"/>
      <c r="B541"/>
      <c r="C541" s="46"/>
      <c r="D541" s="46"/>
      <c r="E541" s="46"/>
      <c r="F541" s="46"/>
      <c r="G541"/>
      <c r="H541"/>
      <c r="I541"/>
      <c r="J541"/>
      <c r="K541"/>
      <c r="L541"/>
      <c r="M541"/>
      <c r="N541"/>
      <c r="O541"/>
      <c r="P541"/>
      <c r="Q541"/>
      <c r="R541"/>
      <c r="S541"/>
      <c r="T541"/>
      <c r="U541"/>
      <c r="V541"/>
      <c r="W541"/>
    </row>
    <row r="542" spans="1:23">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s="30" customFormat="1">
      <c r="A544"/>
      <c r="B544"/>
      <c r="C544" s="46"/>
      <c r="D544" s="46"/>
      <c r="E544" s="46"/>
      <c r="F544" s="46"/>
      <c r="G544"/>
      <c r="H544"/>
      <c r="I544"/>
      <c r="J544"/>
      <c r="K544"/>
      <c r="L544"/>
      <c r="M544"/>
      <c r="N544"/>
      <c r="O544"/>
      <c r="P544"/>
      <c r="Q544"/>
      <c r="R544"/>
      <c r="S544"/>
      <c r="T544"/>
      <c r="U544"/>
      <c r="V544"/>
      <c r="W544"/>
    </row>
    <row r="545" spans="1:23">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s="30" customFormat="1">
      <c r="A547"/>
      <c r="B547"/>
      <c r="C547" s="46"/>
      <c r="D547" s="46"/>
      <c r="E547" s="46"/>
      <c r="F547" s="46"/>
      <c r="G547"/>
      <c r="H547"/>
      <c r="I547"/>
      <c r="J547"/>
      <c r="K547"/>
      <c r="L547"/>
      <c r="M547"/>
      <c r="N547"/>
      <c r="O547"/>
      <c r="P547"/>
      <c r="Q547"/>
      <c r="R547"/>
      <c r="S547"/>
      <c r="T547"/>
      <c r="U547"/>
      <c r="V547"/>
      <c r="W547"/>
    </row>
    <row r="548" spans="1:23">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sheetData>
  <autoFilter ref="A1:W62" xr:uid="{3420C359-377A-40B4-AE55-C178A96FFD3B}">
    <filterColumn colId="11">
      <filters>
        <filter val="0.001"/>
        <filter val="0.002"/>
        <filter val="0.004"/>
        <filter val="0.006"/>
        <filter val="0.009"/>
        <filter val="0.011"/>
        <filter val="0.014"/>
        <filter val="0.018"/>
        <filter val="0.019"/>
        <filter val="0.029"/>
        <filter val="0.033"/>
        <filter val="0.034"/>
        <filter val="0.041"/>
        <filter val="0.049"/>
        <filter val="0.051"/>
        <filter val="0.057"/>
        <filter val="0.09"/>
        <filter val="0.112"/>
        <filter val="0.12"/>
        <filter val="0.122"/>
        <filter val="0.64"/>
        <filter val="0.849"/>
        <filter val="0.984"/>
        <filter val="1.011"/>
        <filter val="1.031"/>
        <filter val="1.053"/>
        <filter val="1.273"/>
        <filter val="1.313"/>
        <filter val="3.496"/>
        <filter val="4.599"/>
      </filters>
    </filterColumn>
    <sortState xmlns:xlrd2="http://schemas.microsoft.com/office/spreadsheetml/2017/richdata2" ref="A2:W62">
      <sortCondition ref="D1"/>
    </sortState>
  </autoFilter>
  <sortState xmlns:xlrd2="http://schemas.microsoft.com/office/spreadsheetml/2017/richdata2" ref="A2:W570">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10F8-ACC2-469E-A41B-B70991738BCC}">
  <dimension ref="A1:F38"/>
  <sheetViews>
    <sheetView workbookViewId="0">
      <selection activeCell="B35" sqref="B35"/>
    </sheetView>
  </sheetViews>
  <sheetFormatPr defaultRowHeight="16"/>
  <cols>
    <col min="1" max="1" width="23.36328125" style="16" bestFit="1" customWidth="1"/>
    <col min="2" max="2" width="8.6328125" style="16" customWidth="1"/>
    <col min="3" max="3" width="23.90625" style="16" bestFit="1" customWidth="1"/>
    <col min="4" max="4" width="9.36328125" style="16" customWidth="1"/>
    <col min="5" max="5" width="8.7265625" style="16"/>
    <col min="6" max="6" width="15.453125" style="16" bestFit="1" customWidth="1"/>
    <col min="7" max="16384" width="8.7265625" style="16"/>
  </cols>
  <sheetData>
    <row r="1" spans="1:5">
      <c r="A1" s="16" t="s">
        <v>6</v>
      </c>
      <c r="B1" s="16" t="s">
        <v>776</v>
      </c>
      <c r="C1" s="16" t="s">
        <v>7</v>
      </c>
      <c r="D1" s="16" t="s">
        <v>776</v>
      </c>
      <c r="E1" s="16" t="s">
        <v>771</v>
      </c>
    </row>
    <row r="2" spans="1:5">
      <c r="A2" s="73" t="s">
        <v>722</v>
      </c>
      <c r="B2" s="74" t="s">
        <v>777</v>
      </c>
      <c r="C2" s="73" t="s">
        <v>723</v>
      </c>
      <c r="D2" s="73"/>
      <c r="E2" s="73" t="s">
        <v>774</v>
      </c>
    </row>
    <row r="3" spans="1:5">
      <c r="A3" s="73" t="s">
        <v>779</v>
      </c>
      <c r="B3" s="73" t="s">
        <v>777</v>
      </c>
      <c r="C3" s="73" t="s">
        <v>778</v>
      </c>
      <c r="D3" s="73"/>
      <c r="E3" s="73" t="s">
        <v>773</v>
      </c>
    </row>
    <row r="4" spans="1:5">
      <c r="A4" s="16" t="s">
        <v>769</v>
      </c>
      <c r="B4" s="16" t="s">
        <v>785</v>
      </c>
      <c r="C4" s="16" t="s">
        <v>770</v>
      </c>
      <c r="D4" s="16" t="s">
        <v>784</v>
      </c>
      <c r="E4" s="16" t="s">
        <v>772</v>
      </c>
    </row>
    <row r="5" spans="1:5">
      <c r="A5" s="73" t="s">
        <v>596</v>
      </c>
      <c r="B5" s="73"/>
      <c r="C5" s="73" t="s">
        <v>597</v>
      </c>
      <c r="D5" s="73"/>
      <c r="E5" s="73" t="s">
        <v>638</v>
      </c>
    </row>
    <row r="6" spans="1:5">
      <c r="A6" s="73" t="s">
        <v>596</v>
      </c>
      <c r="B6" s="73"/>
      <c r="C6" s="73" t="s">
        <v>602</v>
      </c>
      <c r="D6" s="73"/>
      <c r="E6" s="73" t="s">
        <v>638</v>
      </c>
    </row>
    <row r="7" spans="1:5">
      <c r="A7" s="73" t="s">
        <v>596</v>
      </c>
      <c r="B7" s="73"/>
      <c r="C7" s="73" t="s">
        <v>599</v>
      </c>
      <c r="D7" s="73"/>
      <c r="E7" s="73" t="s">
        <v>638</v>
      </c>
    </row>
    <row r="8" spans="1:5">
      <c r="A8" s="73" t="s">
        <v>596</v>
      </c>
      <c r="B8" s="73"/>
      <c r="C8" s="73" t="s">
        <v>598</v>
      </c>
      <c r="D8" s="73"/>
      <c r="E8" s="73" t="s">
        <v>638</v>
      </c>
    </row>
    <row r="9" spans="1:5">
      <c r="A9" s="73" t="s">
        <v>610</v>
      </c>
      <c r="B9" s="73" t="s">
        <v>777</v>
      </c>
      <c r="C9" s="73" t="s">
        <v>611</v>
      </c>
      <c r="D9" s="73"/>
      <c r="E9" s="73" t="s">
        <v>638</v>
      </c>
    </row>
    <row r="10" spans="1:5">
      <c r="A10" s="73" t="s">
        <v>612</v>
      </c>
      <c r="B10" s="73"/>
      <c r="C10" s="73" t="s">
        <v>611</v>
      </c>
      <c r="D10" s="73"/>
      <c r="E10" s="73" t="s">
        <v>638</v>
      </c>
    </row>
    <row r="11" spans="1:5">
      <c r="A11" s="73" t="s">
        <v>618</v>
      </c>
      <c r="B11" s="73"/>
      <c r="C11" s="73" t="s">
        <v>619</v>
      </c>
      <c r="D11" s="73"/>
      <c r="E11" s="73" t="s">
        <v>638</v>
      </c>
    </row>
    <row r="12" spans="1:5">
      <c r="A12" s="73" t="s">
        <v>597</v>
      </c>
      <c r="B12" s="73"/>
      <c r="C12" s="73" t="s">
        <v>599</v>
      </c>
      <c r="D12" s="73"/>
      <c r="E12" s="73" t="s">
        <v>638</v>
      </c>
    </row>
    <row r="13" spans="1:5">
      <c r="A13" s="73" t="s">
        <v>592</v>
      </c>
      <c r="B13" s="73"/>
      <c r="C13" s="73" t="s">
        <v>586</v>
      </c>
      <c r="D13" s="73"/>
      <c r="E13" s="73" t="s">
        <v>638</v>
      </c>
    </row>
    <row r="14" spans="1:5">
      <c r="A14" s="73" t="s">
        <v>620</v>
      </c>
      <c r="B14" s="73"/>
      <c r="C14" s="73" t="s">
        <v>621</v>
      </c>
      <c r="D14" s="73"/>
      <c r="E14" s="73" t="s">
        <v>638</v>
      </c>
    </row>
    <row r="15" spans="1:5">
      <c r="A15" s="73" t="s">
        <v>588</v>
      </c>
      <c r="B15" s="73"/>
      <c r="C15" s="73" t="s">
        <v>595</v>
      </c>
      <c r="D15" s="73"/>
      <c r="E15" s="73" t="s">
        <v>638</v>
      </c>
    </row>
    <row r="16" spans="1:5">
      <c r="A16" s="73" t="s">
        <v>588</v>
      </c>
      <c r="B16" s="73"/>
      <c r="C16" s="73" t="s">
        <v>587</v>
      </c>
      <c r="D16" s="73"/>
      <c r="E16" s="73" t="s">
        <v>638</v>
      </c>
    </row>
    <row r="17" spans="1:5">
      <c r="A17" s="73" t="s">
        <v>588</v>
      </c>
      <c r="B17" s="73"/>
      <c r="C17" s="73" t="s">
        <v>593</v>
      </c>
      <c r="D17" s="73"/>
      <c r="E17" s="73" t="s">
        <v>638</v>
      </c>
    </row>
    <row r="18" spans="1:5">
      <c r="A18" s="73" t="s">
        <v>588</v>
      </c>
      <c r="B18" s="73"/>
      <c r="C18" s="73" t="s">
        <v>586</v>
      </c>
      <c r="D18" s="73"/>
      <c r="E18" s="73" t="s">
        <v>638</v>
      </c>
    </row>
    <row r="19" spans="1:5">
      <c r="A19" s="73" t="s">
        <v>608</v>
      </c>
      <c r="B19" s="73"/>
      <c r="C19" s="73" t="s">
        <v>609</v>
      </c>
      <c r="D19" s="73"/>
      <c r="E19" s="73" t="s">
        <v>638</v>
      </c>
    </row>
    <row r="20" spans="1:5">
      <c r="A20" s="73" t="s">
        <v>594</v>
      </c>
      <c r="B20" s="73"/>
      <c r="C20" s="73" t="s">
        <v>586</v>
      </c>
      <c r="D20" s="73"/>
      <c r="E20" s="73" t="s">
        <v>638</v>
      </c>
    </row>
    <row r="21" spans="1:5">
      <c r="A21" s="73" t="s">
        <v>587</v>
      </c>
      <c r="B21" s="73"/>
      <c r="C21" s="73" t="s">
        <v>586</v>
      </c>
      <c r="D21" s="73"/>
      <c r="E21" s="73" t="s">
        <v>638</v>
      </c>
    </row>
    <row r="22" spans="1:5">
      <c r="A22" s="73" t="s">
        <v>591</v>
      </c>
      <c r="B22" s="73"/>
      <c r="C22" s="73" t="s">
        <v>586</v>
      </c>
      <c r="D22" s="73"/>
      <c r="E22" s="73" t="s">
        <v>638</v>
      </c>
    </row>
    <row r="23" spans="1:5">
      <c r="A23" s="73" t="s">
        <v>593</v>
      </c>
      <c r="B23" s="73"/>
      <c r="C23" s="73" t="s">
        <v>586</v>
      </c>
      <c r="D23" s="73"/>
      <c r="E23" s="73" t="s">
        <v>638</v>
      </c>
    </row>
    <row r="24" spans="1:5">
      <c r="A24" s="73" t="s">
        <v>615</v>
      </c>
      <c r="B24" s="73"/>
      <c r="C24" s="73" t="s">
        <v>624</v>
      </c>
      <c r="D24" s="73"/>
      <c r="E24" s="73" t="s">
        <v>638</v>
      </c>
    </row>
    <row r="25" spans="1:5">
      <c r="A25" s="73" t="s">
        <v>602</v>
      </c>
      <c r="B25" s="73"/>
      <c r="C25" s="73" t="s">
        <v>597</v>
      </c>
      <c r="D25" s="73"/>
      <c r="E25" s="73" t="s">
        <v>638</v>
      </c>
    </row>
    <row r="26" spans="1:5">
      <c r="A26" s="73" t="s">
        <v>602</v>
      </c>
      <c r="B26" s="73"/>
      <c r="C26" s="73" t="s">
        <v>599</v>
      </c>
      <c r="D26" s="73"/>
      <c r="E26" s="73" t="s">
        <v>638</v>
      </c>
    </row>
    <row r="27" spans="1:5">
      <c r="A27" s="73" t="s">
        <v>598</v>
      </c>
      <c r="B27" s="73"/>
      <c r="C27" s="73" t="s">
        <v>597</v>
      </c>
      <c r="D27" s="73"/>
      <c r="E27" s="73" t="s">
        <v>638</v>
      </c>
    </row>
    <row r="28" spans="1:5">
      <c r="A28" s="73" t="s">
        <v>598</v>
      </c>
      <c r="B28" s="73"/>
      <c r="C28" s="73" t="s">
        <v>602</v>
      </c>
      <c r="D28" s="73"/>
      <c r="E28" s="73" t="s">
        <v>638</v>
      </c>
    </row>
    <row r="29" spans="1:5">
      <c r="A29" s="73" t="s">
        <v>613</v>
      </c>
      <c r="B29" s="73"/>
      <c r="C29" s="73" t="s">
        <v>611</v>
      </c>
      <c r="D29" s="73"/>
      <c r="E29" s="73" t="s">
        <v>638</v>
      </c>
    </row>
    <row r="30" spans="1:5">
      <c r="A30" s="73" t="s">
        <v>612</v>
      </c>
      <c r="B30" s="73"/>
      <c r="C30" s="73" t="s">
        <v>613</v>
      </c>
      <c r="D30" s="73"/>
      <c r="E30" s="73" t="s">
        <v>638</v>
      </c>
    </row>
    <row r="31" spans="1:5">
      <c r="A31" s="73" t="s">
        <v>780</v>
      </c>
      <c r="B31" s="73" t="s">
        <v>777</v>
      </c>
      <c r="C31" s="73" t="s">
        <v>617</v>
      </c>
      <c r="D31" s="73"/>
      <c r="E31" s="73" t="s">
        <v>643</v>
      </c>
    </row>
    <row r="32" spans="1:5" ht="16.5">
      <c r="A32" s="16" t="s">
        <v>582</v>
      </c>
      <c r="C32" s="16" t="s">
        <v>583</v>
      </c>
      <c r="D32" s="75" t="s">
        <v>783</v>
      </c>
      <c r="E32" s="16" t="s">
        <v>643</v>
      </c>
    </row>
    <row r="33" spans="1:6">
      <c r="A33" s="16" t="s">
        <v>584</v>
      </c>
      <c r="C33" s="16" t="s">
        <v>585</v>
      </c>
      <c r="E33" s="16" t="s">
        <v>775</v>
      </c>
    </row>
    <row r="34" spans="1:6">
      <c r="A34" s="27" t="s">
        <v>750</v>
      </c>
      <c r="B34" s="27"/>
      <c r="C34" s="27" t="s">
        <v>781</v>
      </c>
      <c r="D34" s="27"/>
      <c r="E34" s="27" t="s">
        <v>644</v>
      </c>
      <c r="F34" s="16" t="s">
        <v>782</v>
      </c>
    </row>
    <row r="35" spans="1:6">
      <c r="A35" s="16" t="s">
        <v>576</v>
      </c>
      <c r="C35" s="16" t="s">
        <v>577</v>
      </c>
      <c r="E35" s="16" t="s">
        <v>642</v>
      </c>
    </row>
    <row r="36" spans="1:6">
      <c r="A36" s="16" t="s">
        <v>580</v>
      </c>
      <c r="C36" s="16" t="s">
        <v>605</v>
      </c>
      <c r="E36" s="16" t="s">
        <v>642</v>
      </c>
    </row>
    <row r="37" spans="1:6">
      <c r="A37" s="16" t="s">
        <v>605</v>
      </c>
      <c r="C37" s="16" t="s">
        <v>606</v>
      </c>
      <c r="E37" s="16" t="s">
        <v>642</v>
      </c>
    </row>
    <row r="38" spans="1:6">
      <c r="A38" s="73" t="s">
        <v>578</v>
      </c>
      <c r="B38" s="73" t="s">
        <v>777</v>
      </c>
      <c r="C38" s="73" t="s">
        <v>625</v>
      </c>
      <c r="D38" s="73"/>
      <c r="E38" s="73" t="s">
        <v>642</v>
      </c>
    </row>
  </sheetData>
  <sortState xmlns:xlrd2="http://schemas.microsoft.com/office/spreadsheetml/2017/richdata2" ref="A2:E38">
    <sortCondition ref="E2"/>
  </sortState>
  <phoneticPr fontId="3"/>
  <hyperlinks>
    <hyperlink ref="D32" r:id="rId1" location="imgrc=_" xr:uid="{3A11D042-5230-4E8C-A229-41EBA5C0FDE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2019-11-28T08:37:33Z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