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DB2DDAB0-834C-41B1-A0BF-7D1DE49C8454}" xr6:coauthVersionLast="41" xr6:coauthVersionMax="41" xr10:uidLastSave="{00000000-0000-0000-0000-000000000000}"/>
  <bookViews>
    <workbookView xWindow="-110" yWindow="-110" windowWidth="18480" windowHeight="11020" tabRatio="997" xr2:uid="{00000000-000D-0000-FFFF-FFFF00000000}"/>
  </bookViews>
  <sheets>
    <sheet name="Phenotype" sheetId="1" r:id="rId1"/>
    <sheet name="Range.data" sheetId="2" r:id="rId2"/>
    <sheet name="Hist.data" sheetId="9" r:id="rId3"/>
    <sheet name="役立つ式" sheetId="3" r:id="rId4"/>
    <sheet name="Metadata" sheetId="6" r:id="rId5"/>
    <sheet name="Sheet1" sheetId="11" r:id="rId6"/>
    <sheet name="survival" sheetId="4" r:id="rId7"/>
  </sheets>
  <definedNames>
    <definedName name="_xlnm._FilterDatabase" localSheetId="4" hidden="1">Metadata!$A$1:$W$62</definedName>
    <definedName name="_xlnm._FilterDatabase" localSheetId="0" hidden="1">Phenotype!$A$1:$AS$555</definedName>
    <definedName name="_FilterDatabase_0" localSheetId="4">Metadata!$A$1:$W$574</definedName>
    <definedName name="_FilterDatabase_0" localSheetId="0">Phenotype!$A$1:$AS$557</definedName>
    <definedName name="_FilterDatabase_0_0" localSheetId="4">Metadata!$A$1:$W$574</definedName>
    <definedName name="_FilterDatabase_0_0" localSheetId="0">Phenotype!$A$1:$AS$557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X551" i="1" l="1"/>
  <c r="X550" i="1"/>
  <c r="X549" i="1"/>
  <c r="X548" i="1"/>
  <c r="X547" i="1"/>
  <c r="X546" i="1"/>
  <c r="X112" i="1"/>
  <c r="X111"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1" i="1"/>
  <c r="X70" i="1"/>
  <c r="X63" i="1"/>
  <c r="X62" i="1"/>
  <c r="X61" i="1"/>
  <c r="X60" i="1"/>
  <c r="X59" i="1"/>
  <c r="X58" i="1"/>
  <c r="X57" i="1"/>
  <c r="X56" i="1"/>
  <c r="X55" i="1"/>
  <c r="X54" i="1"/>
  <c r="X53" i="1"/>
  <c r="X52" i="1"/>
  <c r="X51" i="1"/>
  <c r="X50" i="1"/>
  <c r="X49" i="1"/>
  <c r="X48" i="1"/>
  <c r="X47" i="1"/>
  <c r="X46" i="1"/>
  <c r="X45" i="1"/>
  <c r="X44" i="1"/>
  <c r="X43" i="1"/>
  <c r="X42" i="1"/>
  <c r="X41" i="1"/>
  <c r="X40" i="1"/>
  <c r="X39"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112" i="1"/>
  <c r="U111"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1" i="1"/>
  <c r="U70" i="1"/>
  <c r="U551" i="1"/>
  <c r="U550" i="1"/>
  <c r="U549" i="1"/>
  <c r="U548" i="1"/>
  <c r="U547" i="1"/>
  <c r="U546" i="1"/>
  <c r="O551" i="1"/>
  <c r="O550" i="1"/>
  <c r="O549" i="1"/>
  <c r="O548" i="1"/>
  <c r="O547" i="1"/>
  <c r="O546" i="1"/>
  <c r="O111"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112" i="1"/>
  <c r="R551" i="1"/>
  <c r="R550" i="1"/>
  <c r="R549" i="1"/>
  <c r="R548" i="1"/>
  <c r="R547" i="1"/>
  <c r="R546" i="1"/>
  <c r="R497" i="1"/>
  <c r="R496" i="1"/>
  <c r="R495" i="1"/>
  <c r="R494" i="1"/>
  <c r="R112" i="1"/>
  <c r="R111" i="1"/>
  <c r="R102" i="1"/>
  <c r="R101" i="1"/>
  <c r="R100" i="1"/>
  <c r="R99" i="1"/>
  <c r="R98" i="1"/>
  <c r="R97" i="1"/>
  <c r="R96" i="1"/>
  <c r="R95" i="1"/>
  <c r="R94" i="1"/>
  <c r="R93" i="1"/>
  <c r="R92" i="1"/>
  <c r="R91" i="1"/>
  <c r="R90" i="1"/>
  <c r="R89" i="1"/>
  <c r="R88" i="1"/>
  <c r="R87" i="1"/>
  <c r="R86" i="1"/>
  <c r="R85" i="1"/>
  <c r="R84" i="1"/>
  <c r="R83" i="1"/>
  <c r="R82" i="1"/>
  <c r="R81" i="1"/>
  <c r="R80" i="1"/>
  <c r="R79" i="1"/>
  <c r="R78" i="1"/>
  <c r="R76" i="1"/>
  <c r="R75" i="1"/>
  <c r="R71" i="1"/>
  <c r="R70" i="1"/>
  <c r="R69" i="1"/>
  <c r="R68" i="1"/>
  <c r="R67" i="1"/>
  <c r="R66" i="1"/>
  <c r="R65" i="1"/>
  <c r="R64" i="1"/>
  <c r="R63" i="1"/>
  <c r="R62" i="1"/>
  <c r="R61" i="1"/>
  <c r="R60" i="1"/>
  <c r="R59" i="1"/>
  <c r="R58" i="1"/>
  <c r="R57" i="1"/>
  <c r="R56" i="1"/>
  <c r="R55" i="1"/>
  <c r="R54" i="1"/>
  <c r="R53" i="1"/>
  <c r="R52" i="1"/>
  <c r="R51" i="1"/>
  <c r="R50" i="1"/>
  <c r="R49" i="1"/>
  <c r="R48" i="1"/>
  <c r="R47" i="1"/>
  <c r="R46" i="1"/>
  <c r="R45" i="1"/>
  <c r="R77" i="1"/>
  <c r="I555" i="1" l="1"/>
  <c r="C13" i="6" l="1"/>
  <c r="D13" i="6" s="1"/>
  <c r="I554" i="1"/>
  <c r="R45" i="6" l="1"/>
  <c r="Q45" i="6"/>
  <c r="C45" i="6"/>
  <c r="R44" i="6"/>
  <c r="Q44" i="6"/>
  <c r="C44" i="6"/>
  <c r="R14" i="6"/>
  <c r="Q14" i="6"/>
  <c r="C14" i="6"/>
  <c r="R62" i="6"/>
  <c r="Q62" i="6"/>
  <c r="C62" i="6"/>
  <c r="R49" i="6"/>
  <c r="Q49" i="6"/>
  <c r="C49" i="6"/>
  <c r="R54" i="6"/>
  <c r="Q54" i="6"/>
  <c r="C54" i="6"/>
  <c r="R55" i="6"/>
  <c r="Q55" i="6"/>
  <c r="C55" i="6"/>
  <c r="R35" i="6"/>
  <c r="Q35" i="6"/>
  <c r="C35" i="6"/>
  <c r="R11" i="6"/>
  <c r="Q11" i="6"/>
  <c r="C11" i="6"/>
  <c r="R12" i="6"/>
  <c r="Q12" i="6"/>
  <c r="C12" i="6"/>
  <c r="R9" i="6"/>
  <c r="Q9" i="6"/>
  <c r="C9" i="6"/>
  <c r="R60" i="6"/>
  <c r="Q60" i="6"/>
  <c r="C60" i="6"/>
  <c r="C28" i="6"/>
  <c r="D28" i="6" s="1"/>
  <c r="Q28" i="6"/>
  <c r="R28" i="6"/>
  <c r="C29" i="6"/>
  <c r="D29" i="6" s="1"/>
  <c r="Q29" i="6"/>
  <c r="R29" i="6"/>
  <c r="R48" i="6"/>
  <c r="Q48" i="6"/>
  <c r="C48" i="6"/>
  <c r="R57" i="6"/>
  <c r="Q57" i="6"/>
  <c r="C57" i="6"/>
  <c r="R7" i="6"/>
  <c r="Q7" i="6"/>
  <c r="C7" i="6"/>
  <c r="R3" i="6"/>
  <c r="Q3" i="6"/>
  <c r="C3" i="6"/>
  <c r="R56" i="6"/>
  <c r="Q56" i="6"/>
  <c r="C56" i="6"/>
  <c r="C53" i="6"/>
  <c r="D53" i="6" s="1"/>
  <c r="R51" i="6"/>
  <c r="Q51" i="6"/>
  <c r="C51" i="6"/>
  <c r="R47" i="6"/>
  <c r="Q47" i="6"/>
  <c r="C47"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M540" i="1"/>
  <c r="AN539" i="1"/>
  <c r="AM539" i="1"/>
  <c r="AN538" i="1"/>
  <c r="AM538" i="1"/>
  <c r="AN537" i="1"/>
  <c r="AN536" i="1"/>
  <c r="AM536" i="1"/>
  <c r="AN535" i="1"/>
  <c r="AM535" i="1"/>
  <c r="AN534" i="1"/>
  <c r="AM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3" i="6"/>
  <c r="Q43" i="6"/>
  <c r="C43" i="6"/>
  <c r="R40" i="6"/>
  <c r="Q40" i="6"/>
  <c r="C40" i="6"/>
  <c r="R21" i="6"/>
  <c r="Q21" i="6"/>
  <c r="C21" i="6"/>
  <c r="D21" i="6" s="1"/>
  <c r="R22" i="6"/>
  <c r="Q22" i="6"/>
  <c r="C22" i="6"/>
  <c r="D22" i="6" s="1"/>
  <c r="R23" i="6"/>
  <c r="Q23" i="6"/>
  <c r="C23" i="6"/>
  <c r="D23" i="6" s="1"/>
  <c r="R26" i="6"/>
  <c r="C26" i="6"/>
  <c r="D26" i="6" s="1"/>
  <c r="R46" i="6"/>
  <c r="Q46" i="6"/>
  <c r="C46" i="6"/>
  <c r="R58" i="6"/>
  <c r="Q58" i="6"/>
  <c r="C58" i="6"/>
  <c r="D58" i="6" s="1"/>
  <c r="R38" i="6"/>
  <c r="Q38" i="6"/>
  <c r="C38" i="6"/>
  <c r="D38" i="6" s="1"/>
  <c r="R37" i="6"/>
  <c r="Q37" i="6"/>
  <c r="C37" i="6"/>
  <c r="D37" i="6" s="1"/>
  <c r="R59" i="6"/>
  <c r="Q59" i="6"/>
  <c r="C59" i="6"/>
  <c r="D59" i="6" s="1"/>
  <c r="R15" i="6"/>
  <c r="Q15" i="6"/>
  <c r="C15" i="6"/>
  <c r="D15" i="6" s="1"/>
  <c r="Q8" i="6"/>
  <c r="C8" i="6"/>
  <c r="D8" i="6" s="1"/>
  <c r="R53" i="6"/>
  <c r="Q53" i="6"/>
  <c r="R42" i="6"/>
  <c r="Q42" i="6"/>
  <c r="C42" i="6"/>
  <c r="D42" i="6" s="1"/>
  <c r="R34" i="6"/>
  <c r="Q34" i="6"/>
  <c r="C34" i="6"/>
  <c r="D34" i="6" s="1"/>
  <c r="R41" i="6"/>
  <c r="Q41" i="6"/>
  <c r="C41" i="6"/>
  <c r="D41" i="6" s="1"/>
  <c r="R52" i="6"/>
  <c r="Q52" i="6"/>
  <c r="C52" i="6"/>
  <c r="R36" i="6"/>
  <c r="Q36" i="6"/>
  <c r="C36" i="6"/>
  <c r="R10" i="6"/>
  <c r="Q10" i="6"/>
  <c r="C10" i="6"/>
  <c r="R61" i="6"/>
  <c r="Q61" i="6"/>
  <c r="C61" i="6"/>
  <c r="R24" i="6"/>
  <c r="Q24" i="6"/>
  <c r="C24" i="6"/>
  <c r="D24" i="6" s="1"/>
  <c r="R50" i="6"/>
  <c r="Q50" i="6"/>
  <c r="C50" i="6"/>
  <c r="R39" i="6"/>
  <c r="Q39" i="6"/>
  <c r="C39" i="6"/>
  <c r="D39"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U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L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C507" authorId="2"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W507" authorId="3"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4"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5"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6"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7"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8"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9"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0"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1"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2"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3"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4"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5"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6"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17"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18"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19"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0"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1"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2"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3"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4"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5"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6"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27"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28"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29"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<sst xmlns="http://schemas.openxmlformats.org/spreadsheetml/2006/main" count="9866" uniqueCount="848">
  <si>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</si>
  <si>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</si>
  <si>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</si>
  <si>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</si>
  <si>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</si>
  <si>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</si>
  <si>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</si>
  <si>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</si>
  <si>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</si>
  <si>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</si>
  <si>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</si>
  <si>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</si>
  <si>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</si>
  <si>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</si>
  <si>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</si>
  <si>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</si>
  <si>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</si>
  <si>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</si>
  <si>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</si>
  <si>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</si>
  <si>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</si>
  <si>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</si>
  <si>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</si>
  <si>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</si>
  <si>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</si>
  <si>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</si>
  <si>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</si>
  <si>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</si>
  <si>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</si>
  <si>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</si>
  <si>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</si>
  <si>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</si>
  <si>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</si>
  <si>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</si>
  <si>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</si>
  <si>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</si>
  <si>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</si>
  <si>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</si>
  <si>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</si>
  <si>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</si>
  <si>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</si>
  <si>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</si>
  <si>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</si>
  <si>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</si>
  <si>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</si>
  <si>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</si>
  <si>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</si>
  <si>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</si>
  <si>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</si>
  <si>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</si>
  <si>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</si>
  <si>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</si>
  <si>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</si>
  <si>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</si>
  <si>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</si>
  <si>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</si>
  <si>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</si>
  <si>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</si>
  <si>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</si>
  <si>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</si>
  <si>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</si>
  <si>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</si>
  <si>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</si>
  <si>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</si>
  <si>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</si>
  <si>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</si>
  <si>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</si>
  <si>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</si>
  <si>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</si>
  <si>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</si>
  <si>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</si>
  <si>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</si>
  <si>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</si>
  <si>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</si>
  <si>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</si>
  <si>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</si>
  <si>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</si>
  <si>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</si>
  <si>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</si>
  <si>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</si>
  <si>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</si>
  <si>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</si>
  <si>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</si>
  <si>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</si>
  <si>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</si>
  <si>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</si>
  <si>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</si>
  <si>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</si>
  <si>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</si>
  <si>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</si>
  <si>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</si>
  <si>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</si>
  <si>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</si>
  <si>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</si>
  <si>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</si>
  <si>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</si>
  <si>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</si>
  <si>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</si>
  <si>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</si>
  <si>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</si>
  <si>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</si>
  <si>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</si>
  <si>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</si>
  <si>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</si>
  <si>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</si>
  <si>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</si>
  <si>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</si>
  <si>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</si>
  <si>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</si>
  <si>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</si>
  <si>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</si>
  <si>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</si>
  <si>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</si>
  <si>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</si>
  <si>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</si>
  <si>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</si>
  <si>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</si>
  <si>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</si>
  <si>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</si>
  <si>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</si>
  <si>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</si>
  <si>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</si>
  <si>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</si>
  <si>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</si>
  <si>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</si>
  <si>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</si>
  <si>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</si>
  <si>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</si>
  <si>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</si>
  <si>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</si>
  <si>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</si>
  <si>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</si>
  <si>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</si>
  <si>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</si>
  <si>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</si>
  <si>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</si>
  <si>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</si>
  <si>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</si>
  <si>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</si>
  <si>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</si>
  <si>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</si>
  <si>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</si>
  <si>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</si>
  <si>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</si>
  <si>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</si>
  <si>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</si>
  <si>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</si>
  <si>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</si>
  <si>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</si>
  <si>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</si>
  <si>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</si>
  <si>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</si>
  <si>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</si>
  <si>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</si>
  <si>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</si>
  <si>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</si>
  <si>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</si>
  <si>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</si>
  <si>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</si>
  <si>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</si>
  <si>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</si>
  <si>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</si>
  <si>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</si>
  <si>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</si>
  <si>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</si>
  <si>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</si>
  <si>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</si>
  <si>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</si>
  <si>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</si>
  <si>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</si>
  <si>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</si>
  <si>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</si>
  <si>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</si>
  <si>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</si>
  <si>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</si>
  <si>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</si>
  <si>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</si>
  <si>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</si>
  <si>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</si>
  <si>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</si>
  <si>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</si>
  <si>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</si>
  <si>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</si>
  <si>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</si>
  <si>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</si>
  <si>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</si>
  <si>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</si>
  <si>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</si>
  <si>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</si>
  <si>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</si>
  <si>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</si>
  <si>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</si>
  <si>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</si>
  <si>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</si>
  <si>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</si>
  <si>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</si>
  <si>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</si>
  <si>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</si>
  <si>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</si>
  <si>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</si>
  <si>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</si>
  <si>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</si>
  <si>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</si>
  <si>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</si>
  <si>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</si>
  <si>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</si>
  <si>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</si>
  <si>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</si>
  <si>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</si>
  <si>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</si>
  <si>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</si>
  <si>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</si>
  <si>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</si>
  <si>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</si>
  <si>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</si>
  <si>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</si>
  <si>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</si>
  <si>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</si>
  <si>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</si>
  <si>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</si>
  <si>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</si>
  <si>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</si>
  <si>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</si>
  <si>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</si>
  <si>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</si>
  <si>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</si>
  <si>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</si>
  <si>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</si>
  <si>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</si>
  <si>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</si>
  <si>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</si>
  <si>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</si>
  <si>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</si>
  <si>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</si>
  <si>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</si>
  <si>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</si>
  <si>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</si>
  <si>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</si>
  <si>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</si>
  <si>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</si>
  <si>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</si>
  <si>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</si>
  <si>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</si>
  <si>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</si>
  <si>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</si>
  <si>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</si>
  <si>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</si>
  <si>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</si>
  <si>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</si>
  <si>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</si>
  <si>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</si>
  <si>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</si>
  <si>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</si>
  <si>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</si>
  <si>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</si>
  <si>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</si>
  <si>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</si>
  <si>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</si>
  <si>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</si>
  <si>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</si>
  <si>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</si>
  <si>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</si>
  <si>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</si>
  <si>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</si>
  <si>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</si>
  <si>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</si>
  <si>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</si>
  <si>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</si>
  <si>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</si>
  <si>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</si>
  <si>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</si>
  <si>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</si>
  <si>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</si>
  <si>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</si>
  <si>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</si>
  <si>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</si>
  <si>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</si>
  <si>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</si>
  <si>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</si>
  <si>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</si>
  <si>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</si>
  <si>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</si>
  <si>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</si>
  <si>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</si>
  <si>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</si>
  <si>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</si>
  <si>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</si>
  <si>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</si>
  <si>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</si>
  <si>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</si>
  <si>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</si>
  <si>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</si>
  <si>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</si>
  <si>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</si>
  <si>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</si>
  <si>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</si>
  <si>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</si>
  <si>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</si>
  <si>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</si>
  <si>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</si>
  <si>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</si>
  <si>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</si>
  <si>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</si>
  <si>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</si>
  <si>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</si>
  <si>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</si>
  <si>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</si>
  <si>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</si>
  <si>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</si>
  <si>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</si>
  <si>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</si>
  <si>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</si>
  <si>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</si>
  <si>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</si>
  <si>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</si>
  <si>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</si>
  <si>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</si>
  <si>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</si>
  <si>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</si>
  <si>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</si>
  <si>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</si>
  <si>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</si>
  <si>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</si>
  <si>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</si>
  <si>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</si>
  <si>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</si>
  <si>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</si>
  <si>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</si>
  <si>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</si>
  <si>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</si>
  <si>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</si>
  <si>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</si>
  <si>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</si>
  <si>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</si>
  <si>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</si>
  <si>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</si>
  <si>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</si>
  <si>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</si>
  <si>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</si>
  <si>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</si>
  <si>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</si>
  <si>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</si>
  <si>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</si>
  <si>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</si>
  <si>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</si>
  <si>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</si>
  <si>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</si>
  <si>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</si>
  <si>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</si>
  <si>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</si>
  <si>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</si>
  <si>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</si>
  <si>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</si>
  <si>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</si>
  <si>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</si>
  <si>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</si>
  <si>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</si>
  <si>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</si>
  <si>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</si>
  <si>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</si>
  <si>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</si>
  <si>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</si>
  <si>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</si>
  <si>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</si>
  <si>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</si>
  <si>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</si>
  <si>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</si>
  <si>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</si>
  <si>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</si>
  <si>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</si>
  <si>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</si>
  <si>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</si>
  <si>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</si>
  <si>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</si>
  <si>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</si>
  <si>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</si>
  <si>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</si>
  <si>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</si>
  <si>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</si>
  <si>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</si>
  <si>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</si>
  <si>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</si>
  <si>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</si>
  <si>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</si>
  <si>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</si>
  <si>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</si>
  <si>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</si>
  <si>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</si>
  <si>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</si>
  <si>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</si>
  <si>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</si>
  <si>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</si>
  <si>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</si>
  <si>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</si>
  <si>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</si>
  <si>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</si>
  <si>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</si>
  <si>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</si>
  <si>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</si>
  <si>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</si>
  <si>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</si>
  <si>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</si>
  <si>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</si>
  <si>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</si>
  <si>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</si>
  <si>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</si>
  <si>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</si>
  <si>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</si>
  <si>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</si>
  <si>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</si>
  <si>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</si>
  <si>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</si>
  <si>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</si>
  <si>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</si>
  <si>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</si>
  <si>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</si>
  <si>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</si>
  <si>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</si>
  <si>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</si>
  <si>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</si>
  <si>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</si>
  <si>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</si>
  <si>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</si>
  <si>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</si>
  <si>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</si>
  <si>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</si>
  <si>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</si>
  <si>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</si>
  <si>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</si>
  <si>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</si>
  <si>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</si>
  <si>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</si>
  <si>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</si>
  <si>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</si>
  <si>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</si>
  <si>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</si>
  <si>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</si>
  <si>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</si>
  <si>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</si>
  <si>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</si>
  <si>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</si>
  <si>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</si>
  <si>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</si>
  <si>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</si>
  <si>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</si>
  <si>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</si>
  <si>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</si>
  <si>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</si>
  <si>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</si>
  <si>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</si>
  <si>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</si>
  <si>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</si>
  <si>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</si>
  <si>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</si>
  <si>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</si>
  <si>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</si>
  <si>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</si>
  <si>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</si>
  <si>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</si>
  <si>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</si>
  <si>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</si>
  <si>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</si>
  <si>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</si>
  <si>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</si>
  <si>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</si>
  <si>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</si>
  <si>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</si>
  <si>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</si>
  <si>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</si>
  <si>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</si>
  <si>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</si>
  <si>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</si>
  <si>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</si>
  <si>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</si>
  <si>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</si>
  <si>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</si>
  <si>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</si>
  <si>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</si>
  <si>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</si>
  <si>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</si>
  <si>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</si>
  <si>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</si>
  <si>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</si>
  <si>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</si>
  <si>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</si>
  <si>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</si>
  <si>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</si>
  <si>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</si>
  <si>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</si>
  <si>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</si>
  <si>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</si>
  <si>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</si>
  <si>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</si>
  <si>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</si>
  <si>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</si>
  <si>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</si>
  <si>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</si>
  <si>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</si>
  <si>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</si>
  <si>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</si>
  <si>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</si>
  <si>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</si>
  <si>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</si>
  <si>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</si>
  <si>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</si>
  <si>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</si>
  <si>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</si>
  <si>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</si>
  <si>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</si>
  <si>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</si>
  <si>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</si>
  <si>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</si>
  <si>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</si>
  <si>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</si>
  <si>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</si>
  <si>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</si>
  <si>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</si>
  <si>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</si>
  <si>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</si>
  <si>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</si>
  <si>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</si>
  <si>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</si>
  <si>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</si>
  <si>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</si>
  <si>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</si>
  <si>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</si>
  <si>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</si>
  <si>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</si>
  <si>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</si>
  <si>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</si>
  <si>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</si>
  <si>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</si>
  <si>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</si>
  <si>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</si>
  <si>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</si>
  <si>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</si>
  <si>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</si>
  <si>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</si>
  <si>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</si>
  <si>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</si>
  <si>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</si>
  <si>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</si>
  <si>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</si>
  <si>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</si>
  <si>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</si>
  <si>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</si>
  <si>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</si>
  <si>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</si>
  <si>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</si>
  <si>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</si>
  <si>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</si>
  <si>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</si>
  <si>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</si>
  <si>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</si>
  <si>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</si>
  <si>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</si>
  <si>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</si>
  <si>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</si>
  <si>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</si>
  <si>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</si>
  <si>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</si>
  <si>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</si>
  <si>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</si>
  <si>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</si>
  <si>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</si>
  <si>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</si>
  <si>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</si>
  <si>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</si>
  <si>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</si>
  <si>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</si>
  <si>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</si>
  <si>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</si>
  <si>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</si>
  <si>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</si>
  <si>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</si>
  <si>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</si>
  <si>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</si>
  <si>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</si>
  <si>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</si>
  <si>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</si>
  <si>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</si>
  <si>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</si>
  <si>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</si>
  <si>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</si>
  <si>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</si>
  <si>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</si>
  <si>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</si>
  <si>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</si>
  <si>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</si>
  <si>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</si>
  <si>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</si>
  <si>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</si>
  <si>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</si>
  <si>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</si>
  <si>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</si>
  <si>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</si>
  <si>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</si>
  <si>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</si>
  <si>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</si>
  <si>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</si>
  <si>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</si>
  <si>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</si>
  <si>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</si>
  <si>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</si>
  <si>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</si>
  <si>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</si>
  <si>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</si>
  <si>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</si>
  <si>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</si>
  <si>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</si>
  <si>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</si>
  <si>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</si>
  <si>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</si>
  <si>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</si>
  <si>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</si>
  <si>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</si>
  <si>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</si>
  <si>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</si>
  <si>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</si>
  <si>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</si>
  <si>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</si>
  <si>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</si>
  <si>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</si>
  <si>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</si>
  <si>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</si>
  <si>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</si>
  <si>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</si>
  <si>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</si>
  <si>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</si>
  <si>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</si>
  <si>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</si>
  <si>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</si>
  <si>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</si>
  <si>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</si>
  <si>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</si>
  <si>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</si>
  <si>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</si>
  <si>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</si>
  <si>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</si>
  <si>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</si>
  <si>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</si>
  <si>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</si>
  <si>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</si>
  <si>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</si>
  <si>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</si>
  <si>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</si>
  <si>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</si>
  <si>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</si>
  <si>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</si>
  <si>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</si>
  <si>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</si>
  <si>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</si>
  <si>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</si>
  <si>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</si>
  <si>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</si>
  <si>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</si>
  <si>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</si>
  <si>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</si>
  <si>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</si>
  <si>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</si>
  <si>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</si>
  <si>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</si>
  <si>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</si>
  <si>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</si>
  <si>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</si>
  <si>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</si>
  <si>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</si>
  <si>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</si>
  <si>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</si>
  <si>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</si>
  <si>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</si>
  <si>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</si>
  <si>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</si>
  <si>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</si>
  <si>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</si>
  <si>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</si>
  <si>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</si>
  <si>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</si>
  <si>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</si>
  <si>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</si>
  <si>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</si>
  <si>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</si>
  <si>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</si>
  <si>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</si>
  <si>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</si>
  <si>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</si>
  <si>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</si>
  <si>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</si>
  <si>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</si>
  <si>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</si>
  <si>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</si>
  <si>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</si>
  <si>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</si>
  <si>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</si>
  <si>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</si>
  <si>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</si>
  <si>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</si>
  <si>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</si>
  <si>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</si>
  <si>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</si>
  <si>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</si>
  <si>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</si>
  <si>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</si>
  <si>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</si>
  <si>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</si>
  <si>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</si>
  <si>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</si>
  <si>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</si>
  <si>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</si>
  <si>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</si>
  <si>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</si>
  <si>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</si>
  <si>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</si>
  <si>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</si>
  <si>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</si>
  <si>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BGxSPD(wildtype)</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</si>
  <si>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</si>
  <si>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</si>
  <si>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</si>
  <si>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</si>
  <si>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</si>
  <si>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</si>
  <si>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</si>
  <si>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</si>
  <si>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</si>
  <si>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</si>
  <si>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</si>
  <si>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</si>
  <si>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</si>
  <si>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</si>
  <si>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</si>
  <si>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</si>
  <si>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</si>
  <si>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</si>
  <si>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</si>
  <si>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</si>
  <si>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</si>
  <si>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</si>
  <si>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</si>
  <si>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</si>
  <si>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</si>
  <si>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</si>
  <si>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</si>
  <si>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</si>
  <si>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</si>
  <si>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</si>
  <si>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</si>
  <si>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</si>
  <si>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</si>
  <si>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</si>
  <si>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</si>
  <si>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</si>
  <si>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</si>
  <si>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</si>
  <si>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</si>
  <si>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</si>
  <si>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</si>
  <si>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</si>
  <si>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</si>
  <si>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</si>
  <si>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</si>
  <si>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</si>
  <si>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</si>
  <si>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</si>
  <si>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</si>
  <si>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</si>
  <si>
    <t>Hyla_chrysoscelis</t>
    <phoneticPr fontId="3"/>
  </si>
  <si>
    <t>Laupala_kohalensis</t>
    <phoneticPr fontId="3"/>
  </si>
  <si>
    <t>Laupala_paranigra</t>
    <phoneticPr fontId="3"/>
  </si>
  <si>
    <t>Carabus_iwawakianus</t>
  </si>
  <si>
    <t>Carabus_maiyasanus</t>
  </si>
  <si>
    <t>taxa</t>
  </si>
  <si>
    <t>Coleoptera</t>
  </si>
  <si>
    <t>Bird</t>
  </si>
  <si>
    <t>Amphibian</t>
  </si>
  <si>
    <t>Mammal</t>
  </si>
  <si>
    <t>Pix</t>
    <phoneticPr fontId="3"/>
  </si>
  <si>
    <t>+</t>
    <phoneticPr fontId="3"/>
  </si>
  <si>
    <t>Coturnix_japonica</t>
    <phoneticPr fontId="3"/>
  </si>
  <si>
    <t>Coturnix_coturnix_coturnix</t>
    <phoneticPr fontId="3"/>
  </si>
  <si>
    <t>Agrotis_ipsilon</t>
    <phoneticPr fontId="3"/>
  </si>
  <si>
    <t>Chrysoperla_plorabunda</t>
    <phoneticPr fontId="3"/>
  </si>
  <si>
    <t>Not exact species</t>
    <phoneticPr fontId="3"/>
  </si>
  <si>
    <t>https://www.google.com/search?q=%22Spodoptera+latifascia%22&amp;as_st=y&amp;hl=ja&amp;tbm=isch&amp;sxsrf=ACYBGNT7-JU3t6GTD47qmZiCYXbjc8KD_Q:1574752958941&amp;tbas=0&amp;source=lnt&amp;sa=X&amp;ved=0ahUKEwjz3Of1q4fmAhWCheYKHd_wAroQpwUIJA&amp;biw=1047&amp;bih=546&amp;dpr=1.75#imgrc=_</t>
    <phoneticPr fontId="3"/>
  </si>
  <si>
    <t>No pix</t>
    <phoneticPr fontId="3"/>
  </si>
  <si>
    <t>Ask author</t>
    <phoneticPr fontId="3"/>
  </si>
  <si>
    <t>Coturnix_coturnix_coturnix_Coturnix_japonica</t>
  </si>
  <si>
    <t>species.pair</t>
  </si>
  <si>
    <t>distribution</t>
  </si>
  <si>
    <t>source_distribution</t>
  </si>
  <si>
    <t>souce_sex.determinaton</t>
  </si>
  <si>
    <t>sex.determination</t>
  </si>
  <si>
    <t>hetero.sex</t>
  </si>
  <si>
    <t>divergence.COI</t>
  </si>
  <si>
    <t>Drosophila_auraria_Drosophila_biauraria</t>
  </si>
  <si>
    <t>original study</t>
  </si>
  <si>
    <t>XY</t>
  </si>
  <si>
    <t>Drosophila_auraria_Drosophila_quadraria</t>
  </si>
  <si>
    <t>Drosophila_auraria_Drosophila_subauraria</t>
  </si>
  <si>
    <t>Drosophila_auraria_Drosophila_triauraria</t>
  </si>
  <si>
    <t>Agrotis_ipsilon_Agrotis_segetum</t>
  </si>
  <si>
    <t>ZW/Z0</t>
  </si>
  <si>
    <t>Drosophila_melanogaster_Drosophila_simulans</t>
  </si>
  <si>
    <t>Drosophila_mauritiana_Drosophila_simulans</t>
  </si>
  <si>
    <t>Drosophila_madeirensis_Drosophila_subobscura</t>
  </si>
  <si>
    <t>Chorthippus_biguttulus_Chorthippus_brunneus</t>
  </si>
  <si>
    <t>X0/XY</t>
  </si>
  <si>
    <t>Chrysoperla_johnsoni_Chrysoperla_plorabunda</t>
  </si>
  <si>
    <t>Drosophila_biauraria_Drosophila_subauraria</t>
  </si>
  <si>
    <t>Drosophila_borealis_Drosophila_virilis</t>
  </si>
  <si>
    <t>Drosophila_buzzatii_Drosophila_koepferae</t>
  </si>
  <si>
    <t>Drosophila_flavomontana_Drosophila_lacicola</t>
  </si>
  <si>
    <t>Drosophila_flavomontana_Drosophila_littoralis</t>
  </si>
  <si>
    <t>original paper</t>
  </si>
  <si>
    <t>Drosophila_flavomontana_Drosophila_montana</t>
  </si>
  <si>
    <t>Drosophila_flavomontana_Drosophila_virilis</t>
  </si>
  <si>
    <t>Drosophila_heteroneura_Drosophila_silvestris</t>
  </si>
  <si>
    <t>"Drosophila heteroneura and Drosophila silvestris: Head Shapes, Behavior and Evolution"</t>
  </si>
  <si>
    <t>Drosophila_kanekoi_Drosophila_virilis</t>
  </si>
  <si>
    <t>Drosophila_littoralis_Drosophila_virilis</t>
  </si>
  <si>
    <t>Drosophila_lummei_Drosophila_virilis</t>
  </si>
  <si>
    <t>Drosophila_montana_Drosophila_virilis</t>
  </si>
  <si>
    <t>Drosophila_persimilis_Drosophila_pseudoobscura</t>
  </si>
  <si>
    <t>Drosophila_quadraria_Drosophila_biauraria</t>
  </si>
  <si>
    <t>Drosophila_quadraria_Drosophila_subauraria</t>
  </si>
  <si>
    <t>Drosophila_triauraria_Drosophila_biauraria</t>
  </si>
  <si>
    <t>Drosophila_triauraria_Drosophila_quadraria</t>
  </si>
  <si>
    <t>ZW</t>
  </si>
  <si>
    <t>Drosophila_sechellia_Drosophila_simulans</t>
  </si>
  <si>
    <t>Gryllus_armatus_Gryllus_rubens</t>
  </si>
  <si>
    <t>X0</t>
  </si>
  <si>
    <t>Gryllus_campestris_Gryllus_rubens</t>
  </si>
  <si>
    <t>Gryllus_rubens_Gryllus_texensis</t>
  </si>
  <si>
    <t>Haplochromis_burtoni_Haplochromis_nubilus</t>
  </si>
  <si>
    <t>Teleost</t>
  </si>
  <si>
    <t>Hyla_chrysoscelis_Hyla_femoralis</t>
  </si>
  <si>
    <t>Laupala_kohalensis_Laupala_paranigra</t>
  </si>
  <si>
    <t>Mus_musculus_domesticus_Mus_musculus_musculus</t>
  </si>
  <si>
    <t>Chorthippus_parallelus_erythropus_Chorthippus_parallelus_parallelus</t>
  </si>
  <si>
    <t>Drosophila_mauritiana_Drosophila_sechellia</t>
  </si>
  <si>
    <t>Pundamilia_nyererei_Pundamilia_pundamilia</t>
  </si>
  <si>
    <t>Spodoptera_descoinsi_Spodoptera_latifascia</t>
  </si>
  <si>
    <t>Teleogryllus_commodus_Teleogryllus_oceanicus</t>
  </si>
  <si>
    <t>The Australian crickets (Orthoptera: Gryllidae)</t>
  </si>
  <si>
    <t>homologous</t>
    <phoneticPr fontId="3"/>
  </si>
  <si>
    <t>Yes</t>
    <phoneticPr fontId="3"/>
  </si>
  <si>
    <t>No</t>
    <phoneticPr fontId="3"/>
  </si>
  <si>
    <t>Uncertain</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</si>
</sst>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4">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
      <u/>
      <sz val="10"/>
      <color theme="1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6">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xf numFmtId="0" fontId="5" fillId="11" borderId="0" xfId="0" applyFont="1" applyFill="1">
      <alignment vertical="center"/>
    </xf>
    <xf numFmtId="0" fontId="5" fillId="11" borderId="0" xfId="0" quotePrefix="1" applyFont="1" applyFill="1">
      <alignment vertical="center"/>
    </xf>
    <xf numFmtId="0" fontId="1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C507" dT="2019-11-13T05:54:32.91" personId="{B3DB4368-CD75-4062-94F4-17B0BAAB66FC}" id="{3DBB415F-129F-4445-B14A-695E62B64565}">
    <text>estimated SD from range data using Wan et al. BMCMedical ResearchMethodology 2014</text>
  </threadedComment>
  <threadedComment ref="W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22Spodoptera+latifascia%22&amp;as_st=y&amp;hl=ja&amp;tbm=isch&amp;sxsrf=ACYBGNT7-JU3t6GTD47qmZiCYXbjc8KD_Q:1574752958941&amp;tbas=0&amp;source=lnt&amp;sa=X&amp;ved=0ahUKEwjz3Of1q4fmAhWCheYKHd_wAroQpwUIJA&amp;biw=1047&amp;bih=546&amp;dpr=1.7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S557"/>
  <sheetViews>
    <sheetView tabSelected="1" zoomScale="90" zoomScaleNormal="115" workbookViewId="0">
      <pane xSplit="3" ySplit="1" topLeftCell="J524" activePane="bottomRight" state="frozen"/>
      <selection pane="topRight" activeCell="D1" sqref="D1"/>
      <selection pane="bottomLeft" activeCell="A2" sqref="A2"/>
      <selection pane="bottomRight" activeCell="O538" sqref="O538"/>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1" width="8.90625" style="21" customWidth="1"/>
    <col min="12" max="12" width="4.54296875" style="21" customWidth="1"/>
    <col min="13" max="13" width="10.08984375" style="22"/>
    <col min="14" max="15" width="10.08984375" style="16"/>
    <col min="16" max="16" width="4.08984375" style="22" customWidth="1"/>
    <col min="17" max="18" width="10.08984375" style="16"/>
    <col min="19" max="19" width="4.36328125" style="22" customWidth="1"/>
    <col min="20" max="21" width="10.08984375" style="16"/>
    <col min="22" max="22" width="3.7265625" style="22" customWidth="1"/>
    <col min="23" max="24" width="10.08984375" style="16"/>
    <col min="25" max="25" width="5.7265625" style="23" customWidth="1"/>
    <col min="26" max="26" width="5.453125" style="16"/>
    <col min="27" max="27" width="5.54296875" style="16"/>
    <col min="28" max="28" width="5" style="16"/>
    <col min="29" max="29" width="5.453125" style="26"/>
    <col min="30" max="30" width="5.453125" style="16"/>
    <col min="31" max="31" width="5.54296875" style="16"/>
    <col min="32" max="32" width="5" style="16"/>
    <col min="33" max="33" width="5.453125" style="22"/>
    <col min="34" max="34" width="6.90625" style="16"/>
    <col min="35" max="35" width="6.6328125" style="16"/>
    <col min="36" max="36" width="7.08984375" style="16"/>
    <col min="37" max="37" width="6.90625" style="22"/>
    <col min="38" max="40" width="6.90625" style="26"/>
    <col min="41" max="41" width="6.90625" style="22"/>
    <col min="42" max="42" width="6.1796875" style="26"/>
    <col min="43" max="43" width="5.90625" style="26"/>
    <col min="44" max="44" width="5.54296875" style="26"/>
    <col min="45" max="45" width="5.36328125" style="22"/>
    <col min="46" max="1015" width="10.08984375" style="16"/>
    <col min="1016" max="16384" width="8.90625" style="16"/>
  </cols>
  <sheetData>
    <row r="1" spans="1:45">
      <c r="A1" s="20" t="s">
        <v>0</v>
      </c>
      <c r="B1" s="20" t="s">
        <v>1</v>
      </c>
      <c r="C1" s="20" t="s">
        <v>2</v>
      </c>
      <c r="D1" s="20" t="s">
        <v>3</v>
      </c>
      <c r="E1" s="20" t="s">
        <v>4</v>
      </c>
      <c r="F1" s="20" t="s">
        <v>5</v>
      </c>
      <c r="G1" s="32" t="s">
        <v>6</v>
      </c>
      <c r="H1" s="32" t="s">
        <v>7</v>
      </c>
      <c r="I1" s="32" t="s">
        <v>649</v>
      </c>
      <c r="J1" s="32" t="s">
        <v>711</v>
      </c>
      <c r="K1" s="32" t="s">
        <v>844</v>
      </c>
      <c r="L1" s="32" t="s">
        <v>690</v>
      </c>
      <c r="M1" s="28" t="s">
        <v>8</v>
      </c>
      <c r="N1" s="20" t="s">
        <v>668</v>
      </c>
      <c r="O1" s="20" t="s">
        <v>669</v>
      </c>
      <c r="P1" s="28" t="s">
        <v>670</v>
      </c>
      <c r="Q1" s="20" t="s">
        <v>671</v>
      </c>
      <c r="R1" s="20" t="s">
        <v>672</v>
      </c>
      <c r="S1" s="28" t="s">
        <v>673</v>
      </c>
      <c r="T1" s="20" t="s">
        <v>674</v>
      </c>
      <c r="U1" s="20" t="s">
        <v>675</v>
      </c>
      <c r="V1" s="28" t="s">
        <v>676</v>
      </c>
      <c r="W1" s="20" t="s">
        <v>677</v>
      </c>
      <c r="X1" s="20" t="s">
        <v>678</v>
      </c>
      <c r="Y1" s="33" t="s">
        <v>679</v>
      </c>
      <c r="Z1" s="20" t="s">
        <v>9</v>
      </c>
      <c r="AA1" s="20" t="s">
        <v>10</v>
      </c>
      <c r="AB1" s="20" t="s">
        <v>11</v>
      </c>
      <c r="AC1" s="20" t="s">
        <v>12</v>
      </c>
      <c r="AD1" s="20" t="s">
        <v>13</v>
      </c>
      <c r="AE1" s="20" t="s">
        <v>14</v>
      </c>
      <c r="AF1" s="20" t="s">
        <v>15</v>
      </c>
      <c r="AG1" s="28" t="s">
        <v>16</v>
      </c>
      <c r="AH1" s="20" t="s">
        <v>680</v>
      </c>
      <c r="AI1" s="20" t="s">
        <v>681</v>
      </c>
      <c r="AJ1" s="20" t="s">
        <v>682</v>
      </c>
      <c r="AK1" s="28" t="s">
        <v>683</v>
      </c>
      <c r="AL1" s="20" t="s">
        <v>684</v>
      </c>
      <c r="AM1" s="20" t="s">
        <v>685</v>
      </c>
      <c r="AN1" s="20" t="s">
        <v>686</v>
      </c>
      <c r="AO1" s="28" t="s">
        <v>687</v>
      </c>
      <c r="AP1" s="29" t="s">
        <v>628</v>
      </c>
      <c r="AQ1" s="29" t="s">
        <v>17</v>
      </c>
      <c r="AR1" s="29" t="s">
        <v>18</v>
      </c>
      <c r="AS1" s="28" t="s">
        <v>664</v>
      </c>
    </row>
    <row r="2" spans="1:45">
      <c r="A2" s="19" t="s">
        <v>714</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845</v>
      </c>
      <c r="L2" s="32" t="s">
        <v>743</v>
      </c>
      <c r="M2" s="28" t="s">
        <v>25</v>
      </c>
      <c r="N2" s="20">
        <v>4.7300000000000004</v>
      </c>
      <c r="O2" s="20">
        <v>0.27</v>
      </c>
      <c r="P2" s="28"/>
      <c r="Q2" s="20">
        <v>4.82</v>
      </c>
      <c r="R2" s="20">
        <v>0.27</v>
      </c>
      <c r="S2" s="28"/>
      <c r="T2" s="20">
        <v>5.01</v>
      </c>
      <c r="U2" s="20">
        <v>0.17</v>
      </c>
      <c r="V2" s="28"/>
      <c r="W2" s="20">
        <v>5.18</v>
      </c>
      <c r="X2" s="20">
        <v>0.22</v>
      </c>
      <c r="Y2" s="20"/>
      <c r="Z2" s="20" t="s">
        <v>26</v>
      </c>
      <c r="AA2" s="20" t="s">
        <v>26</v>
      </c>
      <c r="AB2" s="20">
        <v>12</v>
      </c>
      <c r="AC2" s="29">
        <v>12</v>
      </c>
      <c r="AD2" s="20">
        <v>12</v>
      </c>
      <c r="AE2" s="20">
        <v>12</v>
      </c>
      <c r="AF2" s="20" t="s">
        <v>26</v>
      </c>
      <c r="AG2" s="28" t="s">
        <v>26</v>
      </c>
      <c r="AH2" s="20">
        <v>73</v>
      </c>
      <c r="AI2" s="20">
        <v>22</v>
      </c>
      <c r="AJ2" s="20">
        <v>28</v>
      </c>
      <c r="AK2" s="28">
        <v>44</v>
      </c>
      <c r="AL2" s="29"/>
      <c r="AM2" s="29"/>
      <c r="AN2" s="29"/>
      <c r="AO2" s="28"/>
      <c r="AP2" s="29"/>
      <c r="AQ2" s="29"/>
      <c r="AR2" s="29"/>
      <c r="AS2" s="28"/>
    </row>
    <row r="3" spans="1:45">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845</v>
      </c>
      <c r="L3" s="32" t="s">
        <v>743</v>
      </c>
      <c r="M3" s="28" t="s">
        <v>27</v>
      </c>
      <c r="N3" s="20">
        <v>45.34</v>
      </c>
      <c r="O3" s="20">
        <v>3.86</v>
      </c>
      <c r="P3" s="28"/>
      <c r="Q3" s="20">
        <v>55.27</v>
      </c>
      <c r="R3" s="20">
        <v>3.96</v>
      </c>
      <c r="S3" s="28"/>
      <c r="T3" s="20">
        <v>61.96</v>
      </c>
      <c r="U3" s="20">
        <v>2.79</v>
      </c>
      <c r="V3" s="28"/>
      <c r="W3" s="20">
        <v>66.88</v>
      </c>
      <c r="X3" s="20">
        <v>5.4</v>
      </c>
      <c r="Y3" s="29"/>
      <c r="Z3" s="20" t="s">
        <v>26</v>
      </c>
      <c r="AA3" s="20" t="s">
        <v>26</v>
      </c>
      <c r="AB3" s="20">
        <v>12</v>
      </c>
      <c r="AC3" s="29">
        <v>12</v>
      </c>
      <c r="AD3" s="20">
        <v>12</v>
      </c>
      <c r="AE3" s="20">
        <v>12</v>
      </c>
      <c r="AF3" s="20" t="s">
        <v>26</v>
      </c>
      <c r="AG3" s="28" t="s">
        <v>26</v>
      </c>
      <c r="AH3" s="20">
        <v>73</v>
      </c>
      <c r="AI3" s="20">
        <v>22</v>
      </c>
      <c r="AJ3" s="20">
        <v>28</v>
      </c>
      <c r="AK3" s="28">
        <v>44</v>
      </c>
      <c r="AL3" s="29"/>
      <c r="AM3" s="29"/>
      <c r="AN3" s="29"/>
      <c r="AO3" s="28"/>
      <c r="AP3" s="29"/>
      <c r="AQ3" s="29"/>
      <c r="AR3" s="29"/>
      <c r="AS3" s="28"/>
    </row>
    <row r="4" spans="1:45">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845</v>
      </c>
      <c r="L4" s="32" t="s">
        <v>743</v>
      </c>
      <c r="M4" s="28" t="s">
        <v>28</v>
      </c>
      <c r="N4" s="20">
        <v>0.43</v>
      </c>
      <c r="O4" s="20">
        <v>0.06</v>
      </c>
      <c r="P4" s="28"/>
      <c r="Q4" s="20">
        <v>0.46</v>
      </c>
      <c r="R4" s="20">
        <v>0.08</v>
      </c>
      <c r="S4" s="28"/>
      <c r="T4" s="20">
        <v>0.48</v>
      </c>
      <c r="U4" s="20">
        <v>0.08</v>
      </c>
      <c r="V4" s="28"/>
      <c r="W4" s="20">
        <v>0.44</v>
      </c>
      <c r="X4" s="20">
        <v>0.08</v>
      </c>
      <c r="Y4" s="29"/>
      <c r="Z4" s="20" t="s">
        <v>26</v>
      </c>
      <c r="AA4" s="20" t="s">
        <v>26</v>
      </c>
      <c r="AB4" s="20">
        <v>12</v>
      </c>
      <c r="AC4" s="29">
        <v>12</v>
      </c>
      <c r="AD4" s="20">
        <v>12</v>
      </c>
      <c r="AE4" s="20">
        <v>12</v>
      </c>
      <c r="AF4" s="20" t="s">
        <v>26</v>
      </c>
      <c r="AG4" s="28" t="s">
        <v>26</v>
      </c>
      <c r="AH4" s="20">
        <v>73</v>
      </c>
      <c r="AI4" s="20">
        <v>22</v>
      </c>
      <c r="AJ4" s="20">
        <v>28</v>
      </c>
      <c r="AK4" s="28">
        <v>44</v>
      </c>
      <c r="AL4" s="29"/>
      <c r="AM4" s="29"/>
      <c r="AN4" s="29"/>
      <c r="AO4" s="28"/>
      <c r="AP4" s="29"/>
      <c r="AQ4" s="29"/>
      <c r="AR4" s="29"/>
      <c r="AS4" s="28"/>
    </row>
    <row r="5" spans="1:45">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845</v>
      </c>
      <c r="L5" s="32" t="s">
        <v>743</v>
      </c>
      <c r="M5" s="28" t="s">
        <v>29</v>
      </c>
      <c r="N5" s="20">
        <v>0.28000000000000003</v>
      </c>
      <c r="O5" s="20">
        <v>0.15</v>
      </c>
      <c r="P5" s="28"/>
      <c r="Q5" s="20">
        <v>0.59</v>
      </c>
      <c r="R5" s="20">
        <v>0.25</v>
      </c>
      <c r="S5" s="28"/>
      <c r="T5" s="20">
        <v>0.68</v>
      </c>
      <c r="U5" s="20">
        <v>0.35</v>
      </c>
      <c r="V5" s="28"/>
      <c r="W5" s="20">
        <v>1.28</v>
      </c>
      <c r="X5" s="20">
        <v>0.39</v>
      </c>
      <c r="Y5" s="29"/>
      <c r="Z5" s="20" t="s">
        <v>26</v>
      </c>
      <c r="AA5" s="20" t="s">
        <v>26</v>
      </c>
      <c r="AB5" s="20">
        <v>12</v>
      </c>
      <c r="AC5" s="29">
        <v>12</v>
      </c>
      <c r="AD5" s="20">
        <v>12</v>
      </c>
      <c r="AE5" s="20">
        <v>12</v>
      </c>
      <c r="AF5" s="20" t="s">
        <v>26</v>
      </c>
      <c r="AG5" s="28" t="s">
        <v>26</v>
      </c>
      <c r="AH5" s="20">
        <v>73</v>
      </c>
      <c r="AI5" s="20">
        <v>22</v>
      </c>
      <c r="AJ5" s="20">
        <v>28</v>
      </c>
      <c r="AK5" s="28">
        <v>44</v>
      </c>
      <c r="AL5" s="29"/>
      <c r="AM5" s="29"/>
      <c r="AN5" s="29"/>
      <c r="AO5" s="28"/>
      <c r="AP5" s="29"/>
      <c r="AQ5" s="29"/>
      <c r="AR5" s="29"/>
      <c r="AS5" s="28"/>
    </row>
    <row r="6" spans="1:45">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845</v>
      </c>
      <c r="L6" s="32" t="s">
        <v>743</v>
      </c>
      <c r="M6" s="28" t="s">
        <v>30</v>
      </c>
      <c r="N6" s="20">
        <v>0.78</v>
      </c>
      <c r="O6" s="20">
        <v>0.1</v>
      </c>
      <c r="P6" s="28"/>
      <c r="Q6" s="20">
        <v>0.71</v>
      </c>
      <c r="R6" s="20">
        <v>0.1</v>
      </c>
      <c r="S6" s="28"/>
      <c r="T6" s="20">
        <v>0.73</v>
      </c>
      <c r="U6" s="20">
        <v>0.14000000000000001</v>
      </c>
      <c r="V6" s="28"/>
      <c r="W6" s="20">
        <v>0.62</v>
      </c>
      <c r="X6" s="20">
        <v>0.11</v>
      </c>
      <c r="Y6" s="29"/>
      <c r="Z6" s="20" t="s">
        <v>26</v>
      </c>
      <c r="AA6" s="20" t="s">
        <v>26</v>
      </c>
      <c r="AB6" s="20">
        <v>12</v>
      </c>
      <c r="AC6" s="29">
        <v>12</v>
      </c>
      <c r="AD6" s="20">
        <v>12</v>
      </c>
      <c r="AE6" s="20">
        <v>12</v>
      </c>
      <c r="AF6" s="20" t="s">
        <v>26</v>
      </c>
      <c r="AG6" s="28" t="s">
        <v>26</v>
      </c>
      <c r="AH6" s="20">
        <v>73</v>
      </c>
      <c r="AI6" s="20">
        <v>22</v>
      </c>
      <c r="AJ6" s="20">
        <v>28</v>
      </c>
      <c r="AK6" s="28">
        <v>44</v>
      </c>
      <c r="AL6" s="29"/>
      <c r="AM6" s="29"/>
      <c r="AN6" s="29"/>
      <c r="AO6" s="28"/>
      <c r="AP6" s="29"/>
      <c r="AQ6" s="29"/>
      <c r="AR6" s="29"/>
      <c r="AS6" s="28"/>
    </row>
    <row r="7" spans="1:45">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845</v>
      </c>
      <c r="L7" s="32" t="s">
        <v>743</v>
      </c>
      <c r="M7" s="28" t="s">
        <v>37</v>
      </c>
      <c r="N7" s="20">
        <v>14.96</v>
      </c>
      <c r="O7" s="20">
        <v>3.0958682142494398</v>
      </c>
      <c r="P7" s="28"/>
      <c r="Q7" s="20">
        <v>12.5</v>
      </c>
      <c r="R7" s="20">
        <v>1.89736659610103</v>
      </c>
      <c r="S7" s="28"/>
      <c r="T7" s="20">
        <v>11.6</v>
      </c>
      <c r="U7" s="20">
        <v>2.32163735324878</v>
      </c>
      <c r="V7" s="28"/>
      <c r="W7" s="20">
        <v>9.18888888888889</v>
      </c>
      <c r="X7" s="20">
        <v>1.58636162645109</v>
      </c>
      <c r="Y7" s="20"/>
      <c r="Z7" s="20"/>
      <c r="AA7" s="20"/>
      <c r="AB7" s="20"/>
      <c r="AC7" s="29"/>
      <c r="AD7" s="20"/>
      <c r="AE7" s="20"/>
      <c r="AF7" s="20"/>
      <c r="AG7" s="28"/>
      <c r="AH7" s="20">
        <v>10</v>
      </c>
      <c r="AI7" s="20">
        <v>7</v>
      </c>
      <c r="AJ7" s="20">
        <v>12</v>
      </c>
      <c r="AK7" s="28">
        <v>9</v>
      </c>
      <c r="AL7" s="29"/>
      <c r="AM7" s="29"/>
      <c r="AN7" s="29"/>
      <c r="AO7" s="28"/>
      <c r="AP7" s="29"/>
      <c r="AQ7" s="29"/>
      <c r="AR7" s="29"/>
      <c r="AS7" s="28"/>
    </row>
    <row r="8" spans="1:45">
      <c r="A8" s="19" t="s">
        <v>31</v>
      </c>
      <c r="B8" s="20" t="s">
        <v>38</v>
      </c>
      <c r="C8" s="20" t="s">
        <v>33</v>
      </c>
      <c r="D8" s="20" t="s">
        <v>713</v>
      </c>
      <c r="E8" s="20" t="s">
        <v>35</v>
      </c>
      <c r="F8" s="20" t="s">
        <v>36</v>
      </c>
      <c r="G8" s="32" t="s">
        <v>667</v>
      </c>
      <c r="H8" s="32" t="s">
        <v>607</v>
      </c>
      <c r="I8" s="32" t="str">
        <f t="shared" si="0"/>
        <v>Chorthippus_parallelus_erythropus_Chorthippus_parallelus_parallelus</v>
      </c>
      <c r="J8" s="32"/>
      <c r="K8" s="32" t="s">
        <v>845</v>
      </c>
      <c r="L8" s="32" t="s">
        <v>743</v>
      </c>
      <c r="M8" s="28" t="s">
        <v>37</v>
      </c>
      <c r="N8" s="20">
        <v>14.96</v>
      </c>
      <c r="O8" s="20">
        <v>3.0958682142494398</v>
      </c>
      <c r="P8" s="28"/>
      <c r="Q8" s="20">
        <v>12.766666666666699</v>
      </c>
      <c r="R8" s="20">
        <v>1.7461067804945101</v>
      </c>
      <c r="S8" s="28"/>
      <c r="T8" s="20">
        <v>11.74</v>
      </c>
      <c r="U8" s="20">
        <v>2.9499830507987701</v>
      </c>
      <c r="V8" s="28"/>
      <c r="W8" s="20">
        <v>10.788</v>
      </c>
      <c r="X8" s="20">
        <v>2.47035544001263</v>
      </c>
      <c r="Y8" s="29"/>
      <c r="Z8" s="20"/>
      <c r="AA8" s="20"/>
      <c r="AB8" s="20"/>
      <c r="AC8" s="29"/>
      <c r="AD8" s="20"/>
      <c r="AE8" s="20"/>
      <c r="AF8" s="20"/>
      <c r="AG8" s="28"/>
      <c r="AH8" s="20">
        <v>10</v>
      </c>
      <c r="AI8" s="20">
        <v>3</v>
      </c>
      <c r="AJ8" s="20">
        <v>10</v>
      </c>
      <c r="AK8" s="28">
        <v>25</v>
      </c>
      <c r="AL8" s="29"/>
      <c r="AM8" s="29"/>
      <c r="AN8" s="29"/>
      <c r="AO8" s="28"/>
      <c r="AP8" s="29"/>
      <c r="AQ8" s="29"/>
      <c r="AR8" s="29"/>
      <c r="AS8" s="28"/>
    </row>
    <row r="9" spans="1:45">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845</v>
      </c>
      <c r="L9" s="32" t="s">
        <v>743</v>
      </c>
      <c r="M9" s="28" t="s">
        <v>39</v>
      </c>
      <c r="N9" s="20">
        <v>15.137499999999999</v>
      </c>
      <c r="O9" s="20">
        <v>11.249187470657599</v>
      </c>
      <c r="P9" s="28"/>
      <c r="Q9" s="20">
        <v>0.5</v>
      </c>
      <c r="R9" s="20" t="s">
        <v>26</v>
      </c>
      <c r="S9" s="28"/>
      <c r="T9" s="20">
        <v>9.6999999999999993</v>
      </c>
      <c r="U9" s="20">
        <v>6.2282521625252096</v>
      </c>
      <c r="V9" s="28"/>
      <c r="W9" s="20">
        <v>11.875</v>
      </c>
      <c r="X9" s="20">
        <v>6.6447347576859697</v>
      </c>
      <c r="Y9" s="29"/>
      <c r="Z9" s="20"/>
      <c r="AA9" s="20"/>
      <c r="AB9" s="20"/>
      <c r="AC9" s="29"/>
      <c r="AD9" s="20"/>
      <c r="AE9" s="20"/>
      <c r="AF9" s="20"/>
      <c r="AG9" s="28"/>
      <c r="AH9" s="20">
        <v>8</v>
      </c>
      <c r="AI9" s="20">
        <v>1</v>
      </c>
      <c r="AJ9" s="20">
        <v>10</v>
      </c>
      <c r="AK9" s="28">
        <v>6</v>
      </c>
      <c r="AL9" s="29"/>
      <c r="AM9" s="29"/>
      <c r="AN9" s="29"/>
      <c r="AO9" s="28"/>
      <c r="AP9" s="29"/>
      <c r="AQ9" s="29"/>
      <c r="AR9" s="29"/>
      <c r="AS9" s="28"/>
    </row>
    <row r="10" spans="1:45">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845</v>
      </c>
      <c r="L10" s="32" t="s">
        <v>743</v>
      </c>
      <c r="M10" s="28" t="s">
        <v>39</v>
      </c>
      <c r="N10" s="20">
        <v>15.137499999999999</v>
      </c>
      <c r="O10" s="20">
        <v>11.249187470657599</v>
      </c>
      <c r="P10" s="28"/>
      <c r="Q10" s="20">
        <v>10.425000000000001</v>
      </c>
      <c r="R10" s="20">
        <v>10.253048327204899</v>
      </c>
      <c r="S10" s="28"/>
      <c r="T10" s="20">
        <v>6.93055555555555</v>
      </c>
      <c r="U10" s="20">
        <v>5.6248058951420399</v>
      </c>
      <c r="V10" s="28"/>
      <c r="W10" s="20">
        <v>11.429166666666699</v>
      </c>
      <c r="X10" s="20">
        <v>11.0768872658342</v>
      </c>
      <c r="Y10" s="29"/>
      <c r="Z10" s="20"/>
      <c r="AA10" s="20"/>
      <c r="AB10" s="20"/>
      <c r="AC10" s="29"/>
      <c r="AD10" s="20"/>
      <c r="AE10" s="20"/>
      <c r="AF10" s="20"/>
      <c r="AG10" s="28"/>
      <c r="AH10" s="20">
        <v>8</v>
      </c>
      <c r="AI10" s="20">
        <v>3</v>
      </c>
      <c r="AJ10" s="20">
        <v>9</v>
      </c>
      <c r="AK10" s="28">
        <v>24</v>
      </c>
      <c r="AL10" s="29"/>
      <c r="AM10" s="29"/>
      <c r="AN10" s="29"/>
      <c r="AO10" s="28"/>
      <c r="AP10" s="29"/>
      <c r="AQ10" s="29"/>
      <c r="AR10" s="29"/>
      <c r="AS10" s="28"/>
    </row>
    <row r="11" spans="1:45">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845</v>
      </c>
      <c r="L11" s="32" t="s">
        <v>743</v>
      </c>
      <c r="M11" s="28" t="s">
        <v>40</v>
      </c>
      <c r="N11" s="20">
        <v>31.6666666666667</v>
      </c>
      <c r="O11" s="20">
        <v>26.6666666666667</v>
      </c>
      <c r="P11" s="28"/>
      <c r="Q11" s="20">
        <v>60.714285714285701</v>
      </c>
      <c r="R11" s="20">
        <v>12.936264483053501</v>
      </c>
      <c r="S11" s="28"/>
      <c r="T11" s="20">
        <v>43.6666666666667</v>
      </c>
      <c r="U11" s="20">
        <v>18.571184369578798</v>
      </c>
      <c r="V11" s="28"/>
      <c r="W11" s="20">
        <v>59.4444444444444</v>
      </c>
      <c r="X11" s="20">
        <v>25.434495871688</v>
      </c>
      <c r="Y11" s="29"/>
      <c r="Z11" s="20"/>
      <c r="AA11" s="20"/>
      <c r="AB11" s="20"/>
      <c r="AC11" s="29"/>
      <c r="AD11" s="20"/>
      <c r="AE11" s="20"/>
      <c r="AF11" s="20"/>
      <c r="AG11" s="28"/>
      <c r="AH11" s="20">
        <v>10</v>
      </c>
      <c r="AI11" s="20">
        <v>7</v>
      </c>
      <c r="AJ11" s="20">
        <v>15</v>
      </c>
      <c r="AK11" s="28">
        <v>9</v>
      </c>
      <c r="AL11" s="29"/>
      <c r="AM11" s="29"/>
      <c r="AN11" s="29"/>
      <c r="AO11" s="28"/>
      <c r="AP11" s="29"/>
      <c r="AQ11" s="29"/>
      <c r="AR11" s="29"/>
      <c r="AS11" s="28"/>
    </row>
    <row r="12" spans="1:45">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845</v>
      </c>
      <c r="L12" s="32" t="s">
        <v>743</v>
      </c>
      <c r="M12" s="28" t="s">
        <v>40</v>
      </c>
      <c r="N12" s="20">
        <v>31.6666666666667</v>
      </c>
      <c r="O12" s="20">
        <v>26.6666666666667</v>
      </c>
      <c r="P12" s="28"/>
      <c r="Q12" s="20">
        <v>31.6666666666667</v>
      </c>
      <c r="R12" s="20">
        <v>9.4280904158206305</v>
      </c>
      <c r="S12" s="28"/>
      <c r="T12" s="20">
        <v>52.272727272727302</v>
      </c>
      <c r="U12" s="20">
        <v>18.1363066756909</v>
      </c>
      <c r="V12" s="28"/>
      <c r="W12" s="20">
        <v>44.1666666666667</v>
      </c>
      <c r="X12" s="20">
        <v>25.317429218272199</v>
      </c>
      <c r="Y12" s="29"/>
      <c r="Z12" s="20"/>
      <c r="AA12" s="20"/>
      <c r="AB12" s="20"/>
      <c r="AC12" s="29"/>
      <c r="AD12" s="20"/>
      <c r="AE12" s="20"/>
      <c r="AF12" s="20"/>
      <c r="AG12" s="28"/>
      <c r="AH12" s="20">
        <v>10</v>
      </c>
      <c r="AI12" s="20">
        <v>3</v>
      </c>
      <c r="AJ12" s="20">
        <v>11</v>
      </c>
      <c r="AK12" s="28">
        <v>10</v>
      </c>
      <c r="AL12" s="29"/>
      <c r="AM12" s="29"/>
      <c r="AN12" s="29"/>
      <c r="AO12" s="28"/>
      <c r="AP12" s="29"/>
      <c r="AQ12" s="29"/>
      <c r="AR12" s="29"/>
      <c r="AS12" s="28"/>
    </row>
    <row r="13" spans="1:45">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845</v>
      </c>
      <c r="L13" s="32" t="s">
        <v>743</v>
      </c>
      <c r="M13" s="28" t="s">
        <v>41</v>
      </c>
      <c r="N13" s="20">
        <v>4.1538461538461497</v>
      </c>
      <c r="O13" s="20">
        <v>12.6217151095916</v>
      </c>
      <c r="P13" s="28"/>
      <c r="Q13" s="20">
        <v>2.3571428571428599</v>
      </c>
      <c r="R13" s="20">
        <v>2.89968330431206</v>
      </c>
      <c r="S13" s="28"/>
      <c r="T13" s="20">
        <v>9.21428571428571</v>
      </c>
      <c r="U13" s="20">
        <v>5.3375833406483997</v>
      </c>
      <c r="V13" s="28"/>
      <c r="W13" s="20">
        <v>5.9545454545454497</v>
      </c>
      <c r="X13" s="20">
        <v>4.6390366626083903</v>
      </c>
      <c r="Y13" s="29"/>
      <c r="Z13" s="20"/>
      <c r="AA13" s="20"/>
      <c r="AB13" s="20"/>
      <c r="AC13" s="29"/>
      <c r="AD13" s="20"/>
      <c r="AE13" s="20"/>
      <c r="AF13" s="20"/>
      <c r="AG13" s="28"/>
      <c r="AH13" s="20">
        <v>26</v>
      </c>
      <c r="AI13" s="20">
        <v>14</v>
      </c>
      <c r="AJ13" s="20">
        <v>14</v>
      </c>
      <c r="AK13" s="28">
        <v>11</v>
      </c>
      <c r="AL13" s="29"/>
      <c r="AM13" s="29"/>
      <c r="AN13" s="29"/>
      <c r="AO13" s="28"/>
      <c r="AP13" s="29"/>
      <c r="AQ13" s="29"/>
      <c r="AR13" s="29"/>
      <c r="AS13" s="28"/>
    </row>
    <row r="14" spans="1:45">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845</v>
      </c>
      <c r="L14" s="32" t="s">
        <v>743</v>
      </c>
      <c r="M14" s="28" t="s">
        <v>41</v>
      </c>
      <c r="N14" s="20">
        <v>4.1538461538461497</v>
      </c>
      <c r="O14" s="20">
        <v>12.6217151095916</v>
      </c>
      <c r="P14" s="28"/>
      <c r="Q14" s="20">
        <v>4.78571428571429</v>
      </c>
      <c r="R14" s="20">
        <v>5.0345743390588904</v>
      </c>
      <c r="S14" s="28"/>
      <c r="T14" s="20">
        <v>7.9166666666666696</v>
      </c>
      <c r="U14" s="20">
        <v>5.5295921087263702</v>
      </c>
      <c r="V14" s="28"/>
      <c r="W14" s="20">
        <v>7.3666666666666698</v>
      </c>
      <c r="X14" s="20">
        <v>5.0793700396801196</v>
      </c>
      <c r="Y14" s="29"/>
      <c r="Z14" s="20"/>
      <c r="AA14" s="20"/>
      <c r="AB14" s="20"/>
      <c r="AC14" s="29"/>
      <c r="AD14" s="20"/>
      <c r="AE14" s="20"/>
      <c r="AF14" s="20"/>
      <c r="AG14" s="28"/>
      <c r="AH14" s="20">
        <v>26</v>
      </c>
      <c r="AI14" s="20">
        <v>7</v>
      </c>
      <c r="AJ14" s="20">
        <v>12</v>
      </c>
      <c r="AK14" s="28">
        <v>30</v>
      </c>
      <c r="AL14" s="29"/>
      <c r="AM14" s="29"/>
      <c r="AN14" s="29"/>
      <c r="AO14" s="28"/>
      <c r="AP14" s="29"/>
      <c r="AQ14" s="29"/>
      <c r="AR14" s="29"/>
      <c r="AS14" s="28"/>
    </row>
    <row r="15" spans="1:45">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845</v>
      </c>
      <c r="L15" s="32" t="s">
        <v>743</v>
      </c>
      <c r="M15" s="28" t="s">
        <v>42</v>
      </c>
      <c r="N15" s="20">
        <v>63.076923076923102</v>
      </c>
      <c r="O15" s="20">
        <v>66.4928701076133</v>
      </c>
      <c r="P15" s="28"/>
      <c r="Q15" s="20">
        <v>108.571428571429</v>
      </c>
      <c r="R15" s="20">
        <v>102.738026264944</v>
      </c>
      <c r="S15" s="28"/>
      <c r="T15" s="20">
        <v>194.28571428571399</v>
      </c>
      <c r="U15" s="20">
        <v>83.641606676025404</v>
      </c>
      <c r="V15" s="28"/>
      <c r="W15" s="20">
        <v>200</v>
      </c>
      <c r="X15" s="20">
        <v>120.332871651931</v>
      </c>
      <c r="Y15" s="29"/>
      <c r="Z15" s="20"/>
      <c r="AA15" s="20"/>
      <c r="AB15" s="20"/>
      <c r="AC15" s="29"/>
      <c r="AD15" s="20"/>
      <c r="AE15" s="20"/>
      <c r="AF15" s="20"/>
      <c r="AG15" s="28"/>
      <c r="AH15" s="20">
        <v>26</v>
      </c>
      <c r="AI15" s="20">
        <v>14</v>
      </c>
      <c r="AJ15" s="20">
        <v>14</v>
      </c>
      <c r="AK15" s="28">
        <v>10</v>
      </c>
      <c r="AL15" s="29"/>
      <c r="AM15" s="29"/>
      <c r="AN15" s="29"/>
      <c r="AO15" s="28"/>
      <c r="AP15" s="29"/>
      <c r="AQ15" s="29"/>
      <c r="AR15" s="29"/>
      <c r="AS15" s="28"/>
    </row>
    <row r="16" spans="1:45"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845</v>
      </c>
      <c r="L16" s="32" t="s">
        <v>743</v>
      </c>
      <c r="M16" s="28" t="s">
        <v>42</v>
      </c>
      <c r="N16" s="20">
        <v>63.076923076923102</v>
      </c>
      <c r="O16" s="20">
        <v>66.4928701076133</v>
      </c>
      <c r="P16" s="28"/>
      <c r="Q16" s="20">
        <v>77.142857142857096</v>
      </c>
      <c r="R16" s="20">
        <v>73.6234212955722</v>
      </c>
      <c r="S16" s="28"/>
      <c r="T16" s="20">
        <v>223.07692307692301</v>
      </c>
      <c r="U16" s="20">
        <v>116.84207720644601</v>
      </c>
      <c r="V16" s="28"/>
      <c r="W16" s="20">
        <v>181.333333333333</v>
      </c>
      <c r="X16" s="20">
        <v>123.28107000761401</v>
      </c>
      <c r="Y16" s="29"/>
      <c r="Z16" s="20"/>
      <c r="AA16" s="20"/>
      <c r="AB16" s="20"/>
      <c r="AC16" s="29"/>
      <c r="AD16" s="20"/>
      <c r="AE16" s="20"/>
      <c r="AF16" s="20"/>
      <c r="AG16" s="28"/>
      <c r="AH16" s="20">
        <v>26</v>
      </c>
      <c r="AI16" s="20">
        <v>7</v>
      </c>
      <c r="AJ16" s="20">
        <v>13</v>
      </c>
      <c r="AK16" s="28">
        <v>30</v>
      </c>
      <c r="AL16" s="29"/>
      <c r="AM16" s="29"/>
      <c r="AN16" s="29"/>
      <c r="AO16" s="28"/>
      <c r="AP16" s="29"/>
      <c r="AQ16" s="29"/>
      <c r="AR16" s="29"/>
      <c r="AS16" s="28"/>
    </row>
    <row r="17" spans="1:45">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845</v>
      </c>
      <c r="L17" s="32" t="s">
        <v>743</v>
      </c>
      <c r="M17" s="28" t="s">
        <v>43</v>
      </c>
      <c r="N17" s="20">
        <v>4.9800000000000004</v>
      </c>
      <c r="O17" s="20">
        <v>5.9337677743572002</v>
      </c>
      <c r="P17" s="28"/>
      <c r="Q17" s="20">
        <v>7.8571428571428603</v>
      </c>
      <c r="R17" s="20">
        <v>6.9755403565104599</v>
      </c>
      <c r="S17" s="28"/>
      <c r="T17" s="20">
        <v>6.4285714285714297</v>
      </c>
      <c r="U17" s="20">
        <v>5.0350810138791697</v>
      </c>
      <c r="V17" s="28"/>
      <c r="W17" s="20">
        <v>2.5</v>
      </c>
      <c r="X17" s="20">
        <v>3.9080336836735801</v>
      </c>
      <c r="Y17" s="29"/>
      <c r="Z17" s="20"/>
      <c r="AA17" s="20"/>
      <c r="AB17" s="20"/>
      <c r="AC17" s="29"/>
      <c r="AD17" s="20"/>
      <c r="AE17" s="20"/>
      <c r="AF17" s="20"/>
      <c r="AG17" s="28"/>
      <c r="AH17" s="20">
        <v>25</v>
      </c>
      <c r="AI17" s="20">
        <v>14</v>
      </c>
      <c r="AJ17" s="20">
        <v>14</v>
      </c>
      <c r="AK17" s="28">
        <v>11</v>
      </c>
      <c r="AL17" s="29"/>
      <c r="AM17" s="29"/>
      <c r="AN17" s="29"/>
      <c r="AO17" s="28"/>
      <c r="AP17" s="29"/>
      <c r="AQ17" s="29"/>
      <c r="AR17" s="29"/>
      <c r="AS17" s="28"/>
    </row>
    <row r="18" spans="1:45">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845</v>
      </c>
      <c r="L18" s="32" t="s">
        <v>743</v>
      </c>
      <c r="M18" s="28" t="s">
        <v>43</v>
      </c>
      <c r="N18" s="20">
        <v>4.9800000000000004</v>
      </c>
      <c r="O18" s="20">
        <v>5.9337677743572002</v>
      </c>
      <c r="P18" s="28"/>
      <c r="Q18" s="20">
        <v>3.5</v>
      </c>
      <c r="R18" s="20">
        <v>4.8989794855663602</v>
      </c>
      <c r="S18" s="28"/>
      <c r="T18" s="20">
        <v>10.192307692307701</v>
      </c>
      <c r="U18" s="20">
        <v>8.6057638590443108</v>
      </c>
      <c r="V18" s="28"/>
      <c r="W18" s="20">
        <v>3.7666666666666702</v>
      </c>
      <c r="X18" s="20">
        <v>4.6110977242108202</v>
      </c>
      <c r="Y18" s="29"/>
      <c r="Z18" s="20"/>
      <c r="AA18" s="20"/>
      <c r="AB18" s="20"/>
      <c r="AC18" s="29"/>
      <c r="AD18" s="20"/>
      <c r="AE18" s="20"/>
      <c r="AF18" s="20"/>
      <c r="AG18" s="28"/>
      <c r="AH18" s="20">
        <v>25</v>
      </c>
      <c r="AI18" s="20">
        <v>8</v>
      </c>
      <c r="AJ18" s="20">
        <v>13</v>
      </c>
      <c r="AK18" s="28">
        <v>30</v>
      </c>
      <c r="AL18" s="29"/>
      <c r="AM18" s="29"/>
      <c r="AN18" s="29"/>
      <c r="AO18" s="28"/>
      <c r="AP18" s="29"/>
      <c r="AQ18" s="29"/>
      <c r="AR18" s="29"/>
      <c r="AS18" s="28"/>
    </row>
    <row r="19" spans="1:45">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845</v>
      </c>
      <c r="L19" s="32" t="s">
        <v>743</v>
      </c>
      <c r="M19" s="28" t="s">
        <v>44</v>
      </c>
      <c r="N19" s="20">
        <v>60.461538461538503</v>
      </c>
      <c r="O19" s="20">
        <v>13.8153503511653</v>
      </c>
      <c r="P19" s="28"/>
      <c r="Q19" s="20">
        <v>51.6</v>
      </c>
      <c r="R19" s="20">
        <v>7.2</v>
      </c>
      <c r="S19" s="28"/>
      <c r="T19" s="20">
        <v>58.285714285714299</v>
      </c>
      <c r="U19" s="20">
        <v>17.9181813946002</v>
      </c>
      <c r="V19" s="28"/>
      <c r="W19" s="20">
        <v>44.4</v>
      </c>
      <c r="X19" s="20">
        <v>11.7575507653593</v>
      </c>
      <c r="Y19" s="29"/>
      <c r="Z19" s="20"/>
      <c r="AA19" s="20"/>
      <c r="AB19" s="20"/>
      <c r="AC19" s="29"/>
      <c r="AD19" s="20"/>
      <c r="AE19" s="20"/>
      <c r="AF19" s="20"/>
      <c r="AG19" s="28"/>
      <c r="AH19" s="20">
        <v>13</v>
      </c>
      <c r="AI19" s="20">
        <v>10</v>
      </c>
      <c r="AJ19" s="20">
        <v>14</v>
      </c>
      <c r="AK19" s="28">
        <v>5</v>
      </c>
      <c r="AL19" s="29"/>
      <c r="AM19" s="29"/>
      <c r="AN19" s="29"/>
      <c r="AO19" s="28"/>
      <c r="AP19" s="29"/>
      <c r="AQ19" s="29"/>
      <c r="AR19" s="29"/>
      <c r="AS19" s="28"/>
    </row>
    <row r="20" spans="1:45"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845</v>
      </c>
      <c r="L20" s="32" t="s">
        <v>743</v>
      </c>
      <c r="M20" s="28" t="s">
        <v>44</v>
      </c>
      <c r="N20" s="20">
        <v>60.461538461538503</v>
      </c>
      <c r="O20" s="20">
        <v>13.8153503511653</v>
      </c>
      <c r="P20" s="28"/>
      <c r="Q20" s="20">
        <v>66</v>
      </c>
      <c r="R20" s="20">
        <v>9.7979589711327097</v>
      </c>
      <c r="S20" s="28"/>
      <c r="T20" s="20">
        <v>55.090909090909101</v>
      </c>
      <c r="U20" s="20">
        <v>11.950310345567299</v>
      </c>
      <c r="V20" s="28"/>
      <c r="W20" s="20">
        <v>43.5</v>
      </c>
      <c r="X20" s="20">
        <v>14.620191517213399</v>
      </c>
      <c r="Y20" s="29"/>
      <c r="Z20" s="20"/>
      <c r="AA20" s="20"/>
      <c r="AB20" s="20"/>
      <c r="AC20" s="29"/>
      <c r="AD20" s="20"/>
      <c r="AE20" s="20"/>
      <c r="AF20" s="20"/>
      <c r="AG20" s="28"/>
      <c r="AH20" s="20">
        <v>13</v>
      </c>
      <c r="AI20" s="20">
        <v>3</v>
      </c>
      <c r="AJ20" s="20">
        <v>11</v>
      </c>
      <c r="AK20" s="28">
        <v>16</v>
      </c>
      <c r="AL20" s="29"/>
      <c r="AM20" s="29"/>
      <c r="AN20" s="29"/>
      <c r="AO20" s="28"/>
      <c r="AP20" s="29"/>
      <c r="AQ20" s="29"/>
      <c r="AR20" s="29"/>
      <c r="AS20" s="28"/>
    </row>
    <row r="21" spans="1:45">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845</v>
      </c>
      <c r="L21" s="32" t="s">
        <v>743</v>
      </c>
      <c r="M21" s="28" t="s">
        <v>45</v>
      </c>
      <c r="N21" s="20">
        <v>3.04</v>
      </c>
      <c r="O21" s="20">
        <v>0.498397431775085</v>
      </c>
      <c r="P21" s="28"/>
      <c r="Q21" s="20">
        <v>3.1857142857142899</v>
      </c>
      <c r="R21" s="20">
        <v>0.45175395145262598</v>
      </c>
      <c r="S21" s="28"/>
      <c r="T21" s="20">
        <v>2.8076923076923102</v>
      </c>
      <c r="U21" s="20">
        <v>0.42690575155420402</v>
      </c>
      <c r="V21" s="28"/>
      <c r="W21" s="20">
        <v>2.2250000000000001</v>
      </c>
      <c r="X21" s="20">
        <v>0.26339134382131901</v>
      </c>
      <c r="Y21" s="29"/>
      <c r="Z21" s="20"/>
      <c r="AA21" s="20"/>
      <c r="AB21" s="20"/>
      <c r="AC21" s="29"/>
      <c r="AD21" s="20"/>
      <c r="AE21" s="20"/>
      <c r="AF21" s="20"/>
      <c r="AG21" s="28"/>
      <c r="AH21" s="20">
        <v>10</v>
      </c>
      <c r="AI21" s="20">
        <v>7</v>
      </c>
      <c r="AJ21" s="20">
        <v>13</v>
      </c>
      <c r="AK21" s="28">
        <v>8</v>
      </c>
      <c r="AL21" s="29"/>
      <c r="AM21" s="29"/>
      <c r="AN21" s="29"/>
      <c r="AO21" s="28"/>
      <c r="AP21" s="29"/>
      <c r="AQ21" s="29"/>
      <c r="AR21" s="29"/>
      <c r="AS21" s="28"/>
    </row>
    <row r="22" spans="1:45">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845</v>
      </c>
      <c r="L22" s="32" t="s">
        <v>743</v>
      </c>
      <c r="M22" s="28" t="s">
        <v>45</v>
      </c>
      <c r="N22" s="20">
        <v>3.04</v>
      </c>
      <c r="O22" s="20">
        <v>0.498397431775085</v>
      </c>
      <c r="P22" s="28"/>
      <c r="Q22" s="20">
        <v>2.6333333333333302</v>
      </c>
      <c r="R22" s="20">
        <v>0.188561808316413</v>
      </c>
      <c r="S22" s="28"/>
      <c r="T22" s="20">
        <v>2.9181818181818202</v>
      </c>
      <c r="U22" s="20">
        <v>0.32422826363867302</v>
      </c>
      <c r="V22" s="28"/>
      <c r="W22" s="20">
        <v>2.1416666666666702</v>
      </c>
      <c r="X22" s="20">
        <v>0.56266972747982702</v>
      </c>
      <c r="Y22" s="29"/>
      <c r="Z22" s="20"/>
      <c r="AA22" s="20"/>
      <c r="AB22" s="20"/>
      <c r="AC22" s="29"/>
      <c r="AD22" s="20"/>
      <c r="AE22" s="20"/>
      <c r="AF22" s="20"/>
      <c r="AG22" s="28"/>
      <c r="AH22" s="20">
        <v>10</v>
      </c>
      <c r="AI22" s="20">
        <v>3</v>
      </c>
      <c r="AJ22" s="20">
        <v>11</v>
      </c>
      <c r="AK22" s="28">
        <v>24</v>
      </c>
      <c r="AL22" s="29"/>
      <c r="AM22" s="29"/>
      <c r="AN22" s="29"/>
      <c r="AO22" s="28"/>
      <c r="AP22" s="29"/>
      <c r="AQ22" s="29"/>
      <c r="AR22" s="29"/>
      <c r="AS22" s="28"/>
    </row>
    <row r="23" spans="1:45">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845</v>
      </c>
      <c r="L23" s="32" t="s">
        <v>743</v>
      </c>
      <c r="M23" s="28" t="s">
        <v>46</v>
      </c>
      <c r="N23" s="20">
        <v>13.9</v>
      </c>
      <c r="O23" s="20">
        <v>2.6153393661244002</v>
      </c>
      <c r="P23" s="28"/>
      <c r="Q23" s="20">
        <v>15.6666666666667</v>
      </c>
      <c r="R23" s="20">
        <v>2.0344259359556198</v>
      </c>
      <c r="S23" s="28"/>
      <c r="T23" s="20">
        <v>13.884615384615399</v>
      </c>
      <c r="U23" s="20">
        <v>1.64262742338943</v>
      </c>
      <c r="V23" s="28"/>
      <c r="W23" s="20">
        <v>12</v>
      </c>
      <c r="X23" s="20">
        <v>1.5</v>
      </c>
      <c r="Y23" s="29"/>
      <c r="Z23" s="20"/>
      <c r="AA23" s="20"/>
      <c r="AB23" s="20"/>
      <c r="AC23" s="29"/>
      <c r="AD23" s="20"/>
      <c r="AE23" s="20"/>
      <c r="AF23" s="20"/>
      <c r="AG23" s="28"/>
      <c r="AH23" s="20">
        <v>10</v>
      </c>
      <c r="AI23" s="20">
        <v>6</v>
      </c>
      <c r="AJ23" s="20">
        <v>13</v>
      </c>
      <c r="AK23" s="28">
        <v>10</v>
      </c>
      <c r="AL23" s="29"/>
      <c r="AM23" s="29"/>
      <c r="AN23" s="29"/>
      <c r="AO23" s="28"/>
      <c r="AP23" s="29"/>
      <c r="AQ23" s="29"/>
      <c r="AR23" s="29"/>
      <c r="AS23" s="28"/>
    </row>
    <row r="24" spans="1:45">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845</v>
      </c>
      <c r="L24" s="32" t="s">
        <v>743</v>
      </c>
      <c r="M24" s="28" t="s">
        <v>46</v>
      </c>
      <c r="N24" s="20">
        <v>13.9</v>
      </c>
      <c r="O24" s="20">
        <v>2.6153393661244002</v>
      </c>
      <c r="P24" s="28"/>
      <c r="Q24" s="20">
        <v>12.1666666666667</v>
      </c>
      <c r="R24" s="20">
        <v>0.47140452079103201</v>
      </c>
      <c r="S24" s="28"/>
      <c r="T24" s="20">
        <v>13.681818181818199</v>
      </c>
      <c r="U24" s="20">
        <v>1.19226154987309</v>
      </c>
      <c r="V24" s="28"/>
      <c r="W24" s="20">
        <v>12.7</v>
      </c>
      <c r="X24" s="20">
        <v>2.4819347291981702</v>
      </c>
      <c r="Y24" s="20"/>
      <c r="Z24" s="20"/>
      <c r="AA24" s="20"/>
      <c r="AB24" s="20"/>
      <c r="AC24" s="29"/>
      <c r="AD24" s="20"/>
      <c r="AE24" s="20"/>
      <c r="AF24" s="20"/>
      <c r="AG24" s="28"/>
      <c r="AH24" s="20">
        <v>10</v>
      </c>
      <c r="AI24" s="20">
        <v>3</v>
      </c>
      <c r="AJ24" s="20">
        <v>11</v>
      </c>
      <c r="AK24" s="28">
        <v>25</v>
      </c>
      <c r="AL24" s="29"/>
      <c r="AM24" s="29"/>
      <c r="AN24" s="29"/>
      <c r="AO24" s="28"/>
      <c r="AP24" s="29"/>
      <c r="AQ24" s="29"/>
      <c r="AR24" s="29"/>
      <c r="AS24" s="28"/>
    </row>
    <row r="25" spans="1:45">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845</v>
      </c>
      <c r="L25" s="32" t="s">
        <v>743</v>
      </c>
      <c r="M25" s="28" t="s">
        <v>47</v>
      </c>
      <c r="N25" s="20">
        <v>0.22700000000000001</v>
      </c>
      <c r="O25" s="20">
        <v>1.24899959967968E-2</v>
      </c>
      <c r="P25" s="28"/>
      <c r="Q25" s="20">
        <v>0.21214285714285699</v>
      </c>
      <c r="R25" s="20">
        <v>1.74963553055941E-2</v>
      </c>
      <c r="S25" s="28"/>
      <c r="T25" s="20">
        <v>0.206538461538462</v>
      </c>
      <c r="U25" s="20">
        <v>2.7413122586469999E-2</v>
      </c>
      <c r="V25" s="28"/>
      <c r="W25" s="20">
        <v>0.19875000000000001</v>
      </c>
      <c r="X25" s="20">
        <v>2.6427968139832499E-2</v>
      </c>
      <c r="Y25" s="20"/>
      <c r="Z25" s="20"/>
      <c r="AA25" s="20"/>
      <c r="AB25" s="20"/>
      <c r="AC25" s="29"/>
      <c r="AD25" s="20"/>
      <c r="AE25" s="20"/>
      <c r="AF25" s="20"/>
      <c r="AG25" s="28"/>
      <c r="AH25" s="20">
        <v>10</v>
      </c>
      <c r="AI25" s="20">
        <v>7</v>
      </c>
      <c r="AJ25" s="20">
        <v>13</v>
      </c>
      <c r="AK25" s="28">
        <v>8</v>
      </c>
      <c r="AL25" s="29"/>
      <c r="AM25" s="29"/>
      <c r="AN25" s="29"/>
      <c r="AO25" s="28"/>
      <c r="AP25" s="29"/>
      <c r="AQ25" s="29"/>
      <c r="AR25" s="29"/>
      <c r="AS25" s="28"/>
    </row>
    <row r="26" spans="1:45">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845</v>
      </c>
      <c r="L26" s="32" t="s">
        <v>743</v>
      </c>
      <c r="M26" s="28" t="s">
        <v>47</v>
      </c>
      <c r="N26" s="20">
        <v>0.22700000000000001</v>
      </c>
      <c r="O26" s="20">
        <v>1.24899959967968E-2</v>
      </c>
      <c r="P26" s="28"/>
      <c r="Q26" s="20">
        <v>0.21833333333333299</v>
      </c>
      <c r="R26" s="20">
        <v>2.0548046676563299E-2</v>
      </c>
      <c r="S26" s="28"/>
      <c r="T26" s="20">
        <v>0.21681818181818199</v>
      </c>
      <c r="U26" s="20">
        <v>2.2489667048823599E-2</v>
      </c>
      <c r="V26" s="28"/>
      <c r="W26" s="20">
        <v>0.17499999999999999</v>
      </c>
      <c r="X26" s="20">
        <v>2.8437574653509299E-2</v>
      </c>
      <c r="Y26" s="20"/>
      <c r="Z26" s="20"/>
      <c r="AA26" s="20"/>
      <c r="AB26" s="20"/>
      <c r="AC26" s="29"/>
      <c r="AD26" s="20"/>
      <c r="AE26" s="20"/>
      <c r="AF26" s="20"/>
      <c r="AG26" s="28"/>
      <c r="AH26" s="20">
        <v>10</v>
      </c>
      <c r="AI26" s="20">
        <v>3</v>
      </c>
      <c r="AJ26" s="20">
        <v>11</v>
      </c>
      <c r="AK26" s="28">
        <v>23</v>
      </c>
      <c r="AL26" s="29"/>
      <c r="AM26" s="29"/>
      <c r="AN26" s="29"/>
      <c r="AO26" s="28"/>
      <c r="AP26" s="29"/>
      <c r="AQ26" s="29"/>
      <c r="AR26" s="29"/>
      <c r="AS26" s="28"/>
    </row>
    <row r="27" spans="1:45">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845</v>
      </c>
      <c r="L27" s="32" t="s">
        <v>743</v>
      </c>
      <c r="M27" s="28" t="s">
        <v>48</v>
      </c>
      <c r="N27" s="20">
        <v>3.5</v>
      </c>
      <c r="O27" s="20">
        <v>3.2730000000000001</v>
      </c>
      <c r="P27" s="28"/>
      <c r="Q27" s="20">
        <v>3.3181818181818201</v>
      </c>
      <c r="R27" s="20">
        <v>3.12989430461645</v>
      </c>
      <c r="S27" s="28"/>
      <c r="T27" s="20">
        <v>3.25</v>
      </c>
      <c r="U27" s="20">
        <v>3.074110950518</v>
      </c>
      <c r="V27" s="28"/>
      <c r="W27" s="20">
        <v>2.5</v>
      </c>
      <c r="X27" s="20">
        <v>2.40743672035217</v>
      </c>
      <c r="Y27" s="20"/>
      <c r="Z27" s="20"/>
      <c r="AA27" s="20"/>
      <c r="AB27" s="20"/>
      <c r="AC27" s="29"/>
      <c r="AD27" s="20"/>
      <c r="AE27" s="20"/>
      <c r="AF27" s="20"/>
      <c r="AG27" s="28"/>
      <c r="AH27" s="20">
        <v>14</v>
      </c>
      <c r="AI27" s="20">
        <v>11</v>
      </c>
      <c r="AJ27" s="20">
        <v>12</v>
      </c>
      <c r="AK27" s="28">
        <v>4</v>
      </c>
      <c r="AL27" s="29"/>
      <c r="AM27" s="29"/>
      <c r="AN27" s="29"/>
      <c r="AO27" s="28"/>
      <c r="AP27" s="29"/>
      <c r="AQ27" s="29"/>
      <c r="AR27" s="29"/>
      <c r="AS27" s="28"/>
    </row>
    <row r="28" spans="1:45">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845</v>
      </c>
      <c r="L28" s="32" t="s">
        <v>743</v>
      </c>
      <c r="M28" s="28" t="s">
        <v>48</v>
      </c>
      <c r="N28" s="20">
        <v>3.5</v>
      </c>
      <c r="O28" s="20">
        <v>3.2730000000000001</v>
      </c>
      <c r="P28" s="28"/>
      <c r="Q28" s="20">
        <v>3</v>
      </c>
      <c r="R28" s="20">
        <v>2.8262465293113501</v>
      </c>
      <c r="S28" s="28"/>
      <c r="T28" s="20">
        <v>2.5</v>
      </c>
      <c r="U28" s="20">
        <v>2.3614731797148099</v>
      </c>
      <c r="V28" s="28"/>
      <c r="W28" s="20">
        <v>1.63333333333333</v>
      </c>
      <c r="X28" s="20">
        <v>1.4974283510961901</v>
      </c>
      <c r="Y28" s="20"/>
      <c r="Z28" s="20"/>
      <c r="AA28" s="20"/>
      <c r="AB28" s="20"/>
      <c r="AC28" s="29"/>
      <c r="AD28" s="20"/>
      <c r="AE28" s="20"/>
      <c r="AF28" s="20"/>
      <c r="AG28" s="28"/>
      <c r="AH28" s="20">
        <v>14</v>
      </c>
      <c r="AI28" s="20">
        <v>2</v>
      </c>
      <c r="AJ28" s="20">
        <v>11</v>
      </c>
      <c r="AK28" s="28">
        <v>15</v>
      </c>
      <c r="AL28" s="29"/>
      <c r="AM28" s="29"/>
      <c r="AN28" s="29"/>
      <c r="AO28" s="28"/>
      <c r="AP28" s="29"/>
      <c r="AQ28" s="29"/>
      <c r="AR28" s="29"/>
      <c r="AS28" s="28"/>
    </row>
    <row r="29" spans="1:45">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845</v>
      </c>
      <c r="L29" s="32" t="s">
        <v>744</v>
      </c>
      <c r="M29" s="28" t="s">
        <v>49</v>
      </c>
      <c r="N29" s="20">
        <v>4.0142857142857196</v>
      </c>
      <c r="O29" s="20">
        <v>0.27994168488950599</v>
      </c>
      <c r="P29" s="28"/>
      <c r="Q29" s="20">
        <v>3.75454545454545</v>
      </c>
      <c r="R29" s="20">
        <v>0.17248787237282101</v>
      </c>
      <c r="S29" s="28"/>
      <c r="T29" s="20">
        <v>3.7428571428571402</v>
      </c>
      <c r="U29" s="20">
        <v>0.15452362609131401</v>
      </c>
      <c r="V29" s="28"/>
      <c r="W29" s="20">
        <v>3.55714285714286</v>
      </c>
      <c r="X29" s="20">
        <v>0.34992710611188299</v>
      </c>
      <c r="Y29" s="20"/>
      <c r="Z29" s="20"/>
      <c r="AA29" s="20"/>
      <c r="AB29" s="20"/>
      <c r="AC29" s="29"/>
      <c r="AD29" s="20"/>
      <c r="AE29" s="20"/>
      <c r="AF29" s="20"/>
      <c r="AG29" s="28"/>
      <c r="AH29" s="20">
        <v>21</v>
      </c>
      <c r="AI29" s="20">
        <v>11</v>
      </c>
      <c r="AJ29" s="20">
        <v>14</v>
      </c>
      <c r="AK29" s="28">
        <v>7</v>
      </c>
      <c r="AL29" s="29"/>
      <c r="AM29" s="29"/>
      <c r="AN29" s="29"/>
      <c r="AO29" s="28"/>
      <c r="AP29" s="29"/>
      <c r="AQ29" s="29"/>
      <c r="AR29" s="29"/>
      <c r="AS29" s="28"/>
    </row>
    <row r="30" spans="1:45">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845</v>
      </c>
      <c r="L30" s="32" t="s">
        <v>744</v>
      </c>
      <c r="M30" s="28" t="s">
        <v>49</v>
      </c>
      <c r="N30" s="20">
        <v>4.0142857142857196</v>
      </c>
      <c r="O30" s="20">
        <v>0.27994168488950599</v>
      </c>
      <c r="P30" s="28"/>
      <c r="Q30" s="20">
        <v>3.9111111111111101</v>
      </c>
      <c r="R30" s="20">
        <v>0.19404721329525501</v>
      </c>
      <c r="S30" s="28"/>
      <c r="T30" s="20">
        <v>3.7</v>
      </c>
      <c r="U30" s="20">
        <v>0.24494897427831799</v>
      </c>
      <c r="V30" s="28"/>
      <c r="W30" s="20">
        <v>3.44814814814815</v>
      </c>
      <c r="X30" s="20">
        <v>0.22831162973959199</v>
      </c>
      <c r="Y30" s="29"/>
      <c r="Z30" s="20"/>
      <c r="AA30" s="20"/>
      <c r="AB30" s="20"/>
      <c r="AC30" s="29"/>
      <c r="AD30" s="20"/>
      <c r="AE30" s="20"/>
      <c r="AF30" s="20"/>
      <c r="AG30" s="28"/>
      <c r="AH30" s="20">
        <v>21</v>
      </c>
      <c r="AI30" s="20">
        <v>18</v>
      </c>
      <c r="AJ30" s="20">
        <v>16</v>
      </c>
      <c r="AK30" s="28">
        <v>27</v>
      </c>
      <c r="AL30" s="29"/>
      <c r="AM30" s="29"/>
      <c r="AN30" s="29"/>
      <c r="AO30" s="28"/>
      <c r="AP30" s="29"/>
      <c r="AQ30" s="29"/>
      <c r="AR30" s="29"/>
      <c r="AS30" s="28"/>
    </row>
    <row r="31" spans="1:45">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845</v>
      </c>
      <c r="L31" s="32" t="s">
        <v>744</v>
      </c>
      <c r="M31" s="28" t="s">
        <v>50</v>
      </c>
      <c r="N31" s="20">
        <v>146.42857142857099</v>
      </c>
      <c r="O31" s="20">
        <v>14.238015607358101</v>
      </c>
      <c r="P31" s="28"/>
      <c r="Q31" s="20">
        <v>133.333333333333</v>
      </c>
      <c r="R31" s="20">
        <v>10.671873729054701</v>
      </c>
      <c r="S31" s="28"/>
      <c r="T31" s="20">
        <v>119.28571428571399</v>
      </c>
      <c r="U31" s="20">
        <v>9.0350790290525094</v>
      </c>
      <c r="V31" s="28"/>
      <c r="W31" s="20">
        <v>112.142857142857</v>
      </c>
      <c r="X31" s="20">
        <v>10.3015750727543</v>
      </c>
      <c r="Y31" s="29"/>
      <c r="Z31" s="20"/>
      <c r="AA31" s="20"/>
      <c r="AB31" s="20"/>
      <c r="AC31" s="29"/>
      <c r="AD31" s="20"/>
      <c r="AE31" s="20"/>
      <c r="AF31" s="20"/>
      <c r="AG31" s="28"/>
      <c r="AH31" s="20">
        <v>21</v>
      </c>
      <c r="AI31" s="20">
        <v>12</v>
      </c>
      <c r="AJ31" s="20">
        <v>14</v>
      </c>
      <c r="AK31" s="28">
        <v>27</v>
      </c>
      <c r="AL31" s="29"/>
      <c r="AM31" s="29"/>
      <c r="AN31" s="29"/>
      <c r="AO31" s="28"/>
      <c r="AP31" s="29"/>
      <c r="AQ31" s="29"/>
      <c r="AR31" s="29"/>
      <c r="AS31" s="28"/>
    </row>
    <row r="32" spans="1:45">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845</v>
      </c>
      <c r="L32" s="32" t="s">
        <v>744</v>
      </c>
      <c r="M32" s="28" t="s">
        <v>50</v>
      </c>
      <c r="N32" s="20">
        <v>146.42857142857099</v>
      </c>
      <c r="O32" s="20">
        <v>14.238015607358101</v>
      </c>
      <c r="P32" s="28"/>
      <c r="Q32" s="20">
        <v>126.5</v>
      </c>
      <c r="R32" s="20">
        <v>9.6306801421291102</v>
      </c>
      <c r="S32" s="28"/>
      <c r="T32" s="20">
        <v>106.25</v>
      </c>
      <c r="U32" s="20">
        <v>17.984368212422702</v>
      </c>
      <c r="V32" s="28"/>
      <c r="W32" s="20">
        <v>94.259259259259295</v>
      </c>
      <c r="X32" s="20">
        <v>11.197197376171101</v>
      </c>
      <c r="Y32" s="20"/>
      <c r="Z32" s="20"/>
      <c r="AA32" s="20"/>
      <c r="AB32" s="20"/>
      <c r="AC32" s="29"/>
      <c r="AD32" s="20"/>
      <c r="AE32" s="20"/>
      <c r="AF32" s="20"/>
      <c r="AG32" s="28"/>
      <c r="AH32" s="20">
        <v>21</v>
      </c>
      <c r="AI32" s="20">
        <v>20</v>
      </c>
      <c r="AJ32" s="20">
        <v>16</v>
      </c>
      <c r="AK32" s="28">
        <v>7</v>
      </c>
      <c r="AL32" s="29"/>
      <c r="AM32" s="29"/>
      <c r="AN32" s="29"/>
      <c r="AO32" s="28"/>
      <c r="AP32" s="29"/>
      <c r="AQ32" s="29"/>
      <c r="AR32" s="29"/>
      <c r="AS32" s="28"/>
    </row>
    <row r="33" spans="1:45">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845</v>
      </c>
      <c r="L33" s="32" t="s">
        <v>744</v>
      </c>
      <c r="M33" s="28" t="s">
        <v>51</v>
      </c>
      <c r="N33" s="20">
        <v>36.529411764705898</v>
      </c>
      <c r="O33" s="20">
        <v>3.10819877967598</v>
      </c>
      <c r="P33" s="28"/>
      <c r="Q33" s="20">
        <v>34.3333333333333</v>
      </c>
      <c r="R33" s="20">
        <v>2.1081851067789201</v>
      </c>
      <c r="S33" s="28"/>
      <c r="T33" s="20">
        <v>31.363636363636399</v>
      </c>
      <c r="U33" s="20">
        <v>2.2268088570756199</v>
      </c>
      <c r="V33" s="28"/>
      <c r="W33" s="20">
        <v>30.2</v>
      </c>
      <c r="X33" s="20">
        <v>3.9191835884530799</v>
      </c>
      <c r="Y33" s="20"/>
      <c r="Z33" s="20"/>
      <c r="AA33" s="20"/>
      <c r="AB33" s="20"/>
      <c r="AC33" s="29"/>
      <c r="AD33" s="20"/>
      <c r="AE33" s="20"/>
      <c r="AF33" s="20"/>
      <c r="AG33" s="28"/>
      <c r="AH33" s="20">
        <v>17</v>
      </c>
      <c r="AI33" s="20">
        <v>9</v>
      </c>
      <c r="AJ33" s="20">
        <v>11</v>
      </c>
      <c r="AK33" s="28">
        <v>5</v>
      </c>
      <c r="AL33" s="29"/>
      <c r="AM33" s="29"/>
      <c r="AN33" s="29"/>
      <c r="AO33" s="28"/>
      <c r="AP33" s="29"/>
      <c r="AQ33" s="29"/>
      <c r="AR33" s="29"/>
      <c r="AS33" s="28"/>
    </row>
    <row r="34" spans="1:45">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845</v>
      </c>
      <c r="L34" s="32" t="s">
        <v>744</v>
      </c>
      <c r="M34" s="28" t="s">
        <v>51</v>
      </c>
      <c r="N34" s="20">
        <v>36.529411764705898</v>
      </c>
      <c r="O34" s="20">
        <v>3.10819877967598</v>
      </c>
      <c r="P34" s="28"/>
      <c r="Q34" s="20">
        <v>32.529411764705898</v>
      </c>
      <c r="R34" s="20">
        <v>2.1176470588235299</v>
      </c>
      <c r="S34" s="28"/>
      <c r="T34" s="20">
        <v>29.3333333333333</v>
      </c>
      <c r="U34" s="20">
        <v>3.5433819375782201</v>
      </c>
      <c r="V34" s="28"/>
      <c r="W34" s="20">
        <v>27.2222222222222</v>
      </c>
      <c r="X34" s="20">
        <v>1.8724777273725199</v>
      </c>
      <c r="Y34" s="20"/>
      <c r="Z34" s="20"/>
      <c r="AA34" s="20"/>
      <c r="AB34" s="20"/>
      <c r="AC34" s="29"/>
      <c r="AD34" s="20"/>
      <c r="AE34" s="20"/>
      <c r="AF34" s="20"/>
      <c r="AG34" s="28"/>
      <c r="AH34" s="20">
        <v>17</v>
      </c>
      <c r="AI34" s="20">
        <v>17</v>
      </c>
      <c r="AJ34" s="20">
        <v>12</v>
      </c>
      <c r="AK34" s="28">
        <v>18</v>
      </c>
      <c r="AL34" s="29"/>
      <c r="AM34" s="29"/>
      <c r="AN34" s="29"/>
      <c r="AO34" s="28"/>
      <c r="AP34" s="29"/>
      <c r="AQ34" s="29"/>
      <c r="AR34" s="29"/>
      <c r="AS34" s="28"/>
    </row>
    <row r="35" spans="1:45">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845</v>
      </c>
      <c r="L35" s="32" t="s">
        <v>744</v>
      </c>
      <c r="M35" s="28" t="s">
        <v>57</v>
      </c>
      <c r="N35" s="20">
        <v>37.25</v>
      </c>
      <c r="O35" s="20">
        <v>1.65</v>
      </c>
      <c r="P35" s="28"/>
      <c r="Q35" s="20">
        <v>45.15</v>
      </c>
      <c r="R35" s="20">
        <v>2.76</v>
      </c>
      <c r="S35" s="28"/>
      <c r="T35" s="20">
        <v>59.57</v>
      </c>
      <c r="U35" s="20">
        <v>3.67</v>
      </c>
      <c r="V35" s="28"/>
      <c r="W35" s="20">
        <v>72.849999999999994</v>
      </c>
      <c r="X35" s="20">
        <v>6.33</v>
      </c>
      <c r="Y35" s="20"/>
      <c r="Z35" s="20">
        <v>35</v>
      </c>
      <c r="AA35" s="20">
        <v>35</v>
      </c>
      <c r="AB35" s="20">
        <v>35</v>
      </c>
      <c r="AC35" s="29">
        <v>35</v>
      </c>
      <c r="AD35" s="20">
        <v>35</v>
      </c>
      <c r="AE35" s="20">
        <v>35</v>
      </c>
      <c r="AF35" s="20">
        <v>35</v>
      </c>
      <c r="AG35" s="28">
        <v>35</v>
      </c>
      <c r="AH35" s="20">
        <v>20</v>
      </c>
      <c r="AI35" s="20">
        <v>20</v>
      </c>
      <c r="AJ35" s="20">
        <v>20</v>
      </c>
      <c r="AK35" s="28">
        <v>20</v>
      </c>
      <c r="AL35" s="29"/>
      <c r="AM35" s="29"/>
      <c r="AN35" s="29"/>
      <c r="AO35" s="28"/>
      <c r="AP35" s="29"/>
      <c r="AQ35" s="29"/>
      <c r="AR35" s="29"/>
      <c r="AS35" s="28"/>
    </row>
    <row r="36" spans="1:45" hidden="1">
      <c r="A36" s="19" t="s">
        <v>58</v>
      </c>
      <c r="B36" s="20" t="s">
        <v>59</v>
      </c>
      <c r="C36" s="20" t="s">
        <v>60</v>
      </c>
      <c r="D36" s="20" t="s">
        <v>22</v>
      </c>
      <c r="E36" s="20" t="s">
        <v>61</v>
      </c>
      <c r="F36" s="20" t="s">
        <v>56</v>
      </c>
      <c r="G36" s="32" t="s">
        <v>610</v>
      </c>
      <c r="H36" s="32" t="s">
        <v>611</v>
      </c>
      <c r="I36" s="32" t="str">
        <f t="shared" si="0"/>
        <v>Drosophila_melanogaster_Drosophila_simulans</v>
      </c>
      <c r="J36" s="32"/>
      <c r="K36" s="32" t="s">
        <v>846</v>
      </c>
      <c r="L36" s="32" t="s">
        <v>744</v>
      </c>
      <c r="M36" s="28" t="s">
        <v>62</v>
      </c>
      <c r="N36" s="20" t="s">
        <v>26</v>
      </c>
      <c r="O36" s="20" t="str">
        <f t="shared" ref="O36:O71" si="2">IFERROR(P36*SQRT(AH36),"NA")</f>
        <v>NA</v>
      </c>
      <c r="P36" s="28" t="s">
        <v>26</v>
      </c>
      <c r="Q36" s="20">
        <v>7651</v>
      </c>
      <c r="R36" s="20"/>
      <c r="S36" s="28">
        <v>118</v>
      </c>
      <c r="T36" s="20" t="s">
        <v>26</v>
      </c>
      <c r="U36" s="20" t="str">
        <f t="shared" ref="U36:U63" si="3">IFERROR(V36*SQRT(AJ36),"NA")</f>
        <v>NA</v>
      </c>
      <c r="V36" s="28" t="s">
        <v>26</v>
      </c>
      <c r="W36" s="20">
        <v>11501</v>
      </c>
      <c r="X36" s="20"/>
      <c r="Y36" s="33">
        <v>130</v>
      </c>
      <c r="Z36" s="20">
        <v>3</v>
      </c>
      <c r="AA36" s="20">
        <v>3</v>
      </c>
      <c r="AB36" s="20">
        <v>20</v>
      </c>
      <c r="AC36" s="29">
        <v>20</v>
      </c>
      <c r="AD36" s="20">
        <v>20</v>
      </c>
      <c r="AE36" s="20">
        <v>20</v>
      </c>
      <c r="AF36" s="20">
        <v>3</v>
      </c>
      <c r="AG36" s="28">
        <v>3</v>
      </c>
      <c r="AH36" s="20"/>
      <c r="AI36" s="20"/>
      <c r="AJ36" s="20"/>
      <c r="AK36" s="28"/>
      <c r="AL36" s="29"/>
      <c r="AM36" s="29"/>
      <c r="AN36" s="29"/>
      <c r="AO36" s="28"/>
      <c r="AP36" s="29">
        <v>1</v>
      </c>
      <c r="AQ36" s="29"/>
      <c r="AR36" s="29">
        <v>1</v>
      </c>
      <c r="AS36" s="28"/>
    </row>
    <row r="37" spans="1:45" hidden="1">
      <c r="A37" s="19" t="s">
        <v>58</v>
      </c>
      <c r="B37" s="20" t="s">
        <v>59</v>
      </c>
      <c r="C37" s="20" t="s">
        <v>60</v>
      </c>
      <c r="D37" s="20" t="s">
        <v>22</v>
      </c>
      <c r="E37" s="20" t="s">
        <v>61</v>
      </c>
      <c r="F37" s="20" t="s">
        <v>56</v>
      </c>
      <c r="G37" s="32" t="s">
        <v>610</v>
      </c>
      <c r="H37" s="32" t="s">
        <v>611</v>
      </c>
      <c r="I37" s="32" t="str">
        <f t="shared" si="0"/>
        <v>Drosophila_melanogaster_Drosophila_simulans</v>
      </c>
      <c r="J37" s="32"/>
      <c r="K37" s="32" t="s">
        <v>846</v>
      </c>
      <c r="L37" s="32" t="s">
        <v>744</v>
      </c>
      <c r="M37" s="28" t="s">
        <v>63</v>
      </c>
      <c r="N37" s="20" t="s">
        <v>26</v>
      </c>
      <c r="O37" s="20" t="str">
        <f t="shared" si="2"/>
        <v>NA</v>
      </c>
      <c r="P37" s="28" t="s">
        <v>26</v>
      </c>
      <c r="Q37" s="20">
        <v>1437</v>
      </c>
      <c r="R37" s="20"/>
      <c r="S37" s="28">
        <v>6</v>
      </c>
      <c r="T37" s="20" t="s">
        <v>26</v>
      </c>
      <c r="U37" s="20" t="str">
        <f t="shared" si="3"/>
        <v>NA</v>
      </c>
      <c r="V37" s="28" t="s">
        <v>26</v>
      </c>
      <c r="W37" s="20">
        <v>1223</v>
      </c>
      <c r="X37" s="20"/>
      <c r="Y37" s="33">
        <v>3</v>
      </c>
      <c r="Z37" s="20">
        <v>3</v>
      </c>
      <c r="AA37" s="20">
        <v>3</v>
      </c>
      <c r="AB37" s="20">
        <v>20</v>
      </c>
      <c r="AC37" s="29">
        <v>20</v>
      </c>
      <c r="AD37" s="20">
        <v>20</v>
      </c>
      <c r="AE37" s="20">
        <v>20</v>
      </c>
      <c r="AF37" s="20">
        <v>3</v>
      </c>
      <c r="AG37" s="28">
        <v>3</v>
      </c>
      <c r="AH37" s="20"/>
      <c r="AI37" s="20"/>
      <c r="AJ37" s="20"/>
      <c r="AK37" s="28"/>
      <c r="AL37" s="29"/>
      <c r="AM37" s="29"/>
      <c r="AN37" s="29"/>
      <c r="AO37" s="28"/>
      <c r="AP37" s="29">
        <v>1</v>
      </c>
      <c r="AQ37" s="29"/>
      <c r="AR37" s="29">
        <v>1</v>
      </c>
      <c r="AS37" s="28"/>
    </row>
    <row r="38" spans="1:45" hidden="1">
      <c r="A38" s="19" t="s">
        <v>58</v>
      </c>
      <c r="B38" s="20" t="s">
        <v>59</v>
      </c>
      <c r="C38" s="20" t="s">
        <v>60</v>
      </c>
      <c r="D38" s="20" t="s">
        <v>22</v>
      </c>
      <c r="E38" s="20" t="s">
        <v>61</v>
      </c>
      <c r="F38" s="20" t="s">
        <v>56</v>
      </c>
      <c r="G38" s="32" t="s">
        <v>610</v>
      </c>
      <c r="H38" s="32" t="s">
        <v>611</v>
      </c>
      <c r="I38" s="32" t="str">
        <f t="shared" si="0"/>
        <v>Drosophila_melanogaster_Drosophila_simulans</v>
      </c>
      <c r="J38" s="32"/>
      <c r="K38" s="32" t="s">
        <v>846</v>
      </c>
      <c r="L38" s="32" t="s">
        <v>744</v>
      </c>
      <c r="M38" s="28" t="s">
        <v>64</v>
      </c>
      <c r="N38" s="20" t="s">
        <v>26</v>
      </c>
      <c r="O38" s="20" t="str">
        <f t="shared" si="2"/>
        <v>NA</v>
      </c>
      <c r="P38" s="28" t="s">
        <v>26</v>
      </c>
      <c r="Q38" s="20">
        <v>5.3250000000000002</v>
      </c>
      <c r="R38" s="20"/>
      <c r="S38" s="28">
        <v>7.9000000000000001E-2</v>
      </c>
      <c r="T38" s="20" t="s">
        <v>26</v>
      </c>
      <c r="U38" s="20" t="str">
        <f t="shared" si="3"/>
        <v>NA</v>
      </c>
      <c r="V38" s="28" t="s">
        <v>26</v>
      </c>
      <c r="W38" s="20">
        <v>9.4030000000000005</v>
      </c>
      <c r="X38" s="20"/>
      <c r="Y38" s="33">
        <v>9.8000000000000004E-2</v>
      </c>
      <c r="Z38" s="20">
        <v>3</v>
      </c>
      <c r="AA38" s="20">
        <v>3</v>
      </c>
      <c r="AB38" s="20">
        <v>20</v>
      </c>
      <c r="AC38" s="29">
        <v>20</v>
      </c>
      <c r="AD38" s="20">
        <v>20</v>
      </c>
      <c r="AE38" s="20">
        <v>20</v>
      </c>
      <c r="AF38" s="20">
        <v>3</v>
      </c>
      <c r="AG38" s="28">
        <v>3</v>
      </c>
      <c r="AH38" s="20"/>
      <c r="AI38" s="20"/>
      <c r="AJ38" s="20"/>
      <c r="AK38" s="28"/>
      <c r="AL38" s="29"/>
      <c r="AM38" s="29"/>
      <c r="AN38" s="29"/>
      <c r="AO38" s="28"/>
      <c r="AP38" s="29">
        <v>1</v>
      </c>
      <c r="AQ38" s="29"/>
      <c r="AR38" s="29">
        <v>1</v>
      </c>
      <c r="AS38" s="28"/>
    </row>
    <row r="39" spans="1:45" hidden="1">
      <c r="A39" s="19" t="s">
        <v>58</v>
      </c>
      <c r="B39" s="20" t="s">
        <v>65</v>
      </c>
      <c r="C39" s="20" t="s">
        <v>60</v>
      </c>
      <c r="D39" s="20" t="s">
        <v>22</v>
      </c>
      <c r="E39" s="20" t="s">
        <v>61</v>
      </c>
      <c r="F39" s="20" t="s">
        <v>56</v>
      </c>
      <c r="G39" s="32" t="s">
        <v>610</v>
      </c>
      <c r="H39" s="32" t="s">
        <v>611</v>
      </c>
      <c r="I39" s="32" t="str">
        <f t="shared" si="0"/>
        <v>Drosophila_melanogaster_Drosophila_simulans</v>
      </c>
      <c r="J39" s="32"/>
      <c r="K39" s="32" t="s">
        <v>846</v>
      </c>
      <c r="L39" s="32" t="s">
        <v>744</v>
      </c>
      <c r="M39" s="28" t="s">
        <v>62</v>
      </c>
      <c r="N39" s="20" t="s">
        <v>26</v>
      </c>
      <c r="O39" s="20" t="str">
        <f t="shared" si="2"/>
        <v>NA</v>
      </c>
      <c r="P39" s="28" t="s">
        <v>26</v>
      </c>
      <c r="Q39" s="20">
        <v>5186</v>
      </c>
      <c r="R39" s="20"/>
      <c r="S39" s="28">
        <v>52</v>
      </c>
      <c r="T39" s="20" t="s">
        <v>26</v>
      </c>
      <c r="U39" s="20" t="str">
        <f t="shared" si="3"/>
        <v>NA</v>
      </c>
      <c r="V39" s="28" t="s">
        <v>26</v>
      </c>
      <c r="W39" s="20">
        <v>11501</v>
      </c>
      <c r="X39" s="20">
        <f t="shared" ref="X39:X63" si="4">IFERROR(Y39*SQRT(AK39),"NA")</f>
        <v>650</v>
      </c>
      <c r="Y39" s="33">
        <v>130</v>
      </c>
      <c r="Z39" s="20">
        <v>3</v>
      </c>
      <c r="AA39" s="20">
        <v>3</v>
      </c>
      <c r="AB39" s="20">
        <v>20</v>
      </c>
      <c r="AC39" s="29">
        <v>20</v>
      </c>
      <c r="AD39" s="20">
        <v>20</v>
      </c>
      <c r="AE39" s="20">
        <v>20</v>
      </c>
      <c r="AF39" s="20">
        <v>3</v>
      </c>
      <c r="AG39" s="28">
        <v>3</v>
      </c>
      <c r="AH39" s="20"/>
      <c r="AI39" s="20">
        <v>30</v>
      </c>
      <c r="AJ39" s="20">
        <v>30</v>
      </c>
      <c r="AK39" s="28">
        <v>25</v>
      </c>
      <c r="AL39" s="29"/>
      <c r="AM39" s="29"/>
      <c r="AN39" s="29"/>
      <c r="AO39" s="28"/>
      <c r="AP39" s="29">
        <v>1</v>
      </c>
      <c r="AQ39" s="29"/>
      <c r="AR39" s="29">
        <v>1</v>
      </c>
      <c r="AS39" s="28"/>
    </row>
    <row r="40" spans="1:45" hidden="1">
      <c r="A40" s="19" t="s">
        <v>58</v>
      </c>
      <c r="B40" s="20" t="s">
        <v>65</v>
      </c>
      <c r="C40" s="20" t="s">
        <v>60</v>
      </c>
      <c r="D40" s="20" t="s">
        <v>22</v>
      </c>
      <c r="E40" s="20" t="s">
        <v>61</v>
      </c>
      <c r="F40" s="20" t="s">
        <v>56</v>
      </c>
      <c r="G40" s="32" t="s">
        <v>610</v>
      </c>
      <c r="H40" s="32" t="s">
        <v>611</v>
      </c>
      <c r="I40" s="32" t="str">
        <f t="shared" si="0"/>
        <v>Drosophila_melanogaster_Drosophila_simulans</v>
      </c>
      <c r="J40" s="32"/>
      <c r="K40" s="32" t="s">
        <v>846</v>
      </c>
      <c r="L40" s="32" t="s">
        <v>744</v>
      </c>
      <c r="M40" s="28" t="s">
        <v>63</v>
      </c>
      <c r="N40" s="20" t="s">
        <v>26</v>
      </c>
      <c r="O40" s="20" t="str">
        <f t="shared" si="2"/>
        <v>NA</v>
      </c>
      <c r="P40" s="28" t="s">
        <v>26</v>
      </c>
      <c r="Q40" s="20">
        <v>1246</v>
      </c>
      <c r="R40" s="20"/>
      <c r="S40" s="28">
        <v>6</v>
      </c>
      <c r="T40" s="20" t="s">
        <v>26</v>
      </c>
      <c r="U40" s="20" t="str">
        <f t="shared" si="3"/>
        <v>NA</v>
      </c>
      <c r="V40" s="28" t="s">
        <v>26</v>
      </c>
      <c r="W40" s="20">
        <v>1223</v>
      </c>
      <c r="X40" s="20">
        <f t="shared" si="4"/>
        <v>15</v>
      </c>
      <c r="Y40" s="33">
        <v>3</v>
      </c>
      <c r="Z40" s="20">
        <v>3</v>
      </c>
      <c r="AA40" s="20">
        <v>3</v>
      </c>
      <c r="AB40" s="20">
        <v>20</v>
      </c>
      <c r="AC40" s="29">
        <v>20</v>
      </c>
      <c r="AD40" s="20">
        <v>20</v>
      </c>
      <c r="AE40" s="20">
        <v>20</v>
      </c>
      <c r="AF40" s="20">
        <v>3</v>
      </c>
      <c r="AG40" s="28">
        <v>3</v>
      </c>
      <c r="AH40" s="20"/>
      <c r="AI40" s="20">
        <v>30</v>
      </c>
      <c r="AJ40" s="20">
        <v>30</v>
      </c>
      <c r="AK40" s="28">
        <v>25</v>
      </c>
      <c r="AL40" s="29"/>
      <c r="AM40" s="29"/>
      <c r="AN40" s="29"/>
      <c r="AO40" s="28"/>
      <c r="AP40" s="29">
        <v>1</v>
      </c>
      <c r="AQ40" s="29"/>
      <c r="AR40" s="29">
        <v>1</v>
      </c>
      <c r="AS40" s="28"/>
    </row>
    <row r="41" spans="1:45" hidden="1">
      <c r="A41" s="19" t="s">
        <v>58</v>
      </c>
      <c r="B41" s="20" t="s">
        <v>65</v>
      </c>
      <c r="C41" s="20" t="s">
        <v>60</v>
      </c>
      <c r="D41" s="20" t="s">
        <v>22</v>
      </c>
      <c r="E41" s="20" t="s">
        <v>61</v>
      </c>
      <c r="F41" s="20" t="s">
        <v>56</v>
      </c>
      <c r="G41" s="32" t="s">
        <v>610</v>
      </c>
      <c r="H41" s="32" t="s">
        <v>611</v>
      </c>
      <c r="I41" s="32" t="str">
        <f t="shared" si="0"/>
        <v>Drosophila_melanogaster_Drosophila_simulans</v>
      </c>
      <c r="J41" s="32"/>
      <c r="K41" s="32" t="s">
        <v>846</v>
      </c>
      <c r="L41" s="32" t="s">
        <v>744</v>
      </c>
      <c r="M41" s="28" t="s">
        <v>64</v>
      </c>
      <c r="N41" s="20" t="s">
        <v>26</v>
      </c>
      <c r="O41" s="20" t="str">
        <f t="shared" si="2"/>
        <v>NA</v>
      </c>
      <c r="P41" s="28" t="s">
        <v>26</v>
      </c>
      <c r="Q41" s="20">
        <v>4.1630000000000003</v>
      </c>
      <c r="R41" s="20"/>
      <c r="S41" s="28">
        <v>5.2999999999999999E-2</v>
      </c>
      <c r="T41" s="20" t="s">
        <v>26</v>
      </c>
      <c r="U41" s="20" t="str">
        <f t="shared" si="3"/>
        <v>NA</v>
      </c>
      <c r="V41" s="28" t="s">
        <v>26</v>
      </c>
      <c r="W41" s="20">
        <v>9.4030000000000005</v>
      </c>
      <c r="X41" s="20">
        <f t="shared" si="4"/>
        <v>0.49</v>
      </c>
      <c r="Y41" s="33">
        <v>9.8000000000000004E-2</v>
      </c>
      <c r="Z41" s="20">
        <v>3</v>
      </c>
      <c r="AA41" s="20">
        <v>3</v>
      </c>
      <c r="AB41" s="20">
        <v>20</v>
      </c>
      <c r="AC41" s="29">
        <v>20</v>
      </c>
      <c r="AD41" s="20">
        <v>20</v>
      </c>
      <c r="AE41" s="20">
        <v>20</v>
      </c>
      <c r="AF41" s="20">
        <v>3</v>
      </c>
      <c r="AG41" s="28">
        <v>3</v>
      </c>
      <c r="AH41" s="20"/>
      <c r="AI41" s="20">
        <v>30</v>
      </c>
      <c r="AJ41" s="20">
        <v>30</v>
      </c>
      <c r="AK41" s="28">
        <v>25</v>
      </c>
      <c r="AL41" s="29"/>
      <c r="AM41" s="29"/>
      <c r="AN41" s="29"/>
      <c r="AO41" s="28"/>
      <c r="AP41" s="29">
        <v>1</v>
      </c>
      <c r="AQ41" s="29"/>
      <c r="AR41" s="29">
        <v>1</v>
      </c>
      <c r="AS41" s="28"/>
    </row>
    <row r="42" spans="1:45" hidden="1">
      <c r="A42" s="19" t="s">
        <v>58</v>
      </c>
      <c r="B42" s="20" t="s">
        <v>66</v>
      </c>
      <c r="C42" s="20" t="s">
        <v>60</v>
      </c>
      <c r="D42" s="20" t="s">
        <v>22</v>
      </c>
      <c r="E42" s="20" t="s">
        <v>61</v>
      </c>
      <c r="F42" s="20" t="s">
        <v>56</v>
      </c>
      <c r="G42" s="32" t="s">
        <v>610</v>
      </c>
      <c r="H42" s="32" t="s">
        <v>611</v>
      </c>
      <c r="I42" s="32" t="str">
        <f t="shared" si="0"/>
        <v>Drosophila_melanogaster_Drosophila_simulans</v>
      </c>
      <c r="J42" s="32"/>
      <c r="K42" s="32" t="s">
        <v>846</v>
      </c>
      <c r="L42" s="32" t="s">
        <v>744</v>
      </c>
      <c r="M42" s="28" t="s">
        <v>62</v>
      </c>
      <c r="N42" s="20" t="s">
        <v>26</v>
      </c>
      <c r="O42" s="20" t="str">
        <f t="shared" si="2"/>
        <v>NA</v>
      </c>
      <c r="P42" s="28" t="s">
        <v>26</v>
      </c>
      <c r="Q42" s="20">
        <v>5053</v>
      </c>
      <c r="R42" s="20"/>
      <c r="S42" s="28">
        <v>83</v>
      </c>
      <c r="T42" s="20" t="s">
        <v>26</v>
      </c>
      <c r="U42" s="20" t="str">
        <f t="shared" si="3"/>
        <v>NA</v>
      </c>
      <c r="V42" s="28" t="s">
        <v>26</v>
      </c>
      <c r="W42" s="20">
        <v>11501</v>
      </c>
      <c r="X42" s="20">
        <f t="shared" si="4"/>
        <v>650</v>
      </c>
      <c r="Y42" s="33">
        <v>130</v>
      </c>
      <c r="Z42" s="20">
        <v>3</v>
      </c>
      <c r="AA42" s="20">
        <v>3</v>
      </c>
      <c r="AB42" s="20">
        <v>20</v>
      </c>
      <c r="AC42" s="29">
        <v>20</v>
      </c>
      <c r="AD42" s="20">
        <v>20</v>
      </c>
      <c r="AE42" s="20">
        <v>20</v>
      </c>
      <c r="AF42" s="20">
        <v>3</v>
      </c>
      <c r="AG42" s="28">
        <v>3</v>
      </c>
      <c r="AH42" s="20"/>
      <c r="AI42" s="20">
        <v>30</v>
      </c>
      <c r="AJ42" s="20">
        <v>30</v>
      </c>
      <c r="AK42" s="28">
        <v>25</v>
      </c>
      <c r="AL42" s="29"/>
      <c r="AM42" s="29"/>
      <c r="AN42" s="29"/>
      <c r="AO42" s="28"/>
      <c r="AP42" s="29">
        <v>1</v>
      </c>
      <c r="AQ42" s="29"/>
      <c r="AR42" s="29">
        <v>1</v>
      </c>
      <c r="AS42" s="28"/>
    </row>
    <row r="43" spans="1:45" hidden="1">
      <c r="A43" s="19" t="s">
        <v>58</v>
      </c>
      <c r="B43" s="20" t="s">
        <v>66</v>
      </c>
      <c r="C43" s="20" t="s">
        <v>60</v>
      </c>
      <c r="D43" s="20" t="s">
        <v>22</v>
      </c>
      <c r="E43" s="20" t="s">
        <v>61</v>
      </c>
      <c r="F43" s="20" t="s">
        <v>56</v>
      </c>
      <c r="G43" s="32" t="s">
        <v>610</v>
      </c>
      <c r="H43" s="32" t="s">
        <v>611</v>
      </c>
      <c r="I43" s="32" t="str">
        <f t="shared" si="0"/>
        <v>Drosophila_melanogaster_Drosophila_simulans</v>
      </c>
      <c r="J43" s="32"/>
      <c r="K43" s="32" t="s">
        <v>846</v>
      </c>
      <c r="L43" s="32" t="s">
        <v>744</v>
      </c>
      <c r="M43" s="28" t="s">
        <v>63</v>
      </c>
      <c r="N43" s="20" t="s">
        <v>26</v>
      </c>
      <c r="O43" s="20" t="str">
        <f t="shared" si="2"/>
        <v>NA</v>
      </c>
      <c r="P43" s="28" t="s">
        <v>26</v>
      </c>
      <c r="Q43" s="20">
        <v>1264</v>
      </c>
      <c r="R43" s="20"/>
      <c r="S43" s="28">
        <v>7</v>
      </c>
      <c r="T43" s="20" t="s">
        <v>26</v>
      </c>
      <c r="U43" s="20" t="str">
        <f t="shared" si="3"/>
        <v>NA</v>
      </c>
      <c r="V43" s="28" t="s">
        <v>26</v>
      </c>
      <c r="W43" s="20">
        <v>1223</v>
      </c>
      <c r="X43" s="20">
        <f t="shared" si="4"/>
        <v>15</v>
      </c>
      <c r="Y43" s="33">
        <v>3</v>
      </c>
      <c r="Z43" s="20">
        <v>3</v>
      </c>
      <c r="AA43" s="20">
        <v>3</v>
      </c>
      <c r="AB43" s="20">
        <v>20</v>
      </c>
      <c r="AC43" s="29">
        <v>20</v>
      </c>
      <c r="AD43" s="20">
        <v>20</v>
      </c>
      <c r="AE43" s="20">
        <v>20</v>
      </c>
      <c r="AF43" s="20">
        <v>3</v>
      </c>
      <c r="AG43" s="28">
        <v>3</v>
      </c>
      <c r="AH43" s="20"/>
      <c r="AI43" s="20">
        <v>30</v>
      </c>
      <c r="AJ43" s="20">
        <v>30</v>
      </c>
      <c r="AK43" s="28">
        <v>25</v>
      </c>
      <c r="AL43" s="29"/>
      <c r="AM43" s="29"/>
      <c r="AN43" s="29"/>
      <c r="AO43" s="28"/>
      <c r="AP43" s="29">
        <v>1</v>
      </c>
      <c r="AQ43" s="29"/>
      <c r="AR43" s="29">
        <v>1</v>
      </c>
      <c r="AS43" s="28"/>
    </row>
    <row r="44" spans="1:45" hidden="1">
      <c r="A44" s="19" t="s">
        <v>58</v>
      </c>
      <c r="B44" s="20" t="s">
        <v>66</v>
      </c>
      <c r="C44" s="20" t="s">
        <v>60</v>
      </c>
      <c r="D44" s="20" t="s">
        <v>22</v>
      </c>
      <c r="E44" s="20" t="s">
        <v>61</v>
      </c>
      <c r="F44" s="20" t="s">
        <v>56</v>
      </c>
      <c r="G44" s="32" t="s">
        <v>610</v>
      </c>
      <c r="H44" s="32" t="s">
        <v>611</v>
      </c>
      <c r="I44" s="32" t="str">
        <f t="shared" si="0"/>
        <v>Drosophila_melanogaster_Drosophila_simulans</v>
      </c>
      <c r="J44" s="32"/>
      <c r="K44" s="32" t="s">
        <v>846</v>
      </c>
      <c r="L44" s="32" t="s">
        <v>744</v>
      </c>
      <c r="M44" s="28" t="s">
        <v>64</v>
      </c>
      <c r="N44" s="20" t="s">
        <v>26</v>
      </c>
      <c r="O44" s="20" t="str">
        <f t="shared" si="2"/>
        <v>NA</v>
      </c>
      <c r="P44" s="28" t="s">
        <v>26</v>
      </c>
      <c r="Q44" s="20">
        <v>3.996</v>
      </c>
      <c r="R44" s="20"/>
      <c r="S44" s="28">
        <v>6.0999999999999999E-2</v>
      </c>
      <c r="T44" s="20" t="s">
        <v>26</v>
      </c>
      <c r="U44" s="20" t="str">
        <f t="shared" si="3"/>
        <v>NA</v>
      </c>
      <c r="V44" s="28" t="s">
        <v>26</v>
      </c>
      <c r="W44" s="20">
        <v>9.4030000000000005</v>
      </c>
      <c r="X44" s="20">
        <f t="shared" si="4"/>
        <v>0.49</v>
      </c>
      <c r="Y44" s="33">
        <v>9.8000000000000004E-2</v>
      </c>
      <c r="Z44" s="20">
        <v>3</v>
      </c>
      <c r="AA44" s="20">
        <v>3</v>
      </c>
      <c r="AB44" s="20">
        <v>20</v>
      </c>
      <c r="AC44" s="29">
        <v>20</v>
      </c>
      <c r="AD44" s="20">
        <v>20</v>
      </c>
      <c r="AE44" s="20">
        <v>20</v>
      </c>
      <c r="AF44" s="20">
        <v>3</v>
      </c>
      <c r="AG44" s="28">
        <v>3</v>
      </c>
      <c r="AH44" s="20"/>
      <c r="AI44" s="20">
        <v>30</v>
      </c>
      <c r="AJ44" s="20">
        <v>30</v>
      </c>
      <c r="AK44" s="28">
        <v>25</v>
      </c>
      <c r="AL44" s="29"/>
      <c r="AM44" s="29"/>
      <c r="AN44" s="29"/>
      <c r="AO44" s="28"/>
      <c r="AP44" s="29">
        <v>1</v>
      </c>
      <c r="AQ44" s="29"/>
      <c r="AR44" s="29">
        <v>1</v>
      </c>
      <c r="AS44" s="28"/>
    </row>
    <row r="45" spans="1:45">
      <c r="A45" s="19" t="s">
        <v>58</v>
      </c>
      <c r="B45" s="20" t="s">
        <v>67</v>
      </c>
      <c r="C45" s="20" t="s">
        <v>60</v>
      </c>
      <c r="D45" s="20" t="s">
        <v>68</v>
      </c>
      <c r="E45" s="20" t="s">
        <v>61</v>
      </c>
      <c r="F45" s="20" t="s">
        <v>56</v>
      </c>
      <c r="G45" s="32" t="s">
        <v>612</v>
      </c>
      <c r="H45" s="32" t="s">
        <v>611</v>
      </c>
      <c r="I45" s="32" t="str">
        <f t="shared" si="0"/>
        <v>Drosophila_mauritiana_Drosophila_simulans</v>
      </c>
      <c r="J45" s="32"/>
      <c r="K45" s="32" t="s">
        <v>845</v>
      </c>
      <c r="L45" s="32" t="s">
        <v>744</v>
      </c>
      <c r="M45" s="28" t="s">
        <v>62</v>
      </c>
      <c r="N45" s="20">
        <v>1442</v>
      </c>
      <c r="O45" s="20">
        <f t="shared" si="2"/>
        <v>202.65734627691145</v>
      </c>
      <c r="P45" s="28">
        <v>37</v>
      </c>
      <c r="Q45" s="20" t="s">
        <v>26</v>
      </c>
      <c r="R45" s="20" t="str">
        <f t="shared" ref="R45:R71" si="5">IFERROR(S45*(SQRT(AI45)),"NA")</f>
        <v>NA</v>
      </c>
      <c r="S45" s="28" t="s">
        <v>26</v>
      </c>
      <c r="T45" s="20">
        <v>5141</v>
      </c>
      <c r="U45" s="20">
        <f t="shared" si="3"/>
        <v>506.66655701753194</v>
      </c>
      <c r="V45" s="28">
        <v>91</v>
      </c>
      <c r="W45" s="20">
        <v>12166</v>
      </c>
      <c r="X45" s="20">
        <f t="shared" si="4"/>
        <v>735</v>
      </c>
      <c r="Y45" s="33">
        <v>147</v>
      </c>
      <c r="Z45" s="20">
        <v>3</v>
      </c>
      <c r="AA45" s="20">
        <v>3</v>
      </c>
      <c r="AB45" s="20">
        <v>20</v>
      </c>
      <c r="AC45" s="29">
        <v>20</v>
      </c>
      <c r="AD45" s="20">
        <v>20</v>
      </c>
      <c r="AE45" s="20">
        <v>20</v>
      </c>
      <c r="AF45" s="20">
        <v>3</v>
      </c>
      <c r="AG45" s="28">
        <v>3</v>
      </c>
      <c r="AH45" s="20">
        <v>30</v>
      </c>
      <c r="AI45" s="20">
        <v>0</v>
      </c>
      <c r="AJ45" s="20">
        <v>31</v>
      </c>
      <c r="AK45" s="28">
        <v>25</v>
      </c>
      <c r="AL45" s="29"/>
      <c r="AM45" s="29"/>
      <c r="AN45" s="29"/>
      <c r="AO45" s="28"/>
      <c r="AP45" s="20"/>
      <c r="AQ45" s="20"/>
      <c r="AR45" s="20"/>
      <c r="AS45" s="28"/>
    </row>
    <row r="46" spans="1:45">
      <c r="A46" s="19" t="s">
        <v>58</v>
      </c>
      <c r="B46" s="20" t="s">
        <v>67</v>
      </c>
      <c r="C46" s="20" t="s">
        <v>60</v>
      </c>
      <c r="D46" s="20" t="s">
        <v>68</v>
      </c>
      <c r="E46" s="20" t="s">
        <v>61</v>
      </c>
      <c r="F46" s="20" t="s">
        <v>56</v>
      </c>
      <c r="G46" s="32" t="s">
        <v>612</v>
      </c>
      <c r="H46" s="32" t="s">
        <v>611</v>
      </c>
      <c r="I46" s="32" t="str">
        <f t="shared" si="0"/>
        <v>Drosophila_mauritiana_Drosophila_simulans</v>
      </c>
      <c r="J46" s="32"/>
      <c r="K46" s="32" t="s">
        <v>845</v>
      </c>
      <c r="L46" s="32" t="s">
        <v>744</v>
      </c>
      <c r="M46" s="28" t="s">
        <v>63</v>
      </c>
      <c r="N46" s="20">
        <v>462</v>
      </c>
      <c r="O46" s="20">
        <f t="shared" si="2"/>
        <v>10.954451150103322</v>
      </c>
      <c r="P46" s="28">
        <v>2</v>
      </c>
      <c r="Q46" s="20" t="s">
        <v>26</v>
      </c>
      <c r="R46" s="20" t="str">
        <f t="shared" si="5"/>
        <v>NA</v>
      </c>
      <c r="S46" s="28" t="s">
        <v>26</v>
      </c>
      <c r="T46" s="20">
        <v>487</v>
      </c>
      <c r="U46" s="20">
        <f t="shared" si="3"/>
        <v>11.135528725660043</v>
      </c>
      <c r="V46" s="28">
        <v>2</v>
      </c>
      <c r="W46" s="20">
        <v>477</v>
      </c>
      <c r="X46" s="20">
        <f t="shared" si="4"/>
        <v>10</v>
      </c>
      <c r="Y46" s="33">
        <v>2</v>
      </c>
      <c r="Z46" s="20">
        <v>3</v>
      </c>
      <c r="AA46" s="20">
        <v>3</v>
      </c>
      <c r="AB46" s="20">
        <v>20</v>
      </c>
      <c r="AC46" s="29">
        <v>20</v>
      </c>
      <c r="AD46" s="20">
        <v>20</v>
      </c>
      <c r="AE46" s="20">
        <v>20</v>
      </c>
      <c r="AF46" s="20">
        <v>3</v>
      </c>
      <c r="AG46" s="28">
        <v>3</v>
      </c>
      <c r="AH46" s="20">
        <v>30</v>
      </c>
      <c r="AI46" s="20">
        <v>0</v>
      </c>
      <c r="AJ46" s="20">
        <v>31</v>
      </c>
      <c r="AK46" s="28">
        <v>25</v>
      </c>
      <c r="AL46" s="29"/>
      <c r="AM46" s="29"/>
      <c r="AN46" s="29"/>
      <c r="AO46" s="28"/>
      <c r="AP46" s="20"/>
      <c r="AQ46" s="20"/>
      <c r="AR46" s="20"/>
      <c r="AS46" s="28"/>
    </row>
    <row r="47" spans="1:45">
      <c r="A47" s="19" t="s">
        <v>58</v>
      </c>
      <c r="B47" s="20" t="s">
        <v>67</v>
      </c>
      <c r="C47" s="20" t="s">
        <v>60</v>
      </c>
      <c r="D47" s="20" t="s">
        <v>68</v>
      </c>
      <c r="E47" s="20" t="s">
        <v>61</v>
      </c>
      <c r="F47" s="20" t="s">
        <v>56</v>
      </c>
      <c r="G47" s="32" t="s">
        <v>612</v>
      </c>
      <c r="H47" s="32" t="s">
        <v>611</v>
      </c>
      <c r="I47" s="32" t="str">
        <f t="shared" si="0"/>
        <v>Drosophila_mauritiana_Drosophila_simulans</v>
      </c>
      <c r="J47" s="32"/>
      <c r="K47" s="32" t="s">
        <v>845</v>
      </c>
      <c r="L47" s="32" t="s">
        <v>744</v>
      </c>
      <c r="M47" s="28" t="s">
        <v>64</v>
      </c>
      <c r="N47" s="20">
        <v>3.12</v>
      </c>
      <c r="O47" s="20">
        <f t="shared" si="2"/>
        <v>0.4381780460041329</v>
      </c>
      <c r="P47" s="28">
        <v>0.08</v>
      </c>
      <c r="Q47" s="20" t="s">
        <v>26</v>
      </c>
      <c r="R47" s="20" t="str">
        <f t="shared" si="5"/>
        <v>NA</v>
      </c>
      <c r="S47" s="28" t="s">
        <v>26</v>
      </c>
      <c r="T47" s="20">
        <v>10.58</v>
      </c>
      <c r="U47" s="20">
        <f t="shared" si="3"/>
        <v>2.0600728142471079</v>
      </c>
      <c r="V47" s="28">
        <v>0.37</v>
      </c>
      <c r="W47" s="20">
        <v>25.49</v>
      </c>
      <c r="X47" s="20">
        <f t="shared" si="4"/>
        <v>1.5</v>
      </c>
      <c r="Y47" s="33">
        <v>0.3</v>
      </c>
      <c r="Z47" s="20">
        <v>3</v>
      </c>
      <c r="AA47" s="20">
        <v>3</v>
      </c>
      <c r="AB47" s="20">
        <v>20</v>
      </c>
      <c r="AC47" s="29">
        <v>20</v>
      </c>
      <c r="AD47" s="20">
        <v>20</v>
      </c>
      <c r="AE47" s="20">
        <v>20</v>
      </c>
      <c r="AF47" s="20">
        <v>3</v>
      </c>
      <c r="AG47" s="28">
        <v>3</v>
      </c>
      <c r="AH47" s="20">
        <v>30</v>
      </c>
      <c r="AI47" s="20">
        <v>0</v>
      </c>
      <c r="AJ47" s="20">
        <v>31</v>
      </c>
      <c r="AK47" s="28">
        <v>25</v>
      </c>
      <c r="AL47" s="29"/>
      <c r="AM47" s="29"/>
      <c r="AN47" s="29"/>
      <c r="AO47" s="28"/>
      <c r="AP47" s="20"/>
      <c r="AQ47" s="20"/>
      <c r="AR47" s="20"/>
      <c r="AS47" s="28"/>
    </row>
    <row r="48" spans="1:45">
      <c r="A48" s="19" t="s">
        <v>58</v>
      </c>
      <c r="B48" s="20" t="s">
        <v>693</v>
      </c>
      <c r="C48" s="20" t="s">
        <v>60</v>
      </c>
      <c r="D48" s="20" t="s">
        <v>68</v>
      </c>
      <c r="E48" s="20" t="s">
        <v>61</v>
      </c>
      <c r="F48" s="20" t="s">
        <v>56</v>
      </c>
      <c r="G48" s="32" t="s">
        <v>612</v>
      </c>
      <c r="H48" s="32" t="s">
        <v>611</v>
      </c>
      <c r="I48" s="32" t="str">
        <f t="shared" si="0"/>
        <v>Drosophila_mauritiana_Drosophila_simulans</v>
      </c>
      <c r="J48" s="32"/>
      <c r="K48" s="32" t="s">
        <v>845</v>
      </c>
      <c r="L48" s="32" t="s">
        <v>744</v>
      </c>
      <c r="M48" s="28" t="s">
        <v>62</v>
      </c>
      <c r="N48" s="20">
        <v>1442</v>
      </c>
      <c r="O48" s="20">
        <f t="shared" si="2"/>
        <v>202.65734627691145</v>
      </c>
      <c r="P48" s="28">
        <v>37</v>
      </c>
      <c r="Q48" s="20">
        <v>5139</v>
      </c>
      <c r="R48" s="20">
        <f t="shared" si="5"/>
        <v>471.04139945444285</v>
      </c>
      <c r="S48" s="28">
        <v>86</v>
      </c>
      <c r="T48" s="20">
        <v>5400</v>
      </c>
      <c r="U48" s="20">
        <f t="shared" si="3"/>
        <v>651.78984343114769</v>
      </c>
      <c r="V48" s="28">
        <v>119</v>
      </c>
      <c r="W48" s="20">
        <v>12050</v>
      </c>
      <c r="X48" s="20">
        <f t="shared" si="4"/>
        <v>1007.8095058095057</v>
      </c>
      <c r="Y48" s="33">
        <v>184</v>
      </c>
      <c r="Z48" s="20">
        <v>3</v>
      </c>
      <c r="AA48" s="20">
        <v>3</v>
      </c>
      <c r="AB48" s="20">
        <v>20</v>
      </c>
      <c r="AC48" s="29">
        <v>20</v>
      </c>
      <c r="AD48" s="20">
        <v>20</v>
      </c>
      <c r="AE48" s="20">
        <v>20</v>
      </c>
      <c r="AF48" s="20">
        <v>3</v>
      </c>
      <c r="AG48" s="28">
        <v>3</v>
      </c>
      <c r="AH48" s="20">
        <v>30</v>
      </c>
      <c r="AI48" s="20">
        <v>30</v>
      </c>
      <c r="AJ48" s="20">
        <v>30</v>
      </c>
      <c r="AK48" s="28">
        <v>30</v>
      </c>
      <c r="AL48" s="29"/>
      <c r="AM48" s="29"/>
      <c r="AN48" s="29"/>
      <c r="AO48" s="28"/>
      <c r="AP48" s="29"/>
      <c r="AQ48" s="29"/>
      <c r="AR48" s="29"/>
      <c r="AS48" s="28"/>
    </row>
    <row r="49" spans="1:45">
      <c r="A49" s="19" t="s">
        <v>58</v>
      </c>
      <c r="B49" s="20" t="s">
        <v>693</v>
      </c>
      <c r="C49" s="20" t="s">
        <v>60</v>
      </c>
      <c r="D49" s="20" t="s">
        <v>68</v>
      </c>
      <c r="E49" s="20" t="s">
        <v>61</v>
      </c>
      <c r="F49" s="20" t="s">
        <v>56</v>
      </c>
      <c r="G49" s="32" t="s">
        <v>612</v>
      </c>
      <c r="H49" s="32" t="s">
        <v>611</v>
      </c>
      <c r="I49" s="32" t="str">
        <f t="shared" si="0"/>
        <v>Drosophila_mauritiana_Drosophila_simulans</v>
      </c>
      <c r="J49" s="32"/>
      <c r="K49" s="32" t="s">
        <v>845</v>
      </c>
      <c r="L49" s="32" t="s">
        <v>744</v>
      </c>
      <c r="M49" s="28" t="s">
        <v>63</v>
      </c>
      <c r="N49" s="20">
        <v>462</v>
      </c>
      <c r="O49" s="20">
        <f t="shared" si="2"/>
        <v>10.954451150103322</v>
      </c>
      <c r="P49" s="28">
        <v>2</v>
      </c>
      <c r="Q49" s="20">
        <v>497</v>
      </c>
      <c r="R49" s="20">
        <f t="shared" si="5"/>
        <v>10.954451150103322</v>
      </c>
      <c r="S49" s="28">
        <v>2</v>
      </c>
      <c r="T49" s="20">
        <v>487</v>
      </c>
      <c r="U49" s="20">
        <f t="shared" si="3"/>
        <v>10.954451150103322</v>
      </c>
      <c r="V49" s="28">
        <v>2</v>
      </c>
      <c r="W49" s="20">
        <v>1263</v>
      </c>
      <c r="X49" s="20">
        <f t="shared" si="4"/>
        <v>27.386127875258307</v>
      </c>
      <c r="Y49" s="33">
        <v>5</v>
      </c>
      <c r="Z49" s="20">
        <v>3</v>
      </c>
      <c r="AA49" s="20">
        <v>3</v>
      </c>
      <c r="AB49" s="20">
        <v>20</v>
      </c>
      <c r="AC49" s="29">
        <v>20</v>
      </c>
      <c r="AD49" s="20">
        <v>20</v>
      </c>
      <c r="AE49" s="20">
        <v>20</v>
      </c>
      <c r="AF49" s="20">
        <v>3</v>
      </c>
      <c r="AG49" s="28">
        <v>3</v>
      </c>
      <c r="AH49" s="20">
        <v>30</v>
      </c>
      <c r="AI49" s="20">
        <v>30</v>
      </c>
      <c r="AJ49" s="20">
        <v>30</v>
      </c>
      <c r="AK49" s="28">
        <v>30</v>
      </c>
      <c r="AL49" s="29"/>
      <c r="AM49" s="29"/>
      <c r="AN49" s="29"/>
      <c r="AO49" s="28"/>
      <c r="AP49" s="29"/>
      <c r="AQ49" s="29"/>
      <c r="AR49" s="29"/>
      <c r="AS49" s="28"/>
    </row>
    <row r="50" spans="1:45">
      <c r="A50" s="19" t="s">
        <v>58</v>
      </c>
      <c r="B50" s="20" t="s">
        <v>693</v>
      </c>
      <c r="C50" s="20" t="s">
        <v>60</v>
      </c>
      <c r="D50" s="20" t="s">
        <v>68</v>
      </c>
      <c r="E50" s="20" t="s">
        <v>61</v>
      </c>
      <c r="F50" s="20" t="s">
        <v>56</v>
      </c>
      <c r="G50" s="32" t="s">
        <v>612</v>
      </c>
      <c r="H50" s="32" t="s">
        <v>611</v>
      </c>
      <c r="I50" s="32" t="str">
        <f t="shared" si="0"/>
        <v>Drosophila_mauritiana_Drosophila_simulans</v>
      </c>
      <c r="J50" s="32"/>
      <c r="K50" s="32" t="s">
        <v>845</v>
      </c>
      <c r="L50" s="32" t="s">
        <v>744</v>
      </c>
      <c r="M50" s="28" t="s">
        <v>64</v>
      </c>
      <c r="N50" s="20">
        <v>3.12</v>
      </c>
      <c r="O50" s="20">
        <f t="shared" si="2"/>
        <v>0.4381780460041329</v>
      </c>
      <c r="P50" s="28">
        <v>0.08</v>
      </c>
      <c r="Q50" s="20">
        <v>10.35</v>
      </c>
      <c r="R50" s="20">
        <f t="shared" si="5"/>
        <v>0.98590060350929898</v>
      </c>
      <c r="S50" s="28">
        <v>0.18</v>
      </c>
      <c r="T50" s="20">
        <v>11.09</v>
      </c>
      <c r="U50" s="20">
        <f t="shared" si="3"/>
        <v>1.2597618822618821</v>
      </c>
      <c r="V50" s="28">
        <v>0.23</v>
      </c>
      <c r="W50" s="20">
        <v>9.5380000000000003</v>
      </c>
      <c r="X50" s="20">
        <f t="shared" si="4"/>
        <v>0.75585712935712934</v>
      </c>
      <c r="Y50" s="33">
        <v>0.13800000000000001</v>
      </c>
      <c r="Z50" s="20">
        <v>3</v>
      </c>
      <c r="AA50" s="20">
        <v>3</v>
      </c>
      <c r="AB50" s="20">
        <v>20</v>
      </c>
      <c r="AC50" s="29">
        <v>20</v>
      </c>
      <c r="AD50" s="20">
        <v>20</v>
      </c>
      <c r="AE50" s="20">
        <v>20</v>
      </c>
      <c r="AF50" s="20">
        <v>3</v>
      </c>
      <c r="AG50" s="28">
        <v>3</v>
      </c>
      <c r="AH50" s="20">
        <v>30</v>
      </c>
      <c r="AI50" s="20">
        <v>30</v>
      </c>
      <c r="AJ50" s="20">
        <v>30</v>
      </c>
      <c r="AK50" s="28">
        <v>30</v>
      </c>
      <c r="AL50" s="29"/>
      <c r="AM50" s="29"/>
      <c r="AN50" s="29"/>
      <c r="AO50" s="28"/>
      <c r="AP50" s="29"/>
      <c r="AQ50" s="29"/>
      <c r="AR50" s="29"/>
      <c r="AS50" s="28"/>
    </row>
    <row r="51" spans="1:45"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845</v>
      </c>
      <c r="L51" s="32" t="s">
        <v>744</v>
      </c>
      <c r="M51" s="28" t="s">
        <v>74</v>
      </c>
      <c r="N51" s="20">
        <v>14.31</v>
      </c>
      <c r="O51" s="20">
        <f t="shared" si="2"/>
        <v>1.131370849898476</v>
      </c>
      <c r="P51" s="28">
        <v>0.08</v>
      </c>
      <c r="Q51" s="20">
        <v>12.33</v>
      </c>
      <c r="R51" s="20">
        <f t="shared" si="5"/>
        <v>1.014889156509222</v>
      </c>
      <c r="S51" s="28">
        <v>0.1</v>
      </c>
      <c r="T51" s="20">
        <v>12.1</v>
      </c>
      <c r="U51" s="20">
        <f t="shared" si="3"/>
        <v>0.98994949366116669</v>
      </c>
      <c r="V51" s="28">
        <v>7.0000000000000007E-2</v>
      </c>
      <c r="W51" s="20">
        <v>9.86</v>
      </c>
      <c r="X51" s="20">
        <f t="shared" si="4"/>
        <v>0.84852813742385702</v>
      </c>
      <c r="Y51" s="33">
        <v>0.06</v>
      </c>
      <c r="Z51" s="20" t="s">
        <v>26</v>
      </c>
      <c r="AA51" s="20" t="s">
        <v>26</v>
      </c>
      <c r="AB51" s="20" t="s">
        <v>26</v>
      </c>
      <c r="AC51" s="29" t="s">
        <v>26</v>
      </c>
      <c r="AD51" s="20" t="s">
        <v>26</v>
      </c>
      <c r="AE51" s="20" t="s">
        <v>26</v>
      </c>
      <c r="AF51" s="20" t="s">
        <v>26</v>
      </c>
      <c r="AG51" s="28" t="s">
        <v>26</v>
      </c>
      <c r="AH51" s="20">
        <v>200</v>
      </c>
      <c r="AI51" s="20">
        <v>103</v>
      </c>
      <c r="AJ51" s="20">
        <v>200</v>
      </c>
      <c r="AK51" s="28">
        <v>200</v>
      </c>
      <c r="AL51" s="29"/>
      <c r="AM51" s="29"/>
      <c r="AN51" s="29"/>
      <c r="AO51" s="28"/>
      <c r="AP51" s="29"/>
      <c r="AQ51" s="29"/>
      <c r="AR51" s="29"/>
      <c r="AS51" s="28"/>
    </row>
    <row r="52" spans="1:45">
      <c r="A52" s="19" t="s">
        <v>75</v>
      </c>
      <c r="B52" s="20" t="s">
        <v>76</v>
      </c>
      <c r="C52" s="20" t="s">
        <v>77</v>
      </c>
      <c r="D52" s="20" t="s">
        <v>22</v>
      </c>
      <c r="E52" s="20" t="s">
        <v>78</v>
      </c>
      <c r="F52" s="20" t="s">
        <v>56</v>
      </c>
      <c r="G52" s="32" t="s">
        <v>613</v>
      </c>
      <c r="H52" s="32" t="s">
        <v>611</v>
      </c>
      <c r="I52" s="32" t="str">
        <f t="shared" si="0"/>
        <v>Drosophila_sechellia_Drosophila_simulans</v>
      </c>
      <c r="J52" s="32"/>
      <c r="K52" s="32" t="s">
        <v>845</v>
      </c>
      <c r="L52" s="32" t="s">
        <v>744</v>
      </c>
      <c r="M52" s="28" t="s">
        <v>79</v>
      </c>
      <c r="N52" s="20">
        <v>176</v>
      </c>
      <c r="O52" s="20">
        <f t="shared" si="2"/>
        <v>44.547727214752491</v>
      </c>
      <c r="P52" s="33">
        <v>10.5</v>
      </c>
      <c r="Q52" s="20" t="s">
        <v>26</v>
      </c>
      <c r="R52" s="20" t="str">
        <f t="shared" si="5"/>
        <v>NA</v>
      </c>
      <c r="S52" s="28" t="s">
        <v>26</v>
      </c>
      <c r="T52" s="20">
        <v>142</v>
      </c>
      <c r="U52" s="20">
        <f t="shared" si="3"/>
        <v>36.910973977937772</v>
      </c>
      <c r="V52" s="28">
        <v>8.6999999999999993</v>
      </c>
      <c r="W52" s="20">
        <v>15.7</v>
      </c>
      <c r="X52" s="20">
        <f t="shared" si="4"/>
        <v>2.6153393661244042</v>
      </c>
      <c r="Y52" s="28">
        <v>0.6</v>
      </c>
      <c r="Z52" s="20"/>
      <c r="AA52" s="20"/>
      <c r="AB52" s="20" t="s">
        <v>26</v>
      </c>
      <c r="AC52" s="20" t="s">
        <v>26</v>
      </c>
      <c r="AD52" s="20">
        <v>8</v>
      </c>
      <c r="AE52" s="20">
        <v>8</v>
      </c>
      <c r="AF52" s="20"/>
      <c r="AG52" s="28"/>
      <c r="AH52" s="20">
        <v>18</v>
      </c>
      <c r="AI52" s="20" t="s">
        <v>26</v>
      </c>
      <c r="AJ52" s="20">
        <v>18</v>
      </c>
      <c r="AK52" s="28">
        <v>19</v>
      </c>
      <c r="AL52" s="29"/>
      <c r="AM52" s="29"/>
      <c r="AN52" s="29"/>
      <c r="AO52" s="28"/>
      <c r="AP52" s="29"/>
      <c r="AQ52" s="29"/>
      <c r="AR52" s="29"/>
      <c r="AS52" s="28"/>
    </row>
    <row r="53" spans="1:45">
      <c r="A53" s="19" t="s">
        <v>75</v>
      </c>
      <c r="B53" s="20" t="s">
        <v>76</v>
      </c>
      <c r="C53" s="20" t="s">
        <v>77</v>
      </c>
      <c r="D53" s="20" t="s">
        <v>22</v>
      </c>
      <c r="E53" s="20" t="s">
        <v>78</v>
      </c>
      <c r="F53" s="20" t="s">
        <v>56</v>
      </c>
      <c r="G53" s="32" t="s">
        <v>613</v>
      </c>
      <c r="H53" s="32" t="s">
        <v>611</v>
      </c>
      <c r="I53" s="32" t="str">
        <f t="shared" si="0"/>
        <v>Drosophila_sechellia_Drosophila_simulans</v>
      </c>
      <c r="J53" s="32"/>
      <c r="K53" s="32" t="s">
        <v>845</v>
      </c>
      <c r="L53" s="32" t="s">
        <v>744</v>
      </c>
      <c r="M53" s="28" t="s">
        <v>80</v>
      </c>
      <c r="N53" s="20">
        <v>49.3</v>
      </c>
      <c r="O53" s="20">
        <f t="shared" si="2"/>
        <v>12.303657992645926</v>
      </c>
      <c r="P53" s="33">
        <v>2.9</v>
      </c>
      <c r="Q53" s="20" t="s">
        <v>26</v>
      </c>
      <c r="R53" s="20" t="str">
        <f t="shared" si="5"/>
        <v>NA</v>
      </c>
      <c r="S53" s="28" t="s">
        <v>26</v>
      </c>
      <c r="T53" s="20">
        <v>393.9</v>
      </c>
      <c r="U53" s="20">
        <f t="shared" si="3"/>
        <v>97.580735803743551</v>
      </c>
      <c r="V53" s="28">
        <v>23</v>
      </c>
      <c r="W53" s="20">
        <v>335.2</v>
      </c>
      <c r="X53" s="20">
        <f t="shared" si="4"/>
        <v>61.024585209569437</v>
      </c>
      <c r="Y53" s="28">
        <v>14</v>
      </c>
      <c r="Z53" s="20"/>
      <c r="AA53" s="20"/>
      <c r="AB53" s="20" t="s">
        <v>26</v>
      </c>
      <c r="AC53" s="20" t="s">
        <v>26</v>
      </c>
      <c r="AD53" s="20">
        <v>8</v>
      </c>
      <c r="AE53" s="20">
        <v>8</v>
      </c>
      <c r="AF53" s="20"/>
      <c r="AG53" s="28"/>
      <c r="AH53" s="20">
        <v>18</v>
      </c>
      <c r="AI53" s="20" t="s">
        <v>26</v>
      </c>
      <c r="AJ53" s="20">
        <v>18</v>
      </c>
      <c r="AK53" s="28">
        <v>19</v>
      </c>
      <c r="AL53" s="29"/>
      <c r="AM53" s="29"/>
      <c r="AN53" s="29"/>
      <c r="AO53" s="28"/>
      <c r="AP53" s="29"/>
      <c r="AQ53" s="29"/>
      <c r="AR53" s="29"/>
      <c r="AS53" s="28"/>
    </row>
    <row r="54" spans="1:45">
      <c r="A54" s="19" t="s">
        <v>75</v>
      </c>
      <c r="B54" s="20" t="s">
        <v>76</v>
      </c>
      <c r="C54" s="20" t="s">
        <v>77</v>
      </c>
      <c r="D54" s="20" t="s">
        <v>22</v>
      </c>
      <c r="E54" s="20" t="s">
        <v>78</v>
      </c>
      <c r="F54" s="20" t="s">
        <v>56</v>
      </c>
      <c r="G54" s="32" t="s">
        <v>613</v>
      </c>
      <c r="H54" s="32" t="s">
        <v>611</v>
      </c>
      <c r="I54" s="32" t="str">
        <f t="shared" si="0"/>
        <v>Drosophila_sechellia_Drosophila_simulans</v>
      </c>
      <c r="J54" s="32"/>
      <c r="K54" s="32" t="s">
        <v>845</v>
      </c>
      <c r="L54" s="32" t="s">
        <v>744</v>
      </c>
      <c r="M54" s="28" t="s">
        <v>81</v>
      </c>
      <c r="N54" s="20">
        <v>0.77900000000000003</v>
      </c>
      <c r="O54" s="20">
        <f t="shared" si="2"/>
        <v>1.6970562748477139E-2</v>
      </c>
      <c r="P54" s="33">
        <v>4.0000000000000001E-3</v>
      </c>
      <c r="Q54" s="20" t="s">
        <v>26</v>
      </c>
      <c r="R54" s="20" t="str">
        <f t="shared" si="5"/>
        <v>NA</v>
      </c>
      <c r="S54" s="28" t="s">
        <v>26</v>
      </c>
      <c r="T54" s="20">
        <v>0.26400000000000001</v>
      </c>
      <c r="U54" s="20">
        <f t="shared" si="3"/>
        <v>1.6970562748477139E-2</v>
      </c>
      <c r="V54" s="28">
        <v>4.0000000000000001E-3</v>
      </c>
      <c r="W54" s="20">
        <v>4.9000000000000002E-2</v>
      </c>
      <c r="X54" s="20">
        <f t="shared" si="4"/>
        <v>3.0512292604784719E-2</v>
      </c>
      <c r="Y54" s="28">
        <v>7.0000000000000001E-3</v>
      </c>
      <c r="Z54" s="20"/>
      <c r="AA54" s="20"/>
      <c r="AB54" s="20" t="s">
        <v>26</v>
      </c>
      <c r="AC54" s="20" t="s">
        <v>26</v>
      </c>
      <c r="AD54" s="20">
        <v>8</v>
      </c>
      <c r="AE54" s="20">
        <v>8</v>
      </c>
      <c r="AF54" s="20"/>
      <c r="AG54" s="28"/>
      <c r="AH54" s="20">
        <v>18</v>
      </c>
      <c r="AI54" s="20" t="s">
        <v>26</v>
      </c>
      <c r="AJ54" s="20">
        <v>18</v>
      </c>
      <c r="AK54" s="28">
        <v>19</v>
      </c>
      <c r="AL54" s="29"/>
      <c r="AM54" s="29"/>
      <c r="AN54" s="29"/>
      <c r="AO54" s="28"/>
      <c r="AP54" s="29"/>
      <c r="AQ54" s="29"/>
      <c r="AR54" s="29"/>
      <c r="AS54" s="28"/>
    </row>
    <row r="55" spans="1:45">
      <c r="A55" s="19" t="s">
        <v>75</v>
      </c>
      <c r="B55" s="20" t="s">
        <v>82</v>
      </c>
      <c r="C55" s="20" t="s">
        <v>77</v>
      </c>
      <c r="D55" s="20" t="s">
        <v>22</v>
      </c>
      <c r="E55" s="20" t="s">
        <v>78</v>
      </c>
      <c r="F55" s="20" t="s">
        <v>56</v>
      </c>
      <c r="G55" s="32" t="s">
        <v>613</v>
      </c>
      <c r="H55" s="32" t="s">
        <v>611</v>
      </c>
      <c r="I55" s="32" t="str">
        <f t="shared" si="0"/>
        <v>Drosophila_sechellia_Drosophila_simulans</v>
      </c>
      <c r="J55" s="32"/>
      <c r="K55" s="32" t="s">
        <v>845</v>
      </c>
      <c r="L55" s="32" t="s">
        <v>744</v>
      </c>
      <c r="M55" s="28" t="s">
        <v>79</v>
      </c>
      <c r="N55" s="20">
        <v>176</v>
      </c>
      <c r="O55" s="20">
        <f t="shared" si="2"/>
        <v>44.547727214752491</v>
      </c>
      <c r="P55" s="33">
        <v>10.5</v>
      </c>
      <c r="Q55" s="20" t="s">
        <v>26</v>
      </c>
      <c r="R55" s="20" t="str">
        <f t="shared" si="5"/>
        <v>NA</v>
      </c>
      <c r="S55" s="28" t="s">
        <v>26</v>
      </c>
      <c r="T55" s="20">
        <v>142.69999999999999</v>
      </c>
      <c r="U55" s="20">
        <f t="shared" si="3"/>
        <v>11.132385189167683</v>
      </c>
      <c r="V55" s="28">
        <v>2.7</v>
      </c>
      <c r="W55" s="20">
        <v>17.899999999999999</v>
      </c>
      <c r="X55" s="20">
        <f t="shared" si="4"/>
        <v>6.1846584384264904</v>
      </c>
      <c r="Y55" s="28">
        <v>1.5</v>
      </c>
      <c r="Z55" s="20"/>
      <c r="AA55" s="20"/>
      <c r="AB55" s="20" t="s">
        <v>26</v>
      </c>
      <c r="AC55" s="20" t="s">
        <v>26</v>
      </c>
      <c r="AD55" s="20">
        <v>8</v>
      </c>
      <c r="AE55" s="20">
        <v>8</v>
      </c>
      <c r="AF55" s="20"/>
      <c r="AG55" s="28"/>
      <c r="AH55" s="20">
        <v>18</v>
      </c>
      <c r="AI55" s="20" t="s">
        <v>26</v>
      </c>
      <c r="AJ55" s="20">
        <v>17</v>
      </c>
      <c r="AK55" s="28">
        <v>17</v>
      </c>
      <c r="AL55" s="29"/>
      <c r="AM55" s="29"/>
      <c r="AN55" s="29"/>
      <c r="AO55" s="28"/>
      <c r="AP55" s="29"/>
      <c r="AQ55" s="29"/>
      <c r="AR55" s="29"/>
      <c r="AS55" s="28"/>
    </row>
    <row r="56" spans="1:45">
      <c r="A56" s="19" t="s">
        <v>75</v>
      </c>
      <c r="B56" s="20" t="s">
        <v>82</v>
      </c>
      <c r="C56" s="20" t="s">
        <v>77</v>
      </c>
      <c r="D56" s="20" t="s">
        <v>22</v>
      </c>
      <c r="E56" s="20" t="s">
        <v>78</v>
      </c>
      <c r="F56" s="20" t="s">
        <v>56</v>
      </c>
      <c r="G56" s="32" t="s">
        <v>613</v>
      </c>
      <c r="H56" s="32" t="s">
        <v>611</v>
      </c>
      <c r="I56" s="32" t="str">
        <f t="shared" si="0"/>
        <v>Drosophila_sechellia_Drosophila_simulans</v>
      </c>
      <c r="J56" s="32"/>
      <c r="K56" s="32" t="s">
        <v>845</v>
      </c>
      <c r="L56" s="32" t="s">
        <v>744</v>
      </c>
      <c r="M56" s="28" t="s">
        <v>80</v>
      </c>
      <c r="N56" s="20">
        <v>49.3</v>
      </c>
      <c r="O56" s="20">
        <f t="shared" si="2"/>
        <v>12.303657992645926</v>
      </c>
      <c r="P56" s="33">
        <v>2.9</v>
      </c>
      <c r="Q56" s="20" t="s">
        <v>26</v>
      </c>
      <c r="R56" s="20" t="str">
        <f t="shared" si="5"/>
        <v>NA</v>
      </c>
      <c r="S56" s="28" t="s">
        <v>26</v>
      </c>
      <c r="T56" s="20">
        <v>459</v>
      </c>
      <c r="U56" s="20">
        <f t="shared" si="3"/>
        <v>53.600373133029585</v>
      </c>
      <c r="V56" s="28">
        <v>13</v>
      </c>
      <c r="W56" s="20">
        <v>424.2</v>
      </c>
      <c r="X56" s="20">
        <f t="shared" si="4"/>
        <v>78.339006886735547</v>
      </c>
      <c r="Y56" s="28">
        <v>19</v>
      </c>
      <c r="Z56" s="20"/>
      <c r="AA56" s="20"/>
      <c r="AB56" s="20" t="s">
        <v>26</v>
      </c>
      <c r="AC56" s="20" t="s">
        <v>26</v>
      </c>
      <c r="AD56" s="20">
        <v>8</v>
      </c>
      <c r="AE56" s="20">
        <v>8</v>
      </c>
      <c r="AF56" s="20"/>
      <c r="AG56" s="28"/>
      <c r="AH56" s="20">
        <v>18</v>
      </c>
      <c r="AI56" s="20" t="s">
        <v>26</v>
      </c>
      <c r="AJ56" s="20">
        <v>17</v>
      </c>
      <c r="AK56" s="28">
        <v>17</v>
      </c>
      <c r="AL56" s="29"/>
      <c r="AM56" s="29"/>
      <c r="AN56" s="29"/>
      <c r="AO56" s="28"/>
      <c r="AP56" s="29"/>
      <c r="AQ56" s="29"/>
      <c r="AR56" s="29"/>
      <c r="AS56" s="28"/>
    </row>
    <row r="57" spans="1:45">
      <c r="A57" s="19" t="s">
        <v>75</v>
      </c>
      <c r="B57" s="20" t="s">
        <v>82</v>
      </c>
      <c r="C57" s="20" t="s">
        <v>77</v>
      </c>
      <c r="D57" s="20" t="s">
        <v>22</v>
      </c>
      <c r="E57" s="20" t="s">
        <v>78</v>
      </c>
      <c r="F57" s="20" t="s">
        <v>56</v>
      </c>
      <c r="G57" s="32" t="s">
        <v>613</v>
      </c>
      <c r="H57" s="32" t="s">
        <v>611</v>
      </c>
      <c r="I57" s="32" t="str">
        <f t="shared" si="0"/>
        <v>Drosophila_sechellia_Drosophila_simulans</v>
      </c>
      <c r="J57" s="32"/>
      <c r="K57" s="32" t="s">
        <v>845</v>
      </c>
      <c r="L57" s="32" t="s">
        <v>744</v>
      </c>
      <c r="M57" s="28" t="s">
        <v>81</v>
      </c>
      <c r="N57" s="20">
        <v>0.77900000000000003</v>
      </c>
      <c r="O57" s="20">
        <f t="shared" si="2"/>
        <v>1.6970562748477139E-2</v>
      </c>
      <c r="P57" s="33">
        <v>4.0000000000000001E-3</v>
      </c>
      <c r="Q57" s="20" t="s">
        <v>26</v>
      </c>
      <c r="R57" s="20" t="str">
        <f t="shared" si="5"/>
        <v>NA</v>
      </c>
      <c r="S57" s="28" t="s">
        <v>26</v>
      </c>
      <c r="T57" s="20">
        <v>0.23799999999999999</v>
      </c>
      <c r="U57" s="20">
        <f t="shared" si="3"/>
        <v>1.6492422502470641E-2</v>
      </c>
      <c r="V57" s="28">
        <v>4.0000000000000001E-3</v>
      </c>
      <c r="W57" s="20">
        <v>0.04</v>
      </c>
      <c r="X57" s="20">
        <f t="shared" si="4"/>
        <v>1.2369316876852983E-2</v>
      </c>
      <c r="Y57" s="28">
        <v>3.0000000000000001E-3</v>
      </c>
      <c r="Z57" s="20"/>
      <c r="AA57" s="20"/>
      <c r="AB57" s="20" t="s">
        <v>26</v>
      </c>
      <c r="AC57" s="20" t="s">
        <v>26</v>
      </c>
      <c r="AD57" s="20">
        <v>8</v>
      </c>
      <c r="AE57" s="20">
        <v>8</v>
      </c>
      <c r="AF57" s="20"/>
      <c r="AG57" s="28"/>
      <c r="AH57" s="20">
        <v>18</v>
      </c>
      <c r="AI57" s="20" t="s">
        <v>26</v>
      </c>
      <c r="AJ57" s="20">
        <v>17</v>
      </c>
      <c r="AK57" s="28">
        <v>17</v>
      </c>
      <c r="AL57" s="29"/>
      <c r="AM57" s="29"/>
      <c r="AN57" s="29"/>
      <c r="AO57" s="28"/>
      <c r="AP57" s="29"/>
      <c r="AQ57" s="29"/>
      <c r="AR57" s="29"/>
      <c r="AS57" s="28"/>
    </row>
    <row r="58" spans="1:45">
      <c r="A58" s="19" t="s">
        <v>75</v>
      </c>
      <c r="B58" s="20" t="s">
        <v>83</v>
      </c>
      <c r="C58" s="20" t="s">
        <v>77</v>
      </c>
      <c r="D58" s="20" t="s">
        <v>22</v>
      </c>
      <c r="E58" s="20" t="s">
        <v>78</v>
      </c>
      <c r="F58" s="20" t="s">
        <v>56</v>
      </c>
      <c r="G58" s="32" t="s">
        <v>613</v>
      </c>
      <c r="H58" s="32" t="s">
        <v>611</v>
      </c>
      <c r="I58" s="32" t="str">
        <f t="shared" si="0"/>
        <v>Drosophila_sechellia_Drosophila_simulans</v>
      </c>
      <c r="J58" s="32"/>
      <c r="K58" s="32" t="s">
        <v>845</v>
      </c>
      <c r="L58" s="32" t="s">
        <v>744</v>
      </c>
      <c r="M58" s="28" t="s">
        <v>79</v>
      </c>
      <c r="N58" s="20">
        <v>176</v>
      </c>
      <c r="O58" s="20">
        <f t="shared" si="2"/>
        <v>44.547727214752491</v>
      </c>
      <c r="P58" s="33">
        <v>10.5</v>
      </c>
      <c r="Q58" s="20" t="s">
        <v>26</v>
      </c>
      <c r="R58" s="20" t="str">
        <f t="shared" si="5"/>
        <v>NA</v>
      </c>
      <c r="S58" s="28" t="s">
        <v>26</v>
      </c>
      <c r="T58" s="20">
        <v>142.80000000000001</v>
      </c>
      <c r="U58" s="20">
        <f t="shared" si="3"/>
        <v>35</v>
      </c>
      <c r="V58" s="28">
        <v>7</v>
      </c>
      <c r="W58" s="20">
        <v>26.9</v>
      </c>
      <c r="X58" s="20">
        <f t="shared" si="4"/>
        <v>10.069756700139285</v>
      </c>
      <c r="Y58" s="28">
        <v>2.6</v>
      </c>
      <c r="Z58" s="20"/>
      <c r="AA58" s="20"/>
      <c r="AB58" s="20" t="s">
        <v>26</v>
      </c>
      <c r="AC58" s="20" t="s">
        <v>26</v>
      </c>
      <c r="AD58" s="20">
        <v>8</v>
      </c>
      <c r="AE58" s="20">
        <v>8</v>
      </c>
      <c r="AF58" s="20"/>
      <c r="AG58" s="28"/>
      <c r="AH58" s="20">
        <v>18</v>
      </c>
      <c r="AI58" s="20" t="s">
        <v>26</v>
      </c>
      <c r="AJ58" s="20">
        <v>25</v>
      </c>
      <c r="AK58" s="28">
        <v>15</v>
      </c>
      <c r="AL58" s="29"/>
      <c r="AM58" s="29"/>
      <c r="AN58" s="29"/>
      <c r="AO58" s="28"/>
      <c r="AP58" s="29"/>
      <c r="AQ58" s="29"/>
      <c r="AR58" s="29"/>
      <c r="AS58" s="28"/>
    </row>
    <row r="59" spans="1:45">
      <c r="A59" s="19" t="s">
        <v>75</v>
      </c>
      <c r="B59" s="20" t="s">
        <v>83</v>
      </c>
      <c r="C59" s="20" t="s">
        <v>77</v>
      </c>
      <c r="D59" s="20" t="s">
        <v>22</v>
      </c>
      <c r="E59" s="20" t="s">
        <v>78</v>
      </c>
      <c r="F59" s="20" t="s">
        <v>56</v>
      </c>
      <c r="G59" s="32" t="s">
        <v>613</v>
      </c>
      <c r="H59" s="32" t="s">
        <v>611</v>
      </c>
      <c r="I59" s="32" t="str">
        <f t="shared" si="0"/>
        <v>Drosophila_sechellia_Drosophila_simulans</v>
      </c>
      <c r="J59" s="32"/>
      <c r="K59" s="32" t="s">
        <v>845</v>
      </c>
      <c r="L59" s="32" t="s">
        <v>744</v>
      </c>
      <c r="M59" s="28" t="s">
        <v>80</v>
      </c>
      <c r="N59" s="20">
        <v>49.3</v>
      </c>
      <c r="O59" s="20">
        <f t="shared" si="2"/>
        <v>12.303657992645926</v>
      </c>
      <c r="P59" s="33">
        <v>2.9</v>
      </c>
      <c r="Q59" s="20" t="s">
        <v>26</v>
      </c>
      <c r="R59" s="20" t="str">
        <f t="shared" si="5"/>
        <v>NA</v>
      </c>
      <c r="S59" s="28" t="s">
        <v>26</v>
      </c>
      <c r="T59" s="20">
        <v>385.2</v>
      </c>
      <c r="U59" s="20">
        <f t="shared" si="3"/>
        <v>67.5</v>
      </c>
      <c r="V59" s="28">
        <v>13.5</v>
      </c>
      <c r="W59" s="20">
        <v>541.9</v>
      </c>
      <c r="X59" s="20">
        <f t="shared" si="4"/>
        <v>199.07134399506123</v>
      </c>
      <c r="Y59" s="28">
        <v>51.4</v>
      </c>
      <c r="Z59" s="20"/>
      <c r="AA59" s="20"/>
      <c r="AB59" s="20" t="s">
        <v>26</v>
      </c>
      <c r="AC59" s="20" t="s">
        <v>26</v>
      </c>
      <c r="AD59" s="20">
        <v>8</v>
      </c>
      <c r="AE59" s="20">
        <v>8</v>
      </c>
      <c r="AF59" s="20"/>
      <c r="AG59" s="28"/>
      <c r="AH59" s="20">
        <v>18</v>
      </c>
      <c r="AI59" s="20" t="s">
        <v>26</v>
      </c>
      <c r="AJ59" s="20">
        <v>25</v>
      </c>
      <c r="AK59" s="28">
        <v>15</v>
      </c>
      <c r="AL59" s="29"/>
      <c r="AM59" s="29"/>
      <c r="AN59" s="29"/>
      <c r="AO59" s="28"/>
      <c r="AP59" s="29"/>
      <c r="AQ59" s="29"/>
      <c r="AR59" s="29"/>
      <c r="AS59" s="28"/>
    </row>
    <row r="60" spans="1:45">
      <c r="A60" s="19" t="s">
        <v>75</v>
      </c>
      <c r="B60" s="20" t="s">
        <v>83</v>
      </c>
      <c r="C60" s="20" t="s">
        <v>77</v>
      </c>
      <c r="D60" s="20" t="s">
        <v>22</v>
      </c>
      <c r="E60" s="20" t="s">
        <v>78</v>
      </c>
      <c r="F60" s="20" t="s">
        <v>56</v>
      </c>
      <c r="G60" s="32" t="s">
        <v>613</v>
      </c>
      <c r="H60" s="32" t="s">
        <v>611</v>
      </c>
      <c r="I60" s="32" t="str">
        <f t="shared" si="0"/>
        <v>Drosophila_sechellia_Drosophila_simulans</v>
      </c>
      <c r="J60" s="32"/>
      <c r="K60" s="32" t="s">
        <v>845</v>
      </c>
      <c r="L60" s="32" t="s">
        <v>744</v>
      </c>
      <c r="M60" s="28" t="s">
        <v>81</v>
      </c>
      <c r="N60" s="20">
        <v>0.77900000000000003</v>
      </c>
      <c r="O60" s="20">
        <f t="shared" si="2"/>
        <v>1.6970562748477139E-2</v>
      </c>
      <c r="P60" s="33">
        <v>4.0000000000000001E-3</v>
      </c>
      <c r="Q60" s="20" t="s">
        <v>26</v>
      </c>
      <c r="R60" s="20" t="str">
        <f t="shared" si="5"/>
        <v>NA</v>
      </c>
      <c r="S60" s="28" t="s">
        <v>26</v>
      </c>
      <c r="T60" s="20">
        <v>0.26900000000000002</v>
      </c>
      <c r="U60" s="20">
        <f t="shared" si="3"/>
        <v>3.5000000000000003E-2</v>
      </c>
      <c r="V60" s="28">
        <v>7.0000000000000001E-3</v>
      </c>
      <c r="W60" s="20">
        <v>4.8000000000000001E-2</v>
      </c>
      <c r="X60" s="20">
        <f t="shared" si="4"/>
        <v>3.4856850115866753E-3</v>
      </c>
      <c r="Y60" s="28">
        <v>8.9999999999999998E-4</v>
      </c>
      <c r="Z60" s="20"/>
      <c r="AA60" s="20"/>
      <c r="AB60" s="20" t="s">
        <v>26</v>
      </c>
      <c r="AC60" s="20" t="s">
        <v>26</v>
      </c>
      <c r="AD60" s="20">
        <v>8</v>
      </c>
      <c r="AE60" s="20">
        <v>8</v>
      </c>
      <c r="AF60" s="20"/>
      <c r="AG60" s="28"/>
      <c r="AH60" s="20">
        <v>18</v>
      </c>
      <c r="AI60" s="20" t="s">
        <v>26</v>
      </c>
      <c r="AJ60" s="20">
        <v>25</v>
      </c>
      <c r="AK60" s="28">
        <v>15</v>
      </c>
      <c r="AL60" s="29"/>
      <c r="AM60" s="29"/>
      <c r="AN60" s="29"/>
      <c r="AO60" s="28"/>
      <c r="AP60" s="29"/>
      <c r="AQ60" s="29"/>
      <c r="AR60" s="29"/>
      <c r="AS60" s="28"/>
    </row>
    <row r="61" spans="1:45">
      <c r="A61" s="19" t="s">
        <v>75</v>
      </c>
      <c r="B61" s="20" t="s">
        <v>84</v>
      </c>
      <c r="C61" s="20" t="s">
        <v>77</v>
      </c>
      <c r="D61" s="20" t="s">
        <v>22</v>
      </c>
      <c r="E61" s="20" t="s">
        <v>78</v>
      </c>
      <c r="F61" s="20" t="s">
        <v>56</v>
      </c>
      <c r="G61" s="32" t="s">
        <v>613</v>
      </c>
      <c r="H61" s="32" t="s">
        <v>611</v>
      </c>
      <c r="I61" s="32" t="str">
        <f t="shared" si="0"/>
        <v>Drosophila_sechellia_Drosophila_simulans</v>
      </c>
      <c r="J61" s="32"/>
      <c r="K61" s="32" t="s">
        <v>845</v>
      </c>
      <c r="L61" s="32" t="s">
        <v>744</v>
      </c>
      <c r="M61" s="28" t="s">
        <v>79</v>
      </c>
      <c r="N61" s="20">
        <v>176</v>
      </c>
      <c r="O61" s="20">
        <f t="shared" si="2"/>
        <v>44.547727214752491</v>
      </c>
      <c r="P61" s="33">
        <v>10.5</v>
      </c>
      <c r="Q61" s="20" t="s">
        <v>26</v>
      </c>
      <c r="R61" s="20" t="str">
        <f t="shared" si="5"/>
        <v>NA</v>
      </c>
      <c r="S61" s="28" t="s">
        <v>26</v>
      </c>
      <c r="T61" s="20">
        <v>184.2</v>
      </c>
      <c r="U61" s="20">
        <f t="shared" si="3"/>
        <v>50</v>
      </c>
      <c r="V61" s="28">
        <v>10</v>
      </c>
      <c r="W61" s="20">
        <v>25</v>
      </c>
      <c r="X61" s="20">
        <f t="shared" si="4"/>
        <v>5.4221766846903838</v>
      </c>
      <c r="Y61" s="28">
        <v>1.4</v>
      </c>
      <c r="Z61" s="20"/>
      <c r="AA61" s="20"/>
      <c r="AB61" s="20" t="s">
        <v>26</v>
      </c>
      <c r="AC61" s="20" t="s">
        <v>26</v>
      </c>
      <c r="AD61" s="20">
        <v>8</v>
      </c>
      <c r="AE61" s="20">
        <v>8</v>
      </c>
      <c r="AF61" s="20"/>
      <c r="AG61" s="28"/>
      <c r="AH61" s="20">
        <v>18</v>
      </c>
      <c r="AI61" s="20" t="s">
        <v>26</v>
      </c>
      <c r="AJ61" s="20">
        <v>25</v>
      </c>
      <c r="AK61" s="28">
        <v>15</v>
      </c>
      <c r="AL61" s="29"/>
      <c r="AM61" s="29"/>
      <c r="AN61" s="29"/>
      <c r="AO61" s="28"/>
      <c r="AP61" s="29"/>
      <c r="AQ61" s="29"/>
      <c r="AR61" s="29"/>
      <c r="AS61" s="28"/>
    </row>
    <row r="62" spans="1:45">
      <c r="A62" s="19" t="s">
        <v>75</v>
      </c>
      <c r="B62" s="20" t="s">
        <v>84</v>
      </c>
      <c r="C62" s="20" t="s">
        <v>77</v>
      </c>
      <c r="D62" s="20" t="s">
        <v>22</v>
      </c>
      <c r="E62" s="20" t="s">
        <v>78</v>
      </c>
      <c r="F62" s="20" t="s">
        <v>56</v>
      </c>
      <c r="G62" s="32" t="s">
        <v>613</v>
      </c>
      <c r="H62" s="32" t="s">
        <v>611</v>
      </c>
      <c r="I62" s="32" t="str">
        <f t="shared" si="0"/>
        <v>Drosophila_sechellia_Drosophila_simulans</v>
      </c>
      <c r="J62" s="32"/>
      <c r="K62" s="32" t="s">
        <v>845</v>
      </c>
      <c r="L62" s="32" t="s">
        <v>744</v>
      </c>
      <c r="M62" s="28" t="s">
        <v>80</v>
      </c>
      <c r="N62" s="20">
        <v>49.3</v>
      </c>
      <c r="O62" s="20">
        <f t="shared" si="2"/>
        <v>12.303657992645926</v>
      </c>
      <c r="P62" s="33">
        <v>2.9</v>
      </c>
      <c r="Q62" s="20" t="s">
        <v>26</v>
      </c>
      <c r="R62" s="20" t="str">
        <f t="shared" si="5"/>
        <v>NA</v>
      </c>
      <c r="S62" s="28" t="s">
        <v>26</v>
      </c>
      <c r="T62" s="20">
        <v>381.7</v>
      </c>
      <c r="U62" s="20">
        <f t="shared" si="3"/>
        <v>73</v>
      </c>
      <c r="V62" s="28">
        <v>14.6</v>
      </c>
      <c r="W62" s="20">
        <v>612.6</v>
      </c>
      <c r="X62" s="20">
        <f t="shared" si="4"/>
        <v>115.41490371698103</v>
      </c>
      <c r="Y62" s="28">
        <v>29.8</v>
      </c>
      <c r="Z62" s="20"/>
      <c r="AA62" s="20"/>
      <c r="AB62" s="20" t="s">
        <v>26</v>
      </c>
      <c r="AC62" s="20" t="s">
        <v>26</v>
      </c>
      <c r="AD62" s="20">
        <v>8</v>
      </c>
      <c r="AE62" s="20">
        <v>8</v>
      </c>
      <c r="AF62" s="20"/>
      <c r="AG62" s="28"/>
      <c r="AH62" s="20">
        <v>18</v>
      </c>
      <c r="AI62" s="20" t="s">
        <v>26</v>
      </c>
      <c r="AJ62" s="20">
        <v>25</v>
      </c>
      <c r="AK62" s="28">
        <v>15</v>
      </c>
      <c r="AL62" s="29"/>
      <c r="AM62" s="29"/>
      <c r="AN62" s="29"/>
      <c r="AO62" s="28"/>
      <c r="AP62" s="29"/>
      <c r="AQ62" s="29"/>
      <c r="AR62" s="29"/>
      <c r="AS62" s="28"/>
    </row>
    <row r="63" spans="1:45">
      <c r="A63" s="19" t="s">
        <v>75</v>
      </c>
      <c r="B63" s="20" t="s">
        <v>84</v>
      </c>
      <c r="C63" s="20" t="s">
        <v>77</v>
      </c>
      <c r="D63" s="20" t="s">
        <v>22</v>
      </c>
      <c r="E63" s="20" t="s">
        <v>78</v>
      </c>
      <c r="F63" s="20" t="s">
        <v>56</v>
      </c>
      <c r="G63" s="32" t="s">
        <v>613</v>
      </c>
      <c r="H63" s="32" t="s">
        <v>611</v>
      </c>
      <c r="I63" s="32" t="str">
        <f t="shared" si="0"/>
        <v>Drosophila_sechellia_Drosophila_simulans</v>
      </c>
      <c r="J63" s="32"/>
      <c r="K63" s="32" t="s">
        <v>845</v>
      </c>
      <c r="L63" s="32" t="s">
        <v>744</v>
      </c>
      <c r="M63" s="28" t="s">
        <v>81</v>
      </c>
      <c r="N63" s="20">
        <v>0.77900000000000003</v>
      </c>
      <c r="O63" s="20">
        <f t="shared" si="2"/>
        <v>1.6970562748477139E-2</v>
      </c>
      <c r="P63" s="33">
        <v>4.0000000000000001E-3</v>
      </c>
      <c r="Q63" s="20" t="s">
        <v>26</v>
      </c>
      <c r="R63" s="20" t="str">
        <f t="shared" si="5"/>
        <v>NA</v>
      </c>
      <c r="S63" s="28" t="s">
        <v>26</v>
      </c>
      <c r="T63" s="20">
        <v>0.32200000000000001</v>
      </c>
      <c r="U63" s="20">
        <f t="shared" si="3"/>
        <v>0.04</v>
      </c>
      <c r="V63" s="28">
        <v>8.0000000000000002E-3</v>
      </c>
      <c r="W63" s="20">
        <v>3.9E-2</v>
      </c>
      <c r="X63" s="20">
        <f t="shared" si="4"/>
        <v>2.32379000772445E-3</v>
      </c>
      <c r="Y63" s="28">
        <v>5.9999999999999995E-4</v>
      </c>
      <c r="Z63" s="20"/>
      <c r="AA63" s="20"/>
      <c r="AB63" s="20" t="s">
        <v>26</v>
      </c>
      <c r="AC63" s="20" t="s">
        <v>26</v>
      </c>
      <c r="AD63" s="20">
        <v>8</v>
      </c>
      <c r="AE63" s="20">
        <v>8</v>
      </c>
      <c r="AF63" s="20"/>
      <c r="AG63" s="28"/>
      <c r="AH63" s="20">
        <v>18</v>
      </c>
      <c r="AI63" s="20" t="s">
        <v>26</v>
      </c>
      <c r="AJ63" s="20">
        <v>25</v>
      </c>
      <c r="AK63" s="28">
        <v>15</v>
      </c>
      <c r="AL63" s="29"/>
      <c r="AM63" s="29"/>
      <c r="AN63" s="29"/>
      <c r="AO63" s="28"/>
      <c r="AP63" s="29"/>
      <c r="AQ63" s="29"/>
      <c r="AR63" s="29"/>
      <c r="AS63" s="28"/>
    </row>
    <row r="64" spans="1:45" hidden="1">
      <c r="A64" s="19" t="s">
        <v>85</v>
      </c>
      <c r="B64" s="20" t="s">
        <v>86</v>
      </c>
      <c r="C64" s="20" t="s">
        <v>87</v>
      </c>
      <c r="D64" s="20" t="s">
        <v>88</v>
      </c>
      <c r="E64" s="20" t="s">
        <v>89</v>
      </c>
      <c r="F64" s="20" t="s">
        <v>56</v>
      </c>
      <c r="G64" s="32" t="s">
        <v>613</v>
      </c>
      <c r="H64" s="32" t="s">
        <v>611</v>
      </c>
      <c r="I64" s="32" t="str">
        <f t="shared" si="0"/>
        <v>Drosophila_sechellia_Drosophila_simulans</v>
      </c>
      <c r="J64" s="32"/>
      <c r="K64" s="32" t="s">
        <v>846</v>
      </c>
      <c r="L64" s="32" t="s">
        <v>744</v>
      </c>
      <c r="M64" s="28" t="s">
        <v>62</v>
      </c>
      <c r="N64" s="20" t="s">
        <v>26</v>
      </c>
      <c r="O64" s="20" t="str">
        <f t="shared" si="2"/>
        <v>NA</v>
      </c>
      <c r="P64" s="28" t="s">
        <v>26</v>
      </c>
      <c r="Q64" s="20" t="s">
        <v>26</v>
      </c>
      <c r="R64" s="20" t="str">
        <f t="shared" si="5"/>
        <v>NA</v>
      </c>
      <c r="S64" s="28" t="s">
        <v>26</v>
      </c>
      <c r="T64" s="20"/>
      <c r="U64" s="20"/>
      <c r="V64" s="28" t="s">
        <v>763</v>
      </c>
      <c r="W64" s="20"/>
      <c r="X64" s="20"/>
      <c r="Y64" s="28" t="s">
        <v>763</v>
      </c>
      <c r="Z64" s="20"/>
      <c r="AA64" s="20"/>
      <c r="AB64" s="20" t="s">
        <v>26</v>
      </c>
      <c r="AC64" s="20" t="s">
        <v>26</v>
      </c>
      <c r="AD64" s="20"/>
      <c r="AE64" s="20"/>
      <c r="AF64" s="20"/>
      <c r="AG64" s="28"/>
      <c r="AH64" s="20"/>
      <c r="AI64" s="20" t="s">
        <v>26</v>
      </c>
      <c r="AJ64" s="20">
        <v>36</v>
      </c>
      <c r="AK64" s="28">
        <v>36</v>
      </c>
      <c r="AL64" s="29"/>
      <c r="AM64" s="29"/>
      <c r="AN64" s="29"/>
      <c r="AO64" s="28"/>
      <c r="AP64" s="29"/>
      <c r="AQ64" s="29"/>
      <c r="AR64" s="29"/>
      <c r="AS64" s="28"/>
    </row>
    <row r="65" spans="1:45" hidden="1">
      <c r="A65" s="19" t="s">
        <v>85</v>
      </c>
      <c r="B65" s="20" t="s">
        <v>86</v>
      </c>
      <c r="C65" s="20" t="s">
        <v>87</v>
      </c>
      <c r="D65" s="20" t="s">
        <v>88</v>
      </c>
      <c r="E65" s="20" t="s">
        <v>89</v>
      </c>
      <c r="F65" s="20" t="s">
        <v>56</v>
      </c>
      <c r="G65" s="32" t="s">
        <v>613</v>
      </c>
      <c r="H65" s="32" t="s">
        <v>611</v>
      </c>
      <c r="I65" s="32" t="str">
        <f t="shared" si="0"/>
        <v>Drosophila_sechellia_Drosophila_simulans</v>
      </c>
      <c r="J65" s="32"/>
      <c r="K65" s="32" t="s">
        <v>846</v>
      </c>
      <c r="L65" s="32" t="s">
        <v>744</v>
      </c>
      <c r="M65" s="28" t="s">
        <v>63</v>
      </c>
      <c r="N65" s="20" t="s">
        <v>26</v>
      </c>
      <c r="O65" s="20" t="str">
        <f t="shared" si="2"/>
        <v>NA</v>
      </c>
      <c r="P65" s="28" t="s">
        <v>26</v>
      </c>
      <c r="Q65" s="20" t="s">
        <v>26</v>
      </c>
      <c r="R65" s="20" t="str">
        <f t="shared" si="5"/>
        <v>NA</v>
      </c>
      <c r="S65" s="28" t="s">
        <v>26</v>
      </c>
      <c r="T65" s="20"/>
      <c r="U65" s="20"/>
      <c r="V65" s="28" t="s">
        <v>763</v>
      </c>
      <c r="W65" s="20"/>
      <c r="X65" s="20"/>
      <c r="Y65" s="28" t="s">
        <v>763</v>
      </c>
      <c r="Z65" s="20"/>
      <c r="AA65" s="20"/>
      <c r="AB65" s="20" t="s">
        <v>26</v>
      </c>
      <c r="AC65" s="20" t="s">
        <v>26</v>
      </c>
      <c r="AD65" s="20"/>
      <c r="AE65" s="20"/>
      <c r="AF65" s="20"/>
      <c r="AG65" s="28"/>
      <c r="AH65" s="20"/>
      <c r="AI65" s="20" t="s">
        <v>26</v>
      </c>
      <c r="AJ65" s="20">
        <v>36</v>
      </c>
      <c r="AK65" s="28">
        <v>36</v>
      </c>
      <c r="AL65" s="29"/>
      <c r="AM65" s="29"/>
      <c r="AN65" s="29"/>
      <c r="AO65" s="28"/>
      <c r="AP65" s="29"/>
      <c r="AQ65" s="29"/>
      <c r="AR65" s="29"/>
      <c r="AS65" s="28"/>
    </row>
    <row r="66" spans="1:45" hidden="1">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846</v>
      </c>
      <c r="L66" s="32" t="s">
        <v>744</v>
      </c>
      <c r="M66" s="28" t="s">
        <v>64</v>
      </c>
      <c r="N66" s="20" t="s">
        <v>26</v>
      </c>
      <c r="O66" s="20" t="str">
        <f t="shared" si="2"/>
        <v>NA</v>
      </c>
      <c r="P66" s="28" t="s">
        <v>26</v>
      </c>
      <c r="Q66" s="20" t="s">
        <v>26</v>
      </c>
      <c r="R66" s="20" t="str">
        <f t="shared" si="5"/>
        <v>NA</v>
      </c>
      <c r="S66" s="28" t="s">
        <v>26</v>
      </c>
      <c r="T66" s="20"/>
      <c r="U66" s="20"/>
      <c r="V66" s="28" t="s">
        <v>763</v>
      </c>
      <c r="W66" s="20"/>
      <c r="X66" s="20"/>
      <c r="Y66" s="28" t="s">
        <v>763</v>
      </c>
      <c r="Z66" s="20"/>
      <c r="AA66" s="20"/>
      <c r="AB66" s="20" t="s">
        <v>26</v>
      </c>
      <c r="AC66" s="20" t="s">
        <v>26</v>
      </c>
      <c r="AD66" s="20"/>
      <c r="AE66" s="20"/>
      <c r="AF66" s="20"/>
      <c r="AG66" s="28"/>
      <c r="AH66" s="20"/>
      <c r="AI66" s="20" t="s">
        <v>26</v>
      </c>
      <c r="AJ66" s="20">
        <v>36</v>
      </c>
      <c r="AK66" s="28">
        <v>36</v>
      </c>
      <c r="AL66" s="29"/>
      <c r="AM66" s="29"/>
      <c r="AN66" s="29"/>
      <c r="AO66" s="28"/>
      <c r="AP66" s="29"/>
      <c r="AQ66" s="29"/>
      <c r="AR66" s="29"/>
      <c r="AS66" s="28"/>
    </row>
    <row r="67" spans="1:45" hidden="1">
      <c r="A67" s="19" t="s">
        <v>85</v>
      </c>
      <c r="B67" s="20" t="s">
        <v>90</v>
      </c>
      <c r="C67" s="20" t="s">
        <v>87</v>
      </c>
      <c r="D67" s="20" t="s">
        <v>88</v>
      </c>
      <c r="E67" s="20" t="s">
        <v>89</v>
      </c>
      <c r="F67" s="20" t="s">
        <v>56</v>
      </c>
      <c r="G67" s="32" t="s">
        <v>613</v>
      </c>
      <c r="H67" s="32" t="s">
        <v>611</v>
      </c>
      <c r="I67" s="32" t="str">
        <f t="shared" si="6"/>
        <v>Drosophila_sechellia_Drosophila_simulans</v>
      </c>
      <c r="J67" s="32"/>
      <c r="K67" s="32" t="s">
        <v>846</v>
      </c>
      <c r="L67" s="32" t="s">
        <v>744</v>
      </c>
      <c r="M67" s="28" t="s">
        <v>62</v>
      </c>
      <c r="N67" s="20" t="s">
        <v>26</v>
      </c>
      <c r="O67" s="20" t="str">
        <f t="shared" si="2"/>
        <v>NA</v>
      </c>
      <c r="P67" s="28" t="s">
        <v>26</v>
      </c>
      <c r="Q67" s="20" t="s">
        <v>26</v>
      </c>
      <c r="R67" s="20" t="str">
        <f t="shared" si="5"/>
        <v>NA</v>
      </c>
      <c r="S67" s="28" t="s">
        <v>26</v>
      </c>
      <c r="T67" s="20"/>
      <c r="U67" s="20"/>
      <c r="V67" s="28" t="s">
        <v>763</v>
      </c>
      <c r="W67" s="20"/>
      <c r="X67" s="20"/>
      <c r="Y67" s="28" t="s">
        <v>763</v>
      </c>
      <c r="Z67" s="20"/>
      <c r="AA67" s="20"/>
      <c r="AB67" s="20" t="s">
        <v>26</v>
      </c>
      <c r="AC67" s="20" t="s">
        <v>26</v>
      </c>
      <c r="AD67" s="20"/>
      <c r="AE67" s="20"/>
      <c r="AF67" s="20"/>
      <c r="AG67" s="28"/>
      <c r="AH67" s="20"/>
      <c r="AI67" s="20" t="s">
        <v>26</v>
      </c>
      <c r="AJ67" s="20">
        <v>36</v>
      </c>
      <c r="AK67" s="28">
        <v>36</v>
      </c>
      <c r="AL67" s="29"/>
      <c r="AM67" s="29"/>
      <c r="AN67" s="29"/>
      <c r="AO67" s="28"/>
      <c r="AP67" s="29"/>
      <c r="AQ67" s="29"/>
      <c r="AR67" s="29"/>
      <c r="AS67" s="28"/>
    </row>
    <row r="68" spans="1:45" hidden="1">
      <c r="A68" s="19" t="s">
        <v>85</v>
      </c>
      <c r="B68" s="20" t="s">
        <v>90</v>
      </c>
      <c r="C68" s="20" t="s">
        <v>87</v>
      </c>
      <c r="D68" s="20" t="s">
        <v>88</v>
      </c>
      <c r="E68" s="20" t="s">
        <v>89</v>
      </c>
      <c r="F68" s="20" t="s">
        <v>56</v>
      </c>
      <c r="G68" s="32" t="s">
        <v>613</v>
      </c>
      <c r="H68" s="32" t="s">
        <v>611</v>
      </c>
      <c r="I68" s="32" t="str">
        <f t="shared" si="6"/>
        <v>Drosophila_sechellia_Drosophila_simulans</v>
      </c>
      <c r="J68" s="32"/>
      <c r="K68" s="32" t="s">
        <v>846</v>
      </c>
      <c r="L68" s="32" t="s">
        <v>744</v>
      </c>
      <c r="M68" s="28" t="s">
        <v>63</v>
      </c>
      <c r="N68" s="20" t="s">
        <v>26</v>
      </c>
      <c r="O68" s="20" t="str">
        <f t="shared" si="2"/>
        <v>NA</v>
      </c>
      <c r="P68" s="28" t="s">
        <v>26</v>
      </c>
      <c r="Q68" s="20" t="s">
        <v>26</v>
      </c>
      <c r="R68" s="20" t="str">
        <f t="shared" si="5"/>
        <v>NA</v>
      </c>
      <c r="S68" s="28" t="s">
        <v>26</v>
      </c>
      <c r="T68" s="20"/>
      <c r="U68" s="20"/>
      <c r="V68" s="28" t="s">
        <v>763</v>
      </c>
      <c r="W68" s="20"/>
      <c r="X68" s="20"/>
      <c r="Y68" s="28" t="s">
        <v>763</v>
      </c>
      <c r="Z68" s="20"/>
      <c r="AA68" s="20"/>
      <c r="AB68" s="20" t="s">
        <v>26</v>
      </c>
      <c r="AC68" s="20" t="s">
        <v>26</v>
      </c>
      <c r="AD68" s="20"/>
      <c r="AE68" s="20"/>
      <c r="AF68" s="20"/>
      <c r="AG68" s="28"/>
      <c r="AH68" s="20"/>
      <c r="AI68" s="20" t="s">
        <v>26</v>
      </c>
      <c r="AJ68" s="20">
        <v>36</v>
      </c>
      <c r="AK68" s="28">
        <v>36</v>
      </c>
      <c r="AL68" s="29"/>
      <c r="AM68" s="29"/>
      <c r="AN68" s="29"/>
      <c r="AO68" s="28"/>
      <c r="AP68" s="29"/>
      <c r="AQ68" s="29"/>
      <c r="AR68" s="29"/>
      <c r="AS68" s="28"/>
    </row>
    <row r="69" spans="1:45" hidden="1">
      <c r="A69" s="19" t="s">
        <v>85</v>
      </c>
      <c r="B69" s="20" t="s">
        <v>90</v>
      </c>
      <c r="C69" s="20" t="s">
        <v>87</v>
      </c>
      <c r="D69" s="20" t="s">
        <v>88</v>
      </c>
      <c r="E69" s="20" t="s">
        <v>89</v>
      </c>
      <c r="F69" s="20" t="s">
        <v>56</v>
      </c>
      <c r="G69" s="32" t="s">
        <v>613</v>
      </c>
      <c r="H69" s="32" t="s">
        <v>611</v>
      </c>
      <c r="I69" s="32" t="str">
        <f t="shared" si="6"/>
        <v>Drosophila_sechellia_Drosophila_simulans</v>
      </c>
      <c r="J69" s="32"/>
      <c r="K69" s="32" t="s">
        <v>846</v>
      </c>
      <c r="L69" s="32" t="s">
        <v>744</v>
      </c>
      <c r="M69" s="28" t="s">
        <v>64</v>
      </c>
      <c r="N69" s="20" t="s">
        <v>26</v>
      </c>
      <c r="O69" s="20" t="str">
        <f t="shared" si="2"/>
        <v>NA</v>
      </c>
      <c r="P69" s="28" t="s">
        <v>26</v>
      </c>
      <c r="Q69" s="20" t="s">
        <v>26</v>
      </c>
      <c r="R69" s="20" t="str">
        <f t="shared" si="5"/>
        <v>NA</v>
      </c>
      <c r="S69" s="28" t="s">
        <v>26</v>
      </c>
      <c r="T69" s="20"/>
      <c r="U69" s="20"/>
      <c r="V69" s="28" t="s">
        <v>763</v>
      </c>
      <c r="W69" s="20"/>
      <c r="X69" s="20"/>
      <c r="Y69" s="28" t="s">
        <v>763</v>
      </c>
      <c r="Z69" s="20"/>
      <c r="AA69" s="20"/>
      <c r="AB69" s="20" t="s">
        <v>26</v>
      </c>
      <c r="AC69" s="20" t="s">
        <v>26</v>
      </c>
      <c r="AD69" s="20"/>
      <c r="AE69" s="20"/>
      <c r="AF69" s="20"/>
      <c r="AG69" s="28"/>
      <c r="AH69" s="20"/>
      <c r="AI69" s="20" t="s">
        <v>26</v>
      </c>
      <c r="AJ69" s="20">
        <v>36</v>
      </c>
      <c r="AK69" s="28">
        <v>36</v>
      </c>
      <c r="AL69" s="29"/>
      <c r="AM69" s="29"/>
      <c r="AN69" s="29"/>
      <c r="AO69" s="28"/>
      <c r="AP69" s="29"/>
      <c r="AQ69" s="29"/>
      <c r="AR69" s="29"/>
      <c r="AS69" s="28"/>
    </row>
    <row r="70" spans="1:45">
      <c r="A70" s="19" t="s">
        <v>91</v>
      </c>
      <c r="B70" s="20" t="s">
        <v>92</v>
      </c>
      <c r="C70" s="20" t="s">
        <v>93</v>
      </c>
      <c r="D70" s="20" t="s">
        <v>54</v>
      </c>
      <c r="E70" s="20" t="s">
        <v>94</v>
      </c>
      <c r="F70" s="20" t="s">
        <v>56</v>
      </c>
      <c r="G70" s="32" t="s">
        <v>612</v>
      </c>
      <c r="H70" s="32" t="s">
        <v>613</v>
      </c>
      <c r="I70" s="32" t="str">
        <f t="shared" si="6"/>
        <v>Drosophila_mauritiana_Drosophila_sechellia</v>
      </c>
      <c r="J70" s="32"/>
      <c r="K70" s="32" t="s">
        <v>845</v>
      </c>
      <c r="L70" s="32" t="s">
        <v>744</v>
      </c>
      <c r="M70" s="28" t="s">
        <v>95</v>
      </c>
      <c r="N70" s="20">
        <v>1.746</v>
      </c>
      <c r="O70" s="20">
        <f t="shared" si="2"/>
        <v>0.21000000000000002</v>
      </c>
      <c r="P70" s="28">
        <v>3.5000000000000003E-2</v>
      </c>
      <c r="Q70" s="20">
        <v>3.323</v>
      </c>
      <c r="R70" s="20">
        <f t="shared" si="5"/>
        <v>0.45012442724206819</v>
      </c>
      <c r="S70" s="28">
        <v>7.3999999999999996E-2</v>
      </c>
      <c r="T70" s="20">
        <v>3.1040000000000001</v>
      </c>
      <c r="U70" s="20">
        <f t="shared" ref="U70:U71" si="7">IFERROR(V70*SQRT(AJ70),"NA")</f>
        <v>0.37104851434819136</v>
      </c>
      <c r="V70" s="28">
        <v>6.0999999999999999E-2</v>
      </c>
      <c r="W70" s="20">
        <v>5.3109999999999999</v>
      </c>
      <c r="X70" s="20">
        <f t="shared" ref="X70:X71" si="8">IFERROR(Y70*SQRT(AK70),"NA")</f>
        <v>0.52311757760564681</v>
      </c>
      <c r="Y70" s="33">
        <v>8.5999999999999993E-2</v>
      </c>
      <c r="Z70" s="20"/>
      <c r="AA70" s="20"/>
      <c r="AB70" s="20"/>
      <c r="AC70" s="29"/>
      <c r="AD70" s="20"/>
      <c r="AE70" s="20"/>
      <c r="AF70" s="20"/>
      <c r="AG70" s="28"/>
      <c r="AH70" s="20">
        <v>36</v>
      </c>
      <c r="AI70" s="20">
        <v>37</v>
      </c>
      <c r="AJ70" s="20">
        <v>37</v>
      </c>
      <c r="AK70" s="28">
        <v>37</v>
      </c>
      <c r="AL70" s="29"/>
      <c r="AM70" s="29"/>
      <c r="AN70" s="29"/>
      <c r="AO70" s="28"/>
      <c r="AP70" s="29"/>
      <c r="AQ70" s="29"/>
      <c r="AR70" s="29"/>
      <c r="AS70" s="28"/>
    </row>
    <row r="71" spans="1:45"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845</v>
      </c>
      <c r="L71" s="32" t="s">
        <v>744</v>
      </c>
      <c r="M71" s="28" t="s">
        <v>96</v>
      </c>
      <c r="N71" s="20">
        <v>0.441</v>
      </c>
      <c r="O71" s="20">
        <f t="shared" si="2"/>
        <v>1.2E-2</v>
      </c>
      <c r="P71" s="28">
        <v>2E-3</v>
      </c>
      <c r="Q71" s="20">
        <v>0.47399999999999998</v>
      </c>
      <c r="R71" s="20">
        <f t="shared" si="5"/>
        <v>1.2165525060596439E-2</v>
      </c>
      <c r="S71" s="28">
        <v>2E-3</v>
      </c>
      <c r="T71" s="20">
        <v>0.48699999999999999</v>
      </c>
      <c r="U71" s="20">
        <f t="shared" si="7"/>
        <v>1.8248287590894658E-2</v>
      </c>
      <c r="V71" s="28">
        <v>3.0000000000000001E-3</v>
      </c>
      <c r="W71" s="20">
        <v>0.46899999999999997</v>
      </c>
      <c r="X71" s="20">
        <f t="shared" si="8"/>
        <v>1.8248287590894658E-2</v>
      </c>
      <c r="Y71" s="33">
        <v>3.0000000000000001E-3</v>
      </c>
      <c r="Z71" s="20"/>
      <c r="AA71" s="20"/>
      <c r="AB71" s="20"/>
      <c r="AC71" s="29"/>
      <c r="AD71" s="20"/>
      <c r="AE71" s="20"/>
      <c r="AF71" s="20"/>
      <c r="AG71" s="28"/>
      <c r="AH71" s="20">
        <v>36</v>
      </c>
      <c r="AI71" s="20">
        <v>37</v>
      </c>
      <c r="AJ71" s="20">
        <v>37</v>
      </c>
      <c r="AK71" s="28">
        <v>37</v>
      </c>
      <c r="AL71" s="29"/>
      <c r="AM71" s="29"/>
      <c r="AN71" s="29"/>
      <c r="AO71" s="28"/>
      <c r="AP71" s="29"/>
      <c r="AQ71" s="29"/>
      <c r="AR71" s="29"/>
      <c r="AS71" s="28"/>
    </row>
    <row r="72" spans="1:45">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845</v>
      </c>
      <c r="L72" s="32" t="s">
        <v>744</v>
      </c>
      <c r="M72" s="28" t="s">
        <v>101</v>
      </c>
      <c r="N72" s="20">
        <v>8.9</v>
      </c>
      <c r="O72" s="20">
        <v>0.7</v>
      </c>
      <c r="P72" s="28"/>
      <c r="Q72" s="20">
        <v>10</v>
      </c>
      <c r="R72" s="20">
        <v>1.6</v>
      </c>
      <c r="S72" s="28"/>
      <c r="T72" s="20" t="s">
        <v>26</v>
      </c>
      <c r="U72" s="20" t="s">
        <v>26</v>
      </c>
      <c r="V72" s="28" t="s">
        <v>26</v>
      </c>
      <c r="W72" s="20">
        <v>8.3000000000000007</v>
      </c>
      <c r="X72" s="20">
        <v>0.8</v>
      </c>
      <c r="Y72" s="20"/>
      <c r="Z72" s="20"/>
      <c r="AA72" s="20"/>
      <c r="AB72" s="20"/>
      <c r="AC72" s="29"/>
      <c r="AD72" s="20"/>
      <c r="AE72" s="20"/>
      <c r="AF72" s="20"/>
      <c r="AG72" s="28"/>
      <c r="AH72" s="20">
        <v>48</v>
      </c>
      <c r="AI72" s="20">
        <v>34</v>
      </c>
      <c r="AJ72" s="20" t="s">
        <v>26</v>
      </c>
      <c r="AK72" s="28">
        <v>58</v>
      </c>
      <c r="AL72" s="29"/>
      <c r="AM72" s="29"/>
      <c r="AN72" s="29"/>
      <c r="AO72" s="28"/>
      <c r="AP72" s="29"/>
      <c r="AQ72" s="29"/>
      <c r="AR72" s="29"/>
      <c r="AS72" s="28"/>
    </row>
    <row r="73" spans="1:45">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845</v>
      </c>
      <c r="L73" s="32" t="s">
        <v>744</v>
      </c>
      <c r="M73" s="28" t="s">
        <v>102</v>
      </c>
      <c r="N73" s="20">
        <v>6.7</v>
      </c>
      <c r="O73" s="20">
        <v>1.8</v>
      </c>
      <c r="P73" s="28"/>
      <c r="Q73" s="20">
        <v>4.3</v>
      </c>
      <c r="R73" s="20">
        <v>1</v>
      </c>
      <c r="S73" s="28"/>
      <c r="T73" s="20" t="s">
        <v>26</v>
      </c>
      <c r="U73" s="20" t="s">
        <v>26</v>
      </c>
      <c r="V73" s="28" t="s">
        <v>26</v>
      </c>
      <c r="W73" s="20">
        <v>2.5</v>
      </c>
      <c r="X73" s="20">
        <v>0.6</v>
      </c>
      <c r="Y73" s="20"/>
      <c r="Z73" s="20"/>
      <c r="AA73" s="20"/>
      <c r="AB73" s="20"/>
      <c r="AC73" s="29"/>
      <c r="AD73" s="20"/>
      <c r="AE73" s="20"/>
      <c r="AF73" s="20"/>
      <c r="AG73" s="28"/>
      <c r="AH73" s="20">
        <v>48</v>
      </c>
      <c r="AI73" s="20">
        <v>34</v>
      </c>
      <c r="AJ73" s="20" t="s">
        <v>26</v>
      </c>
      <c r="AK73" s="28">
        <v>58</v>
      </c>
      <c r="AL73" s="29"/>
      <c r="AM73" s="29"/>
      <c r="AN73" s="29"/>
      <c r="AO73" s="28"/>
      <c r="AP73" s="29"/>
      <c r="AQ73" s="29"/>
      <c r="AR73" s="29"/>
      <c r="AS73" s="28"/>
    </row>
    <row r="74" spans="1:45">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845</v>
      </c>
      <c r="L74" s="32" t="s">
        <v>744</v>
      </c>
      <c r="M74" s="28" t="s">
        <v>103</v>
      </c>
      <c r="N74" s="20">
        <v>1.4</v>
      </c>
      <c r="O74" s="20">
        <v>0.6</v>
      </c>
      <c r="P74" s="28"/>
      <c r="Q74" s="20">
        <v>3.9</v>
      </c>
      <c r="R74" s="20">
        <v>1.2</v>
      </c>
      <c r="S74" s="28"/>
      <c r="T74" s="20" t="s">
        <v>26</v>
      </c>
      <c r="U74" s="20" t="s">
        <v>26</v>
      </c>
      <c r="V74" s="28" t="s">
        <v>26</v>
      </c>
      <c r="W74" s="20">
        <v>5.4</v>
      </c>
      <c r="X74" s="20">
        <v>0.6</v>
      </c>
      <c r="Y74" s="20"/>
      <c r="Z74" s="20"/>
      <c r="AA74" s="20"/>
      <c r="AB74" s="20"/>
      <c r="AC74" s="29"/>
      <c r="AD74" s="20"/>
      <c r="AE74" s="20"/>
      <c r="AF74" s="20"/>
      <c r="AG74" s="28"/>
      <c r="AH74" s="20">
        <v>48</v>
      </c>
      <c r="AI74" s="20">
        <v>34</v>
      </c>
      <c r="AJ74" s="20" t="s">
        <v>26</v>
      </c>
      <c r="AK74" s="28">
        <v>58</v>
      </c>
      <c r="AL74" s="29"/>
      <c r="AM74" s="29"/>
      <c r="AN74" s="29"/>
      <c r="AO74" s="28"/>
      <c r="AP74" s="29"/>
      <c r="AQ74" s="29"/>
      <c r="AR74" s="29"/>
      <c r="AS74" s="28"/>
    </row>
    <row r="75" spans="1:45" s="20" customFormat="1" hidden="1">
      <c r="A75" s="19" t="s">
        <v>104</v>
      </c>
      <c r="B75" s="20" t="s">
        <v>786</v>
      </c>
      <c r="C75" s="20" t="s">
        <v>105</v>
      </c>
      <c r="D75" s="20" t="s">
        <v>106</v>
      </c>
      <c r="E75" s="20" t="s">
        <v>107</v>
      </c>
      <c r="F75" s="20" t="s">
        <v>108</v>
      </c>
      <c r="G75" s="32" t="s">
        <v>614</v>
      </c>
      <c r="H75" s="32" t="s">
        <v>688</v>
      </c>
      <c r="I75" s="32" t="str">
        <f t="shared" si="6"/>
        <v>Coturnix_coturnix_coturnix_Coturnix_japonica</v>
      </c>
      <c r="J75" s="32"/>
      <c r="K75" s="32" t="s">
        <v>847</v>
      </c>
      <c r="L75" s="32" t="s">
        <v>743</v>
      </c>
      <c r="M75" s="28" t="s">
        <v>109</v>
      </c>
      <c r="N75" s="20">
        <v>383</v>
      </c>
      <c r="O75" s="20">
        <f t="shared" ref="O75:O102" si="10">IFERROR(P75*SQRT(AH75),"NA")</f>
        <v>122.37646832622683</v>
      </c>
      <c r="P75" s="28">
        <v>24</v>
      </c>
      <c r="Q75" s="20">
        <v>161</v>
      </c>
      <c r="R75" s="20">
        <f t="shared" ref="R75:R102" si="11">IFERROR(S75*(SQRT(AI75)),"NA")</f>
        <v>43.08131845707603</v>
      </c>
      <c r="S75" s="28">
        <v>8</v>
      </c>
      <c r="T75" s="20">
        <v>193</v>
      </c>
      <c r="U75" s="20">
        <f t="shared" ref="U75:U102" si="12">IFERROR(V75*SQRT(AJ75),"NA")</f>
        <v>103.40696301506973</v>
      </c>
      <c r="V75" s="28">
        <v>17</v>
      </c>
      <c r="W75" s="20">
        <v>63</v>
      </c>
      <c r="X75" s="20">
        <f t="shared" ref="X75:X102" si="13">IFERROR(Y75*SQRT(AK75),"NA")</f>
        <v>95.247047198325262</v>
      </c>
      <c r="Y75" s="33">
        <v>18</v>
      </c>
      <c r="Z75" s="20" t="s">
        <v>26</v>
      </c>
      <c r="AA75" s="20" t="s">
        <v>26</v>
      </c>
      <c r="AB75" s="20">
        <v>8</v>
      </c>
      <c r="AC75" s="29">
        <v>8</v>
      </c>
      <c r="AD75" s="20">
        <v>15</v>
      </c>
      <c r="AE75" s="20">
        <v>15</v>
      </c>
      <c r="AF75" s="20" t="s">
        <v>26</v>
      </c>
      <c r="AG75" s="28" t="s">
        <v>26</v>
      </c>
      <c r="AH75" s="20">
        <v>26</v>
      </c>
      <c r="AI75" s="20">
        <v>29</v>
      </c>
      <c r="AJ75" s="20">
        <v>37</v>
      </c>
      <c r="AK75" s="28">
        <v>28</v>
      </c>
      <c r="AL75" s="29"/>
      <c r="AM75" s="29"/>
      <c r="AN75" s="29"/>
      <c r="AO75" s="28"/>
      <c r="AP75" s="29"/>
      <c r="AQ75" s="29"/>
      <c r="AR75" s="29"/>
      <c r="AS75" s="28"/>
    </row>
    <row r="76" spans="1:45" s="20" customFormat="1" hidden="1">
      <c r="A76" s="19" t="s">
        <v>104</v>
      </c>
      <c r="B76" s="20" t="s">
        <v>786</v>
      </c>
      <c r="C76" s="20" t="s">
        <v>105</v>
      </c>
      <c r="D76" s="20" t="s">
        <v>106</v>
      </c>
      <c r="E76" s="20" t="s">
        <v>107</v>
      </c>
      <c r="F76" s="20" t="s">
        <v>108</v>
      </c>
      <c r="G76" s="32" t="s">
        <v>614</v>
      </c>
      <c r="H76" s="32" t="s">
        <v>688</v>
      </c>
      <c r="I76" s="32" t="str">
        <f t="shared" si="6"/>
        <v>Coturnix_coturnix_coturnix_Coturnix_japonica</v>
      </c>
      <c r="J76" s="32"/>
      <c r="K76" s="32" t="s">
        <v>846</v>
      </c>
      <c r="L76" s="32" t="s">
        <v>743</v>
      </c>
      <c r="M76" s="28" t="s">
        <v>110</v>
      </c>
      <c r="N76" s="20" t="s">
        <v>26</v>
      </c>
      <c r="O76" s="20" t="str">
        <f t="shared" si="10"/>
        <v>NA</v>
      </c>
      <c r="P76" s="28" t="s">
        <v>26</v>
      </c>
      <c r="Q76" s="20">
        <v>168</v>
      </c>
      <c r="R76" s="20">
        <f t="shared" si="11"/>
        <v>59.23681287847954</v>
      </c>
      <c r="S76" s="28">
        <v>11</v>
      </c>
      <c r="T76" s="20">
        <v>182</v>
      </c>
      <c r="U76" s="20">
        <f t="shared" si="12"/>
        <v>54.744862772683973</v>
      </c>
      <c r="V76" s="28">
        <v>9</v>
      </c>
      <c r="W76" s="20">
        <v>59</v>
      </c>
      <c r="X76" s="20">
        <f t="shared" si="13"/>
        <v>79.372539331937716</v>
      </c>
      <c r="Y76" s="33">
        <v>15</v>
      </c>
      <c r="Z76" s="20" t="s">
        <v>26</v>
      </c>
      <c r="AA76" s="20" t="s">
        <v>26</v>
      </c>
      <c r="AB76" s="20">
        <v>8</v>
      </c>
      <c r="AC76" s="29">
        <v>8</v>
      </c>
      <c r="AD76" s="20">
        <v>15</v>
      </c>
      <c r="AE76" s="20">
        <v>15</v>
      </c>
      <c r="AF76" s="20" t="s">
        <v>26</v>
      </c>
      <c r="AG76" s="28" t="s">
        <v>26</v>
      </c>
      <c r="AH76" s="20">
        <v>26</v>
      </c>
      <c r="AI76" s="20">
        <v>29</v>
      </c>
      <c r="AJ76" s="20">
        <v>37</v>
      </c>
      <c r="AK76" s="28">
        <v>28</v>
      </c>
      <c r="AL76" s="29"/>
      <c r="AM76" s="29"/>
      <c r="AN76" s="29"/>
      <c r="AO76" s="28"/>
      <c r="AP76" s="29"/>
      <c r="AQ76" s="29"/>
      <c r="AR76" s="29"/>
      <c r="AS76" s="28"/>
    </row>
    <row r="77" spans="1:45" s="20" customFormat="1" hidden="1">
      <c r="A77" s="19" t="s">
        <v>104</v>
      </c>
      <c r="B77" s="20" t="s">
        <v>786</v>
      </c>
      <c r="C77" s="20" t="s">
        <v>105</v>
      </c>
      <c r="D77" s="20" t="s">
        <v>106</v>
      </c>
      <c r="E77" s="20" t="s">
        <v>107</v>
      </c>
      <c r="F77" s="20" t="s">
        <v>108</v>
      </c>
      <c r="G77" s="32" t="s">
        <v>614</v>
      </c>
      <c r="H77" s="32" t="s">
        <v>688</v>
      </c>
      <c r="I77" s="32" t="str">
        <f t="shared" si="6"/>
        <v>Coturnix_coturnix_coturnix_Coturnix_japonica</v>
      </c>
      <c r="J77" s="32"/>
      <c r="K77" s="32" t="s">
        <v>846</v>
      </c>
      <c r="L77" s="32" t="s">
        <v>743</v>
      </c>
      <c r="M77" s="28" t="s">
        <v>111</v>
      </c>
      <c r="N77" s="20" t="s">
        <v>26</v>
      </c>
      <c r="O77" s="20" t="str">
        <f t="shared" si="10"/>
        <v>NA</v>
      </c>
      <c r="P77" s="28" t="s">
        <v>26</v>
      </c>
      <c r="Q77" s="20">
        <v>180</v>
      </c>
      <c r="R77" s="20">
        <f t="shared" si="11"/>
        <v>113.08846094982458</v>
      </c>
      <c r="S77" s="28">
        <v>21</v>
      </c>
      <c r="T77" s="20">
        <v>182</v>
      </c>
      <c r="U77" s="20">
        <f t="shared" si="12"/>
        <v>48.662100242385755</v>
      </c>
      <c r="V77" s="28">
        <v>8</v>
      </c>
      <c r="W77" s="20">
        <v>328</v>
      </c>
      <c r="X77" s="20">
        <f t="shared" si="13"/>
        <v>105.83005244258362</v>
      </c>
      <c r="Y77" s="33">
        <v>20</v>
      </c>
      <c r="Z77" s="20" t="s">
        <v>26</v>
      </c>
      <c r="AA77" s="20" t="s">
        <v>26</v>
      </c>
      <c r="AB77" s="20">
        <v>8</v>
      </c>
      <c r="AC77" s="29">
        <v>8</v>
      </c>
      <c r="AD77" s="20">
        <v>15</v>
      </c>
      <c r="AE77" s="20">
        <v>15</v>
      </c>
      <c r="AF77" s="20" t="s">
        <v>26</v>
      </c>
      <c r="AG77" s="28" t="s">
        <v>26</v>
      </c>
      <c r="AH77" s="20">
        <v>26</v>
      </c>
      <c r="AI77" s="20">
        <v>29</v>
      </c>
      <c r="AJ77" s="20">
        <v>37</v>
      </c>
      <c r="AK77" s="28">
        <v>28</v>
      </c>
      <c r="AL77" s="29"/>
      <c r="AM77" s="29"/>
      <c r="AN77" s="29"/>
      <c r="AO77" s="28"/>
      <c r="AP77" s="29"/>
      <c r="AQ77" s="29"/>
      <c r="AR77" s="29"/>
      <c r="AS77" s="28"/>
    </row>
    <row r="78" spans="1:45" s="20" customFormat="1" hidden="1">
      <c r="A78" s="19" t="s">
        <v>104</v>
      </c>
      <c r="B78" s="20" t="s">
        <v>786</v>
      </c>
      <c r="C78" s="20" t="s">
        <v>105</v>
      </c>
      <c r="D78" s="20" t="s">
        <v>106</v>
      </c>
      <c r="E78" s="20" t="s">
        <v>107</v>
      </c>
      <c r="F78" s="20" t="s">
        <v>108</v>
      </c>
      <c r="G78" s="32" t="s">
        <v>614</v>
      </c>
      <c r="H78" s="32" t="s">
        <v>688</v>
      </c>
      <c r="I78" s="32" t="str">
        <f t="shared" si="6"/>
        <v>Coturnix_coturnix_coturnix_Coturnix_japonica</v>
      </c>
      <c r="J78" s="32"/>
      <c r="K78" s="32" t="s">
        <v>847</v>
      </c>
      <c r="L78" s="32" t="s">
        <v>743</v>
      </c>
      <c r="M78" s="28" t="s">
        <v>112</v>
      </c>
      <c r="N78" s="20">
        <v>383</v>
      </c>
      <c r="O78" s="20">
        <f t="shared" si="10"/>
        <v>122.37646832622683</v>
      </c>
      <c r="P78" s="28">
        <v>24</v>
      </c>
      <c r="Q78" s="20">
        <v>507</v>
      </c>
      <c r="R78" s="20">
        <f t="shared" si="11"/>
        <v>64.621977685614041</v>
      </c>
      <c r="S78" s="28">
        <v>12</v>
      </c>
      <c r="T78" s="20">
        <v>503</v>
      </c>
      <c r="U78" s="20">
        <f t="shared" si="12"/>
        <v>91.241437954473284</v>
      </c>
      <c r="V78" s="28">
        <v>15</v>
      </c>
      <c r="W78" s="20">
        <v>626</v>
      </c>
      <c r="X78" s="20">
        <f t="shared" si="13"/>
        <v>74.081036709808544</v>
      </c>
      <c r="Y78" s="33">
        <v>14</v>
      </c>
      <c r="Z78" s="20" t="s">
        <v>26</v>
      </c>
      <c r="AA78" s="20" t="s">
        <v>26</v>
      </c>
      <c r="AB78" s="20">
        <v>8</v>
      </c>
      <c r="AC78" s="29">
        <v>8</v>
      </c>
      <c r="AD78" s="20">
        <v>15</v>
      </c>
      <c r="AE78" s="20">
        <v>15</v>
      </c>
      <c r="AF78" s="20" t="s">
        <v>26</v>
      </c>
      <c r="AG78" s="28" t="s">
        <v>26</v>
      </c>
      <c r="AH78" s="20">
        <v>26</v>
      </c>
      <c r="AI78" s="20">
        <v>29</v>
      </c>
      <c r="AJ78" s="20">
        <v>37</v>
      </c>
      <c r="AK78" s="28">
        <v>28</v>
      </c>
      <c r="AL78" s="29"/>
      <c r="AM78" s="29"/>
      <c r="AN78" s="29"/>
      <c r="AO78" s="28"/>
      <c r="AP78" s="29"/>
      <c r="AQ78" s="29"/>
      <c r="AR78" s="29"/>
      <c r="AS78" s="28"/>
    </row>
    <row r="79" spans="1:45" s="20" customFormat="1" hidden="1">
      <c r="A79" s="19" t="s">
        <v>104</v>
      </c>
      <c r="B79" s="20" t="s">
        <v>786</v>
      </c>
      <c r="C79" s="20" t="s">
        <v>105</v>
      </c>
      <c r="D79" s="20" t="s">
        <v>106</v>
      </c>
      <c r="E79" s="20" t="s">
        <v>107</v>
      </c>
      <c r="F79" s="20" t="s">
        <v>108</v>
      </c>
      <c r="G79" s="32" t="s">
        <v>614</v>
      </c>
      <c r="H79" s="32" t="s">
        <v>688</v>
      </c>
      <c r="I79" s="32" t="str">
        <f t="shared" si="6"/>
        <v>Coturnix_coturnix_coturnix_Coturnix_japonica</v>
      </c>
      <c r="J79" s="32"/>
      <c r="K79" s="32" t="s">
        <v>847</v>
      </c>
      <c r="L79" s="32" t="s">
        <v>743</v>
      </c>
      <c r="M79" s="28" t="s">
        <v>113</v>
      </c>
      <c r="N79" s="20">
        <v>203</v>
      </c>
      <c r="O79" s="20">
        <f t="shared" si="10"/>
        <v>76.485292703891773</v>
      </c>
      <c r="P79" s="28">
        <v>15</v>
      </c>
      <c r="Q79" s="20">
        <v>177</v>
      </c>
      <c r="R79" s="20">
        <f t="shared" si="11"/>
        <v>53.851648071345039</v>
      </c>
      <c r="S79" s="28">
        <v>10</v>
      </c>
      <c r="T79" s="20">
        <v>191</v>
      </c>
      <c r="U79" s="20">
        <f t="shared" si="12"/>
        <v>54.744862772683973</v>
      </c>
      <c r="V79" s="28">
        <v>9</v>
      </c>
      <c r="W79" s="20">
        <v>163</v>
      </c>
      <c r="X79" s="20">
        <f t="shared" si="13"/>
        <v>84.664041954066903</v>
      </c>
      <c r="Y79" s="33">
        <v>16</v>
      </c>
      <c r="Z79" s="20" t="s">
        <v>26</v>
      </c>
      <c r="AA79" s="20" t="s">
        <v>26</v>
      </c>
      <c r="AB79" s="20">
        <v>8</v>
      </c>
      <c r="AC79" s="29">
        <v>8</v>
      </c>
      <c r="AD79" s="20">
        <v>15</v>
      </c>
      <c r="AE79" s="20">
        <v>15</v>
      </c>
      <c r="AF79" s="20" t="s">
        <v>26</v>
      </c>
      <c r="AG79" s="28" t="s">
        <v>26</v>
      </c>
      <c r="AH79" s="20">
        <v>26</v>
      </c>
      <c r="AI79" s="20">
        <v>29</v>
      </c>
      <c r="AJ79" s="20">
        <v>37</v>
      </c>
      <c r="AK79" s="28">
        <v>28</v>
      </c>
      <c r="AL79" s="29"/>
      <c r="AM79" s="29"/>
      <c r="AN79" s="29"/>
      <c r="AO79" s="28"/>
      <c r="AP79" s="29"/>
      <c r="AQ79" s="29"/>
      <c r="AR79" s="29"/>
      <c r="AS79" s="28"/>
    </row>
    <row r="80" spans="1:45" s="20" customFormat="1" hidden="1">
      <c r="A80" s="19" t="s">
        <v>104</v>
      </c>
      <c r="B80" s="20" t="s">
        <v>786</v>
      </c>
      <c r="C80" s="20" t="s">
        <v>105</v>
      </c>
      <c r="D80" s="20" t="s">
        <v>106</v>
      </c>
      <c r="E80" s="20" t="s">
        <v>107</v>
      </c>
      <c r="F80" s="20" t="s">
        <v>108</v>
      </c>
      <c r="G80" s="32" t="s">
        <v>614</v>
      </c>
      <c r="H80" s="32" t="s">
        <v>688</v>
      </c>
      <c r="I80" s="32" t="str">
        <f t="shared" si="6"/>
        <v>Coturnix_coturnix_coturnix_Coturnix_japonica</v>
      </c>
      <c r="J80" s="32"/>
      <c r="K80" s="32" t="s">
        <v>847</v>
      </c>
      <c r="L80" s="32" t="s">
        <v>743</v>
      </c>
      <c r="M80" s="28" t="s">
        <v>114</v>
      </c>
      <c r="N80" s="20">
        <v>138</v>
      </c>
      <c r="O80" s="20">
        <f t="shared" si="10"/>
        <v>112.17842929904126</v>
      </c>
      <c r="P80" s="28">
        <v>22</v>
      </c>
      <c r="Q80" s="20">
        <v>175</v>
      </c>
      <c r="R80" s="20">
        <f t="shared" si="11"/>
        <v>43.08131845707603</v>
      </c>
      <c r="S80" s="28">
        <v>8</v>
      </c>
      <c r="T80" s="20">
        <v>166</v>
      </c>
      <c r="U80" s="20">
        <f t="shared" si="12"/>
        <v>66.91038783328041</v>
      </c>
      <c r="V80" s="28">
        <v>11</v>
      </c>
      <c r="W80" s="20">
        <v>171</v>
      </c>
      <c r="X80" s="20">
        <f t="shared" si="13"/>
        <v>68.789534087679357</v>
      </c>
      <c r="Y80" s="33">
        <v>13</v>
      </c>
      <c r="Z80" s="20" t="s">
        <v>26</v>
      </c>
      <c r="AA80" s="20" t="s">
        <v>26</v>
      </c>
      <c r="AB80" s="20">
        <v>8</v>
      </c>
      <c r="AC80" s="29">
        <v>8</v>
      </c>
      <c r="AD80" s="20">
        <v>15</v>
      </c>
      <c r="AE80" s="20">
        <v>15</v>
      </c>
      <c r="AF80" s="20" t="s">
        <v>26</v>
      </c>
      <c r="AG80" s="28" t="s">
        <v>26</v>
      </c>
      <c r="AH80" s="20">
        <v>26</v>
      </c>
      <c r="AI80" s="20">
        <v>29</v>
      </c>
      <c r="AJ80" s="20">
        <v>37</v>
      </c>
      <c r="AK80" s="28">
        <v>28</v>
      </c>
      <c r="AL80" s="29"/>
      <c r="AM80" s="29"/>
      <c r="AN80" s="29"/>
      <c r="AO80" s="28"/>
      <c r="AP80" s="29"/>
      <c r="AQ80" s="29"/>
      <c r="AR80" s="29"/>
      <c r="AS80" s="28"/>
    </row>
    <row r="81" spans="1:45" s="20" customFormat="1" hidden="1">
      <c r="A81" s="19" t="s">
        <v>104</v>
      </c>
      <c r="B81" s="20" t="s">
        <v>786</v>
      </c>
      <c r="C81" s="20" t="s">
        <v>105</v>
      </c>
      <c r="D81" s="20" t="s">
        <v>106</v>
      </c>
      <c r="E81" s="20" t="s">
        <v>107</v>
      </c>
      <c r="F81" s="20" t="s">
        <v>108</v>
      </c>
      <c r="G81" s="32" t="s">
        <v>614</v>
      </c>
      <c r="H81" s="32" t="s">
        <v>688</v>
      </c>
      <c r="I81" s="32" t="str">
        <f t="shared" si="6"/>
        <v>Coturnix_coturnix_coturnix_Coturnix_japonica</v>
      </c>
      <c r="J81" s="32"/>
      <c r="K81" s="32" t="s">
        <v>847</v>
      </c>
      <c r="L81" s="32" t="s">
        <v>743</v>
      </c>
      <c r="M81" s="28" t="s">
        <v>115</v>
      </c>
      <c r="N81" s="20">
        <v>1731</v>
      </c>
      <c r="O81" s="20">
        <f t="shared" si="10"/>
        <v>152.97058540778355</v>
      </c>
      <c r="P81" s="29">
        <v>30</v>
      </c>
      <c r="Q81" s="20">
        <v>2608</v>
      </c>
      <c r="R81" s="20">
        <f t="shared" si="11"/>
        <v>177.71043863543863</v>
      </c>
      <c r="S81" s="28">
        <v>33</v>
      </c>
      <c r="T81" s="20">
        <v>2361</v>
      </c>
      <c r="U81" s="20">
        <f t="shared" si="12"/>
        <v>267.64155133312164</v>
      </c>
      <c r="V81" s="28">
        <v>44</v>
      </c>
      <c r="W81" s="20">
        <v>2598</v>
      </c>
      <c r="X81" s="20">
        <f t="shared" si="13"/>
        <v>301.61564946136332</v>
      </c>
      <c r="Y81" s="33">
        <v>57</v>
      </c>
      <c r="Z81" s="29" t="s">
        <v>26</v>
      </c>
      <c r="AA81" s="29" t="s">
        <v>26</v>
      </c>
      <c r="AB81" s="20">
        <v>8</v>
      </c>
      <c r="AC81" s="29">
        <v>8</v>
      </c>
      <c r="AD81" s="20">
        <v>15</v>
      </c>
      <c r="AE81" s="20">
        <v>15</v>
      </c>
      <c r="AF81" s="29" t="s">
        <v>26</v>
      </c>
      <c r="AG81" s="28" t="s">
        <v>26</v>
      </c>
      <c r="AH81" s="20">
        <v>26</v>
      </c>
      <c r="AI81" s="20">
        <v>29</v>
      </c>
      <c r="AJ81" s="20">
        <v>37</v>
      </c>
      <c r="AK81" s="28">
        <v>28</v>
      </c>
      <c r="AL81" s="29"/>
      <c r="AM81" s="29"/>
      <c r="AN81" s="29"/>
      <c r="AO81" s="28"/>
      <c r="AP81" s="29"/>
      <c r="AQ81" s="29"/>
      <c r="AR81" s="29"/>
      <c r="AS81" s="28"/>
    </row>
    <row r="82" spans="1:45" s="20" customFormat="1" hidden="1">
      <c r="A82" s="19" t="s">
        <v>104</v>
      </c>
      <c r="B82" s="20" t="s">
        <v>786</v>
      </c>
      <c r="C82" s="20" t="s">
        <v>105</v>
      </c>
      <c r="D82" s="20" t="s">
        <v>106</v>
      </c>
      <c r="E82" s="20" t="s">
        <v>107</v>
      </c>
      <c r="F82" s="20" t="s">
        <v>108</v>
      </c>
      <c r="G82" s="32" t="s">
        <v>614</v>
      </c>
      <c r="H82" s="32" t="s">
        <v>688</v>
      </c>
      <c r="I82" s="32" t="str">
        <f t="shared" si="6"/>
        <v>Coturnix_coturnix_coturnix_Coturnix_japonica</v>
      </c>
      <c r="J82" s="32"/>
      <c r="K82" s="32" t="s">
        <v>847</v>
      </c>
      <c r="L82" s="32" t="s">
        <v>743</v>
      </c>
      <c r="M82" s="28" t="s">
        <v>116</v>
      </c>
      <c r="N82" s="20">
        <v>-3.9</v>
      </c>
      <c r="O82" s="20">
        <f t="shared" si="10"/>
        <v>1.019803902718557</v>
      </c>
      <c r="P82" s="28">
        <v>0.2</v>
      </c>
      <c r="Q82" s="20">
        <v>-3</v>
      </c>
      <c r="R82" s="20">
        <f t="shared" si="11"/>
        <v>0.53851648071345037</v>
      </c>
      <c r="S82" s="28">
        <v>0.1</v>
      </c>
      <c r="T82" s="20">
        <v>-2.9</v>
      </c>
      <c r="U82" s="20">
        <f t="shared" si="12"/>
        <v>0.60827625302982202</v>
      </c>
      <c r="V82" s="28">
        <v>0.1</v>
      </c>
      <c r="W82" s="20">
        <v>-2.6</v>
      </c>
      <c r="X82" s="20">
        <f t="shared" si="13"/>
        <v>0.52915026221291817</v>
      </c>
      <c r="Y82" s="33">
        <v>0.1</v>
      </c>
      <c r="Z82" s="29" t="s">
        <v>26</v>
      </c>
      <c r="AA82" s="29" t="s">
        <v>26</v>
      </c>
      <c r="AB82" s="20">
        <v>8</v>
      </c>
      <c r="AC82" s="29">
        <v>8</v>
      </c>
      <c r="AD82" s="20">
        <v>15</v>
      </c>
      <c r="AE82" s="20">
        <v>15</v>
      </c>
      <c r="AF82" s="29" t="s">
        <v>26</v>
      </c>
      <c r="AG82" s="28" t="s">
        <v>26</v>
      </c>
      <c r="AH82" s="20">
        <v>26</v>
      </c>
      <c r="AI82" s="20">
        <v>29</v>
      </c>
      <c r="AJ82" s="20">
        <v>37</v>
      </c>
      <c r="AK82" s="28">
        <v>28</v>
      </c>
      <c r="AL82" s="29"/>
      <c r="AM82" s="29"/>
      <c r="AN82" s="29"/>
      <c r="AO82" s="28"/>
      <c r="AP82" s="29"/>
      <c r="AQ82" s="29"/>
      <c r="AR82" s="29"/>
      <c r="AS82" s="28"/>
    </row>
    <row r="83" spans="1:45" s="20" customFormat="1" hidden="1">
      <c r="A83" s="19" t="s">
        <v>104</v>
      </c>
      <c r="B83" s="20" t="s">
        <v>786</v>
      </c>
      <c r="C83" s="20" t="s">
        <v>105</v>
      </c>
      <c r="D83" s="20" t="s">
        <v>106</v>
      </c>
      <c r="E83" s="20" t="s">
        <v>107</v>
      </c>
      <c r="F83" s="20" t="s">
        <v>108</v>
      </c>
      <c r="G83" s="32" t="s">
        <v>614</v>
      </c>
      <c r="H83" s="32" t="s">
        <v>688</v>
      </c>
      <c r="I83" s="32" t="str">
        <f t="shared" si="6"/>
        <v>Coturnix_coturnix_coturnix_Coturnix_japonica</v>
      </c>
      <c r="J83" s="32"/>
      <c r="K83" s="32" t="s">
        <v>847</v>
      </c>
      <c r="L83" s="32" t="s">
        <v>743</v>
      </c>
      <c r="M83" s="28" t="s">
        <v>117</v>
      </c>
      <c r="N83" s="20">
        <v>31.8</v>
      </c>
      <c r="O83" s="20">
        <f t="shared" si="10"/>
        <v>7.1386273190298981</v>
      </c>
      <c r="P83" s="28">
        <v>1.4</v>
      </c>
      <c r="Q83" s="20">
        <v>46.5</v>
      </c>
      <c r="R83" s="20">
        <f t="shared" si="11"/>
        <v>5.3851648071345037</v>
      </c>
      <c r="S83" s="28">
        <v>1</v>
      </c>
      <c r="T83" s="20">
        <v>42.3</v>
      </c>
      <c r="U83" s="20">
        <f t="shared" si="12"/>
        <v>4.8662100242385762</v>
      </c>
      <c r="V83" s="28">
        <v>0.8</v>
      </c>
      <c r="W83" s="20">
        <v>45.8</v>
      </c>
      <c r="X83" s="20">
        <f t="shared" si="13"/>
        <v>3.1749015732775088</v>
      </c>
      <c r="Y83" s="33">
        <v>0.6</v>
      </c>
      <c r="Z83" s="29" t="s">
        <v>26</v>
      </c>
      <c r="AA83" s="29" t="s">
        <v>26</v>
      </c>
      <c r="AB83" s="20">
        <v>8</v>
      </c>
      <c r="AC83" s="29">
        <v>8</v>
      </c>
      <c r="AD83" s="20">
        <v>15</v>
      </c>
      <c r="AE83" s="20">
        <v>15</v>
      </c>
      <c r="AF83" s="29" t="s">
        <v>26</v>
      </c>
      <c r="AG83" s="28" t="s">
        <v>26</v>
      </c>
      <c r="AH83" s="20">
        <v>26</v>
      </c>
      <c r="AI83" s="20">
        <v>29</v>
      </c>
      <c r="AJ83" s="20">
        <v>37</v>
      </c>
      <c r="AK83" s="28">
        <v>28</v>
      </c>
      <c r="AL83" s="29"/>
      <c r="AM83" s="29"/>
      <c r="AN83" s="29"/>
      <c r="AO83" s="28"/>
      <c r="AP83" s="29"/>
      <c r="AQ83" s="29"/>
      <c r="AR83" s="29"/>
      <c r="AS83" s="28"/>
    </row>
    <row r="84" spans="1:45" s="20" customFormat="1" hidden="1">
      <c r="A84" s="19" t="s">
        <v>104</v>
      </c>
      <c r="B84" s="20" t="s">
        <v>786</v>
      </c>
      <c r="C84" s="20" t="s">
        <v>105</v>
      </c>
      <c r="D84" s="20" t="s">
        <v>106</v>
      </c>
      <c r="E84" s="20" t="s">
        <v>107</v>
      </c>
      <c r="F84" s="20" t="s">
        <v>108</v>
      </c>
      <c r="G84" s="32" t="s">
        <v>614</v>
      </c>
      <c r="H84" s="32" t="s">
        <v>688</v>
      </c>
      <c r="I84" s="32" t="str">
        <f t="shared" si="6"/>
        <v>Coturnix_coturnix_coturnix_Coturnix_japonica</v>
      </c>
      <c r="J84" s="32"/>
      <c r="K84" s="32" t="s">
        <v>847</v>
      </c>
      <c r="L84" s="32" t="s">
        <v>743</v>
      </c>
      <c r="M84" s="28" t="s">
        <v>118</v>
      </c>
      <c r="N84" s="20">
        <v>56</v>
      </c>
      <c r="O84" s="20">
        <f t="shared" si="10"/>
        <v>61.188234163113414</v>
      </c>
      <c r="P84" s="28">
        <v>12</v>
      </c>
      <c r="Q84" s="20">
        <v>57</v>
      </c>
      <c r="R84" s="20">
        <f t="shared" si="11"/>
        <v>26.92582403567252</v>
      </c>
      <c r="S84" s="28">
        <v>5</v>
      </c>
      <c r="T84" s="20">
        <v>57</v>
      </c>
      <c r="U84" s="20">
        <f t="shared" si="12"/>
        <v>42.579337712087536</v>
      </c>
      <c r="V84" s="28">
        <v>7</v>
      </c>
      <c r="W84" s="20">
        <v>59</v>
      </c>
      <c r="X84" s="20">
        <f t="shared" si="13"/>
        <v>37.040518354904272</v>
      </c>
      <c r="Y84" s="33">
        <v>7</v>
      </c>
      <c r="Z84" s="20" t="s">
        <v>26</v>
      </c>
      <c r="AA84" s="20" t="s">
        <v>26</v>
      </c>
      <c r="AB84" s="20">
        <v>8</v>
      </c>
      <c r="AC84" s="29">
        <v>8</v>
      </c>
      <c r="AD84" s="20">
        <v>15</v>
      </c>
      <c r="AE84" s="20">
        <v>15</v>
      </c>
      <c r="AF84" s="20" t="s">
        <v>26</v>
      </c>
      <c r="AG84" s="28" t="s">
        <v>26</v>
      </c>
      <c r="AH84" s="20">
        <v>26</v>
      </c>
      <c r="AI84" s="20">
        <v>29</v>
      </c>
      <c r="AJ84" s="20">
        <v>37</v>
      </c>
      <c r="AK84" s="28">
        <v>28</v>
      </c>
      <c r="AL84" s="29"/>
      <c r="AM84" s="29"/>
      <c r="AN84" s="29"/>
      <c r="AO84" s="28"/>
      <c r="AP84" s="29"/>
      <c r="AQ84" s="29"/>
      <c r="AR84" s="29"/>
      <c r="AS84" s="28"/>
    </row>
    <row r="85" spans="1:45" s="20" customFormat="1" hidden="1">
      <c r="A85" s="19" t="s">
        <v>104</v>
      </c>
      <c r="B85" s="20" t="s">
        <v>786</v>
      </c>
      <c r="C85" s="20" t="s">
        <v>105</v>
      </c>
      <c r="D85" s="20" t="s">
        <v>106</v>
      </c>
      <c r="E85" s="20" t="s">
        <v>107</v>
      </c>
      <c r="F85" s="20" t="s">
        <v>108</v>
      </c>
      <c r="G85" s="32" t="s">
        <v>614</v>
      </c>
      <c r="H85" s="32" t="s">
        <v>688</v>
      </c>
      <c r="I85" s="32" t="str">
        <f t="shared" si="6"/>
        <v>Coturnix_coturnix_coturnix_Coturnix_japonica</v>
      </c>
      <c r="J85" s="32"/>
      <c r="K85" s="32" t="s">
        <v>847</v>
      </c>
      <c r="L85" s="32" t="s">
        <v>743</v>
      </c>
      <c r="M85" s="28" t="s">
        <v>119</v>
      </c>
      <c r="N85" s="20">
        <v>611</v>
      </c>
      <c r="O85" s="20">
        <f t="shared" si="10"/>
        <v>178.46568297574746</v>
      </c>
      <c r="P85" s="28">
        <v>35</v>
      </c>
      <c r="Q85" s="20">
        <v>628</v>
      </c>
      <c r="R85" s="20">
        <f t="shared" si="11"/>
        <v>242.33241632105268</v>
      </c>
      <c r="S85" s="28">
        <v>45</v>
      </c>
      <c r="T85" s="20">
        <v>598</v>
      </c>
      <c r="U85" s="20">
        <f t="shared" si="12"/>
        <v>255.47602627252522</v>
      </c>
      <c r="V85" s="28">
        <v>42</v>
      </c>
      <c r="W85" s="20">
        <v>642</v>
      </c>
      <c r="X85" s="20">
        <f t="shared" si="13"/>
        <v>195.78559701877973</v>
      </c>
      <c r="Y85" s="33">
        <v>37</v>
      </c>
      <c r="Z85" s="20" t="s">
        <v>26</v>
      </c>
      <c r="AA85" s="20" t="s">
        <v>26</v>
      </c>
      <c r="AB85" s="20">
        <v>8</v>
      </c>
      <c r="AC85" s="29">
        <v>8</v>
      </c>
      <c r="AD85" s="20">
        <v>15</v>
      </c>
      <c r="AE85" s="20">
        <v>15</v>
      </c>
      <c r="AF85" s="20" t="s">
        <v>26</v>
      </c>
      <c r="AG85" s="28" t="s">
        <v>26</v>
      </c>
      <c r="AH85" s="20">
        <v>26</v>
      </c>
      <c r="AI85" s="20">
        <v>29</v>
      </c>
      <c r="AJ85" s="20">
        <v>37</v>
      </c>
      <c r="AK85" s="28">
        <v>28</v>
      </c>
      <c r="AL85" s="29"/>
      <c r="AM85" s="29"/>
      <c r="AN85" s="29"/>
      <c r="AO85" s="28"/>
      <c r="AP85" s="29"/>
      <c r="AQ85" s="29"/>
      <c r="AR85" s="29"/>
      <c r="AS85" s="28"/>
    </row>
    <row r="86" spans="1:45" s="20" customFormat="1" hidden="1">
      <c r="A86" s="19" t="s">
        <v>104</v>
      </c>
      <c r="B86" s="20" t="s">
        <v>786</v>
      </c>
      <c r="C86" s="20" t="s">
        <v>105</v>
      </c>
      <c r="D86" s="20" t="s">
        <v>106</v>
      </c>
      <c r="E86" s="20" t="s">
        <v>107</v>
      </c>
      <c r="F86" s="20" t="s">
        <v>108</v>
      </c>
      <c r="G86" s="32" t="s">
        <v>614</v>
      </c>
      <c r="H86" s="32" t="s">
        <v>688</v>
      </c>
      <c r="I86" s="32" t="str">
        <f t="shared" si="6"/>
        <v>Coturnix_coturnix_coturnix_Coturnix_japonica</v>
      </c>
      <c r="J86" s="32"/>
      <c r="K86" s="32" t="s">
        <v>847</v>
      </c>
      <c r="L86" s="32" t="s">
        <v>743</v>
      </c>
      <c r="M86" s="28" t="s">
        <v>120</v>
      </c>
      <c r="N86" s="20">
        <v>0.41</v>
      </c>
      <c r="O86" s="20">
        <f t="shared" si="10"/>
        <v>0.15297058540778352</v>
      </c>
      <c r="P86" s="28">
        <v>0.03</v>
      </c>
      <c r="Q86" s="20">
        <v>0.76</v>
      </c>
      <c r="R86" s="20">
        <f t="shared" si="11"/>
        <v>0.21540659228538014</v>
      </c>
      <c r="S86" s="28">
        <v>0.04</v>
      </c>
      <c r="T86" s="20">
        <v>0.66</v>
      </c>
      <c r="U86" s="20">
        <f t="shared" si="12"/>
        <v>0.24331050121192879</v>
      </c>
      <c r="V86" s="28">
        <v>0.04</v>
      </c>
      <c r="W86" s="20">
        <v>0.67</v>
      </c>
      <c r="X86" s="20">
        <f t="shared" si="13"/>
        <v>0.21166010488516726</v>
      </c>
      <c r="Y86" s="33">
        <v>0.04</v>
      </c>
      <c r="Z86" s="20" t="s">
        <v>26</v>
      </c>
      <c r="AA86" s="20" t="s">
        <v>26</v>
      </c>
      <c r="AB86" s="20">
        <v>8</v>
      </c>
      <c r="AC86" s="29">
        <v>8</v>
      </c>
      <c r="AD86" s="20">
        <v>15</v>
      </c>
      <c r="AE86" s="20">
        <v>15</v>
      </c>
      <c r="AF86" s="20" t="s">
        <v>26</v>
      </c>
      <c r="AG86" s="28" t="s">
        <v>26</v>
      </c>
      <c r="AH86" s="20">
        <v>26</v>
      </c>
      <c r="AI86" s="20">
        <v>29</v>
      </c>
      <c r="AJ86" s="20">
        <v>37</v>
      </c>
      <c r="AK86" s="28">
        <v>28</v>
      </c>
      <c r="AL86" s="29"/>
      <c r="AM86" s="29"/>
      <c r="AN86" s="29"/>
      <c r="AO86" s="28"/>
      <c r="AP86" s="29"/>
      <c r="AQ86" s="29"/>
      <c r="AR86" s="29"/>
      <c r="AS86" s="28"/>
    </row>
    <row r="87" spans="1:45" s="20" customFormat="1" hidden="1">
      <c r="A87" s="19" t="s">
        <v>104</v>
      </c>
      <c r="B87" s="20" t="s">
        <v>786</v>
      </c>
      <c r="C87" s="20" t="s">
        <v>105</v>
      </c>
      <c r="D87" s="20" t="s">
        <v>106</v>
      </c>
      <c r="E87" s="20" t="s">
        <v>107</v>
      </c>
      <c r="F87" s="20" t="s">
        <v>108</v>
      </c>
      <c r="G87" s="32" t="s">
        <v>614</v>
      </c>
      <c r="H87" s="32" t="s">
        <v>688</v>
      </c>
      <c r="I87" s="32" t="str">
        <f t="shared" si="6"/>
        <v>Coturnix_coturnix_coturnix_Coturnix_japonica</v>
      </c>
      <c r="J87" s="32"/>
      <c r="K87" s="32" t="s">
        <v>847</v>
      </c>
      <c r="L87" s="32" t="s">
        <v>743</v>
      </c>
      <c r="M87" s="28" t="s">
        <v>121</v>
      </c>
      <c r="N87" s="20">
        <v>537</v>
      </c>
      <c r="O87" s="20">
        <f t="shared" si="10"/>
        <v>76.485292703891773</v>
      </c>
      <c r="P87" s="28">
        <v>15</v>
      </c>
      <c r="Q87" s="20">
        <v>589</v>
      </c>
      <c r="R87" s="20">
        <f t="shared" si="11"/>
        <v>59.23681287847954</v>
      </c>
      <c r="S87" s="28">
        <v>11</v>
      </c>
      <c r="T87" s="20">
        <v>614</v>
      </c>
      <c r="U87" s="20">
        <f t="shared" si="12"/>
        <v>54.744862772683973</v>
      </c>
      <c r="V87" s="28">
        <v>9</v>
      </c>
      <c r="W87" s="20">
        <v>577</v>
      </c>
      <c r="X87" s="20">
        <f t="shared" si="13"/>
        <v>58.206528843420998</v>
      </c>
      <c r="Y87" s="33">
        <v>11</v>
      </c>
      <c r="Z87" s="20" t="s">
        <v>26</v>
      </c>
      <c r="AA87" s="20" t="s">
        <v>26</v>
      </c>
      <c r="AB87" s="20">
        <v>8</v>
      </c>
      <c r="AC87" s="29">
        <v>8</v>
      </c>
      <c r="AD87" s="20">
        <v>15</v>
      </c>
      <c r="AE87" s="20">
        <v>15</v>
      </c>
      <c r="AF87" s="20" t="s">
        <v>26</v>
      </c>
      <c r="AG87" s="28" t="s">
        <v>26</v>
      </c>
      <c r="AH87" s="20">
        <v>26</v>
      </c>
      <c r="AI87" s="20">
        <v>29</v>
      </c>
      <c r="AJ87" s="20">
        <v>37</v>
      </c>
      <c r="AK87" s="28">
        <v>28</v>
      </c>
      <c r="AL87" s="29"/>
      <c r="AM87" s="29"/>
      <c r="AN87" s="29"/>
      <c r="AO87" s="28"/>
      <c r="AP87" s="29"/>
      <c r="AQ87" s="29"/>
      <c r="AR87" s="29"/>
      <c r="AS87" s="28"/>
    </row>
    <row r="88" spans="1:45" s="20" customFormat="1" hidden="1">
      <c r="A88" s="19" t="s">
        <v>104</v>
      </c>
      <c r="B88" s="20" t="s">
        <v>786</v>
      </c>
      <c r="C88" s="20" t="s">
        <v>105</v>
      </c>
      <c r="D88" s="20" t="s">
        <v>106</v>
      </c>
      <c r="E88" s="20" t="s">
        <v>107</v>
      </c>
      <c r="F88" s="20" t="s">
        <v>108</v>
      </c>
      <c r="G88" s="32" t="s">
        <v>614</v>
      </c>
      <c r="H88" s="32" t="s">
        <v>688</v>
      </c>
      <c r="I88" s="32" t="str">
        <f t="shared" si="6"/>
        <v>Coturnix_coturnix_coturnix_Coturnix_japonica</v>
      </c>
      <c r="J88" s="32"/>
      <c r="K88" s="32" t="s">
        <v>847</v>
      </c>
      <c r="L88" s="32" t="s">
        <v>743</v>
      </c>
      <c r="M88" s="28" t="s">
        <v>122</v>
      </c>
      <c r="N88" s="20">
        <v>62</v>
      </c>
      <c r="O88" s="20">
        <f t="shared" si="10"/>
        <v>20.396078054371138</v>
      </c>
      <c r="P88" s="28">
        <v>4</v>
      </c>
      <c r="Q88" s="20">
        <v>53</v>
      </c>
      <c r="R88" s="20">
        <f t="shared" si="11"/>
        <v>26.92582403567252</v>
      </c>
      <c r="S88" s="28">
        <v>5</v>
      </c>
      <c r="T88" s="20">
        <v>46</v>
      </c>
      <c r="U88" s="20">
        <f t="shared" si="12"/>
        <v>24.331050121192877</v>
      </c>
      <c r="V88" s="28">
        <v>4</v>
      </c>
      <c r="W88" s="20">
        <v>55</v>
      </c>
      <c r="X88" s="20">
        <f t="shared" si="13"/>
        <v>21.166010488516726</v>
      </c>
      <c r="Y88" s="33">
        <v>4</v>
      </c>
      <c r="Z88" s="20" t="s">
        <v>26</v>
      </c>
      <c r="AA88" s="20" t="s">
        <v>26</v>
      </c>
      <c r="AB88" s="20">
        <v>8</v>
      </c>
      <c r="AC88" s="29">
        <v>8</v>
      </c>
      <c r="AD88" s="20">
        <v>15</v>
      </c>
      <c r="AE88" s="20">
        <v>15</v>
      </c>
      <c r="AF88" s="20" t="s">
        <v>26</v>
      </c>
      <c r="AG88" s="28" t="s">
        <v>26</v>
      </c>
      <c r="AH88" s="20">
        <v>26</v>
      </c>
      <c r="AI88" s="20">
        <v>29</v>
      </c>
      <c r="AJ88" s="20">
        <v>37</v>
      </c>
      <c r="AK88" s="28">
        <v>28</v>
      </c>
      <c r="AL88" s="29"/>
      <c r="AM88" s="29"/>
      <c r="AN88" s="29"/>
      <c r="AO88" s="28"/>
      <c r="AP88" s="29"/>
      <c r="AQ88" s="29"/>
      <c r="AR88" s="29"/>
      <c r="AS88" s="28"/>
    </row>
    <row r="89" spans="1:45" s="20" customFormat="1" hidden="1">
      <c r="A89" s="19" t="s">
        <v>104</v>
      </c>
      <c r="B89" s="20" t="s">
        <v>786</v>
      </c>
      <c r="C89" s="20" t="s">
        <v>105</v>
      </c>
      <c r="D89" s="20" t="s">
        <v>106</v>
      </c>
      <c r="E89" s="20" t="s">
        <v>107</v>
      </c>
      <c r="F89" s="20" t="s">
        <v>108</v>
      </c>
      <c r="G89" s="32" t="s">
        <v>614</v>
      </c>
      <c r="H89" s="32" t="s">
        <v>688</v>
      </c>
      <c r="I89" s="32" t="str">
        <f t="shared" si="6"/>
        <v>Coturnix_coturnix_coturnix_Coturnix_japonica</v>
      </c>
      <c r="J89" s="32"/>
      <c r="K89" s="32" t="s">
        <v>847</v>
      </c>
      <c r="L89" s="32" t="s">
        <v>743</v>
      </c>
      <c r="M89" s="28" t="s">
        <v>109</v>
      </c>
      <c r="N89" s="20">
        <v>49</v>
      </c>
      <c r="O89" s="20">
        <f t="shared" si="10"/>
        <v>193.76274151652581</v>
      </c>
      <c r="P89" s="28">
        <v>38</v>
      </c>
      <c r="Q89" s="20">
        <v>161</v>
      </c>
      <c r="R89" s="20">
        <f t="shared" si="11"/>
        <v>43.08131845707603</v>
      </c>
      <c r="S89" s="28">
        <v>8</v>
      </c>
      <c r="T89" s="20">
        <v>193</v>
      </c>
      <c r="U89" s="20">
        <f t="shared" si="12"/>
        <v>103.40696301506973</v>
      </c>
      <c r="V89" s="28">
        <v>17</v>
      </c>
      <c r="W89" s="20">
        <v>63</v>
      </c>
      <c r="X89" s="20">
        <f t="shared" si="13"/>
        <v>95.247047198325262</v>
      </c>
      <c r="Y89" s="33">
        <v>18</v>
      </c>
      <c r="Z89" s="20" t="s">
        <v>26</v>
      </c>
      <c r="AA89" s="20" t="s">
        <v>26</v>
      </c>
      <c r="AB89" s="20">
        <v>8</v>
      </c>
      <c r="AC89" s="29">
        <v>8</v>
      </c>
      <c r="AD89" s="20">
        <v>15</v>
      </c>
      <c r="AE89" s="20">
        <v>15</v>
      </c>
      <c r="AF89" s="20" t="s">
        <v>26</v>
      </c>
      <c r="AG89" s="28" t="s">
        <v>26</v>
      </c>
      <c r="AH89" s="20">
        <v>26</v>
      </c>
      <c r="AI89" s="20">
        <v>29</v>
      </c>
      <c r="AJ89" s="20">
        <v>37</v>
      </c>
      <c r="AK89" s="28">
        <v>28</v>
      </c>
      <c r="AL89" s="29"/>
      <c r="AM89" s="29"/>
      <c r="AN89" s="29"/>
      <c r="AO89" s="28"/>
      <c r="AP89" s="29"/>
      <c r="AQ89" s="29"/>
      <c r="AR89" s="29"/>
      <c r="AS89" s="28"/>
    </row>
    <row r="90" spans="1:45" s="20" customFormat="1">
      <c r="A90" s="19" t="s">
        <v>104</v>
      </c>
      <c r="B90" s="20" t="s">
        <v>786</v>
      </c>
      <c r="C90" s="20" t="s">
        <v>105</v>
      </c>
      <c r="D90" s="20" t="s">
        <v>106</v>
      </c>
      <c r="E90" s="20" t="s">
        <v>107</v>
      </c>
      <c r="F90" s="20" t="s">
        <v>108</v>
      </c>
      <c r="G90" s="32" t="s">
        <v>614</v>
      </c>
      <c r="H90" s="32" t="s">
        <v>688</v>
      </c>
      <c r="I90" s="32" t="str">
        <f t="shared" si="6"/>
        <v>Coturnix_coturnix_coturnix_Coturnix_japonica</v>
      </c>
      <c r="J90" s="32"/>
      <c r="K90" s="32" t="s">
        <v>845</v>
      </c>
      <c r="L90" s="32" t="s">
        <v>743</v>
      </c>
      <c r="M90" s="28" t="s">
        <v>110</v>
      </c>
      <c r="N90" s="20">
        <v>172</v>
      </c>
      <c r="O90" s="20">
        <f t="shared" si="10"/>
        <v>86.683331731077331</v>
      </c>
      <c r="P90" s="28">
        <v>17</v>
      </c>
      <c r="Q90" s="20">
        <v>168</v>
      </c>
      <c r="R90" s="20">
        <f t="shared" si="11"/>
        <v>59.23681287847954</v>
      </c>
      <c r="S90" s="28">
        <v>11</v>
      </c>
      <c r="T90" s="20">
        <v>182</v>
      </c>
      <c r="U90" s="20">
        <f t="shared" si="12"/>
        <v>54.744862772683973</v>
      </c>
      <c r="V90" s="28">
        <v>9</v>
      </c>
      <c r="W90" s="20">
        <v>59</v>
      </c>
      <c r="X90" s="20">
        <f t="shared" si="13"/>
        <v>79.372539331937716</v>
      </c>
      <c r="Y90" s="33">
        <v>15</v>
      </c>
      <c r="Z90" s="20" t="s">
        <v>26</v>
      </c>
      <c r="AA90" s="20" t="s">
        <v>26</v>
      </c>
      <c r="AB90" s="20">
        <v>8</v>
      </c>
      <c r="AC90" s="29">
        <v>8</v>
      </c>
      <c r="AD90" s="20">
        <v>15</v>
      </c>
      <c r="AE90" s="20">
        <v>15</v>
      </c>
      <c r="AF90" s="20" t="s">
        <v>26</v>
      </c>
      <c r="AG90" s="28" t="s">
        <v>26</v>
      </c>
      <c r="AH90" s="20">
        <v>26</v>
      </c>
      <c r="AI90" s="20">
        <v>29</v>
      </c>
      <c r="AJ90" s="20">
        <v>37</v>
      </c>
      <c r="AK90" s="28">
        <v>28</v>
      </c>
      <c r="AL90" s="29"/>
      <c r="AM90" s="29"/>
      <c r="AN90" s="29"/>
      <c r="AO90" s="28"/>
      <c r="AP90" s="29"/>
      <c r="AQ90" s="29"/>
      <c r="AR90" s="29"/>
      <c r="AS90" s="28"/>
    </row>
    <row r="91" spans="1:45" s="20" customFormat="1" hidden="1">
      <c r="A91" s="19" t="s">
        <v>104</v>
      </c>
      <c r="B91" s="20" t="s">
        <v>786</v>
      </c>
      <c r="C91" s="20" t="s">
        <v>105</v>
      </c>
      <c r="D91" s="20" t="s">
        <v>106</v>
      </c>
      <c r="E91" s="20" t="s">
        <v>107</v>
      </c>
      <c r="F91" s="20" t="s">
        <v>108</v>
      </c>
      <c r="G91" s="32" t="s">
        <v>614</v>
      </c>
      <c r="H91" s="32" t="s">
        <v>688</v>
      </c>
      <c r="I91" s="32" t="str">
        <f t="shared" si="6"/>
        <v>Coturnix_coturnix_coturnix_Coturnix_japonica</v>
      </c>
      <c r="J91" s="32"/>
      <c r="K91" s="32" t="s">
        <v>846</v>
      </c>
      <c r="L91" s="32" t="s">
        <v>743</v>
      </c>
      <c r="M91" s="28" t="s">
        <v>111</v>
      </c>
      <c r="N91" s="20" t="s">
        <v>26</v>
      </c>
      <c r="O91" s="20" t="str">
        <f t="shared" si="10"/>
        <v>NA</v>
      </c>
      <c r="P91" s="28" t="s">
        <v>26</v>
      </c>
      <c r="Q91" s="20">
        <v>180</v>
      </c>
      <c r="R91" s="20">
        <f t="shared" si="11"/>
        <v>113.08846094982458</v>
      </c>
      <c r="S91" s="28">
        <v>21</v>
      </c>
      <c r="T91" s="20">
        <v>182</v>
      </c>
      <c r="U91" s="20">
        <f t="shared" si="12"/>
        <v>48.662100242385755</v>
      </c>
      <c r="V91" s="28">
        <v>8</v>
      </c>
      <c r="W91" s="20">
        <v>328</v>
      </c>
      <c r="X91" s="20">
        <f t="shared" si="13"/>
        <v>105.83005244258362</v>
      </c>
      <c r="Y91" s="33">
        <v>20</v>
      </c>
      <c r="Z91" s="20" t="s">
        <v>26</v>
      </c>
      <c r="AA91" s="20" t="s">
        <v>26</v>
      </c>
      <c r="AB91" s="20">
        <v>8</v>
      </c>
      <c r="AC91" s="29">
        <v>8</v>
      </c>
      <c r="AD91" s="20">
        <v>15</v>
      </c>
      <c r="AE91" s="20">
        <v>15</v>
      </c>
      <c r="AF91" s="20" t="s">
        <v>26</v>
      </c>
      <c r="AG91" s="28" t="s">
        <v>26</v>
      </c>
      <c r="AH91" s="20">
        <v>26</v>
      </c>
      <c r="AI91" s="20">
        <v>29</v>
      </c>
      <c r="AJ91" s="20">
        <v>37</v>
      </c>
      <c r="AK91" s="28">
        <v>28</v>
      </c>
      <c r="AL91" s="29"/>
      <c r="AM91" s="29"/>
      <c r="AN91" s="29"/>
      <c r="AO91" s="28"/>
      <c r="AP91" s="29"/>
      <c r="AQ91" s="29"/>
      <c r="AR91" s="29"/>
      <c r="AS91" s="28"/>
    </row>
    <row r="92" spans="1:45" s="20" customFormat="1" hidden="1">
      <c r="A92" s="19" t="s">
        <v>104</v>
      </c>
      <c r="B92" s="20" t="s">
        <v>786</v>
      </c>
      <c r="C92" s="20" t="s">
        <v>105</v>
      </c>
      <c r="D92" s="20" t="s">
        <v>106</v>
      </c>
      <c r="E92" s="20" t="s">
        <v>107</v>
      </c>
      <c r="F92" s="20" t="s">
        <v>108</v>
      </c>
      <c r="G92" s="32" t="s">
        <v>614</v>
      </c>
      <c r="H92" s="32" t="s">
        <v>688</v>
      </c>
      <c r="I92" s="32" t="str">
        <f t="shared" si="6"/>
        <v>Coturnix_coturnix_coturnix_Coturnix_japonica</v>
      </c>
      <c r="J92" s="32"/>
      <c r="K92" s="32" t="s">
        <v>847</v>
      </c>
      <c r="L92" s="32" t="s">
        <v>743</v>
      </c>
      <c r="M92" s="28" t="s">
        <v>112</v>
      </c>
      <c r="N92" s="20">
        <v>407</v>
      </c>
      <c r="O92" s="20">
        <f t="shared" si="10"/>
        <v>50.990195135927848</v>
      </c>
      <c r="P92" s="28">
        <v>10</v>
      </c>
      <c r="Q92" s="20">
        <v>507</v>
      </c>
      <c r="R92" s="20">
        <f t="shared" si="11"/>
        <v>64.621977685614041</v>
      </c>
      <c r="S92" s="28">
        <v>12</v>
      </c>
      <c r="T92" s="20">
        <v>503</v>
      </c>
      <c r="U92" s="20">
        <f t="shared" si="12"/>
        <v>91.241437954473284</v>
      </c>
      <c r="V92" s="28">
        <v>15</v>
      </c>
      <c r="W92" s="20">
        <v>626</v>
      </c>
      <c r="X92" s="20">
        <f t="shared" si="13"/>
        <v>74.081036709808544</v>
      </c>
      <c r="Y92" s="33">
        <v>14</v>
      </c>
      <c r="Z92" s="20" t="s">
        <v>26</v>
      </c>
      <c r="AA92" s="20" t="s">
        <v>26</v>
      </c>
      <c r="AB92" s="20">
        <v>8</v>
      </c>
      <c r="AC92" s="29">
        <v>8</v>
      </c>
      <c r="AD92" s="20">
        <v>15</v>
      </c>
      <c r="AE92" s="20">
        <v>15</v>
      </c>
      <c r="AF92" s="20" t="s">
        <v>26</v>
      </c>
      <c r="AG92" s="28" t="s">
        <v>26</v>
      </c>
      <c r="AH92" s="20">
        <v>26</v>
      </c>
      <c r="AI92" s="20">
        <v>29</v>
      </c>
      <c r="AJ92" s="20">
        <v>37</v>
      </c>
      <c r="AK92" s="28">
        <v>28</v>
      </c>
      <c r="AL92" s="29"/>
      <c r="AM92" s="29"/>
      <c r="AN92" s="29"/>
      <c r="AO92" s="28"/>
      <c r="AP92" s="29"/>
      <c r="AQ92" s="29"/>
      <c r="AR92" s="29"/>
      <c r="AS92" s="28"/>
    </row>
    <row r="93" spans="1:45" s="20" customFormat="1" hidden="1">
      <c r="A93" s="19" t="s">
        <v>104</v>
      </c>
      <c r="B93" s="20" t="s">
        <v>786</v>
      </c>
      <c r="C93" s="20" t="s">
        <v>105</v>
      </c>
      <c r="D93" s="20" t="s">
        <v>106</v>
      </c>
      <c r="E93" s="20" t="s">
        <v>107</v>
      </c>
      <c r="F93" s="20" t="s">
        <v>108</v>
      </c>
      <c r="G93" s="32" t="s">
        <v>614</v>
      </c>
      <c r="H93" s="32" t="s">
        <v>688</v>
      </c>
      <c r="I93" s="32" t="str">
        <f t="shared" si="6"/>
        <v>Coturnix_coturnix_coturnix_Coturnix_japonica</v>
      </c>
      <c r="J93" s="32"/>
      <c r="K93" s="32" t="s">
        <v>847</v>
      </c>
      <c r="L93" s="32" t="s">
        <v>743</v>
      </c>
      <c r="M93" s="28" t="s">
        <v>113</v>
      </c>
      <c r="N93" s="20">
        <v>242</v>
      </c>
      <c r="O93" s="20">
        <f t="shared" si="10"/>
        <v>86.683331731077331</v>
      </c>
      <c r="P93" s="28">
        <v>17</v>
      </c>
      <c r="Q93" s="20">
        <v>177</v>
      </c>
      <c r="R93" s="20">
        <f t="shared" si="11"/>
        <v>53.851648071345039</v>
      </c>
      <c r="S93" s="28">
        <v>10</v>
      </c>
      <c r="T93" s="20">
        <v>191</v>
      </c>
      <c r="U93" s="20">
        <f t="shared" si="12"/>
        <v>54.744862772683973</v>
      </c>
      <c r="V93" s="28">
        <v>9</v>
      </c>
      <c r="W93" s="20">
        <v>163</v>
      </c>
      <c r="X93" s="20">
        <f t="shared" si="13"/>
        <v>84.664041954066903</v>
      </c>
      <c r="Y93" s="33">
        <v>16</v>
      </c>
      <c r="Z93" s="20" t="s">
        <v>26</v>
      </c>
      <c r="AA93" s="20" t="s">
        <v>26</v>
      </c>
      <c r="AB93" s="20">
        <v>8</v>
      </c>
      <c r="AC93" s="29">
        <v>8</v>
      </c>
      <c r="AD93" s="20">
        <v>15</v>
      </c>
      <c r="AE93" s="20">
        <v>15</v>
      </c>
      <c r="AF93" s="20" t="s">
        <v>26</v>
      </c>
      <c r="AG93" s="28" t="s">
        <v>26</v>
      </c>
      <c r="AH93" s="20">
        <v>26</v>
      </c>
      <c r="AI93" s="20">
        <v>29</v>
      </c>
      <c r="AJ93" s="20">
        <v>37</v>
      </c>
      <c r="AK93" s="28">
        <v>28</v>
      </c>
      <c r="AL93" s="29"/>
      <c r="AM93" s="29"/>
      <c r="AN93" s="29"/>
      <c r="AO93" s="28"/>
      <c r="AP93" s="29"/>
      <c r="AQ93" s="29"/>
      <c r="AR93" s="29"/>
      <c r="AS93" s="28"/>
    </row>
    <row r="94" spans="1:45" s="20" customFormat="1" hidden="1">
      <c r="A94" s="19" t="s">
        <v>104</v>
      </c>
      <c r="B94" s="20" t="s">
        <v>786</v>
      </c>
      <c r="C94" s="20" t="s">
        <v>105</v>
      </c>
      <c r="D94" s="20" t="s">
        <v>106</v>
      </c>
      <c r="E94" s="20" t="s">
        <v>107</v>
      </c>
      <c r="F94" s="20" t="s">
        <v>108</v>
      </c>
      <c r="G94" s="32" t="s">
        <v>614</v>
      </c>
      <c r="H94" s="32" t="s">
        <v>688</v>
      </c>
      <c r="I94" s="32" t="str">
        <f t="shared" si="6"/>
        <v>Coturnix_coturnix_coturnix_Coturnix_japonica</v>
      </c>
      <c r="J94" s="32"/>
      <c r="K94" s="32" t="s">
        <v>847</v>
      </c>
      <c r="L94" s="32" t="s">
        <v>743</v>
      </c>
      <c r="M94" s="28" t="s">
        <v>114</v>
      </c>
      <c r="N94" s="20">
        <v>122</v>
      </c>
      <c r="O94" s="20">
        <f t="shared" si="10"/>
        <v>30.594117081556707</v>
      </c>
      <c r="P94" s="28">
        <v>6</v>
      </c>
      <c r="Q94" s="20">
        <v>175</v>
      </c>
      <c r="R94" s="20">
        <f t="shared" si="11"/>
        <v>43.08131845707603</v>
      </c>
      <c r="S94" s="28">
        <v>8</v>
      </c>
      <c r="T94" s="20">
        <v>166</v>
      </c>
      <c r="U94" s="20">
        <f t="shared" si="12"/>
        <v>66.91038783328041</v>
      </c>
      <c r="V94" s="28">
        <v>11</v>
      </c>
      <c r="W94" s="20">
        <v>171</v>
      </c>
      <c r="X94" s="20">
        <f t="shared" si="13"/>
        <v>68.789534087679357</v>
      </c>
      <c r="Y94" s="33">
        <v>13</v>
      </c>
      <c r="Z94" s="20" t="s">
        <v>26</v>
      </c>
      <c r="AA94" s="20" t="s">
        <v>26</v>
      </c>
      <c r="AB94" s="20">
        <v>8</v>
      </c>
      <c r="AC94" s="29">
        <v>8</v>
      </c>
      <c r="AD94" s="20">
        <v>15</v>
      </c>
      <c r="AE94" s="20">
        <v>15</v>
      </c>
      <c r="AF94" s="20" t="s">
        <v>26</v>
      </c>
      <c r="AG94" s="28" t="s">
        <v>26</v>
      </c>
      <c r="AH94" s="20">
        <v>26</v>
      </c>
      <c r="AI94" s="20">
        <v>29</v>
      </c>
      <c r="AJ94" s="20">
        <v>37</v>
      </c>
      <c r="AK94" s="28">
        <v>28</v>
      </c>
      <c r="AL94" s="29"/>
      <c r="AM94" s="29"/>
      <c r="AN94" s="29"/>
      <c r="AO94" s="28"/>
      <c r="AP94" s="29"/>
      <c r="AQ94" s="29"/>
      <c r="AR94" s="29"/>
      <c r="AS94" s="28"/>
    </row>
    <row r="95" spans="1:45" s="20" customFormat="1" hidden="1">
      <c r="A95" s="19" t="s">
        <v>104</v>
      </c>
      <c r="B95" s="20" t="s">
        <v>786</v>
      </c>
      <c r="C95" s="20" t="s">
        <v>105</v>
      </c>
      <c r="D95" s="20" t="s">
        <v>106</v>
      </c>
      <c r="E95" s="20" t="s">
        <v>107</v>
      </c>
      <c r="F95" s="20" t="s">
        <v>108</v>
      </c>
      <c r="G95" s="32" t="s">
        <v>614</v>
      </c>
      <c r="H95" s="32" t="s">
        <v>688</v>
      </c>
      <c r="I95" s="32" t="str">
        <f t="shared" si="6"/>
        <v>Coturnix_coturnix_coturnix_Coturnix_japonica</v>
      </c>
      <c r="J95" s="32"/>
      <c r="K95" s="32" t="s">
        <v>847</v>
      </c>
      <c r="L95" s="32" t="s">
        <v>743</v>
      </c>
      <c r="M95" s="28" t="s">
        <v>115</v>
      </c>
      <c r="N95" s="20">
        <v>2525</v>
      </c>
      <c r="O95" s="20">
        <f t="shared" si="10"/>
        <v>433.4166586553867</v>
      </c>
      <c r="P95" s="28">
        <v>85</v>
      </c>
      <c r="Q95" s="20">
        <v>2608</v>
      </c>
      <c r="R95" s="20">
        <f t="shared" si="11"/>
        <v>177.71043863543863</v>
      </c>
      <c r="S95" s="28">
        <v>33</v>
      </c>
      <c r="T95" s="20">
        <v>2361</v>
      </c>
      <c r="U95" s="20">
        <f t="shared" si="12"/>
        <v>267.64155133312164</v>
      </c>
      <c r="V95" s="28">
        <v>44</v>
      </c>
      <c r="W95" s="20">
        <v>2598</v>
      </c>
      <c r="X95" s="20">
        <f t="shared" si="13"/>
        <v>301.61564946136332</v>
      </c>
      <c r="Y95" s="33">
        <v>57</v>
      </c>
      <c r="Z95" s="20" t="s">
        <v>26</v>
      </c>
      <c r="AA95" s="20" t="s">
        <v>26</v>
      </c>
      <c r="AB95" s="20">
        <v>8</v>
      </c>
      <c r="AC95" s="29">
        <v>8</v>
      </c>
      <c r="AD95" s="20">
        <v>15</v>
      </c>
      <c r="AE95" s="20">
        <v>15</v>
      </c>
      <c r="AF95" s="20" t="s">
        <v>26</v>
      </c>
      <c r="AG95" s="28" t="s">
        <v>26</v>
      </c>
      <c r="AH95" s="20">
        <v>26</v>
      </c>
      <c r="AI95" s="20">
        <v>29</v>
      </c>
      <c r="AJ95" s="20">
        <v>37</v>
      </c>
      <c r="AK95" s="28">
        <v>28</v>
      </c>
      <c r="AL95" s="29"/>
      <c r="AM95" s="29"/>
      <c r="AN95" s="29"/>
      <c r="AO95" s="28"/>
      <c r="AP95" s="29"/>
      <c r="AQ95" s="29"/>
      <c r="AR95" s="29"/>
      <c r="AS95" s="28"/>
    </row>
    <row r="96" spans="1:45" s="20" customFormat="1" hidden="1">
      <c r="A96" s="19" t="s">
        <v>104</v>
      </c>
      <c r="B96" s="20" t="s">
        <v>786</v>
      </c>
      <c r="C96" s="20" t="s">
        <v>105</v>
      </c>
      <c r="D96" s="20" t="s">
        <v>106</v>
      </c>
      <c r="E96" s="20" t="s">
        <v>107</v>
      </c>
      <c r="F96" s="20" t="s">
        <v>108</v>
      </c>
      <c r="G96" s="32" t="s">
        <v>614</v>
      </c>
      <c r="H96" s="32" t="s">
        <v>688</v>
      </c>
      <c r="I96" s="32" t="str">
        <f t="shared" si="6"/>
        <v>Coturnix_coturnix_coturnix_Coturnix_japonica</v>
      </c>
      <c r="J96" s="32"/>
      <c r="K96" s="32" t="s">
        <v>847</v>
      </c>
      <c r="L96" s="32" t="s">
        <v>743</v>
      </c>
      <c r="M96" s="28" t="s">
        <v>116</v>
      </c>
      <c r="N96" s="20">
        <v>-3.2</v>
      </c>
      <c r="O96" s="20">
        <f t="shared" si="10"/>
        <v>1.019803902718557</v>
      </c>
      <c r="P96" s="28">
        <v>0.2</v>
      </c>
      <c r="Q96" s="20">
        <v>-3</v>
      </c>
      <c r="R96" s="20">
        <f t="shared" si="11"/>
        <v>0.53851648071345037</v>
      </c>
      <c r="S96" s="28">
        <v>0.1</v>
      </c>
      <c r="T96" s="20">
        <v>-2.9</v>
      </c>
      <c r="U96" s="20">
        <f t="shared" si="12"/>
        <v>0.60827625302982202</v>
      </c>
      <c r="V96" s="28">
        <v>0.1</v>
      </c>
      <c r="W96" s="20">
        <v>-2.6</v>
      </c>
      <c r="X96" s="20">
        <f t="shared" si="13"/>
        <v>0.52915026221291817</v>
      </c>
      <c r="Y96" s="33">
        <v>0.1</v>
      </c>
      <c r="Z96" s="20" t="s">
        <v>26</v>
      </c>
      <c r="AA96" s="20" t="s">
        <v>26</v>
      </c>
      <c r="AB96" s="20">
        <v>8</v>
      </c>
      <c r="AC96" s="29">
        <v>8</v>
      </c>
      <c r="AD96" s="20">
        <v>15</v>
      </c>
      <c r="AE96" s="20">
        <v>15</v>
      </c>
      <c r="AF96" s="20" t="s">
        <v>26</v>
      </c>
      <c r="AG96" s="28" t="s">
        <v>26</v>
      </c>
      <c r="AH96" s="20">
        <v>26</v>
      </c>
      <c r="AI96" s="20">
        <v>29</v>
      </c>
      <c r="AJ96" s="20">
        <v>37</v>
      </c>
      <c r="AK96" s="28">
        <v>28</v>
      </c>
      <c r="AL96" s="29"/>
      <c r="AM96" s="29"/>
      <c r="AN96" s="29"/>
      <c r="AO96" s="28"/>
      <c r="AP96" s="29"/>
      <c r="AQ96" s="29"/>
      <c r="AR96" s="29"/>
      <c r="AS96" s="28"/>
    </row>
    <row r="97" spans="1:45" s="20" customFormat="1" hidden="1">
      <c r="A97" s="19" t="s">
        <v>104</v>
      </c>
      <c r="B97" s="20" t="s">
        <v>786</v>
      </c>
      <c r="C97" s="20" t="s">
        <v>105</v>
      </c>
      <c r="D97" s="20" t="s">
        <v>106</v>
      </c>
      <c r="E97" s="20" t="s">
        <v>107</v>
      </c>
      <c r="F97" s="20" t="s">
        <v>108</v>
      </c>
      <c r="G97" s="32" t="s">
        <v>614</v>
      </c>
      <c r="H97" s="32" t="s">
        <v>688</v>
      </c>
      <c r="I97" s="32" t="str">
        <f t="shared" si="6"/>
        <v>Coturnix_coturnix_coturnix_Coturnix_japonica</v>
      </c>
      <c r="J97" s="32"/>
      <c r="K97" s="32" t="s">
        <v>847</v>
      </c>
      <c r="L97" s="32" t="s">
        <v>743</v>
      </c>
      <c r="M97" s="28" t="s">
        <v>117</v>
      </c>
      <c r="N97" s="20">
        <v>52</v>
      </c>
      <c r="O97" s="20">
        <f t="shared" si="10"/>
        <v>6.6287253676706204</v>
      </c>
      <c r="P97" s="28">
        <v>1.3</v>
      </c>
      <c r="Q97" s="20">
        <v>46.5</v>
      </c>
      <c r="R97" s="20">
        <f t="shared" si="11"/>
        <v>5.3851648071345037</v>
      </c>
      <c r="S97" s="28">
        <v>1</v>
      </c>
      <c r="T97" s="20">
        <v>42.3</v>
      </c>
      <c r="U97" s="20">
        <f t="shared" si="12"/>
        <v>4.8662100242385762</v>
      </c>
      <c r="V97" s="28">
        <v>0.8</v>
      </c>
      <c r="W97" s="20">
        <v>45.8</v>
      </c>
      <c r="X97" s="20">
        <f t="shared" si="13"/>
        <v>3.1749015732775088</v>
      </c>
      <c r="Y97" s="33">
        <v>0.6</v>
      </c>
      <c r="Z97" s="20" t="s">
        <v>26</v>
      </c>
      <c r="AA97" s="20" t="s">
        <v>26</v>
      </c>
      <c r="AB97" s="20">
        <v>8</v>
      </c>
      <c r="AC97" s="29">
        <v>8</v>
      </c>
      <c r="AD97" s="20">
        <v>15</v>
      </c>
      <c r="AE97" s="20">
        <v>15</v>
      </c>
      <c r="AF97" s="20" t="s">
        <v>26</v>
      </c>
      <c r="AG97" s="28" t="s">
        <v>26</v>
      </c>
      <c r="AH97" s="20">
        <v>26</v>
      </c>
      <c r="AI97" s="20">
        <v>29</v>
      </c>
      <c r="AJ97" s="20">
        <v>37</v>
      </c>
      <c r="AK97" s="28">
        <v>28</v>
      </c>
      <c r="AL97" s="29"/>
      <c r="AM97" s="29"/>
      <c r="AN97" s="29"/>
      <c r="AO97" s="28"/>
      <c r="AP97" s="29"/>
      <c r="AQ97" s="29"/>
      <c r="AR97" s="29"/>
      <c r="AS97" s="28"/>
    </row>
    <row r="98" spans="1:45" s="20" customFormat="1" hidden="1">
      <c r="A98" s="19" t="s">
        <v>104</v>
      </c>
      <c r="B98" s="20" t="s">
        <v>786</v>
      </c>
      <c r="C98" s="20" t="s">
        <v>105</v>
      </c>
      <c r="D98" s="20" t="s">
        <v>106</v>
      </c>
      <c r="E98" s="20" t="s">
        <v>107</v>
      </c>
      <c r="F98" s="20" t="s">
        <v>108</v>
      </c>
      <c r="G98" s="32" t="s">
        <v>614</v>
      </c>
      <c r="H98" s="32" t="s">
        <v>688</v>
      </c>
      <c r="I98" s="32" t="str">
        <f t="shared" si="6"/>
        <v>Coturnix_coturnix_coturnix_Coturnix_japonica</v>
      </c>
      <c r="J98" s="32"/>
      <c r="K98" s="32" t="s">
        <v>847</v>
      </c>
      <c r="L98" s="32" t="s">
        <v>743</v>
      </c>
      <c r="M98" s="28" t="s">
        <v>118</v>
      </c>
      <c r="N98" s="20">
        <v>48</v>
      </c>
      <c r="O98" s="20">
        <f t="shared" si="10"/>
        <v>30.594117081556707</v>
      </c>
      <c r="P98" s="28">
        <v>6</v>
      </c>
      <c r="Q98" s="20">
        <v>57</v>
      </c>
      <c r="R98" s="20">
        <f t="shared" si="11"/>
        <v>26.92582403567252</v>
      </c>
      <c r="S98" s="28">
        <v>5</v>
      </c>
      <c r="T98" s="20">
        <v>57</v>
      </c>
      <c r="U98" s="20">
        <f t="shared" si="12"/>
        <v>42.579337712087536</v>
      </c>
      <c r="V98" s="28">
        <v>7</v>
      </c>
      <c r="W98" s="20">
        <v>59</v>
      </c>
      <c r="X98" s="20">
        <f t="shared" si="13"/>
        <v>37.040518354904272</v>
      </c>
      <c r="Y98" s="33">
        <v>7</v>
      </c>
      <c r="Z98" s="20" t="s">
        <v>26</v>
      </c>
      <c r="AA98" s="20" t="s">
        <v>26</v>
      </c>
      <c r="AB98" s="20">
        <v>8</v>
      </c>
      <c r="AC98" s="29">
        <v>8</v>
      </c>
      <c r="AD98" s="20">
        <v>15</v>
      </c>
      <c r="AE98" s="20">
        <v>15</v>
      </c>
      <c r="AF98" s="20" t="s">
        <v>26</v>
      </c>
      <c r="AG98" s="28" t="s">
        <v>26</v>
      </c>
      <c r="AH98" s="20">
        <v>26</v>
      </c>
      <c r="AI98" s="20">
        <v>29</v>
      </c>
      <c r="AJ98" s="20">
        <v>37</v>
      </c>
      <c r="AK98" s="28">
        <v>28</v>
      </c>
      <c r="AL98" s="29"/>
      <c r="AM98" s="29"/>
      <c r="AN98" s="29"/>
      <c r="AO98" s="28"/>
      <c r="AP98" s="29"/>
      <c r="AQ98" s="29"/>
      <c r="AR98" s="29"/>
      <c r="AS98" s="28"/>
    </row>
    <row r="99" spans="1:45" s="20" customFormat="1" hidden="1">
      <c r="A99" s="19" t="s">
        <v>104</v>
      </c>
      <c r="B99" s="20" t="s">
        <v>786</v>
      </c>
      <c r="C99" s="20" t="s">
        <v>105</v>
      </c>
      <c r="D99" s="20" t="s">
        <v>106</v>
      </c>
      <c r="E99" s="20" t="s">
        <v>107</v>
      </c>
      <c r="F99" s="20" t="s">
        <v>108</v>
      </c>
      <c r="G99" s="32" t="s">
        <v>614</v>
      </c>
      <c r="H99" s="32" t="s">
        <v>688</v>
      </c>
      <c r="I99" s="32" t="str">
        <f t="shared" si="6"/>
        <v>Coturnix_coturnix_coturnix_Coturnix_japonica</v>
      </c>
      <c r="J99" s="32"/>
      <c r="K99" s="32" t="s">
        <v>847</v>
      </c>
      <c r="L99" s="32" t="s">
        <v>743</v>
      </c>
      <c r="M99" s="28" t="s">
        <v>119</v>
      </c>
      <c r="N99" s="20">
        <v>606</v>
      </c>
      <c r="O99" s="20">
        <f t="shared" si="10"/>
        <v>270.24803422041759</v>
      </c>
      <c r="P99" s="28">
        <v>53</v>
      </c>
      <c r="Q99" s="20">
        <v>628</v>
      </c>
      <c r="R99" s="20">
        <f t="shared" si="11"/>
        <v>242.33241632105268</v>
      </c>
      <c r="S99" s="28">
        <v>45</v>
      </c>
      <c r="T99" s="20">
        <v>598</v>
      </c>
      <c r="U99" s="20">
        <f t="shared" si="12"/>
        <v>255.47602627252522</v>
      </c>
      <c r="V99" s="28">
        <v>42</v>
      </c>
      <c r="W99" s="20">
        <v>642</v>
      </c>
      <c r="X99" s="20">
        <f t="shared" si="13"/>
        <v>195.78559701877973</v>
      </c>
      <c r="Y99" s="33">
        <v>37</v>
      </c>
      <c r="Z99" s="20" t="s">
        <v>26</v>
      </c>
      <c r="AA99" s="20" t="s">
        <v>26</v>
      </c>
      <c r="AB99" s="20">
        <v>8</v>
      </c>
      <c r="AC99" s="29">
        <v>8</v>
      </c>
      <c r="AD99" s="20">
        <v>15</v>
      </c>
      <c r="AE99" s="20">
        <v>15</v>
      </c>
      <c r="AF99" s="20" t="s">
        <v>26</v>
      </c>
      <c r="AG99" s="28" t="s">
        <v>26</v>
      </c>
      <c r="AH99" s="20">
        <v>26</v>
      </c>
      <c r="AI99" s="20">
        <v>29</v>
      </c>
      <c r="AJ99" s="20">
        <v>37</v>
      </c>
      <c r="AK99" s="28">
        <v>28</v>
      </c>
      <c r="AL99" s="29"/>
      <c r="AM99" s="29"/>
      <c r="AN99" s="29"/>
      <c r="AO99" s="28"/>
      <c r="AP99" s="29"/>
      <c r="AQ99" s="29"/>
      <c r="AR99" s="29"/>
      <c r="AS99" s="28"/>
    </row>
    <row r="100" spans="1:45" s="20" customFormat="1" hidden="1">
      <c r="A100" s="19" t="s">
        <v>104</v>
      </c>
      <c r="B100" s="20" t="s">
        <v>786</v>
      </c>
      <c r="C100" s="20" t="s">
        <v>105</v>
      </c>
      <c r="D100" s="20" t="s">
        <v>106</v>
      </c>
      <c r="E100" s="20" t="s">
        <v>107</v>
      </c>
      <c r="F100" s="20" t="s">
        <v>108</v>
      </c>
      <c r="G100" s="32" t="s">
        <v>614</v>
      </c>
      <c r="H100" s="32" t="s">
        <v>688</v>
      </c>
      <c r="I100" s="32" t="str">
        <f t="shared" si="6"/>
        <v>Coturnix_coturnix_coturnix_Coturnix_japonica</v>
      </c>
      <c r="J100" s="32"/>
      <c r="K100" s="32" t="s">
        <v>847</v>
      </c>
      <c r="L100" s="32" t="s">
        <v>743</v>
      </c>
      <c r="M100" s="28" t="s">
        <v>120</v>
      </c>
      <c r="N100" s="20">
        <v>1.21</v>
      </c>
      <c r="O100" s="20">
        <f t="shared" si="10"/>
        <v>0.35693136595149494</v>
      </c>
      <c r="P100" s="28">
        <v>7.0000000000000007E-2</v>
      </c>
      <c r="Q100" s="20">
        <v>0.76</v>
      </c>
      <c r="R100" s="20">
        <f t="shared" si="11"/>
        <v>0.21540659228538014</v>
      </c>
      <c r="S100" s="28">
        <v>0.04</v>
      </c>
      <c r="T100" s="20">
        <v>0.66</v>
      </c>
      <c r="U100" s="20">
        <f t="shared" si="12"/>
        <v>0.24331050121192879</v>
      </c>
      <c r="V100" s="28">
        <v>0.04</v>
      </c>
      <c r="W100" s="20">
        <v>0.67</v>
      </c>
      <c r="X100" s="20">
        <f t="shared" si="13"/>
        <v>0.21166010488516726</v>
      </c>
      <c r="Y100" s="33">
        <v>0.04</v>
      </c>
      <c r="Z100" s="20" t="s">
        <v>26</v>
      </c>
      <c r="AA100" s="20" t="s">
        <v>26</v>
      </c>
      <c r="AB100" s="20">
        <v>8</v>
      </c>
      <c r="AC100" s="29">
        <v>8</v>
      </c>
      <c r="AD100" s="20">
        <v>15</v>
      </c>
      <c r="AE100" s="20">
        <v>15</v>
      </c>
      <c r="AF100" s="20" t="s">
        <v>26</v>
      </c>
      <c r="AG100" s="28" t="s">
        <v>26</v>
      </c>
      <c r="AH100" s="20">
        <v>26</v>
      </c>
      <c r="AI100" s="20">
        <v>29</v>
      </c>
      <c r="AJ100" s="20">
        <v>37</v>
      </c>
      <c r="AK100" s="28">
        <v>28</v>
      </c>
      <c r="AL100" s="29"/>
      <c r="AM100" s="29"/>
      <c r="AN100" s="29"/>
      <c r="AO100" s="28"/>
      <c r="AP100" s="29"/>
      <c r="AQ100" s="29"/>
      <c r="AR100" s="29"/>
      <c r="AS100" s="28"/>
    </row>
    <row r="101" spans="1:45" s="20" customFormat="1" hidden="1">
      <c r="A101" s="19" t="s">
        <v>104</v>
      </c>
      <c r="B101" s="20" t="s">
        <v>786</v>
      </c>
      <c r="C101" s="20" t="s">
        <v>105</v>
      </c>
      <c r="D101" s="20" t="s">
        <v>106</v>
      </c>
      <c r="E101" s="20" t="s">
        <v>107</v>
      </c>
      <c r="F101" s="20" t="s">
        <v>108</v>
      </c>
      <c r="G101" s="32" t="s">
        <v>614</v>
      </c>
      <c r="H101" s="32" t="s">
        <v>688</v>
      </c>
      <c r="I101" s="32" t="str">
        <f t="shared" si="6"/>
        <v>Coturnix_coturnix_coturnix_Coturnix_japonica</v>
      </c>
      <c r="J101" s="32"/>
      <c r="K101" s="32" t="s">
        <v>847</v>
      </c>
      <c r="L101" s="32" t="s">
        <v>743</v>
      </c>
      <c r="M101" s="28" t="s">
        <v>121</v>
      </c>
      <c r="N101" s="20">
        <v>563</v>
      </c>
      <c r="O101" s="20">
        <f t="shared" si="10"/>
        <v>86.683331731077331</v>
      </c>
      <c r="P101" s="28">
        <v>17</v>
      </c>
      <c r="Q101" s="20">
        <v>589</v>
      </c>
      <c r="R101" s="20">
        <f t="shared" si="11"/>
        <v>59.23681287847954</v>
      </c>
      <c r="S101" s="28">
        <v>11</v>
      </c>
      <c r="T101" s="20">
        <v>614</v>
      </c>
      <c r="U101" s="20">
        <f t="shared" si="12"/>
        <v>54.744862772683973</v>
      </c>
      <c r="V101" s="28">
        <v>9</v>
      </c>
      <c r="W101" s="20">
        <v>577</v>
      </c>
      <c r="X101" s="20">
        <f t="shared" si="13"/>
        <v>58.206528843420998</v>
      </c>
      <c r="Y101" s="33">
        <v>11</v>
      </c>
      <c r="Z101" s="20" t="s">
        <v>26</v>
      </c>
      <c r="AA101" s="20" t="s">
        <v>26</v>
      </c>
      <c r="AB101" s="20">
        <v>8</v>
      </c>
      <c r="AC101" s="29">
        <v>8</v>
      </c>
      <c r="AD101" s="20">
        <v>15</v>
      </c>
      <c r="AE101" s="20">
        <v>15</v>
      </c>
      <c r="AF101" s="20" t="s">
        <v>26</v>
      </c>
      <c r="AG101" s="28" t="s">
        <v>26</v>
      </c>
      <c r="AH101" s="20">
        <v>26</v>
      </c>
      <c r="AI101" s="20">
        <v>29</v>
      </c>
      <c r="AJ101" s="20">
        <v>37</v>
      </c>
      <c r="AK101" s="28">
        <v>28</v>
      </c>
      <c r="AL101" s="29"/>
      <c r="AM101" s="29"/>
      <c r="AN101" s="29"/>
      <c r="AO101" s="28"/>
      <c r="AP101" s="29"/>
      <c r="AQ101" s="29"/>
      <c r="AR101" s="29"/>
      <c r="AS101" s="28"/>
    </row>
    <row r="102" spans="1:45" s="20" customFormat="1" hidden="1">
      <c r="A102" s="19" t="s">
        <v>104</v>
      </c>
      <c r="B102" s="20" t="s">
        <v>786</v>
      </c>
      <c r="C102" s="20" t="s">
        <v>105</v>
      </c>
      <c r="D102" s="20" t="s">
        <v>106</v>
      </c>
      <c r="E102" s="20" t="s">
        <v>107</v>
      </c>
      <c r="F102" s="20" t="s">
        <v>108</v>
      </c>
      <c r="G102" s="32" t="s">
        <v>614</v>
      </c>
      <c r="H102" s="32" t="s">
        <v>688</v>
      </c>
      <c r="I102" s="32" t="str">
        <f t="shared" si="6"/>
        <v>Coturnix_coturnix_coturnix_Coturnix_japonica</v>
      </c>
      <c r="J102" s="32"/>
      <c r="K102" s="32" t="s">
        <v>847</v>
      </c>
      <c r="L102" s="32" t="s">
        <v>743</v>
      </c>
      <c r="M102" s="28" t="s">
        <v>122</v>
      </c>
      <c r="N102" s="20">
        <v>52</v>
      </c>
      <c r="O102" s="20">
        <f t="shared" si="10"/>
        <v>30.594117081556707</v>
      </c>
      <c r="P102" s="28">
        <v>6</v>
      </c>
      <c r="Q102" s="20">
        <v>53</v>
      </c>
      <c r="R102" s="20">
        <f t="shared" si="11"/>
        <v>26.92582403567252</v>
      </c>
      <c r="S102" s="28">
        <v>5</v>
      </c>
      <c r="T102" s="20">
        <v>46</v>
      </c>
      <c r="U102" s="20">
        <f t="shared" si="12"/>
        <v>24.331050121192877</v>
      </c>
      <c r="V102" s="28">
        <v>4</v>
      </c>
      <c r="W102" s="20">
        <v>55</v>
      </c>
      <c r="X102" s="20">
        <f t="shared" si="13"/>
        <v>21.166010488516726</v>
      </c>
      <c r="Y102" s="33">
        <v>4</v>
      </c>
      <c r="Z102" s="20" t="s">
        <v>26</v>
      </c>
      <c r="AA102" s="20" t="s">
        <v>26</v>
      </c>
      <c r="AB102" s="20">
        <v>8</v>
      </c>
      <c r="AC102" s="29">
        <v>8</v>
      </c>
      <c r="AD102" s="20">
        <v>15</v>
      </c>
      <c r="AE102" s="20">
        <v>15</v>
      </c>
      <c r="AF102" s="20" t="s">
        <v>26</v>
      </c>
      <c r="AG102" s="28" t="s">
        <v>26</v>
      </c>
      <c r="AH102" s="20">
        <v>26</v>
      </c>
      <c r="AI102" s="20">
        <v>29</v>
      </c>
      <c r="AJ102" s="20">
        <v>37</v>
      </c>
      <c r="AK102" s="28">
        <v>28</v>
      </c>
      <c r="AL102" s="29"/>
      <c r="AM102" s="29"/>
      <c r="AN102" s="29"/>
      <c r="AO102" s="28"/>
      <c r="AP102" s="29"/>
      <c r="AQ102" s="29"/>
      <c r="AR102" s="29"/>
      <c r="AS102" s="28"/>
    </row>
    <row r="103" spans="1:45" ht="16.5">
      <c r="A103" s="19" t="s">
        <v>123</v>
      </c>
      <c r="B103" s="27" t="str">
        <f t="shared" ref="B103:B148" si="14">I103</f>
        <v>Hyla_chrysoscelis_Hyla_femoralis</v>
      </c>
      <c r="C103" s="20" t="s">
        <v>124</v>
      </c>
      <c r="D103" s="20" t="s">
        <v>574</v>
      </c>
      <c r="E103" s="20" t="s">
        <v>573</v>
      </c>
      <c r="F103" s="20" t="s">
        <v>572</v>
      </c>
      <c r="G103" s="32" t="s">
        <v>722</v>
      </c>
      <c r="H103" s="32" t="s">
        <v>723</v>
      </c>
      <c r="I103" s="32" t="str">
        <f t="shared" si="6"/>
        <v>Hyla_chrysoscelis_Hyla_femoralis</v>
      </c>
      <c r="J103" s="32" t="s">
        <v>710</v>
      </c>
      <c r="K103" s="32" t="s">
        <v>845</v>
      </c>
      <c r="L103" s="32" t="s">
        <v>743</v>
      </c>
      <c r="M103" s="47" t="s">
        <v>653</v>
      </c>
      <c r="N103" s="48">
        <v>29.302325581395401</v>
      </c>
      <c r="O103" s="48">
        <v>3.2558139534883099</v>
      </c>
      <c r="P103" s="28"/>
      <c r="Q103" s="48">
        <v>15.348837209302401</v>
      </c>
      <c r="R103" s="48">
        <v>4.1860465116279197</v>
      </c>
      <c r="S103" s="28"/>
      <c r="T103" s="48">
        <v>20.000000000000099</v>
      </c>
      <c r="U103" s="48">
        <v>9.3023255813953707</v>
      </c>
      <c r="V103" s="28"/>
      <c r="W103" s="20">
        <v>4.242</v>
      </c>
      <c r="X103" s="20">
        <v>0.62257690288027678</v>
      </c>
      <c r="Y103" s="20"/>
      <c r="Z103" s="20" t="s">
        <v>575</v>
      </c>
      <c r="AA103" s="20" t="s">
        <v>575</v>
      </c>
      <c r="AB103" s="20" t="s">
        <v>575</v>
      </c>
      <c r="AC103" s="20" t="s">
        <v>575</v>
      </c>
      <c r="AD103" s="20" t="s">
        <v>575</v>
      </c>
      <c r="AE103" s="20" t="s">
        <v>575</v>
      </c>
      <c r="AF103" s="20" t="s">
        <v>575</v>
      </c>
      <c r="AG103" s="29" t="s">
        <v>575</v>
      </c>
      <c r="AH103" s="48">
        <v>5</v>
      </c>
      <c r="AI103" s="20">
        <v>5</v>
      </c>
      <c r="AJ103" s="20">
        <v>4</v>
      </c>
      <c r="AK103" s="28">
        <v>5</v>
      </c>
      <c r="AL103" s="29"/>
      <c r="AM103" s="29"/>
      <c r="AN103" s="29"/>
      <c r="AO103" s="28"/>
      <c r="AP103" s="29"/>
      <c r="AQ103" s="29"/>
      <c r="AR103" s="29"/>
      <c r="AS103" s="28"/>
    </row>
    <row r="104" spans="1:45" ht="16.5" hidden="1">
      <c r="A104" s="19" t="s">
        <v>123</v>
      </c>
      <c r="B104" s="27" t="str">
        <f t="shared" si="14"/>
        <v>Hyla_chrysoscelis_Hyla_femoralis</v>
      </c>
      <c r="C104" s="20" t="s">
        <v>124</v>
      </c>
      <c r="D104" s="20" t="s">
        <v>574</v>
      </c>
      <c r="E104" s="20" t="s">
        <v>573</v>
      </c>
      <c r="F104" s="20" t="s">
        <v>572</v>
      </c>
      <c r="G104" s="32" t="s">
        <v>766</v>
      </c>
      <c r="H104" s="32" t="s">
        <v>723</v>
      </c>
      <c r="I104" s="32" t="str">
        <f t="shared" si="6"/>
        <v>Hyla_chrysoscelis_Hyla_femoralis</v>
      </c>
      <c r="J104" s="32" t="s">
        <v>710</v>
      </c>
      <c r="K104" s="32" t="s">
        <v>846</v>
      </c>
      <c r="L104" s="32" t="s">
        <v>743</v>
      </c>
      <c r="M104" s="47" t="s">
        <v>654</v>
      </c>
      <c r="N104" s="48">
        <v>14.451219512195101</v>
      </c>
      <c r="O104" s="48">
        <v>2.7439024390243798</v>
      </c>
      <c r="P104" s="28"/>
      <c r="Q104" s="48">
        <v>16.829268292682901</v>
      </c>
      <c r="R104" s="48">
        <v>3.65853658536584</v>
      </c>
      <c r="S104" s="28"/>
      <c r="T104" s="48">
        <v>19.390243902439</v>
      </c>
      <c r="U104" s="48">
        <v>6.0365853658536697</v>
      </c>
      <c r="V104" s="28"/>
      <c r="W104" s="20" t="s">
        <v>655</v>
      </c>
      <c r="X104" s="20" t="s">
        <v>655</v>
      </c>
      <c r="Y104" s="20"/>
      <c r="Z104" s="20" t="s">
        <v>502</v>
      </c>
      <c r="AA104" s="20" t="s">
        <v>502</v>
      </c>
      <c r="AB104" s="20" t="s">
        <v>502</v>
      </c>
      <c r="AC104" s="20" t="s">
        <v>502</v>
      </c>
      <c r="AD104" s="20" t="s">
        <v>502</v>
      </c>
      <c r="AE104" s="20" t="s">
        <v>502</v>
      </c>
      <c r="AF104" s="20" t="s">
        <v>502</v>
      </c>
      <c r="AG104" s="29" t="s">
        <v>502</v>
      </c>
      <c r="AH104" s="20">
        <v>6</v>
      </c>
      <c r="AI104" s="20">
        <v>4</v>
      </c>
      <c r="AJ104" s="20">
        <v>3</v>
      </c>
      <c r="AK104" s="28"/>
      <c r="AL104" s="29"/>
      <c r="AM104" s="29"/>
      <c r="AN104" s="29"/>
      <c r="AO104" s="28"/>
      <c r="AP104" s="29"/>
      <c r="AQ104" s="29"/>
      <c r="AR104" s="29"/>
      <c r="AS104" s="28"/>
    </row>
    <row r="105" spans="1:45" ht="16.5" hidden="1">
      <c r="A105" s="19" t="s">
        <v>123</v>
      </c>
      <c r="B105" s="27" t="str">
        <f t="shared" si="14"/>
        <v>Hyla_chrysoscelis_Hyla_femoralis</v>
      </c>
      <c r="C105" s="20" t="s">
        <v>124</v>
      </c>
      <c r="D105" s="20" t="s">
        <v>574</v>
      </c>
      <c r="E105" s="20" t="s">
        <v>573</v>
      </c>
      <c r="F105" s="20" t="s">
        <v>572</v>
      </c>
      <c r="G105" s="32" t="s">
        <v>722</v>
      </c>
      <c r="H105" s="32" t="s">
        <v>723</v>
      </c>
      <c r="I105" s="32" t="str">
        <f t="shared" si="6"/>
        <v>Hyla_chrysoscelis_Hyla_femoralis</v>
      </c>
      <c r="J105" s="32" t="s">
        <v>710</v>
      </c>
      <c r="K105" s="32" t="s">
        <v>846</v>
      </c>
      <c r="L105" s="32" t="s">
        <v>743</v>
      </c>
      <c r="M105" s="47" t="s">
        <v>656</v>
      </c>
      <c r="N105" s="48">
        <v>0.89634146341463505</v>
      </c>
      <c r="O105" s="48">
        <v>0.18292682926829301</v>
      </c>
      <c r="P105" s="28"/>
      <c r="Q105" s="48">
        <v>1.2804878048780499</v>
      </c>
      <c r="R105" s="48">
        <v>0.38414634146341498</v>
      </c>
      <c r="S105" s="28"/>
      <c r="T105" s="48">
        <v>1.7012195121951199</v>
      </c>
      <c r="U105" s="48">
        <v>0.71341463414634199</v>
      </c>
      <c r="V105" s="28"/>
      <c r="W105" s="20" t="s">
        <v>655</v>
      </c>
      <c r="X105" s="20" t="s">
        <v>655</v>
      </c>
      <c r="Y105" s="20"/>
      <c r="Z105" s="20" t="s">
        <v>502</v>
      </c>
      <c r="AA105" s="20" t="s">
        <v>502</v>
      </c>
      <c r="AB105" s="20" t="s">
        <v>502</v>
      </c>
      <c r="AC105" s="20" t="s">
        <v>502</v>
      </c>
      <c r="AD105" s="20" t="s">
        <v>502</v>
      </c>
      <c r="AE105" s="20" t="s">
        <v>502</v>
      </c>
      <c r="AF105" s="20" t="s">
        <v>502</v>
      </c>
      <c r="AG105" s="29" t="s">
        <v>502</v>
      </c>
      <c r="AH105" s="20">
        <v>6</v>
      </c>
      <c r="AI105" s="20">
        <v>5</v>
      </c>
      <c r="AJ105" s="20">
        <v>4</v>
      </c>
      <c r="AK105" s="28"/>
      <c r="AL105" s="29"/>
      <c r="AM105" s="29"/>
      <c r="AN105" s="29"/>
      <c r="AO105" s="28"/>
      <c r="AP105" s="29"/>
      <c r="AQ105" s="29"/>
      <c r="AR105" s="29"/>
      <c r="AS105" s="28"/>
    </row>
    <row r="106" spans="1:45" ht="16.5">
      <c r="A106" s="19" t="s">
        <v>123</v>
      </c>
      <c r="B106" s="27" t="str">
        <f t="shared" si="14"/>
        <v>Hyla_chrysoscelis_Hyla_femoralis</v>
      </c>
      <c r="C106" s="20" t="s">
        <v>124</v>
      </c>
      <c r="D106" s="20" t="s">
        <v>574</v>
      </c>
      <c r="E106" s="20" t="s">
        <v>573</v>
      </c>
      <c r="F106" s="20" t="s">
        <v>572</v>
      </c>
      <c r="G106" s="32" t="s">
        <v>722</v>
      </c>
      <c r="H106" s="32" t="s">
        <v>723</v>
      </c>
      <c r="I106" s="32" t="str">
        <f t="shared" si="6"/>
        <v>Hyla_chrysoscelis_Hyla_femoralis</v>
      </c>
      <c r="J106" s="32" t="s">
        <v>710</v>
      </c>
      <c r="K106" s="32" t="s">
        <v>845</v>
      </c>
      <c r="L106" s="32" t="s">
        <v>743</v>
      </c>
      <c r="M106" s="47" t="s">
        <v>657</v>
      </c>
      <c r="N106" s="48">
        <v>15.319148936170301</v>
      </c>
      <c r="O106" s="48">
        <v>1.2765957446808001</v>
      </c>
      <c r="P106" s="28"/>
      <c r="Q106" s="48">
        <v>17.021276595744801</v>
      </c>
      <c r="R106" s="48">
        <v>8.5106382978722994</v>
      </c>
      <c r="S106" s="28"/>
      <c r="T106" s="48">
        <v>17.872340425531998</v>
      </c>
      <c r="U106" s="48">
        <v>7.23404255319147</v>
      </c>
      <c r="V106" s="28"/>
      <c r="W106" s="48">
        <v>48.510638297872397</v>
      </c>
      <c r="X106" s="48">
        <v>7.23404255319147</v>
      </c>
      <c r="Y106" s="20"/>
      <c r="Z106" s="20" t="s">
        <v>502</v>
      </c>
      <c r="AA106" s="20" t="s">
        <v>502</v>
      </c>
      <c r="AB106" s="20" t="s">
        <v>502</v>
      </c>
      <c r="AC106" s="20" t="s">
        <v>502</v>
      </c>
      <c r="AD106" s="20" t="s">
        <v>502</v>
      </c>
      <c r="AE106" s="20" t="s">
        <v>502</v>
      </c>
      <c r="AF106" s="20" t="s">
        <v>502</v>
      </c>
      <c r="AG106" s="29" t="s">
        <v>502</v>
      </c>
      <c r="AH106" s="20">
        <v>6</v>
      </c>
      <c r="AI106" s="20">
        <v>6</v>
      </c>
      <c r="AJ106" s="20">
        <v>5</v>
      </c>
      <c r="AK106" s="28">
        <v>5</v>
      </c>
      <c r="AL106" s="29"/>
      <c r="AM106" s="29"/>
      <c r="AN106" s="29"/>
      <c r="AO106" s="28"/>
      <c r="AP106" s="29"/>
      <c r="AQ106" s="29"/>
      <c r="AR106" s="29"/>
      <c r="AS106" s="28"/>
    </row>
    <row r="107" spans="1:45" ht="16.5">
      <c r="A107" s="19" t="s">
        <v>123</v>
      </c>
      <c r="B107" s="27" t="str">
        <f t="shared" si="14"/>
        <v>Hyla_chrysoscelis_Hyla_femoralis</v>
      </c>
      <c r="C107" s="20" t="s">
        <v>124</v>
      </c>
      <c r="D107" s="20" t="s">
        <v>574</v>
      </c>
      <c r="E107" s="20" t="s">
        <v>573</v>
      </c>
      <c r="F107" s="20" t="s">
        <v>572</v>
      </c>
      <c r="G107" s="32" t="s">
        <v>722</v>
      </c>
      <c r="H107" s="32" t="s">
        <v>723</v>
      </c>
      <c r="I107" s="32" t="str">
        <f t="shared" si="6"/>
        <v>Hyla_chrysoscelis_Hyla_femoralis</v>
      </c>
      <c r="J107" s="32" t="s">
        <v>710</v>
      </c>
      <c r="K107" s="32" t="s">
        <v>845</v>
      </c>
      <c r="L107" s="32" t="s">
        <v>743</v>
      </c>
      <c r="M107" s="47" t="s">
        <v>658</v>
      </c>
      <c r="N107" s="48">
        <v>7.60683760683761</v>
      </c>
      <c r="O107" s="48">
        <v>1.1965811965811901</v>
      </c>
      <c r="P107" s="28"/>
      <c r="Q107" s="48">
        <v>2.3931623931624002</v>
      </c>
      <c r="R107" s="48">
        <v>1.8803418803418801</v>
      </c>
      <c r="S107" s="28"/>
      <c r="T107" s="48">
        <v>1.9658119658119699</v>
      </c>
      <c r="U107" s="48">
        <v>1.1965811965812001</v>
      </c>
      <c r="V107" s="28"/>
      <c r="W107" s="48">
        <v>1.36752136752137</v>
      </c>
      <c r="X107" s="48">
        <v>0.427350427350429</v>
      </c>
      <c r="Y107" s="20"/>
      <c r="Z107" s="20" t="s">
        <v>502</v>
      </c>
      <c r="AA107" s="20" t="s">
        <v>502</v>
      </c>
      <c r="AB107" s="20" t="s">
        <v>502</v>
      </c>
      <c r="AC107" s="20" t="s">
        <v>502</v>
      </c>
      <c r="AD107" s="20" t="s">
        <v>502</v>
      </c>
      <c r="AE107" s="20" t="s">
        <v>502</v>
      </c>
      <c r="AF107" s="20" t="s">
        <v>502</v>
      </c>
      <c r="AG107" s="29" t="s">
        <v>502</v>
      </c>
      <c r="AH107" s="20">
        <v>6</v>
      </c>
      <c r="AI107" s="20">
        <v>6</v>
      </c>
      <c r="AJ107" s="20">
        <v>5</v>
      </c>
      <c r="AK107" s="28">
        <v>5</v>
      </c>
      <c r="AL107" s="29"/>
      <c r="AM107" s="29"/>
      <c r="AN107" s="29"/>
      <c r="AO107" s="28"/>
      <c r="AP107" s="29"/>
      <c r="AQ107" s="29"/>
      <c r="AR107" s="29"/>
      <c r="AS107" s="28"/>
    </row>
    <row r="108" spans="1:45" ht="16.5">
      <c r="A108" s="19" t="s">
        <v>123</v>
      </c>
      <c r="B108" s="27" t="str">
        <f t="shared" si="14"/>
        <v>Hyla_chrysoscelis_Hyla_femoralis</v>
      </c>
      <c r="C108" s="20" t="s">
        <v>124</v>
      </c>
      <c r="D108" s="20" t="s">
        <v>574</v>
      </c>
      <c r="E108" s="20" t="s">
        <v>573</v>
      </c>
      <c r="F108" s="20" t="s">
        <v>572</v>
      </c>
      <c r="G108" s="32" t="s">
        <v>722</v>
      </c>
      <c r="H108" s="32" t="s">
        <v>723</v>
      </c>
      <c r="I108" s="32" t="str">
        <f t="shared" si="6"/>
        <v>Hyla_chrysoscelis_Hyla_femoralis</v>
      </c>
      <c r="J108" s="32" t="s">
        <v>710</v>
      </c>
      <c r="K108" s="32" t="s">
        <v>845</v>
      </c>
      <c r="L108" s="32" t="s">
        <v>743</v>
      </c>
      <c r="M108" s="47" t="s">
        <v>659</v>
      </c>
      <c r="N108" s="48">
        <v>7.7142857142857197</v>
      </c>
      <c r="O108" s="48">
        <v>2.05714285714286</v>
      </c>
      <c r="P108" s="28"/>
      <c r="Q108" s="48">
        <v>10.285714285714301</v>
      </c>
      <c r="R108" s="48">
        <v>4.8857142857142897</v>
      </c>
      <c r="S108" s="28"/>
      <c r="T108" s="48">
        <v>8.4</v>
      </c>
      <c r="U108" s="48">
        <v>3.2571428571428598</v>
      </c>
      <c r="V108" s="28"/>
      <c r="W108" s="48">
        <v>4.8</v>
      </c>
      <c r="X108" s="48">
        <v>1.71428571428571</v>
      </c>
      <c r="Y108" s="20"/>
      <c r="Z108" s="20" t="s">
        <v>502</v>
      </c>
      <c r="AA108" s="20" t="s">
        <v>502</v>
      </c>
      <c r="AB108" s="20" t="s">
        <v>502</v>
      </c>
      <c r="AC108" s="20" t="s">
        <v>502</v>
      </c>
      <c r="AD108" s="20" t="s">
        <v>502</v>
      </c>
      <c r="AE108" s="20" t="s">
        <v>502</v>
      </c>
      <c r="AF108" s="20" t="s">
        <v>502</v>
      </c>
      <c r="AG108" s="29" t="s">
        <v>502</v>
      </c>
      <c r="AH108" s="20">
        <v>6</v>
      </c>
      <c r="AI108" s="20">
        <v>5</v>
      </c>
      <c r="AJ108" s="20">
        <v>5</v>
      </c>
      <c r="AK108" s="28">
        <v>5</v>
      </c>
      <c r="AL108" s="29"/>
      <c r="AM108" s="29"/>
      <c r="AN108" s="29"/>
      <c r="AO108" s="28"/>
      <c r="AP108" s="29"/>
      <c r="AQ108" s="29"/>
      <c r="AR108" s="29"/>
      <c r="AS108" s="28"/>
    </row>
    <row r="109" spans="1:45" ht="16.5">
      <c r="A109" s="19" t="s">
        <v>123</v>
      </c>
      <c r="B109" s="27" t="str">
        <f t="shared" si="14"/>
        <v>Hyla_chrysoscelis_Hyla_femoralis</v>
      </c>
      <c r="C109" s="20" t="s">
        <v>124</v>
      </c>
      <c r="D109" s="20" t="s">
        <v>574</v>
      </c>
      <c r="E109" s="20" t="s">
        <v>573</v>
      </c>
      <c r="F109" s="20" t="s">
        <v>572</v>
      </c>
      <c r="G109" s="32" t="s">
        <v>722</v>
      </c>
      <c r="H109" s="32" t="s">
        <v>723</v>
      </c>
      <c r="I109" s="32" t="str">
        <f t="shared" si="6"/>
        <v>Hyla_chrysoscelis_Hyla_femoralis</v>
      </c>
      <c r="J109" s="32" t="s">
        <v>710</v>
      </c>
      <c r="K109" s="32" t="s">
        <v>845</v>
      </c>
      <c r="L109" s="32" t="s">
        <v>743</v>
      </c>
      <c r="M109" s="28" t="s">
        <v>660</v>
      </c>
      <c r="N109" s="48">
        <v>26.630434782608699</v>
      </c>
      <c r="O109" s="48">
        <v>5.9782608695652097</v>
      </c>
      <c r="P109" s="28"/>
      <c r="Q109" s="48">
        <v>78.260869565217405</v>
      </c>
      <c r="R109" s="48">
        <v>23.913043478260899</v>
      </c>
      <c r="S109" s="28"/>
      <c r="T109" s="48">
        <v>80.434782608695599</v>
      </c>
      <c r="U109" s="48">
        <v>15.7608695652174</v>
      </c>
      <c r="V109" s="28"/>
      <c r="W109" s="48">
        <v>157.60869565217399</v>
      </c>
      <c r="X109" s="48">
        <v>60.326086956521699</v>
      </c>
      <c r="Y109" s="20"/>
      <c r="Z109" s="20" t="s">
        <v>502</v>
      </c>
      <c r="AA109" s="20" t="s">
        <v>502</v>
      </c>
      <c r="AB109" s="20" t="s">
        <v>502</v>
      </c>
      <c r="AC109" s="20" t="s">
        <v>502</v>
      </c>
      <c r="AD109" s="20" t="s">
        <v>502</v>
      </c>
      <c r="AE109" s="20" t="s">
        <v>502</v>
      </c>
      <c r="AF109" s="20" t="s">
        <v>502</v>
      </c>
      <c r="AG109" s="29" t="s">
        <v>502</v>
      </c>
      <c r="AH109" s="20">
        <v>5</v>
      </c>
      <c r="AI109" s="20">
        <v>5</v>
      </c>
      <c r="AJ109" s="20">
        <v>5</v>
      </c>
      <c r="AK109" s="28">
        <v>5</v>
      </c>
      <c r="AL109" s="29"/>
      <c r="AM109" s="29"/>
      <c r="AN109" s="29"/>
      <c r="AO109" s="28"/>
      <c r="AP109" s="29"/>
      <c r="AQ109" s="29"/>
      <c r="AR109" s="29"/>
      <c r="AS109" s="28"/>
    </row>
    <row r="110" spans="1:45">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845</v>
      </c>
      <c r="L110" s="32" t="s">
        <v>743</v>
      </c>
      <c r="M110" s="28" t="s">
        <v>128</v>
      </c>
      <c r="N110" s="20">
        <v>66.8</v>
      </c>
      <c r="O110" s="20">
        <v>10.9</v>
      </c>
      <c r="P110" s="28"/>
      <c r="Q110" s="20">
        <v>48.7</v>
      </c>
      <c r="R110" s="20">
        <v>7.9</v>
      </c>
      <c r="S110" s="28"/>
      <c r="T110" s="20">
        <v>56.8</v>
      </c>
      <c r="U110" s="20">
        <v>7.3</v>
      </c>
      <c r="V110" s="28"/>
      <c r="W110" s="20">
        <v>42.6</v>
      </c>
      <c r="X110" s="20">
        <v>4.8</v>
      </c>
      <c r="Y110" s="20"/>
      <c r="Z110" s="20" t="s">
        <v>26</v>
      </c>
      <c r="AA110" s="20" t="s">
        <v>26</v>
      </c>
      <c r="AB110" s="20">
        <v>25</v>
      </c>
      <c r="AC110" s="20">
        <v>25</v>
      </c>
      <c r="AD110" s="20">
        <v>25</v>
      </c>
      <c r="AE110" s="20">
        <v>25</v>
      </c>
      <c r="AF110" s="20" t="s">
        <v>26</v>
      </c>
      <c r="AG110" s="28" t="s">
        <v>26</v>
      </c>
      <c r="AH110" s="20">
        <v>4</v>
      </c>
      <c r="AI110" s="20">
        <v>4</v>
      </c>
      <c r="AJ110" s="20">
        <v>4</v>
      </c>
      <c r="AK110" s="28">
        <v>4</v>
      </c>
      <c r="AL110" s="20">
        <v>386</v>
      </c>
      <c r="AM110" s="20">
        <v>273</v>
      </c>
      <c r="AN110" s="20">
        <v>268</v>
      </c>
      <c r="AO110" s="28">
        <v>281</v>
      </c>
      <c r="AP110" s="29"/>
      <c r="AQ110" s="29"/>
      <c r="AR110" s="29"/>
      <c r="AS110" s="28"/>
    </row>
    <row r="111" spans="1:45">
      <c r="A111" s="19" t="s">
        <v>129</v>
      </c>
      <c r="B111" s="27" t="str">
        <f t="shared" si="14"/>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845</v>
      </c>
      <c r="L111" s="32" t="s">
        <v>744</v>
      </c>
      <c r="M111" s="28" t="s">
        <v>136</v>
      </c>
      <c r="N111" s="20">
        <v>3.89</v>
      </c>
      <c r="O111" s="20">
        <f t="shared" ref="O111" si="15">IFERROR(P111*SQRT(AH111),"NA")</f>
        <v>0.21213203435596426</v>
      </c>
      <c r="P111" s="28">
        <v>0.05</v>
      </c>
      <c r="Q111" s="20">
        <v>2.21</v>
      </c>
      <c r="R111" s="20">
        <f t="shared" ref="R111:R112" si="16">IFERROR(S111*(SQRT(AI111)),"NA")</f>
        <v>0.8668333173107734</v>
      </c>
      <c r="S111" s="28">
        <v>0.17</v>
      </c>
      <c r="T111" s="20">
        <v>2.25</v>
      </c>
      <c r="U111" s="20">
        <f t="shared" ref="U111:U112" si="17">IFERROR(V111*SQRT(AJ111),"NA")</f>
        <v>0.80498447189992428</v>
      </c>
      <c r="V111" s="28">
        <v>0.18</v>
      </c>
      <c r="W111" s="20">
        <v>0.21</v>
      </c>
      <c r="X111" s="20">
        <f t="shared" ref="X111:X112" si="18">IFERROR(Y111*SQRT(AK111),"NA")</f>
        <v>0.34871191548325392</v>
      </c>
      <c r="Y111" s="33">
        <v>0.08</v>
      </c>
      <c r="Z111" s="20" t="s">
        <v>26</v>
      </c>
      <c r="AA111" s="20" t="s">
        <v>26</v>
      </c>
      <c r="AB111" s="20" t="s">
        <v>26</v>
      </c>
      <c r="AC111" s="20" t="s">
        <v>26</v>
      </c>
      <c r="AD111" s="20" t="s">
        <v>26</v>
      </c>
      <c r="AE111" s="20" t="s">
        <v>26</v>
      </c>
      <c r="AF111" s="20" t="s">
        <v>26</v>
      </c>
      <c r="AG111" s="28" t="s">
        <v>26</v>
      </c>
      <c r="AH111" s="20">
        <v>18</v>
      </c>
      <c r="AI111" s="20">
        <v>26</v>
      </c>
      <c r="AJ111" s="20">
        <v>20</v>
      </c>
      <c r="AK111" s="28">
        <v>19</v>
      </c>
      <c r="AL111" s="29"/>
      <c r="AM111" s="29"/>
      <c r="AN111" s="29"/>
      <c r="AO111" s="28"/>
      <c r="AP111" s="29"/>
      <c r="AQ111" s="29"/>
      <c r="AR111" s="29"/>
      <c r="AS111" s="28"/>
    </row>
    <row r="112" spans="1:45">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845</v>
      </c>
      <c r="L112" s="32" t="s">
        <v>744</v>
      </c>
      <c r="M112" s="28" t="s">
        <v>137</v>
      </c>
      <c r="N112" s="20">
        <v>6.36</v>
      </c>
      <c r="O112" s="20">
        <f>IFERROR(P112*SQRT(AH112),"NA")</f>
        <v>0.46669047558312132</v>
      </c>
      <c r="P112" s="28">
        <v>0.11</v>
      </c>
      <c r="Q112" s="20">
        <v>5.35</v>
      </c>
      <c r="R112" s="20">
        <f t="shared" si="16"/>
        <v>0.8668333173107734</v>
      </c>
      <c r="S112" s="28">
        <v>0.17</v>
      </c>
      <c r="T112" s="20">
        <v>5.95</v>
      </c>
      <c r="U112" s="20">
        <f t="shared" si="17"/>
        <v>0.49193495504995377</v>
      </c>
      <c r="V112" s="28">
        <v>0.11</v>
      </c>
      <c r="W112" s="20">
        <v>5.1100000000000003</v>
      </c>
      <c r="X112" s="20">
        <f t="shared" si="18"/>
        <v>0.65383484153110105</v>
      </c>
      <c r="Y112" s="33">
        <v>0.15</v>
      </c>
      <c r="Z112" s="20" t="s">
        <v>26</v>
      </c>
      <c r="AA112" s="20" t="s">
        <v>26</v>
      </c>
      <c r="AB112" s="20" t="s">
        <v>26</v>
      </c>
      <c r="AC112" s="20" t="s">
        <v>26</v>
      </c>
      <c r="AD112" s="20" t="s">
        <v>26</v>
      </c>
      <c r="AE112" s="20" t="s">
        <v>26</v>
      </c>
      <c r="AF112" s="20" t="s">
        <v>26</v>
      </c>
      <c r="AG112" s="28" t="s">
        <v>26</v>
      </c>
      <c r="AH112" s="20">
        <v>18</v>
      </c>
      <c r="AI112" s="20">
        <v>26</v>
      </c>
      <c r="AJ112" s="20">
        <v>20</v>
      </c>
      <c r="AK112" s="28">
        <v>19</v>
      </c>
      <c r="AL112" s="29"/>
      <c r="AM112" s="29"/>
      <c r="AN112" s="29"/>
      <c r="AO112" s="28"/>
      <c r="AP112" s="29"/>
      <c r="AQ112" s="29"/>
      <c r="AR112" s="29"/>
      <c r="AS112" s="28"/>
    </row>
    <row r="113" spans="1:45"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845</v>
      </c>
      <c r="L113" s="32" t="s">
        <v>744</v>
      </c>
      <c r="M113" s="28" t="s">
        <v>144</v>
      </c>
      <c r="N113" s="20">
        <v>328.2</v>
      </c>
      <c r="O113" s="20">
        <v>29.9</v>
      </c>
      <c r="P113" s="28"/>
      <c r="Q113" s="20">
        <v>440.5</v>
      </c>
      <c r="R113" s="20">
        <v>35.299999999999997</v>
      </c>
      <c r="S113" s="28"/>
      <c r="T113" s="20" t="s">
        <v>26</v>
      </c>
      <c r="U113" s="20" t="s">
        <v>26</v>
      </c>
      <c r="V113" s="28"/>
      <c r="W113" s="20">
        <v>611.5</v>
      </c>
      <c r="X113" s="20">
        <v>79.599999999999994</v>
      </c>
      <c r="Z113" s="20" t="s">
        <v>145</v>
      </c>
      <c r="AA113" s="20" t="s">
        <v>145</v>
      </c>
      <c r="AB113" s="20">
        <v>4</v>
      </c>
      <c r="AC113" s="29">
        <v>4</v>
      </c>
      <c r="AD113" s="20">
        <v>0</v>
      </c>
      <c r="AE113" s="20">
        <v>0</v>
      </c>
      <c r="AF113" s="20" t="s">
        <v>145</v>
      </c>
      <c r="AG113" s="28" t="s">
        <v>145</v>
      </c>
      <c r="AH113" s="20">
        <v>30</v>
      </c>
      <c r="AI113" s="20">
        <v>24</v>
      </c>
      <c r="AJ113" s="20">
        <v>0</v>
      </c>
      <c r="AK113" s="28">
        <v>25</v>
      </c>
      <c r="AL113" s="29"/>
      <c r="AM113" s="29"/>
      <c r="AN113" s="29"/>
      <c r="AO113" s="28"/>
      <c r="AP113" s="29"/>
      <c r="AQ113" s="29"/>
      <c r="AR113" s="29"/>
      <c r="AS113" s="28"/>
    </row>
    <row r="114" spans="1:45"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845</v>
      </c>
      <c r="L114" s="32" t="s">
        <v>744</v>
      </c>
      <c r="M114" s="28" t="s">
        <v>146</v>
      </c>
      <c r="N114" s="20">
        <v>1029.7</v>
      </c>
      <c r="O114" s="20">
        <v>41.5</v>
      </c>
      <c r="P114" s="28"/>
      <c r="Q114" s="20">
        <v>861.4</v>
      </c>
      <c r="R114" s="20">
        <v>40.4</v>
      </c>
      <c r="S114" s="28"/>
      <c r="T114" s="20" t="s">
        <v>26</v>
      </c>
      <c r="U114" s="20" t="s">
        <v>26</v>
      </c>
      <c r="V114" s="28"/>
      <c r="W114" s="20">
        <v>750.3</v>
      </c>
      <c r="X114" s="20">
        <v>44.8</v>
      </c>
      <c r="Z114" s="20" t="s">
        <v>145</v>
      </c>
      <c r="AA114" s="20" t="s">
        <v>145</v>
      </c>
      <c r="AB114" s="20">
        <v>4</v>
      </c>
      <c r="AC114" s="29">
        <v>4</v>
      </c>
      <c r="AD114" s="20">
        <v>0</v>
      </c>
      <c r="AE114" s="20">
        <v>0</v>
      </c>
      <c r="AF114" s="20" t="s">
        <v>145</v>
      </c>
      <c r="AG114" s="28" t="s">
        <v>145</v>
      </c>
      <c r="AH114" s="20">
        <v>30</v>
      </c>
      <c r="AI114" s="20">
        <v>24</v>
      </c>
      <c r="AJ114" s="20">
        <v>0</v>
      </c>
      <c r="AK114" s="28">
        <v>25</v>
      </c>
      <c r="AL114" s="29"/>
      <c r="AM114" s="29"/>
      <c r="AN114" s="29"/>
      <c r="AO114" s="28"/>
      <c r="AP114" s="29"/>
      <c r="AQ114" s="29"/>
      <c r="AR114" s="29"/>
      <c r="AS114" s="28"/>
    </row>
    <row r="115" spans="1:45"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845</v>
      </c>
      <c r="L115" s="32" t="s">
        <v>744</v>
      </c>
      <c r="M115" s="28" t="s">
        <v>147</v>
      </c>
      <c r="N115" s="20">
        <v>0.32</v>
      </c>
      <c r="O115" s="20">
        <v>0.03</v>
      </c>
      <c r="P115" s="28"/>
      <c r="Q115" s="20">
        <v>0.51</v>
      </c>
      <c r="R115" s="20">
        <v>0.03</v>
      </c>
      <c r="S115" s="28"/>
      <c r="T115" s="20" t="s">
        <v>26</v>
      </c>
      <c r="U115" s="20" t="s">
        <v>26</v>
      </c>
      <c r="V115" s="28"/>
      <c r="W115" s="20">
        <v>0.8</v>
      </c>
      <c r="X115" s="20">
        <v>0.1</v>
      </c>
      <c r="Z115" s="20" t="s">
        <v>145</v>
      </c>
      <c r="AA115" s="20" t="s">
        <v>145</v>
      </c>
      <c r="AB115" s="20">
        <v>4</v>
      </c>
      <c r="AC115" s="29">
        <v>4</v>
      </c>
      <c r="AD115" s="20">
        <v>0</v>
      </c>
      <c r="AE115" s="20">
        <v>0</v>
      </c>
      <c r="AF115" s="20" t="s">
        <v>145</v>
      </c>
      <c r="AG115" s="28" t="s">
        <v>145</v>
      </c>
      <c r="AH115" s="20">
        <v>30</v>
      </c>
      <c r="AI115" s="20">
        <v>24</v>
      </c>
      <c r="AJ115" s="20">
        <v>0</v>
      </c>
      <c r="AK115" s="28">
        <v>25</v>
      </c>
      <c r="AL115" s="29"/>
      <c r="AM115" s="29"/>
      <c r="AN115" s="29"/>
      <c r="AO115" s="28"/>
      <c r="AP115" s="29"/>
      <c r="AQ115" s="29"/>
      <c r="AR115" s="29"/>
      <c r="AS115" s="28"/>
    </row>
    <row r="116" spans="1:45"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845</v>
      </c>
      <c r="L116" s="32" t="s">
        <v>744</v>
      </c>
      <c r="M116" s="28" t="s">
        <v>148</v>
      </c>
      <c r="N116" s="20">
        <v>608</v>
      </c>
      <c r="O116" s="20">
        <v>44.5</v>
      </c>
      <c r="P116" s="28"/>
      <c r="Q116" s="20">
        <v>672.7</v>
      </c>
      <c r="R116" s="20">
        <v>70</v>
      </c>
      <c r="S116" s="28"/>
      <c r="T116" s="20" t="s">
        <v>26</v>
      </c>
      <c r="U116" s="20" t="s">
        <v>26</v>
      </c>
      <c r="V116" s="28"/>
      <c r="W116" s="20">
        <v>732.2</v>
      </c>
      <c r="X116" s="20">
        <v>73.900000000000006</v>
      </c>
      <c r="Z116" s="20" t="s">
        <v>145</v>
      </c>
      <c r="AA116" s="20" t="s">
        <v>145</v>
      </c>
      <c r="AB116" s="20">
        <v>4</v>
      </c>
      <c r="AC116" s="29">
        <v>4</v>
      </c>
      <c r="AD116" s="20">
        <v>0</v>
      </c>
      <c r="AE116" s="20">
        <v>0</v>
      </c>
      <c r="AF116" s="20" t="s">
        <v>145</v>
      </c>
      <c r="AG116" s="28" t="s">
        <v>145</v>
      </c>
      <c r="AH116" s="20">
        <v>30</v>
      </c>
      <c r="AI116" s="20">
        <v>24</v>
      </c>
      <c r="AJ116" s="20">
        <v>0</v>
      </c>
      <c r="AK116" s="28">
        <v>25</v>
      </c>
      <c r="AL116" s="29"/>
      <c r="AM116" s="29"/>
      <c r="AN116" s="29"/>
      <c r="AO116" s="28"/>
      <c r="AP116" s="29"/>
      <c r="AQ116" s="29"/>
      <c r="AR116" s="29"/>
      <c r="AS116" s="28"/>
    </row>
    <row r="117" spans="1:45"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845</v>
      </c>
      <c r="L117" s="32" t="s">
        <v>744</v>
      </c>
      <c r="M117" s="28" t="s">
        <v>149</v>
      </c>
      <c r="N117" s="20">
        <v>891.1</v>
      </c>
      <c r="O117" s="20">
        <v>69.599999999999994</v>
      </c>
      <c r="P117" s="28"/>
      <c r="Q117" s="20">
        <v>817.7</v>
      </c>
      <c r="R117" s="20">
        <v>74</v>
      </c>
      <c r="S117" s="28"/>
      <c r="T117" s="20" t="s">
        <v>26</v>
      </c>
      <c r="U117" s="20" t="s">
        <v>26</v>
      </c>
      <c r="V117" s="28"/>
      <c r="W117" s="20">
        <v>818</v>
      </c>
      <c r="X117" s="20">
        <v>84.8</v>
      </c>
      <c r="Z117" s="20" t="s">
        <v>145</v>
      </c>
      <c r="AA117" s="20" t="s">
        <v>145</v>
      </c>
      <c r="AB117" s="20">
        <v>4</v>
      </c>
      <c r="AC117" s="29">
        <v>4</v>
      </c>
      <c r="AD117" s="20">
        <v>0</v>
      </c>
      <c r="AE117" s="20">
        <v>0</v>
      </c>
      <c r="AF117" s="20" t="s">
        <v>145</v>
      </c>
      <c r="AG117" s="28" t="s">
        <v>145</v>
      </c>
      <c r="AH117" s="20">
        <v>30</v>
      </c>
      <c r="AI117" s="20">
        <v>24</v>
      </c>
      <c r="AJ117" s="20">
        <v>0</v>
      </c>
      <c r="AK117" s="28">
        <v>25</v>
      </c>
      <c r="AL117" s="29"/>
      <c r="AM117" s="29"/>
      <c r="AN117" s="29"/>
      <c r="AO117" s="28"/>
      <c r="AP117" s="29"/>
      <c r="AQ117" s="29"/>
      <c r="AR117" s="29"/>
      <c r="AS117" s="28"/>
    </row>
    <row r="118" spans="1:45"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845</v>
      </c>
      <c r="L118" s="32" t="s">
        <v>744</v>
      </c>
      <c r="M118" s="28" t="s">
        <v>150</v>
      </c>
      <c r="N118" s="20">
        <v>0.68</v>
      </c>
      <c r="O118" s="20">
        <v>0.04</v>
      </c>
      <c r="P118" s="28"/>
      <c r="Q118" s="20">
        <v>0.82</v>
      </c>
      <c r="R118" s="20">
        <v>0.08</v>
      </c>
      <c r="S118" s="28"/>
      <c r="T118" s="20" t="s">
        <v>26</v>
      </c>
      <c r="U118" s="20" t="s">
        <v>26</v>
      </c>
      <c r="V118" s="28"/>
      <c r="W118" s="20">
        <v>0.9</v>
      </c>
      <c r="X118" s="20">
        <v>7.0000000000000007E-2</v>
      </c>
      <c r="Z118" s="20" t="s">
        <v>145</v>
      </c>
      <c r="AA118" s="20" t="s">
        <v>145</v>
      </c>
      <c r="AB118" s="20">
        <v>4</v>
      </c>
      <c r="AC118" s="29">
        <v>4</v>
      </c>
      <c r="AD118" s="20">
        <v>0</v>
      </c>
      <c r="AE118" s="20">
        <v>0</v>
      </c>
      <c r="AF118" s="20" t="s">
        <v>145</v>
      </c>
      <c r="AG118" s="28" t="s">
        <v>145</v>
      </c>
      <c r="AH118" s="20">
        <v>30</v>
      </c>
      <c r="AI118" s="20">
        <v>24</v>
      </c>
      <c r="AJ118" s="20">
        <v>0</v>
      </c>
      <c r="AK118" s="28">
        <v>25</v>
      </c>
      <c r="AL118" s="29"/>
      <c r="AM118" s="29"/>
      <c r="AN118" s="29"/>
      <c r="AO118" s="28"/>
      <c r="AP118" s="29"/>
      <c r="AQ118" s="29"/>
      <c r="AR118" s="29"/>
      <c r="AS118" s="28"/>
    </row>
    <row r="119" spans="1:45"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845</v>
      </c>
      <c r="L119" s="32" t="s">
        <v>744</v>
      </c>
      <c r="M119" s="28" t="s">
        <v>151</v>
      </c>
      <c r="N119" s="20">
        <v>3696.4</v>
      </c>
      <c r="O119" s="20">
        <v>134.5</v>
      </c>
      <c r="P119" s="28"/>
      <c r="Q119" s="20">
        <v>3387.1</v>
      </c>
      <c r="R119" s="20">
        <v>125</v>
      </c>
      <c r="S119" s="28"/>
      <c r="T119" s="20" t="s">
        <v>26</v>
      </c>
      <c r="U119" s="20" t="s">
        <v>26</v>
      </c>
      <c r="V119" s="28"/>
      <c r="W119" s="20">
        <v>3314.2</v>
      </c>
      <c r="X119" s="20">
        <v>143.4</v>
      </c>
      <c r="Z119" s="20" t="s">
        <v>145</v>
      </c>
      <c r="AA119" s="20" t="s">
        <v>145</v>
      </c>
      <c r="AB119" s="20">
        <v>4</v>
      </c>
      <c r="AC119" s="29">
        <v>4</v>
      </c>
      <c r="AD119" s="20">
        <v>0</v>
      </c>
      <c r="AE119" s="20">
        <v>0</v>
      </c>
      <c r="AF119" s="20" t="s">
        <v>145</v>
      </c>
      <c r="AG119" s="28" t="s">
        <v>145</v>
      </c>
      <c r="AH119" s="20">
        <v>30</v>
      </c>
      <c r="AI119" s="20">
        <v>24</v>
      </c>
      <c r="AJ119" s="20">
        <v>0</v>
      </c>
      <c r="AK119" s="28">
        <v>25</v>
      </c>
      <c r="AL119" s="29"/>
      <c r="AM119" s="29"/>
      <c r="AN119" s="29"/>
      <c r="AO119" s="28"/>
      <c r="AP119" s="29"/>
      <c r="AQ119" s="29"/>
      <c r="AR119" s="29"/>
      <c r="AS119" s="28"/>
    </row>
    <row r="120" spans="1:45"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845</v>
      </c>
      <c r="L120" s="32" t="s">
        <v>744</v>
      </c>
      <c r="M120" s="28" t="s">
        <v>152</v>
      </c>
      <c r="N120" s="20">
        <v>269.60000000000002</v>
      </c>
      <c r="O120" s="20">
        <v>12.4</v>
      </c>
      <c r="P120" s="28"/>
      <c r="Q120" s="20">
        <v>317.39999999999998</v>
      </c>
      <c r="R120" s="20">
        <v>17.5</v>
      </c>
      <c r="S120" s="28"/>
      <c r="T120" s="20" t="s">
        <v>26</v>
      </c>
      <c r="U120" s="20" t="s">
        <v>26</v>
      </c>
      <c r="V120" s="28"/>
      <c r="W120" s="20">
        <v>415.9</v>
      </c>
      <c r="X120" s="20">
        <v>31.4</v>
      </c>
      <c r="Z120" s="20" t="s">
        <v>145</v>
      </c>
      <c r="AA120" s="20" t="s">
        <v>145</v>
      </c>
      <c r="AB120" s="20">
        <v>4</v>
      </c>
      <c r="AC120" s="29">
        <v>4</v>
      </c>
      <c r="AD120" s="20">
        <v>0</v>
      </c>
      <c r="AE120" s="20">
        <v>0</v>
      </c>
      <c r="AF120" s="20" t="s">
        <v>145</v>
      </c>
      <c r="AG120" s="28" t="s">
        <v>145</v>
      </c>
      <c r="AH120" s="20">
        <v>30</v>
      </c>
      <c r="AI120" s="20">
        <v>24</v>
      </c>
      <c r="AJ120" s="20">
        <v>0</v>
      </c>
      <c r="AK120" s="28">
        <v>25</v>
      </c>
      <c r="AL120" s="29"/>
      <c r="AM120" s="29"/>
      <c r="AN120" s="29"/>
      <c r="AO120" s="28"/>
      <c r="AP120" s="29"/>
      <c r="AQ120" s="29"/>
      <c r="AR120" s="29"/>
      <c r="AS120" s="28"/>
    </row>
    <row r="121" spans="1:45"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845</v>
      </c>
      <c r="L121" s="32" t="s">
        <v>744</v>
      </c>
      <c r="M121" s="28" t="s">
        <v>153</v>
      </c>
      <c r="N121" s="20">
        <v>437</v>
      </c>
      <c r="O121" s="20">
        <v>33.799999999999997</v>
      </c>
      <c r="P121" s="28"/>
      <c r="Q121" s="20">
        <v>329.8</v>
      </c>
      <c r="R121" s="20">
        <v>20.5</v>
      </c>
      <c r="S121" s="28"/>
      <c r="T121" s="20" t="s">
        <v>26</v>
      </c>
      <c r="U121" s="20" t="s">
        <v>26</v>
      </c>
      <c r="V121" s="28"/>
      <c r="W121" s="20">
        <v>281.10000000000002</v>
      </c>
      <c r="X121" s="20">
        <v>25.2</v>
      </c>
      <c r="Z121" s="20" t="s">
        <v>145</v>
      </c>
      <c r="AA121" s="20" t="s">
        <v>145</v>
      </c>
      <c r="AB121" s="20">
        <v>4</v>
      </c>
      <c r="AC121" s="29">
        <v>4</v>
      </c>
      <c r="AD121" s="20">
        <v>0</v>
      </c>
      <c r="AE121" s="20">
        <v>0</v>
      </c>
      <c r="AF121" s="20" t="s">
        <v>145</v>
      </c>
      <c r="AG121" s="28" t="s">
        <v>145</v>
      </c>
      <c r="AH121" s="20">
        <v>30</v>
      </c>
      <c r="AI121" s="20">
        <v>24</v>
      </c>
      <c r="AJ121" s="20">
        <v>0</v>
      </c>
      <c r="AK121" s="28">
        <v>25</v>
      </c>
      <c r="AL121" s="29"/>
      <c r="AM121" s="29"/>
      <c r="AN121" s="29"/>
      <c r="AO121" s="28"/>
      <c r="AP121" s="29"/>
      <c r="AQ121" s="29"/>
      <c r="AR121" s="29"/>
      <c r="AS121" s="28"/>
    </row>
    <row r="122" spans="1:45"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845</v>
      </c>
      <c r="L122" s="32" t="s">
        <v>744</v>
      </c>
      <c r="M122" s="28" t="s">
        <v>154</v>
      </c>
      <c r="N122" s="20">
        <v>164</v>
      </c>
      <c r="O122" s="20">
        <v>24</v>
      </c>
      <c r="P122" s="28"/>
      <c r="Q122" s="20">
        <v>194.7</v>
      </c>
      <c r="R122" s="20">
        <v>23.8</v>
      </c>
      <c r="S122" s="28"/>
      <c r="T122" s="20" t="s">
        <v>26</v>
      </c>
      <c r="U122" s="20" t="s">
        <v>26</v>
      </c>
      <c r="V122" s="28"/>
      <c r="W122" s="20">
        <v>234.6</v>
      </c>
      <c r="X122" s="20">
        <v>21.2</v>
      </c>
      <c r="Z122" s="20" t="s">
        <v>145</v>
      </c>
      <c r="AA122" s="20" t="s">
        <v>145</v>
      </c>
      <c r="AB122" s="20">
        <v>4</v>
      </c>
      <c r="AC122" s="29">
        <v>4</v>
      </c>
      <c r="AD122" s="20">
        <v>0</v>
      </c>
      <c r="AE122" s="20">
        <v>0</v>
      </c>
      <c r="AF122" s="20" t="s">
        <v>145</v>
      </c>
      <c r="AG122" s="28" t="s">
        <v>145</v>
      </c>
      <c r="AH122" s="20">
        <v>30</v>
      </c>
      <c r="AI122" s="20">
        <v>24</v>
      </c>
      <c r="AJ122" s="20">
        <v>0</v>
      </c>
      <c r="AK122" s="28">
        <v>25</v>
      </c>
      <c r="AL122" s="29"/>
      <c r="AM122" s="29"/>
      <c r="AN122" s="29"/>
      <c r="AO122" s="28"/>
      <c r="AP122" s="29"/>
      <c r="AQ122" s="29"/>
      <c r="AR122" s="29"/>
      <c r="AS122" s="28"/>
    </row>
    <row r="123" spans="1:45"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845</v>
      </c>
      <c r="L123" s="32" t="s">
        <v>744</v>
      </c>
      <c r="M123" s="28" t="s">
        <v>155</v>
      </c>
      <c r="N123" s="20">
        <v>0.38</v>
      </c>
      <c r="O123" s="20">
        <v>7.0000000000000007E-2</v>
      </c>
      <c r="P123" s="28"/>
      <c r="Q123" s="20">
        <v>0.59</v>
      </c>
      <c r="R123" s="20">
        <v>0.09</v>
      </c>
      <c r="S123" s="28"/>
      <c r="T123" s="20" t="s">
        <v>26</v>
      </c>
      <c r="U123" s="20" t="s">
        <v>26</v>
      </c>
      <c r="V123" s="28"/>
      <c r="W123" s="20">
        <v>0.84</v>
      </c>
      <c r="X123" s="20">
        <v>0.11</v>
      </c>
      <c r="Z123" s="20" t="s">
        <v>145</v>
      </c>
      <c r="AA123" s="20" t="s">
        <v>145</v>
      </c>
      <c r="AB123" s="20">
        <v>4</v>
      </c>
      <c r="AC123" s="29">
        <v>4</v>
      </c>
      <c r="AD123" s="20">
        <v>0</v>
      </c>
      <c r="AE123" s="20">
        <v>0</v>
      </c>
      <c r="AF123" s="20" t="s">
        <v>145</v>
      </c>
      <c r="AG123" s="28" t="s">
        <v>145</v>
      </c>
      <c r="AH123" s="20">
        <v>30</v>
      </c>
      <c r="AI123" s="20">
        <v>24</v>
      </c>
      <c r="AJ123" s="20">
        <v>0</v>
      </c>
      <c r="AK123" s="28">
        <v>25</v>
      </c>
      <c r="AL123" s="29"/>
      <c r="AM123" s="29"/>
      <c r="AN123" s="29"/>
      <c r="AO123" s="28"/>
      <c r="AP123" s="29"/>
      <c r="AQ123" s="29"/>
      <c r="AR123" s="29"/>
      <c r="AS123" s="28"/>
    </row>
    <row r="124" spans="1:45"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845</v>
      </c>
      <c r="L124" s="32" t="s">
        <v>744</v>
      </c>
      <c r="M124" s="28" t="s">
        <v>156</v>
      </c>
      <c r="N124" s="20">
        <v>17</v>
      </c>
      <c r="O124" s="20">
        <v>3.2</v>
      </c>
      <c r="P124" s="28"/>
      <c r="Q124" s="20">
        <v>27.6</v>
      </c>
      <c r="R124" s="20">
        <v>5.8</v>
      </c>
      <c r="S124" s="28"/>
      <c r="T124" s="20" t="s">
        <v>26</v>
      </c>
      <c r="U124" s="20" t="s">
        <v>26</v>
      </c>
      <c r="V124" s="28"/>
      <c r="W124" s="20">
        <v>40.5</v>
      </c>
      <c r="X124" s="20">
        <v>5.0999999999999996</v>
      </c>
      <c r="Z124" s="20" t="s">
        <v>145</v>
      </c>
      <c r="AA124" s="20" t="s">
        <v>145</v>
      </c>
      <c r="AB124" s="20">
        <v>4</v>
      </c>
      <c r="AC124" s="29">
        <v>4</v>
      </c>
      <c r="AD124" s="20">
        <v>0</v>
      </c>
      <c r="AE124" s="20">
        <v>0</v>
      </c>
      <c r="AF124" s="20" t="s">
        <v>145</v>
      </c>
      <c r="AG124" s="28" t="s">
        <v>145</v>
      </c>
      <c r="AH124" s="20">
        <v>30</v>
      </c>
      <c r="AI124" s="20">
        <v>24</v>
      </c>
      <c r="AJ124" s="20">
        <v>0</v>
      </c>
      <c r="AK124" s="28">
        <v>25</v>
      </c>
      <c r="AL124" s="29"/>
      <c r="AM124" s="29"/>
      <c r="AN124" s="29"/>
      <c r="AO124" s="28"/>
      <c r="AP124" s="29"/>
      <c r="AQ124" s="29"/>
      <c r="AR124" s="29"/>
      <c r="AS124" s="28"/>
    </row>
    <row r="125" spans="1:45"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845</v>
      </c>
      <c r="L125" s="32" t="s">
        <v>743</v>
      </c>
      <c r="M125" s="28" t="s">
        <v>160</v>
      </c>
      <c r="N125" s="20">
        <v>11.84</v>
      </c>
      <c r="O125" s="20">
        <v>3.7</v>
      </c>
      <c r="P125" s="28"/>
      <c r="Q125" s="20">
        <v>8.34</v>
      </c>
      <c r="R125" s="20">
        <v>3.45</v>
      </c>
      <c r="S125" s="28"/>
      <c r="T125" s="20">
        <v>12.54</v>
      </c>
      <c r="U125" s="20">
        <v>3.37</v>
      </c>
      <c r="V125" s="28"/>
      <c r="W125" s="20">
        <v>12.26</v>
      </c>
      <c r="X125" s="20">
        <v>4.82</v>
      </c>
      <c r="Z125" s="20" t="s">
        <v>26</v>
      </c>
      <c r="AA125" s="20" t="s">
        <v>26</v>
      </c>
      <c r="AB125" s="20">
        <v>6</v>
      </c>
      <c r="AC125" s="29">
        <v>6</v>
      </c>
      <c r="AD125" s="20">
        <v>3</v>
      </c>
      <c r="AE125" s="20">
        <v>3</v>
      </c>
      <c r="AF125" s="20" t="s">
        <v>26</v>
      </c>
      <c r="AG125" s="28" t="s">
        <v>26</v>
      </c>
      <c r="AH125" s="20">
        <v>35</v>
      </c>
      <c r="AI125" s="20">
        <v>19</v>
      </c>
      <c r="AJ125" s="20">
        <v>18</v>
      </c>
      <c r="AK125" s="28">
        <v>22</v>
      </c>
      <c r="AL125" s="29"/>
      <c r="AM125" s="29"/>
      <c r="AN125" s="29"/>
      <c r="AO125" s="28"/>
      <c r="AP125" s="29"/>
      <c r="AQ125" s="29"/>
      <c r="AR125" s="29"/>
      <c r="AS125" s="28"/>
    </row>
    <row r="126" spans="1:45"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845</v>
      </c>
      <c r="L126" s="32" t="s">
        <v>743</v>
      </c>
      <c r="M126" s="28" t="s">
        <v>162</v>
      </c>
      <c r="N126" s="20">
        <v>2.0699999999999998</v>
      </c>
      <c r="O126" s="20">
        <v>0.32</v>
      </c>
      <c r="P126" s="28"/>
      <c r="Q126" s="20">
        <v>0.45</v>
      </c>
      <c r="R126" s="20">
        <v>0.06</v>
      </c>
      <c r="S126" s="28"/>
      <c r="T126" s="20">
        <v>0.56000000000000005</v>
      </c>
      <c r="U126" s="20">
        <v>0.15</v>
      </c>
      <c r="V126" s="28"/>
      <c r="W126" s="20">
        <v>0.18</v>
      </c>
      <c r="X126" s="20">
        <v>0.04</v>
      </c>
      <c r="Z126" s="20" t="s">
        <v>26</v>
      </c>
      <c r="AA126" s="20" t="s">
        <v>26</v>
      </c>
      <c r="AB126" s="20">
        <v>6</v>
      </c>
      <c r="AC126" s="29">
        <v>6</v>
      </c>
      <c r="AD126" s="20">
        <v>3</v>
      </c>
      <c r="AE126" s="20">
        <v>3</v>
      </c>
      <c r="AF126" s="20" t="s">
        <v>26</v>
      </c>
      <c r="AG126" s="28" t="s">
        <v>26</v>
      </c>
      <c r="AH126" s="20">
        <v>35</v>
      </c>
      <c r="AI126" s="20">
        <v>19</v>
      </c>
      <c r="AJ126" s="20">
        <v>18</v>
      </c>
      <c r="AK126" s="28">
        <v>22</v>
      </c>
      <c r="AL126" s="29"/>
      <c r="AM126" s="29"/>
      <c r="AN126" s="29"/>
      <c r="AO126" s="28"/>
      <c r="AP126" s="29"/>
      <c r="AQ126" s="29"/>
      <c r="AR126" s="29"/>
      <c r="AS126" s="28"/>
    </row>
    <row r="127" spans="1:45"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845</v>
      </c>
      <c r="L127" s="32" t="s">
        <v>743</v>
      </c>
      <c r="M127" s="28" t="s">
        <v>163</v>
      </c>
      <c r="N127" s="20">
        <v>2.06</v>
      </c>
      <c r="O127" s="20">
        <v>0.56999999999999995</v>
      </c>
      <c r="P127" s="28"/>
      <c r="Q127" s="20">
        <v>1.74</v>
      </c>
      <c r="R127" s="20">
        <v>0.45</v>
      </c>
      <c r="S127" s="28"/>
      <c r="T127" s="20">
        <v>1.94</v>
      </c>
      <c r="U127" s="20">
        <v>0.39</v>
      </c>
      <c r="V127" s="28"/>
      <c r="W127" s="20">
        <v>1.66</v>
      </c>
      <c r="X127" s="20">
        <v>0.54</v>
      </c>
      <c r="Z127" s="20" t="s">
        <v>26</v>
      </c>
      <c r="AA127" s="20" t="s">
        <v>26</v>
      </c>
      <c r="AB127" s="20">
        <v>6</v>
      </c>
      <c r="AC127" s="29">
        <v>6</v>
      </c>
      <c r="AD127" s="20">
        <v>3</v>
      </c>
      <c r="AE127" s="20">
        <v>3</v>
      </c>
      <c r="AF127" s="20" t="s">
        <v>26</v>
      </c>
      <c r="AG127" s="28" t="s">
        <v>26</v>
      </c>
      <c r="AH127" s="20">
        <v>35</v>
      </c>
      <c r="AI127" s="20">
        <v>19</v>
      </c>
      <c r="AJ127" s="20">
        <v>18</v>
      </c>
      <c r="AK127" s="28">
        <v>22</v>
      </c>
      <c r="AL127" s="29"/>
      <c r="AM127" s="29"/>
      <c r="AN127" s="29"/>
      <c r="AO127" s="28"/>
      <c r="AP127" s="29"/>
      <c r="AQ127" s="29"/>
      <c r="AR127" s="29"/>
      <c r="AS127" s="28"/>
    </row>
    <row r="128" spans="1:45"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845</v>
      </c>
      <c r="L128" s="32" t="s">
        <v>743</v>
      </c>
      <c r="M128" s="28" t="s">
        <v>164</v>
      </c>
      <c r="N128" s="20">
        <v>3.2</v>
      </c>
      <c r="O128" s="20">
        <v>0.9</v>
      </c>
      <c r="P128" s="28"/>
      <c r="Q128" s="20">
        <v>4.7</v>
      </c>
      <c r="R128" s="20">
        <v>1.7</v>
      </c>
      <c r="S128" s="28"/>
      <c r="T128" s="20">
        <v>5.9</v>
      </c>
      <c r="U128" s="20">
        <v>1.6</v>
      </c>
      <c r="V128" s="28"/>
      <c r="W128" s="20">
        <v>7.8</v>
      </c>
      <c r="X128" s="20">
        <v>2.4</v>
      </c>
      <c r="Z128" s="20" t="s">
        <v>26</v>
      </c>
      <c r="AA128" s="20" t="s">
        <v>26</v>
      </c>
      <c r="AB128" s="20">
        <v>6</v>
      </c>
      <c r="AC128" s="29">
        <v>6</v>
      </c>
      <c r="AD128" s="20">
        <v>3</v>
      </c>
      <c r="AE128" s="20">
        <v>3</v>
      </c>
      <c r="AF128" s="20" t="s">
        <v>26</v>
      </c>
      <c r="AG128" s="28" t="s">
        <v>26</v>
      </c>
      <c r="AH128" s="20">
        <v>35</v>
      </c>
      <c r="AI128" s="20">
        <v>19</v>
      </c>
      <c r="AJ128" s="20">
        <v>18</v>
      </c>
      <c r="AK128" s="28">
        <v>22</v>
      </c>
      <c r="AL128" s="29"/>
      <c r="AM128" s="29"/>
      <c r="AN128" s="29"/>
      <c r="AO128" s="28"/>
      <c r="AP128" s="29"/>
      <c r="AQ128" s="29"/>
      <c r="AR128" s="29"/>
      <c r="AS128" s="28"/>
    </row>
    <row r="129" spans="1:45"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845</v>
      </c>
      <c r="L129" s="32" t="s">
        <v>743</v>
      </c>
      <c r="M129" s="28" t="s">
        <v>165</v>
      </c>
      <c r="N129" s="20">
        <v>32.5</v>
      </c>
      <c r="O129" s="20">
        <v>6.9</v>
      </c>
      <c r="P129" s="28"/>
      <c r="Q129" s="20">
        <v>3.4</v>
      </c>
      <c r="R129" s="20">
        <v>1.8</v>
      </c>
      <c r="S129" s="28"/>
      <c r="T129" s="20">
        <v>2</v>
      </c>
      <c r="U129" s="20">
        <v>0.7</v>
      </c>
      <c r="V129" s="28"/>
      <c r="W129" s="20">
        <v>5.3</v>
      </c>
      <c r="X129" s="20">
        <v>1</v>
      </c>
      <c r="Z129" s="20" t="s">
        <v>26</v>
      </c>
      <c r="AA129" s="20" t="s">
        <v>26</v>
      </c>
      <c r="AB129" s="20">
        <v>6</v>
      </c>
      <c r="AC129" s="29">
        <v>6</v>
      </c>
      <c r="AD129" s="20">
        <v>3</v>
      </c>
      <c r="AE129" s="20">
        <v>3</v>
      </c>
      <c r="AF129" s="20" t="s">
        <v>26</v>
      </c>
      <c r="AG129" s="28" t="s">
        <v>26</v>
      </c>
      <c r="AH129" s="20">
        <v>35</v>
      </c>
      <c r="AI129" s="20">
        <v>19</v>
      </c>
      <c r="AJ129" s="20">
        <v>18</v>
      </c>
      <c r="AK129" s="28">
        <v>22</v>
      </c>
      <c r="AL129" s="29"/>
      <c r="AM129" s="29"/>
      <c r="AN129" s="29"/>
      <c r="AO129" s="28"/>
      <c r="AP129" s="29"/>
      <c r="AQ129" s="29"/>
      <c r="AR129" s="29"/>
      <c r="AS129" s="28"/>
    </row>
    <row r="130" spans="1:45"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845</v>
      </c>
      <c r="L130" s="32" t="s">
        <v>743</v>
      </c>
      <c r="M130" s="28" t="s">
        <v>166</v>
      </c>
      <c r="N130" s="20">
        <v>6.2</v>
      </c>
      <c r="O130" s="20">
        <v>0.5</v>
      </c>
      <c r="P130" s="28"/>
      <c r="Q130" s="20">
        <v>20.2</v>
      </c>
      <c r="R130" s="20">
        <v>16.899999999999999</v>
      </c>
      <c r="S130" s="28"/>
      <c r="T130" s="20">
        <v>32</v>
      </c>
      <c r="U130" s="20">
        <v>10.5</v>
      </c>
      <c r="V130" s="28"/>
      <c r="W130" s="20">
        <v>3.1</v>
      </c>
      <c r="X130" s="20">
        <v>0.1</v>
      </c>
      <c r="Z130" s="20" t="s">
        <v>26</v>
      </c>
      <c r="AA130" s="20" t="s">
        <v>26</v>
      </c>
      <c r="AB130" s="20">
        <v>6</v>
      </c>
      <c r="AC130" s="29">
        <v>6</v>
      </c>
      <c r="AD130" s="20">
        <v>3</v>
      </c>
      <c r="AE130" s="20">
        <v>3</v>
      </c>
      <c r="AF130" s="20" t="s">
        <v>26</v>
      </c>
      <c r="AG130" s="28" t="s">
        <v>26</v>
      </c>
      <c r="AH130" s="20">
        <v>35</v>
      </c>
      <c r="AI130" s="20">
        <v>19</v>
      </c>
      <c r="AJ130" s="20">
        <v>18</v>
      </c>
      <c r="AK130" s="28">
        <v>22</v>
      </c>
      <c r="AL130" s="29"/>
      <c r="AM130" s="29"/>
      <c r="AN130" s="29"/>
      <c r="AO130" s="28"/>
      <c r="AP130" s="29"/>
      <c r="AQ130" s="29"/>
      <c r="AR130" s="29"/>
      <c r="AS130" s="28"/>
    </row>
    <row r="131" spans="1:45"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845</v>
      </c>
      <c r="L131" s="32" t="s">
        <v>743</v>
      </c>
      <c r="M131" s="28" t="s">
        <v>167</v>
      </c>
      <c r="N131" s="20">
        <v>60.1</v>
      </c>
      <c r="O131" s="20">
        <v>7</v>
      </c>
      <c r="P131" s="28"/>
      <c r="Q131" s="20">
        <v>193.8</v>
      </c>
      <c r="R131" s="20">
        <v>156.69999999999999</v>
      </c>
      <c r="S131" s="28"/>
      <c r="T131" s="20">
        <v>257.7</v>
      </c>
      <c r="U131" s="20">
        <v>106.8</v>
      </c>
      <c r="V131" s="28"/>
      <c r="W131" s="20">
        <v>29.6</v>
      </c>
      <c r="X131" s="20">
        <v>4.5</v>
      </c>
      <c r="Z131" s="20" t="s">
        <v>26</v>
      </c>
      <c r="AA131" s="20" t="s">
        <v>26</v>
      </c>
      <c r="AB131" s="20">
        <v>6</v>
      </c>
      <c r="AC131" s="29">
        <v>6</v>
      </c>
      <c r="AD131" s="20">
        <v>3</v>
      </c>
      <c r="AE131" s="20">
        <v>3</v>
      </c>
      <c r="AF131" s="20" t="s">
        <v>26</v>
      </c>
      <c r="AG131" s="28" t="s">
        <v>26</v>
      </c>
      <c r="AH131" s="20">
        <v>35</v>
      </c>
      <c r="AI131" s="20">
        <v>19</v>
      </c>
      <c r="AJ131" s="20">
        <v>18</v>
      </c>
      <c r="AK131" s="28">
        <v>22</v>
      </c>
      <c r="AL131" s="29"/>
      <c r="AM131" s="29"/>
      <c r="AN131" s="29"/>
      <c r="AO131" s="28"/>
      <c r="AP131" s="29"/>
      <c r="AQ131" s="29"/>
      <c r="AR131" s="29"/>
      <c r="AS131" s="28"/>
    </row>
    <row r="132" spans="1:45"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845</v>
      </c>
      <c r="L132" s="32" t="s">
        <v>743</v>
      </c>
      <c r="M132" s="28" t="s">
        <v>168</v>
      </c>
      <c r="N132" s="20">
        <v>8.6</v>
      </c>
      <c r="O132" s="20">
        <v>1.2</v>
      </c>
      <c r="P132" s="28"/>
      <c r="Q132" s="20">
        <v>7.9</v>
      </c>
      <c r="R132" s="20">
        <v>0.4</v>
      </c>
      <c r="S132" s="28"/>
      <c r="T132" s="20">
        <v>8</v>
      </c>
      <c r="U132" s="20">
        <v>0.5</v>
      </c>
      <c r="V132" s="28"/>
      <c r="W132" s="20">
        <v>8.8000000000000007</v>
      </c>
      <c r="X132" s="20">
        <v>1.4</v>
      </c>
      <c r="Z132" s="20" t="s">
        <v>26</v>
      </c>
      <c r="AA132" s="20" t="s">
        <v>26</v>
      </c>
      <c r="AB132" s="20">
        <v>6</v>
      </c>
      <c r="AC132" s="29">
        <v>6</v>
      </c>
      <c r="AD132" s="20">
        <v>3</v>
      </c>
      <c r="AE132" s="20">
        <v>3</v>
      </c>
      <c r="AF132" s="20" t="s">
        <v>26</v>
      </c>
      <c r="AG132" s="28" t="s">
        <v>26</v>
      </c>
      <c r="AH132" s="20">
        <v>35</v>
      </c>
      <c r="AI132" s="20">
        <v>19</v>
      </c>
      <c r="AJ132" s="20">
        <v>18</v>
      </c>
      <c r="AK132" s="28">
        <v>22</v>
      </c>
      <c r="AL132" s="29"/>
      <c r="AM132" s="29"/>
      <c r="AN132" s="29"/>
      <c r="AO132" s="28"/>
      <c r="AP132" s="29"/>
      <c r="AQ132" s="29"/>
      <c r="AR132" s="29"/>
      <c r="AS132" s="28"/>
    </row>
    <row r="133" spans="1:45"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845</v>
      </c>
      <c r="L133" s="32" t="s">
        <v>743</v>
      </c>
      <c r="M133" s="28" t="s">
        <v>169</v>
      </c>
      <c r="N133" s="20">
        <v>85.9</v>
      </c>
      <c r="O133" s="20">
        <v>15.2</v>
      </c>
      <c r="P133" s="28"/>
      <c r="Q133" s="20">
        <v>159.6</v>
      </c>
      <c r="R133" s="20">
        <v>28</v>
      </c>
      <c r="S133" s="28"/>
      <c r="T133" s="20">
        <v>165</v>
      </c>
      <c r="U133" s="20">
        <v>24.4</v>
      </c>
      <c r="V133" s="28"/>
      <c r="W133" s="20">
        <v>131.9</v>
      </c>
      <c r="X133" s="20">
        <v>15.6</v>
      </c>
      <c r="Z133" s="20" t="s">
        <v>26</v>
      </c>
      <c r="AA133" s="20" t="s">
        <v>26</v>
      </c>
      <c r="AB133" s="20">
        <v>6</v>
      </c>
      <c r="AC133" s="29">
        <v>6</v>
      </c>
      <c r="AD133" s="20">
        <v>3</v>
      </c>
      <c r="AE133" s="20">
        <v>3</v>
      </c>
      <c r="AF133" s="20" t="s">
        <v>26</v>
      </c>
      <c r="AG133" s="28" t="s">
        <v>26</v>
      </c>
      <c r="AH133" s="20">
        <v>35</v>
      </c>
      <c r="AI133" s="20">
        <v>19</v>
      </c>
      <c r="AJ133" s="20">
        <v>18</v>
      </c>
      <c r="AK133" s="28">
        <v>22</v>
      </c>
      <c r="AL133" s="29"/>
      <c r="AM133" s="29"/>
      <c r="AN133" s="29"/>
      <c r="AO133" s="28"/>
      <c r="AP133" s="29"/>
      <c r="AQ133" s="29"/>
      <c r="AR133" s="29"/>
      <c r="AS133" s="28"/>
    </row>
    <row r="134" spans="1:45"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845</v>
      </c>
      <c r="L134" s="32" t="s">
        <v>743</v>
      </c>
      <c r="M134" s="28" t="s">
        <v>176</v>
      </c>
      <c r="N134" s="20">
        <v>52.1</v>
      </c>
      <c r="O134" s="20">
        <v>6.8</v>
      </c>
      <c r="P134" s="28"/>
      <c r="Q134" s="20">
        <v>60.4</v>
      </c>
      <c r="R134" s="20">
        <v>6.1</v>
      </c>
      <c r="S134" s="28"/>
      <c r="T134" s="20">
        <v>57.5</v>
      </c>
      <c r="U134" s="20">
        <v>6.5</v>
      </c>
      <c r="V134" s="28"/>
      <c r="W134" s="20">
        <v>66.8</v>
      </c>
      <c r="X134" s="20">
        <v>6.7</v>
      </c>
      <c r="Z134" s="20">
        <v>12</v>
      </c>
      <c r="AA134" s="20">
        <v>12</v>
      </c>
      <c r="AB134" s="20">
        <v>12</v>
      </c>
      <c r="AC134" s="20">
        <v>12</v>
      </c>
      <c r="AD134" s="20">
        <v>12</v>
      </c>
      <c r="AE134" s="20">
        <v>12</v>
      </c>
      <c r="AF134" s="20">
        <v>12</v>
      </c>
      <c r="AG134" s="28">
        <v>12</v>
      </c>
      <c r="AH134" s="20">
        <v>5</v>
      </c>
      <c r="AI134" s="20">
        <v>10</v>
      </c>
      <c r="AJ134" s="20">
        <v>10</v>
      </c>
      <c r="AK134" s="29">
        <v>5</v>
      </c>
      <c r="AL134" s="20">
        <v>489</v>
      </c>
      <c r="AM134" s="20">
        <v>807</v>
      </c>
      <c r="AN134" s="20">
        <v>712</v>
      </c>
      <c r="AO134" s="28">
        <v>290</v>
      </c>
      <c r="AP134" s="29"/>
      <c r="AQ134" s="29"/>
      <c r="AR134" s="29"/>
      <c r="AS134" s="28"/>
    </row>
    <row r="135" spans="1:45"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845</v>
      </c>
      <c r="L135" s="32" t="s">
        <v>743</v>
      </c>
      <c r="M135" s="28" t="s">
        <v>178</v>
      </c>
      <c r="N135" s="20">
        <v>31.7</v>
      </c>
      <c r="O135" s="20">
        <v>3.5</v>
      </c>
      <c r="P135" s="28"/>
      <c r="Q135" s="20">
        <v>36.700000000000003</v>
      </c>
      <c r="R135" s="20">
        <v>5</v>
      </c>
      <c r="S135" s="28"/>
      <c r="T135" s="20">
        <v>33</v>
      </c>
      <c r="U135" s="20">
        <v>3.8</v>
      </c>
      <c r="V135" s="28"/>
      <c r="W135" s="20">
        <v>41</v>
      </c>
      <c r="X135" s="20">
        <v>1.8</v>
      </c>
      <c r="Z135" s="20">
        <v>12</v>
      </c>
      <c r="AA135" s="20">
        <v>12</v>
      </c>
      <c r="AB135" s="20">
        <v>12</v>
      </c>
      <c r="AC135" s="20">
        <v>12</v>
      </c>
      <c r="AD135" s="20">
        <v>12</v>
      </c>
      <c r="AE135" s="20">
        <v>12</v>
      </c>
      <c r="AF135" s="20">
        <v>12</v>
      </c>
      <c r="AG135" s="28">
        <v>12</v>
      </c>
      <c r="AH135" s="20">
        <v>5</v>
      </c>
      <c r="AI135" s="20">
        <v>10</v>
      </c>
      <c r="AJ135" s="20">
        <v>10</v>
      </c>
      <c r="AK135" s="29">
        <v>5</v>
      </c>
      <c r="AL135" s="20">
        <v>1840</v>
      </c>
      <c r="AM135" s="20">
        <v>2450</v>
      </c>
      <c r="AN135" s="20">
        <v>2833</v>
      </c>
      <c r="AO135" s="28">
        <v>740</v>
      </c>
      <c r="AP135" s="29"/>
      <c r="AQ135" s="29"/>
      <c r="AR135" s="29"/>
      <c r="AS135" s="28"/>
    </row>
    <row r="136" spans="1:45"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845</v>
      </c>
      <c r="L136" s="32" t="s">
        <v>743</v>
      </c>
      <c r="M136" s="28" t="s">
        <v>179</v>
      </c>
      <c r="N136" s="20">
        <v>160.9</v>
      </c>
      <c r="O136" s="20">
        <v>50.6</v>
      </c>
      <c r="P136" s="28"/>
      <c r="Q136" s="20">
        <v>154</v>
      </c>
      <c r="R136" s="20">
        <v>38.799999999999997</v>
      </c>
      <c r="S136" s="28"/>
      <c r="T136" s="20">
        <v>136.9</v>
      </c>
      <c r="U136" s="20">
        <v>23.6</v>
      </c>
      <c r="V136" s="28"/>
      <c r="W136" s="20">
        <v>122.8</v>
      </c>
      <c r="X136" s="20">
        <v>14.1</v>
      </c>
      <c r="Z136" s="20">
        <v>12</v>
      </c>
      <c r="AA136" s="20">
        <v>12</v>
      </c>
      <c r="AB136" s="20">
        <v>12</v>
      </c>
      <c r="AC136" s="20">
        <v>12</v>
      </c>
      <c r="AD136" s="20">
        <v>12</v>
      </c>
      <c r="AE136" s="20">
        <v>12</v>
      </c>
      <c r="AF136" s="20">
        <v>12</v>
      </c>
      <c r="AG136" s="28">
        <v>12</v>
      </c>
      <c r="AH136" s="20">
        <v>5</v>
      </c>
      <c r="AI136" s="20">
        <v>10</v>
      </c>
      <c r="AJ136" s="20">
        <v>10</v>
      </c>
      <c r="AK136" s="29">
        <v>5</v>
      </c>
      <c r="AL136" s="20">
        <v>119</v>
      </c>
      <c r="AM136" s="20">
        <v>693</v>
      </c>
      <c r="AN136" s="20">
        <v>857</v>
      </c>
      <c r="AO136" s="28">
        <v>813</v>
      </c>
      <c r="AP136" s="29"/>
      <c r="AQ136" s="29"/>
      <c r="AR136" s="29"/>
      <c r="AS136" s="28"/>
    </row>
    <row r="137" spans="1:45"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845</v>
      </c>
      <c r="L137" s="32" t="s">
        <v>743</v>
      </c>
      <c r="M137" s="28" t="s">
        <v>180</v>
      </c>
      <c r="N137" s="20">
        <v>5.9</v>
      </c>
      <c r="O137" s="20">
        <v>0.9</v>
      </c>
      <c r="P137" s="28"/>
      <c r="Q137" s="20">
        <v>4.9000000000000004</v>
      </c>
      <c r="R137" s="20">
        <v>0.7</v>
      </c>
      <c r="S137" s="28"/>
      <c r="T137" s="20">
        <v>4.2</v>
      </c>
      <c r="U137" s="20">
        <v>0.6</v>
      </c>
      <c r="V137" s="28"/>
      <c r="W137" s="20">
        <v>4.8</v>
      </c>
      <c r="X137" s="20">
        <v>0.9</v>
      </c>
      <c r="Z137" s="20">
        <v>12</v>
      </c>
      <c r="AA137" s="20">
        <v>12</v>
      </c>
      <c r="AB137" s="20">
        <v>12</v>
      </c>
      <c r="AC137" s="20">
        <v>12</v>
      </c>
      <c r="AD137" s="20">
        <v>12</v>
      </c>
      <c r="AE137" s="20">
        <v>12</v>
      </c>
      <c r="AF137" s="20">
        <v>12</v>
      </c>
      <c r="AG137" s="28">
        <v>12</v>
      </c>
      <c r="AH137" s="20">
        <v>5</v>
      </c>
      <c r="AI137" s="20">
        <v>10</v>
      </c>
      <c r="AJ137" s="20">
        <v>10</v>
      </c>
      <c r="AK137" s="29">
        <v>5</v>
      </c>
      <c r="AL137" s="20">
        <v>100</v>
      </c>
      <c r="AM137" s="20">
        <v>100</v>
      </c>
      <c r="AN137" s="20">
        <v>100</v>
      </c>
      <c r="AO137" s="28">
        <v>100</v>
      </c>
      <c r="AP137" s="29"/>
      <c r="AQ137" s="29"/>
      <c r="AR137" s="29"/>
      <c r="AS137" s="28"/>
    </row>
    <row r="138" spans="1:45"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845</v>
      </c>
      <c r="L138" s="32" t="s">
        <v>743</v>
      </c>
      <c r="M138" s="28" t="s">
        <v>181</v>
      </c>
      <c r="N138" s="20">
        <v>10.7</v>
      </c>
      <c r="O138" s="20">
        <v>5.3</v>
      </c>
      <c r="P138" s="28"/>
      <c r="Q138" s="20">
        <v>4.9000000000000004</v>
      </c>
      <c r="R138" s="20">
        <v>2</v>
      </c>
      <c r="S138" s="28"/>
      <c r="T138" s="20">
        <v>4.5</v>
      </c>
      <c r="U138" s="20">
        <v>1.5</v>
      </c>
      <c r="V138" s="28"/>
      <c r="W138" s="20">
        <v>2</v>
      </c>
      <c r="X138" s="20">
        <v>0.1</v>
      </c>
      <c r="Z138" s="20">
        <v>12</v>
      </c>
      <c r="AA138" s="20">
        <v>12</v>
      </c>
      <c r="AB138" s="20">
        <v>12</v>
      </c>
      <c r="AC138" s="20">
        <v>12</v>
      </c>
      <c r="AD138" s="20">
        <v>12</v>
      </c>
      <c r="AE138" s="20">
        <v>12</v>
      </c>
      <c r="AF138" s="20">
        <v>12</v>
      </c>
      <c r="AG138" s="28">
        <v>12</v>
      </c>
      <c r="AH138" s="20">
        <v>5</v>
      </c>
      <c r="AI138" s="20">
        <v>10</v>
      </c>
      <c r="AJ138" s="20">
        <v>10</v>
      </c>
      <c r="AK138" s="29">
        <v>5</v>
      </c>
      <c r="AL138" s="20">
        <v>147</v>
      </c>
      <c r="AM138" s="20">
        <v>200</v>
      </c>
      <c r="AN138" s="20">
        <v>194</v>
      </c>
      <c r="AO138" s="28">
        <v>250</v>
      </c>
      <c r="AP138" s="29"/>
      <c r="AQ138" s="29"/>
      <c r="AR138" s="29"/>
      <c r="AS138" s="28"/>
    </row>
    <row r="139" spans="1:45"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845</v>
      </c>
      <c r="L139" s="32" t="s">
        <v>743</v>
      </c>
      <c r="M139" s="28" t="s">
        <v>182</v>
      </c>
      <c r="N139" s="20">
        <v>21.5</v>
      </c>
      <c r="O139" s="20">
        <v>10.4</v>
      </c>
      <c r="P139" s="28"/>
      <c r="Q139" s="20">
        <v>19.399999999999999</v>
      </c>
      <c r="R139" s="20">
        <v>4.7</v>
      </c>
      <c r="S139" s="28"/>
      <c r="T139" s="20">
        <v>18.399999999999999</v>
      </c>
      <c r="U139" s="20">
        <v>4.9000000000000004</v>
      </c>
      <c r="V139" s="28"/>
      <c r="W139" s="20">
        <v>20.9</v>
      </c>
      <c r="X139" s="20">
        <v>3</v>
      </c>
      <c r="Z139" s="20">
        <v>12</v>
      </c>
      <c r="AA139" s="20">
        <v>12</v>
      </c>
      <c r="AB139" s="20">
        <v>12</v>
      </c>
      <c r="AC139" s="20">
        <v>12</v>
      </c>
      <c r="AD139" s="20">
        <v>12</v>
      </c>
      <c r="AE139" s="20">
        <v>12</v>
      </c>
      <c r="AF139" s="20">
        <v>12</v>
      </c>
      <c r="AG139" s="28">
        <v>12</v>
      </c>
      <c r="AH139" s="20">
        <v>5</v>
      </c>
      <c r="AI139" s="20">
        <v>10</v>
      </c>
      <c r="AJ139" s="20">
        <v>10</v>
      </c>
      <c r="AK139" s="29">
        <v>5</v>
      </c>
      <c r="AL139" s="20">
        <v>34</v>
      </c>
      <c r="AM139" s="20">
        <v>37</v>
      </c>
      <c r="AN139" s="20">
        <v>28</v>
      </c>
      <c r="AO139" s="28">
        <v>38</v>
      </c>
      <c r="AP139" s="29"/>
      <c r="AQ139" s="29"/>
      <c r="AR139" s="29"/>
      <c r="AS139" s="28"/>
    </row>
    <row r="140" spans="1:45"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845</v>
      </c>
      <c r="L140" s="32" t="s">
        <v>743</v>
      </c>
      <c r="M140" s="28" t="s">
        <v>183</v>
      </c>
      <c r="N140" s="20">
        <v>2.2999999999999998</v>
      </c>
      <c r="O140" s="20">
        <v>1.2</v>
      </c>
      <c r="P140" s="28"/>
      <c r="Q140" s="20">
        <v>4.8</v>
      </c>
      <c r="R140" s="20">
        <v>1.2</v>
      </c>
      <c r="S140" s="28"/>
      <c r="T140" s="20">
        <v>4.2</v>
      </c>
      <c r="U140" s="20">
        <v>1</v>
      </c>
      <c r="V140" s="28"/>
      <c r="W140" s="20">
        <v>9.4</v>
      </c>
      <c r="X140" s="20">
        <v>2.2999999999999998</v>
      </c>
      <c r="Z140" s="20">
        <v>12</v>
      </c>
      <c r="AA140" s="20">
        <v>12</v>
      </c>
      <c r="AB140" s="20">
        <v>12</v>
      </c>
      <c r="AC140" s="20">
        <v>12</v>
      </c>
      <c r="AD140" s="20">
        <v>12</v>
      </c>
      <c r="AE140" s="20">
        <v>12</v>
      </c>
      <c r="AF140" s="20">
        <v>12</v>
      </c>
      <c r="AG140" s="28">
        <v>12</v>
      </c>
      <c r="AH140" s="20">
        <v>5</v>
      </c>
      <c r="AI140" s="20">
        <v>10</v>
      </c>
      <c r="AJ140" s="20">
        <v>10</v>
      </c>
      <c r="AK140" s="29">
        <v>5</v>
      </c>
      <c r="AL140" s="20">
        <v>100</v>
      </c>
      <c r="AM140" s="20">
        <v>100</v>
      </c>
      <c r="AN140" s="20">
        <v>100</v>
      </c>
      <c r="AO140" s="28">
        <v>100</v>
      </c>
      <c r="AP140" s="29"/>
      <c r="AQ140" s="29"/>
      <c r="AR140" s="29"/>
      <c r="AS140" s="28"/>
    </row>
    <row r="141" spans="1:45"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845</v>
      </c>
      <c r="L141" s="32" t="s">
        <v>743</v>
      </c>
      <c r="M141" s="28" t="s">
        <v>184</v>
      </c>
      <c r="N141" s="20">
        <v>41.7</v>
      </c>
      <c r="O141" s="20">
        <v>18.100000000000001</v>
      </c>
      <c r="P141" s="28"/>
      <c r="Q141" s="20">
        <v>33</v>
      </c>
      <c r="R141" s="20">
        <v>7</v>
      </c>
      <c r="S141" s="28"/>
      <c r="T141" s="20">
        <v>37.5</v>
      </c>
      <c r="U141" s="20">
        <v>5.3</v>
      </c>
      <c r="V141" s="28"/>
      <c r="W141" s="20">
        <v>28.5</v>
      </c>
      <c r="X141" s="20">
        <v>2.4</v>
      </c>
      <c r="Z141" s="20">
        <v>12</v>
      </c>
      <c r="AA141" s="20">
        <v>12</v>
      </c>
      <c r="AB141" s="20">
        <v>12</v>
      </c>
      <c r="AC141" s="20">
        <v>12</v>
      </c>
      <c r="AD141" s="20">
        <v>12</v>
      </c>
      <c r="AE141" s="20">
        <v>12</v>
      </c>
      <c r="AF141" s="20">
        <v>12</v>
      </c>
      <c r="AG141" s="28">
        <v>12</v>
      </c>
      <c r="AH141" s="20">
        <v>5</v>
      </c>
      <c r="AI141" s="20">
        <v>10</v>
      </c>
      <c r="AJ141" s="20">
        <v>10</v>
      </c>
      <c r="AK141" s="29">
        <v>5</v>
      </c>
      <c r="AL141" s="20">
        <v>102</v>
      </c>
      <c r="AM141" s="20">
        <v>70</v>
      </c>
      <c r="AN141" s="20">
        <v>105</v>
      </c>
      <c r="AO141" s="28">
        <v>77</v>
      </c>
      <c r="AP141" s="29"/>
      <c r="AQ141" s="29"/>
      <c r="AR141" s="29"/>
      <c r="AS141" s="28"/>
    </row>
    <row r="142" spans="1:45"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845</v>
      </c>
      <c r="L142" s="32" t="s">
        <v>743</v>
      </c>
      <c r="M142" s="28" t="s">
        <v>187</v>
      </c>
      <c r="N142" s="20">
        <v>14.6</v>
      </c>
      <c r="O142" s="20">
        <v>1.7</v>
      </c>
      <c r="P142" s="28"/>
      <c r="Q142" s="20">
        <v>17.399999999999999</v>
      </c>
      <c r="R142" s="20">
        <v>2</v>
      </c>
      <c r="S142" s="28"/>
      <c r="T142" s="20" t="s">
        <v>26</v>
      </c>
      <c r="U142" s="20" t="s">
        <v>26</v>
      </c>
      <c r="V142" s="28"/>
      <c r="W142" s="20">
        <v>19.8</v>
      </c>
      <c r="X142" s="20">
        <v>3.6</v>
      </c>
      <c r="Z142" s="20">
        <v>12</v>
      </c>
      <c r="AA142" s="20">
        <v>12</v>
      </c>
      <c r="AB142" s="20">
        <v>12</v>
      </c>
      <c r="AC142" s="20">
        <v>12</v>
      </c>
      <c r="AD142" s="20">
        <v>12</v>
      </c>
      <c r="AE142" s="20">
        <v>12</v>
      </c>
      <c r="AF142" s="20">
        <v>12</v>
      </c>
      <c r="AG142" s="28">
        <v>12</v>
      </c>
      <c r="AH142" s="20">
        <v>5</v>
      </c>
      <c r="AI142" s="20">
        <v>5</v>
      </c>
      <c r="AJ142" s="20" t="s">
        <v>26</v>
      </c>
      <c r="AK142" s="29">
        <v>5</v>
      </c>
      <c r="AL142" s="20">
        <v>785</v>
      </c>
      <c r="AM142" s="20">
        <v>837</v>
      </c>
      <c r="AN142" s="20" t="s">
        <v>26</v>
      </c>
      <c r="AO142" s="28">
        <v>439</v>
      </c>
      <c r="AP142" s="29"/>
      <c r="AQ142" s="29"/>
      <c r="AR142" s="29"/>
      <c r="AS142" s="28"/>
    </row>
    <row r="143" spans="1:45" s="20" customFormat="1" hidden="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846</v>
      </c>
      <c r="L143" s="32" t="s">
        <v>743</v>
      </c>
      <c r="M143" s="28" t="s">
        <v>188</v>
      </c>
      <c r="N143" s="20">
        <v>52.8</v>
      </c>
      <c r="O143" s="20">
        <v>7.8</v>
      </c>
      <c r="P143" s="28"/>
      <c r="Q143" s="20">
        <v>39.200000000000003</v>
      </c>
      <c r="R143" s="20">
        <v>4.8</v>
      </c>
      <c r="S143" s="28"/>
      <c r="T143" s="20" t="s">
        <v>26</v>
      </c>
      <c r="U143" s="20" t="s">
        <v>26</v>
      </c>
      <c r="V143" s="28"/>
      <c r="W143" s="39" t="s">
        <v>694</v>
      </c>
      <c r="X143" s="20" t="s">
        <v>26</v>
      </c>
      <c r="Z143" s="20">
        <v>12</v>
      </c>
      <c r="AA143" s="20">
        <v>12</v>
      </c>
      <c r="AB143" s="20">
        <v>12</v>
      </c>
      <c r="AC143" s="20">
        <v>12</v>
      </c>
      <c r="AD143" s="20">
        <v>12</v>
      </c>
      <c r="AE143" s="20">
        <v>12</v>
      </c>
      <c r="AF143" s="20">
        <v>12</v>
      </c>
      <c r="AG143" s="28">
        <v>12</v>
      </c>
      <c r="AH143" s="20">
        <v>5</v>
      </c>
      <c r="AI143" s="20">
        <v>5</v>
      </c>
      <c r="AJ143" s="20" t="s">
        <v>26</v>
      </c>
      <c r="AK143" s="29">
        <v>5</v>
      </c>
      <c r="AL143" s="20">
        <v>352</v>
      </c>
      <c r="AM143" s="20">
        <v>474</v>
      </c>
      <c r="AN143" s="20" t="s">
        <v>26</v>
      </c>
      <c r="AO143" s="28">
        <v>5</v>
      </c>
      <c r="AP143" s="29"/>
      <c r="AQ143" s="29"/>
      <c r="AR143" s="29"/>
      <c r="AS143" s="28"/>
    </row>
    <row r="144" spans="1:45" s="20" customFormat="1" hidden="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846</v>
      </c>
      <c r="L144" s="32" t="s">
        <v>743</v>
      </c>
      <c r="M144" s="28" t="s">
        <v>189</v>
      </c>
      <c r="N144" s="20">
        <v>3.35</v>
      </c>
      <c r="O144" s="20">
        <v>0.3</v>
      </c>
      <c r="P144" s="28"/>
      <c r="Q144" s="20">
        <v>3.18</v>
      </c>
      <c r="R144" s="20">
        <v>0.9</v>
      </c>
      <c r="S144" s="28"/>
      <c r="T144" s="20" t="s">
        <v>26</v>
      </c>
      <c r="U144" s="20" t="s">
        <v>26</v>
      </c>
      <c r="V144" s="28"/>
      <c r="W144" s="39" t="s">
        <v>694</v>
      </c>
      <c r="X144" s="20" t="s">
        <v>26</v>
      </c>
      <c r="Z144" s="20">
        <v>12</v>
      </c>
      <c r="AA144" s="20">
        <v>12</v>
      </c>
      <c r="AB144" s="20">
        <v>12</v>
      </c>
      <c r="AC144" s="20">
        <v>12</v>
      </c>
      <c r="AD144" s="20">
        <v>12</v>
      </c>
      <c r="AE144" s="20">
        <v>12</v>
      </c>
      <c r="AF144" s="20">
        <v>12</v>
      </c>
      <c r="AG144" s="28">
        <v>12</v>
      </c>
      <c r="AH144" s="20">
        <v>5</v>
      </c>
      <c r="AI144" s="20">
        <v>1</v>
      </c>
      <c r="AJ144" s="20" t="s">
        <v>26</v>
      </c>
      <c r="AK144" s="29">
        <v>5</v>
      </c>
      <c r="AL144" s="20">
        <v>204</v>
      </c>
      <c r="AM144" s="20">
        <v>260</v>
      </c>
      <c r="AN144" s="20" t="s">
        <v>26</v>
      </c>
      <c r="AO144" s="28">
        <v>5</v>
      </c>
      <c r="AP144" s="29"/>
      <c r="AQ144" s="29"/>
      <c r="AR144" s="29"/>
      <c r="AS144" s="28"/>
    </row>
    <row r="145" spans="1:45" s="20" customFormat="1">
      <c r="A145" s="19" t="s">
        <v>170</v>
      </c>
      <c r="B145" s="27" t="str">
        <f t="shared" si="14"/>
        <v>Gryllus_armatus_Gryllus_rubens</v>
      </c>
      <c r="C145" s="56" t="s">
        <v>171</v>
      </c>
      <c r="D145" s="20" t="s">
        <v>708</v>
      </c>
      <c r="E145" s="20" t="s">
        <v>172</v>
      </c>
      <c r="F145" s="20" t="s">
        <v>24</v>
      </c>
      <c r="G145" s="32" t="s">
        <v>579</v>
      </c>
      <c r="H145" s="32" t="s">
        <v>605</v>
      </c>
      <c r="I145" s="32" t="str">
        <f t="shared" si="19"/>
        <v>Gryllus_armatus_Gryllus_rubens</v>
      </c>
      <c r="J145" s="32"/>
      <c r="K145" s="32" t="s">
        <v>845</v>
      </c>
      <c r="L145" s="32" t="s">
        <v>743</v>
      </c>
      <c r="M145" s="28" t="s">
        <v>709</v>
      </c>
      <c r="N145" s="20">
        <v>3.0095000000000001</v>
      </c>
      <c r="O145" s="20">
        <v>0.40454882276432264</v>
      </c>
      <c r="P145" s="28"/>
      <c r="Q145" s="20">
        <v>3.0256500000000002</v>
      </c>
      <c r="R145" s="20">
        <v>1.1668686872533047</v>
      </c>
      <c r="S145" s="28"/>
      <c r="T145" s="20" t="s">
        <v>26</v>
      </c>
      <c r="U145" s="20" t="s">
        <v>26</v>
      </c>
      <c r="V145" s="28"/>
      <c r="W145" s="39">
        <v>120.88350000000003</v>
      </c>
      <c r="X145" s="20">
        <v>98.888301521211304</v>
      </c>
      <c r="AG145" s="28"/>
      <c r="AH145" s="20">
        <v>4</v>
      </c>
      <c r="AI145" s="20">
        <v>6</v>
      </c>
      <c r="AJ145" s="20" t="s">
        <v>26</v>
      </c>
      <c r="AK145" s="29">
        <v>5</v>
      </c>
      <c r="AL145" s="20">
        <v>1016</v>
      </c>
      <c r="AM145" s="20">
        <v>2275</v>
      </c>
      <c r="AN145" s="20" t="s">
        <v>694</v>
      </c>
      <c r="AO145" s="28">
        <v>1027</v>
      </c>
      <c r="AP145" s="29"/>
      <c r="AQ145" s="29"/>
      <c r="AR145" s="29"/>
      <c r="AS145" s="28"/>
    </row>
    <row r="146" spans="1:45" s="20" customFormat="1">
      <c r="A146" s="19" t="s">
        <v>170</v>
      </c>
      <c r="B146" s="27" t="str">
        <f t="shared" si="14"/>
        <v>Gryllus_campestris_Gryllus_rubens</v>
      </c>
      <c r="C146" s="56" t="s">
        <v>171</v>
      </c>
      <c r="D146" s="20" t="s">
        <v>708</v>
      </c>
      <c r="E146" s="20" t="s">
        <v>172</v>
      </c>
      <c r="F146" s="20" t="s">
        <v>24</v>
      </c>
      <c r="G146" s="32" t="s">
        <v>580</v>
      </c>
      <c r="H146" s="32" t="s">
        <v>605</v>
      </c>
      <c r="I146" s="32" t="str">
        <f t="shared" si="19"/>
        <v>Gryllus_campestris_Gryllus_rubens</v>
      </c>
      <c r="J146" s="32"/>
      <c r="K146" s="32" t="s">
        <v>845</v>
      </c>
      <c r="L146" s="32" t="s">
        <v>743</v>
      </c>
      <c r="M146" s="28" t="s">
        <v>709</v>
      </c>
      <c r="N146" s="20">
        <v>6.4649999999999999</v>
      </c>
      <c r="O146" s="20">
        <v>0.34824560298731699</v>
      </c>
      <c r="P146" s="28"/>
      <c r="Q146" s="20">
        <v>16.135000000000002</v>
      </c>
      <c r="R146" s="20">
        <v>11.558082669716461</v>
      </c>
      <c r="S146" s="28"/>
      <c r="T146" s="20" t="s">
        <v>694</v>
      </c>
      <c r="U146" s="20" t="s">
        <v>694</v>
      </c>
      <c r="V146" s="28"/>
      <c r="W146" s="39">
        <v>120.88350000000003</v>
      </c>
      <c r="X146" s="20">
        <v>98.888301521211304</v>
      </c>
      <c r="AG146" s="28"/>
      <c r="AH146" s="20">
        <v>4</v>
      </c>
      <c r="AI146" s="20">
        <v>1</v>
      </c>
      <c r="AJ146" s="20" t="s">
        <v>26</v>
      </c>
      <c r="AK146" s="29">
        <v>5</v>
      </c>
      <c r="AL146" s="20">
        <v>1007</v>
      </c>
      <c r="AM146" s="20">
        <v>206</v>
      </c>
      <c r="AN146" s="20" t="s">
        <v>694</v>
      </c>
      <c r="AO146" s="28">
        <v>1027</v>
      </c>
      <c r="AP146" s="29"/>
      <c r="AQ146" s="29"/>
      <c r="AR146" s="29"/>
      <c r="AS146" s="28"/>
    </row>
    <row r="147" spans="1:45"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845</v>
      </c>
      <c r="L147" s="32" t="s">
        <v>744</v>
      </c>
      <c r="M147" s="28" t="s">
        <v>194</v>
      </c>
      <c r="N147" s="20">
        <v>26.227272727272702</v>
      </c>
      <c r="O147" s="20">
        <v>8.3349309763288009</v>
      </c>
      <c r="P147" s="28"/>
      <c r="Q147" s="20">
        <v>6.875</v>
      </c>
      <c r="R147" s="20">
        <v>6.0194995639172504</v>
      </c>
      <c r="S147" s="28"/>
      <c r="T147" s="20">
        <v>7.1</v>
      </c>
      <c r="U147" s="20">
        <v>5.1224993899462801</v>
      </c>
      <c r="V147" s="28"/>
      <c r="W147" s="20">
        <v>2.4500000000000002</v>
      </c>
      <c r="X147" s="20">
        <v>1.65755844542508</v>
      </c>
      <c r="AB147" s="20">
        <v>4</v>
      </c>
      <c r="AC147" s="29">
        <v>4</v>
      </c>
      <c r="AD147" s="20">
        <v>3</v>
      </c>
      <c r="AE147" s="20">
        <v>3</v>
      </c>
      <c r="AG147" s="28"/>
      <c r="AH147" s="20">
        <v>11</v>
      </c>
      <c r="AI147" s="20">
        <v>24</v>
      </c>
      <c r="AJ147" s="20">
        <v>5</v>
      </c>
      <c r="AK147" s="28">
        <v>20</v>
      </c>
      <c r="AL147" s="29"/>
      <c r="AM147" s="29"/>
      <c r="AN147" s="29"/>
      <c r="AO147" s="28"/>
      <c r="AP147" s="29"/>
      <c r="AQ147" s="29"/>
      <c r="AR147" s="29"/>
      <c r="AS147" s="28"/>
    </row>
    <row r="148" spans="1:45"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845</v>
      </c>
      <c r="L148" s="32" t="s">
        <v>744</v>
      </c>
      <c r="M148" s="28" t="s">
        <v>199</v>
      </c>
      <c r="N148" s="20">
        <v>977.93</v>
      </c>
      <c r="O148" s="20">
        <v>56.86</v>
      </c>
      <c r="P148" s="28"/>
      <c r="Q148" s="20">
        <v>1097</v>
      </c>
      <c r="R148" s="20">
        <v>42.52</v>
      </c>
      <c r="S148" s="28"/>
      <c r="T148" s="20">
        <v>1080.83</v>
      </c>
      <c r="U148" s="20">
        <v>66.62</v>
      </c>
      <c r="V148" s="28"/>
      <c r="W148" s="20">
        <v>1117</v>
      </c>
      <c r="X148" s="20">
        <v>70.47</v>
      </c>
      <c r="Z148" s="20" t="s">
        <v>200</v>
      </c>
      <c r="AA148" s="20" t="s">
        <v>200</v>
      </c>
      <c r="AB148" s="20" t="s">
        <v>200</v>
      </c>
      <c r="AC148" s="20" t="s">
        <v>200</v>
      </c>
      <c r="AD148" s="20" t="s">
        <v>200</v>
      </c>
      <c r="AE148" s="20" t="s">
        <v>200</v>
      </c>
      <c r="AF148" s="20" t="s">
        <v>200</v>
      </c>
      <c r="AG148" s="28" t="s">
        <v>200</v>
      </c>
      <c r="AH148" s="20">
        <v>30</v>
      </c>
      <c r="AI148" s="20">
        <v>30</v>
      </c>
      <c r="AJ148" s="20">
        <v>30</v>
      </c>
      <c r="AK148" s="28">
        <v>30</v>
      </c>
      <c r="AL148" s="29"/>
      <c r="AM148" s="29"/>
      <c r="AN148" s="29"/>
      <c r="AO148" s="28"/>
      <c r="AP148" s="29"/>
      <c r="AQ148" s="29"/>
      <c r="AR148" s="29"/>
      <c r="AS148" s="28"/>
    </row>
    <row r="149" spans="1:45"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712</v>
      </c>
      <c r="K149" s="32" t="s">
        <v>845</v>
      </c>
      <c r="L149" s="32" t="s">
        <v>743</v>
      </c>
      <c r="M149" s="28" t="s">
        <v>205</v>
      </c>
      <c r="N149" s="20">
        <v>3.5000000000000003E-2</v>
      </c>
      <c r="O149" s="20">
        <v>1.20277457017791E-2</v>
      </c>
      <c r="P149" s="28"/>
      <c r="Q149" s="20">
        <v>3.4500000000000003E-2</v>
      </c>
      <c r="R149" s="20">
        <v>2.1213203435596398E-3</v>
      </c>
      <c r="S149" s="28"/>
      <c r="T149" s="20" t="s">
        <v>26</v>
      </c>
      <c r="U149" s="20" t="s">
        <v>26</v>
      </c>
      <c r="V149" s="28"/>
      <c r="W149" s="20">
        <v>3.8166666666666703E-2</v>
      </c>
      <c r="X149" s="20">
        <v>1.1052903087726201E-2</v>
      </c>
      <c r="AC149" s="29"/>
      <c r="AG149" s="28"/>
      <c r="AH149" s="20">
        <v>4</v>
      </c>
      <c r="AI149" s="35">
        <v>2</v>
      </c>
      <c r="AK149" s="28">
        <v>6</v>
      </c>
      <c r="AL149" s="29"/>
      <c r="AM149" s="29"/>
      <c r="AN149" s="29"/>
      <c r="AO149" s="28"/>
      <c r="AP149" s="29"/>
      <c r="AQ149" s="29"/>
      <c r="AR149" s="29"/>
      <c r="AS149" s="28"/>
    </row>
    <row r="150" spans="1:45"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712</v>
      </c>
      <c r="K150" s="32" t="s">
        <v>845</v>
      </c>
      <c r="L150" s="32" t="s">
        <v>743</v>
      </c>
      <c r="M150" s="28" t="s">
        <v>207</v>
      </c>
      <c r="N150" s="20">
        <v>88243.236000000004</v>
      </c>
      <c r="O150" s="20">
        <v>13841.1853318188</v>
      </c>
      <c r="P150" s="28"/>
      <c r="Q150" s="20">
        <v>74950</v>
      </c>
      <c r="R150" s="20">
        <v>636.39610306789302</v>
      </c>
      <c r="S150" s="28"/>
      <c r="T150" s="20" t="s">
        <v>26</v>
      </c>
      <c r="U150" s="20" t="s">
        <v>26</v>
      </c>
      <c r="V150" s="28"/>
      <c r="W150" s="20">
        <v>72556.187000000005</v>
      </c>
      <c r="X150" s="20">
        <v>12617.0280666415</v>
      </c>
      <c r="AC150" s="29"/>
      <c r="AG150" s="28"/>
      <c r="AH150" s="20">
        <v>4</v>
      </c>
      <c r="AI150" s="35">
        <v>2</v>
      </c>
      <c r="AK150" s="28">
        <v>6</v>
      </c>
      <c r="AL150" s="29"/>
      <c r="AM150" s="29"/>
      <c r="AN150" s="29"/>
      <c r="AO150" s="28"/>
      <c r="AP150" s="29"/>
      <c r="AQ150" s="29"/>
      <c r="AR150" s="29"/>
      <c r="AS150" s="28"/>
    </row>
    <row r="151" spans="1:45"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712</v>
      </c>
      <c r="K151" s="32" t="s">
        <v>845</v>
      </c>
      <c r="L151" s="32" t="s">
        <v>743</v>
      </c>
      <c r="M151" s="28" t="s">
        <v>208</v>
      </c>
      <c r="N151" s="20">
        <v>-29.507000000000001</v>
      </c>
      <c r="O151" s="20">
        <v>2.9412923463448299</v>
      </c>
      <c r="P151" s="28"/>
      <c r="Q151" s="20">
        <v>-28.3705</v>
      </c>
      <c r="R151" s="20">
        <v>3.5928095552088499</v>
      </c>
      <c r="S151" s="28"/>
      <c r="T151" s="20" t="s">
        <v>26</v>
      </c>
      <c r="U151" s="20" t="s">
        <v>26</v>
      </c>
      <c r="V151" s="28"/>
      <c r="W151" s="20">
        <v>-36.487333333333297</v>
      </c>
      <c r="X151" s="20">
        <v>8.1240068357102402</v>
      </c>
      <c r="AC151" s="29"/>
      <c r="AG151" s="28"/>
      <c r="AH151" s="20">
        <v>4</v>
      </c>
      <c r="AI151" s="35">
        <v>2</v>
      </c>
      <c r="AK151" s="28">
        <v>6</v>
      </c>
      <c r="AL151" s="29"/>
      <c r="AM151" s="29"/>
      <c r="AN151" s="29"/>
      <c r="AO151" s="28"/>
      <c r="AP151" s="29"/>
      <c r="AQ151" s="29"/>
      <c r="AR151" s="29"/>
      <c r="AS151" s="28"/>
    </row>
    <row r="152" spans="1:45"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712</v>
      </c>
      <c r="K152" s="32" t="s">
        <v>845</v>
      </c>
      <c r="L152" s="32" t="s">
        <v>743</v>
      </c>
      <c r="M152" s="28" t="s">
        <v>209</v>
      </c>
      <c r="N152" s="20">
        <v>86607.435249999995</v>
      </c>
      <c r="O152" s="20">
        <v>13818.4480690976</v>
      </c>
      <c r="P152" s="28"/>
      <c r="Q152" s="20">
        <v>73428.125</v>
      </c>
      <c r="R152" s="20">
        <v>667.33202474480402</v>
      </c>
      <c r="S152" s="28"/>
      <c r="T152" s="20" t="s">
        <v>26</v>
      </c>
      <c r="U152" s="20" t="s">
        <v>26</v>
      </c>
      <c r="V152" s="28"/>
      <c r="W152" s="20">
        <v>69262.558333333305</v>
      </c>
      <c r="X152" s="20">
        <v>11355.772747761799</v>
      </c>
      <c r="AC152" s="29"/>
      <c r="AG152" s="28"/>
      <c r="AH152" s="20">
        <v>4</v>
      </c>
      <c r="AI152" s="35">
        <v>2</v>
      </c>
      <c r="AK152" s="28">
        <v>6</v>
      </c>
      <c r="AL152" s="29"/>
      <c r="AM152" s="29"/>
      <c r="AN152" s="29"/>
      <c r="AO152" s="28"/>
      <c r="AP152" s="29"/>
      <c r="AQ152" s="29"/>
      <c r="AR152" s="29"/>
      <c r="AS152" s="28"/>
    </row>
    <row r="153" spans="1:45"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712</v>
      </c>
      <c r="K153" s="32" t="s">
        <v>845</v>
      </c>
      <c r="L153" s="32" t="s">
        <v>743</v>
      </c>
      <c r="M153" s="28" t="s">
        <v>210</v>
      </c>
      <c r="N153" s="20">
        <v>91795.032500000001</v>
      </c>
      <c r="O153" s="20">
        <v>12995.653404565101</v>
      </c>
      <c r="P153" s="28"/>
      <c r="Q153" s="20">
        <v>77565.625</v>
      </c>
      <c r="R153" s="20">
        <v>48.613591206575101</v>
      </c>
      <c r="S153" s="28"/>
      <c r="T153" s="20" t="s">
        <v>26</v>
      </c>
      <c r="U153" s="20" t="s">
        <v>26</v>
      </c>
      <c r="V153" s="28"/>
      <c r="W153" s="20">
        <v>78189.150999999998</v>
      </c>
      <c r="X153" s="20">
        <v>12300.410854051401</v>
      </c>
      <c r="AC153" s="29"/>
      <c r="AG153" s="28"/>
      <c r="AH153" s="20">
        <v>4</v>
      </c>
      <c r="AI153" s="35">
        <v>2</v>
      </c>
      <c r="AK153" s="28">
        <v>6</v>
      </c>
      <c r="AL153" s="29"/>
      <c r="AM153" s="29"/>
      <c r="AN153" s="29"/>
      <c r="AO153" s="28"/>
      <c r="AP153" s="29"/>
      <c r="AQ153" s="29"/>
      <c r="AR153" s="29"/>
      <c r="AS153" s="28"/>
    </row>
    <row r="154" spans="1:45"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712</v>
      </c>
      <c r="K154" s="32" t="s">
        <v>845</v>
      </c>
      <c r="L154" s="32" t="s">
        <v>743</v>
      </c>
      <c r="M154" s="28" t="s">
        <v>211</v>
      </c>
      <c r="N154" s="20">
        <v>5143.7662499999997</v>
      </c>
      <c r="O154" s="20">
        <v>2045.33698152495</v>
      </c>
      <c r="P154" s="28"/>
      <c r="Q154" s="20">
        <v>4068.75</v>
      </c>
      <c r="R154" s="20">
        <v>662.91260736238803</v>
      </c>
      <c r="S154" s="28"/>
      <c r="T154" s="20" t="s">
        <v>26</v>
      </c>
      <c r="U154" s="20" t="s">
        <v>26</v>
      </c>
      <c r="V154" s="28"/>
      <c r="W154" s="20">
        <v>8864.5688333333292</v>
      </c>
      <c r="X154" s="20">
        <v>4581.0818004278599</v>
      </c>
      <c r="AC154" s="29"/>
      <c r="AG154" s="28"/>
      <c r="AH154" s="20">
        <v>4</v>
      </c>
      <c r="AI154" s="35">
        <v>2</v>
      </c>
      <c r="AK154" s="28">
        <v>6</v>
      </c>
      <c r="AL154" s="29"/>
      <c r="AM154" s="29"/>
      <c r="AN154" s="29"/>
      <c r="AO154" s="28"/>
      <c r="AP154" s="29"/>
      <c r="AQ154" s="29"/>
      <c r="AR154" s="29"/>
      <c r="AS154" s="28"/>
    </row>
    <row r="155" spans="1:45"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712</v>
      </c>
      <c r="K155" s="32" t="s">
        <v>845</v>
      </c>
      <c r="L155" s="32" t="s">
        <v>743</v>
      </c>
      <c r="M155" s="28" t="s">
        <v>212</v>
      </c>
      <c r="N155" s="20">
        <v>0.20574999999999999</v>
      </c>
      <c r="O155" s="20">
        <v>2.0918492616183702E-2</v>
      </c>
      <c r="P155" s="28"/>
      <c r="Q155" s="20">
        <v>0.193</v>
      </c>
      <c r="R155" s="20">
        <v>3.2526911934581001E-2</v>
      </c>
      <c r="S155" s="28"/>
      <c r="T155" s="20" t="s">
        <v>26</v>
      </c>
      <c r="U155" s="20" t="s">
        <v>26</v>
      </c>
      <c r="V155" s="28"/>
      <c r="W155" s="20">
        <v>0.2135</v>
      </c>
      <c r="X155" s="20">
        <v>1.5436968614336201E-2</v>
      </c>
      <c r="AC155" s="29"/>
      <c r="AG155" s="28"/>
      <c r="AH155" s="20">
        <v>4</v>
      </c>
      <c r="AI155" s="35">
        <v>2</v>
      </c>
      <c r="AK155" s="28">
        <v>6</v>
      </c>
      <c r="AL155" s="29"/>
      <c r="AM155" s="29"/>
      <c r="AN155" s="29"/>
      <c r="AO155" s="28"/>
      <c r="AP155" s="29"/>
      <c r="AQ155" s="29"/>
      <c r="AR155" s="29"/>
      <c r="AS155" s="28"/>
    </row>
    <row r="156" spans="1:45"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712</v>
      </c>
      <c r="K156" s="32" t="s">
        <v>845</v>
      </c>
      <c r="L156" s="32" t="s">
        <v>743</v>
      </c>
      <c r="M156" s="28" t="s">
        <v>213</v>
      </c>
      <c r="N156" s="20">
        <v>74352.402749999994</v>
      </c>
      <c r="O156" s="20">
        <v>5053.6317335270496</v>
      </c>
      <c r="P156" s="28"/>
      <c r="Q156" s="20">
        <v>73462.5</v>
      </c>
      <c r="R156" s="20">
        <v>18685.296692854499</v>
      </c>
      <c r="S156" s="28"/>
      <c r="T156" s="20" t="s">
        <v>26</v>
      </c>
      <c r="U156" s="20" t="s">
        <v>26</v>
      </c>
      <c r="V156" s="28"/>
      <c r="W156" s="20">
        <v>70818.201166666695</v>
      </c>
      <c r="X156" s="20">
        <v>7761.6449976286503</v>
      </c>
      <c r="AC156" s="29"/>
      <c r="AG156" s="28"/>
      <c r="AH156" s="20">
        <v>4</v>
      </c>
      <c r="AI156" s="35">
        <v>2</v>
      </c>
      <c r="AK156" s="28">
        <v>6</v>
      </c>
      <c r="AL156" s="29"/>
      <c r="AM156" s="29"/>
      <c r="AN156" s="29"/>
      <c r="AO156" s="28"/>
      <c r="AP156" s="29"/>
      <c r="AQ156" s="29"/>
      <c r="AR156" s="29"/>
      <c r="AS156" s="28"/>
    </row>
    <row r="157" spans="1:45"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712</v>
      </c>
      <c r="K157" s="32" t="s">
        <v>845</v>
      </c>
      <c r="L157" s="32" t="s">
        <v>743</v>
      </c>
      <c r="M157" s="28" t="s">
        <v>214</v>
      </c>
      <c r="N157" s="20">
        <v>-27.689499999999999</v>
      </c>
      <c r="O157" s="20">
        <v>2.71397488320483</v>
      </c>
      <c r="P157" s="28"/>
      <c r="Q157" s="20">
        <v>-27.650500000000001</v>
      </c>
      <c r="R157" s="20">
        <v>3.111976944002</v>
      </c>
      <c r="S157" s="28"/>
      <c r="T157" s="20" t="s">
        <v>26</v>
      </c>
      <c r="U157" s="20" t="s">
        <v>26</v>
      </c>
      <c r="V157" s="28"/>
      <c r="W157" s="20">
        <v>-31.9293333333333</v>
      </c>
      <c r="X157" s="20">
        <v>4.5124840904613297</v>
      </c>
      <c r="AC157" s="29"/>
      <c r="AG157" s="28"/>
      <c r="AH157" s="20">
        <v>4</v>
      </c>
      <c r="AI157" s="35">
        <v>2</v>
      </c>
      <c r="AK157" s="28">
        <v>6</v>
      </c>
      <c r="AL157" s="29"/>
      <c r="AM157" s="29"/>
      <c r="AN157" s="29"/>
      <c r="AO157" s="28"/>
      <c r="AP157" s="29"/>
      <c r="AQ157" s="29"/>
      <c r="AR157" s="29"/>
      <c r="AS157" s="28"/>
    </row>
    <row r="158" spans="1:45"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712</v>
      </c>
      <c r="K158" s="32" t="s">
        <v>845</v>
      </c>
      <c r="L158" s="32" t="s">
        <v>743</v>
      </c>
      <c r="M158" s="28" t="s">
        <v>215</v>
      </c>
      <c r="N158" s="20">
        <v>72380.227249999996</v>
      </c>
      <c r="O158" s="20">
        <v>5077.62055821789</v>
      </c>
      <c r="P158" s="28"/>
      <c r="Q158" s="20">
        <v>71778.125</v>
      </c>
      <c r="R158" s="20">
        <v>18353.8403891733</v>
      </c>
      <c r="S158" s="28"/>
      <c r="T158" s="20" t="s">
        <v>26</v>
      </c>
      <c r="U158" s="20" t="s">
        <v>26</v>
      </c>
      <c r="V158" s="28"/>
      <c r="W158" s="20">
        <v>68704.39</v>
      </c>
      <c r="X158" s="20">
        <v>7683.0440287526899</v>
      </c>
      <c r="AC158" s="29"/>
      <c r="AG158" s="28"/>
      <c r="AH158" s="20">
        <v>4</v>
      </c>
      <c r="AI158" s="35">
        <v>2</v>
      </c>
      <c r="AK158" s="28">
        <v>6</v>
      </c>
      <c r="AL158" s="29"/>
      <c r="AM158" s="29"/>
      <c r="AN158" s="29"/>
      <c r="AO158" s="28"/>
      <c r="AP158" s="29"/>
      <c r="AQ158" s="29"/>
      <c r="AR158" s="29"/>
      <c r="AS158" s="28"/>
    </row>
    <row r="159" spans="1:45"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712</v>
      </c>
      <c r="K159" s="32" t="s">
        <v>845</v>
      </c>
      <c r="L159" s="32" t="s">
        <v>743</v>
      </c>
      <c r="M159" s="28" t="s">
        <v>216</v>
      </c>
      <c r="N159" s="20">
        <v>77172.770749999996</v>
      </c>
      <c r="O159" s="20">
        <v>5578.8877045412501</v>
      </c>
      <c r="P159" s="28"/>
      <c r="Q159" s="20">
        <v>76237.5</v>
      </c>
      <c r="R159" s="20">
        <v>19498.469491218999</v>
      </c>
      <c r="S159" s="28"/>
      <c r="T159" s="20" t="s">
        <v>26</v>
      </c>
      <c r="U159" s="20" t="s">
        <v>26</v>
      </c>
      <c r="V159" s="28"/>
      <c r="W159" s="20">
        <v>73259.654333333296</v>
      </c>
      <c r="X159" s="20">
        <v>7707.3985466567001</v>
      </c>
      <c r="AC159" s="29"/>
      <c r="AG159" s="28"/>
      <c r="AH159" s="20">
        <v>4</v>
      </c>
      <c r="AI159" s="35">
        <v>2</v>
      </c>
      <c r="AK159" s="28">
        <v>6</v>
      </c>
      <c r="AL159" s="29"/>
      <c r="AM159" s="29"/>
      <c r="AN159" s="29"/>
      <c r="AO159" s="28"/>
      <c r="AP159" s="29"/>
      <c r="AQ159" s="29"/>
      <c r="AR159" s="29"/>
      <c r="AS159" s="28"/>
    </row>
    <row r="160" spans="1:45"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712</v>
      </c>
      <c r="K160" s="32" t="s">
        <v>845</v>
      </c>
      <c r="L160" s="32" t="s">
        <v>743</v>
      </c>
      <c r="M160" s="28" t="s">
        <v>217</v>
      </c>
      <c r="N160" s="20">
        <v>4737.1212500000001</v>
      </c>
      <c r="O160" s="20">
        <v>658.36241924104502</v>
      </c>
      <c r="P160" s="28"/>
      <c r="Q160" s="20">
        <v>4400</v>
      </c>
      <c r="R160" s="20">
        <v>1131.3708498984799</v>
      </c>
      <c r="S160" s="28"/>
      <c r="T160" s="20" t="s">
        <v>26</v>
      </c>
      <c r="U160" s="20" t="s">
        <v>26</v>
      </c>
      <c r="V160" s="28"/>
      <c r="W160" s="20">
        <v>4521.8338333333304</v>
      </c>
      <c r="X160" s="20">
        <v>641.03890179314601</v>
      </c>
      <c r="AC160" s="29"/>
      <c r="AG160" s="28"/>
      <c r="AH160" s="20">
        <v>4</v>
      </c>
      <c r="AI160" s="35">
        <v>2</v>
      </c>
      <c r="AK160" s="28">
        <v>6</v>
      </c>
      <c r="AL160" s="29"/>
      <c r="AM160" s="29"/>
      <c r="AN160" s="29"/>
      <c r="AO160" s="28"/>
      <c r="AP160" s="29"/>
      <c r="AQ160" s="29"/>
      <c r="AR160" s="29"/>
      <c r="AS160" s="28"/>
    </row>
    <row r="161" spans="1:45"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712</v>
      </c>
      <c r="K161" s="32" t="s">
        <v>845</v>
      </c>
      <c r="L161" s="32" t="s">
        <v>743</v>
      </c>
      <c r="M161" s="28" t="s">
        <v>218</v>
      </c>
      <c r="N161" s="20">
        <v>0.20874999999999999</v>
      </c>
      <c r="O161" s="20">
        <v>1.71925371406705E-2</v>
      </c>
      <c r="P161" s="28"/>
      <c r="Q161" s="20">
        <v>0.20300000000000001</v>
      </c>
      <c r="R161" s="20">
        <v>3.6769552621700403E-2</v>
      </c>
      <c r="S161" s="28"/>
      <c r="T161" s="20" t="s">
        <v>26</v>
      </c>
      <c r="U161" s="20" t="s">
        <v>26</v>
      </c>
      <c r="V161" s="28"/>
      <c r="W161" s="20">
        <v>0.209166666666667</v>
      </c>
      <c r="X161" s="20">
        <v>1.26398839657121E-2</v>
      </c>
      <c r="AC161" s="29"/>
      <c r="AG161" s="28"/>
      <c r="AH161" s="20">
        <v>4</v>
      </c>
      <c r="AI161" s="35">
        <v>2</v>
      </c>
      <c r="AK161" s="28">
        <v>6</v>
      </c>
      <c r="AL161" s="29"/>
      <c r="AM161" s="29"/>
      <c r="AN161" s="29"/>
      <c r="AO161" s="28"/>
      <c r="AP161" s="29"/>
      <c r="AQ161" s="29"/>
      <c r="AR161" s="29"/>
      <c r="AS161" s="28"/>
    </row>
    <row r="162" spans="1:45"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712</v>
      </c>
      <c r="K162" s="32" t="s">
        <v>845</v>
      </c>
      <c r="L162" s="32" t="s">
        <v>743</v>
      </c>
      <c r="M162" s="28" t="s">
        <v>219</v>
      </c>
      <c r="N162" s="20">
        <v>85535.692750000002</v>
      </c>
      <c r="O162" s="20">
        <v>9125.8577495341706</v>
      </c>
      <c r="P162" s="28"/>
      <c r="Q162" s="20">
        <v>62084.375</v>
      </c>
      <c r="R162" s="20">
        <v>37454.562315974901</v>
      </c>
      <c r="S162" s="28"/>
      <c r="T162" s="20" t="s">
        <v>26</v>
      </c>
      <c r="U162" s="20" t="s">
        <v>26</v>
      </c>
      <c r="V162" s="28"/>
      <c r="W162" s="20">
        <v>61978.205166666703</v>
      </c>
      <c r="X162" s="20">
        <v>9275.5460027191693</v>
      </c>
      <c r="AC162" s="29"/>
      <c r="AG162" s="28"/>
      <c r="AH162" s="20">
        <v>4</v>
      </c>
      <c r="AI162" s="35">
        <v>2</v>
      </c>
      <c r="AK162" s="28">
        <v>6</v>
      </c>
      <c r="AL162" s="29"/>
      <c r="AM162" s="29"/>
      <c r="AN162" s="29"/>
      <c r="AO162" s="28"/>
      <c r="AP162" s="29"/>
      <c r="AQ162" s="29"/>
      <c r="AR162" s="29"/>
      <c r="AS162" s="28"/>
    </row>
    <row r="163" spans="1:45"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712</v>
      </c>
      <c r="K163" s="32" t="s">
        <v>845</v>
      </c>
      <c r="L163" s="32" t="s">
        <v>743</v>
      </c>
      <c r="M163" s="28" t="s">
        <v>220</v>
      </c>
      <c r="N163" s="20">
        <v>-26.802</v>
      </c>
      <c r="O163" s="20">
        <v>3.4306719458438399</v>
      </c>
      <c r="P163" s="28"/>
      <c r="Q163" s="20">
        <v>-52.033499999999997</v>
      </c>
      <c r="R163" s="20">
        <v>36.156491042411702</v>
      </c>
      <c r="S163" s="28"/>
      <c r="T163" s="20" t="s">
        <v>26</v>
      </c>
      <c r="U163" s="20" t="s">
        <v>26</v>
      </c>
      <c r="V163" s="28"/>
      <c r="W163" s="20">
        <v>-31.434666666666701</v>
      </c>
      <c r="X163" s="20">
        <v>8.6423501819046091</v>
      </c>
      <c r="AC163" s="29"/>
      <c r="AG163" s="28"/>
      <c r="AH163" s="20">
        <v>4</v>
      </c>
      <c r="AI163" s="35">
        <v>2</v>
      </c>
      <c r="AK163" s="28">
        <v>6</v>
      </c>
      <c r="AL163" s="29"/>
      <c r="AM163" s="29"/>
      <c r="AN163" s="29"/>
      <c r="AO163" s="28"/>
      <c r="AP163" s="29"/>
      <c r="AQ163" s="29"/>
      <c r="AR163" s="29"/>
      <c r="AS163" s="28"/>
    </row>
    <row r="164" spans="1:45"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712</v>
      </c>
      <c r="K164" s="32" t="s">
        <v>845</v>
      </c>
      <c r="L164" s="32" t="s">
        <v>743</v>
      </c>
      <c r="M164" s="28" t="s">
        <v>221</v>
      </c>
      <c r="N164" s="20">
        <v>80507.197</v>
      </c>
      <c r="O164" s="20">
        <v>8382.7388395972794</v>
      </c>
      <c r="P164" s="28"/>
      <c r="Q164" s="20">
        <v>69421.875</v>
      </c>
      <c r="R164" s="20">
        <v>21244.1393572733</v>
      </c>
      <c r="S164" s="28"/>
      <c r="T164" s="20" t="s">
        <v>26</v>
      </c>
      <c r="U164" s="20" t="s">
        <v>26</v>
      </c>
      <c r="V164" s="28"/>
      <c r="W164" s="20">
        <v>61213.286666666703</v>
      </c>
      <c r="X164" s="20">
        <v>9007.7450085746295</v>
      </c>
      <c r="AC164" s="29"/>
      <c r="AG164" s="28"/>
      <c r="AH164" s="20">
        <v>4</v>
      </c>
      <c r="AI164" s="35">
        <v>2</v>
      </c>
      <c r="AK164" s="28">
        <v>6</v>
      </c>
      <c r="AL164" s="29"/>
      <c r="AM164" s="29"/>
      <c r="AN164" s="29"/>
      <c r="AO164" s="28"/>
      <c r="AP164" s="29"/>
      <c r="AQ164" s="29"/>
      <c r="AR164" s="29"/>
      <c r="AS164" s="28"/>
    </row>
    <row r="165" spans="1:45"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712</v>
      </c>
      <c r="K165" s="32" t="s">
        <v>845</v>
      </c>
      <c r="L165" s="32" t="s">
        <v>743</v>
      </c>
      <c r="M165" s="28" t="s">
        <v>222</v>
      </c>
      <c r="N165" s="20">
        <v>90638.452499999999</v>
      </c>
      <c r="O165" s="20">
        <v>8209.6444716425394</v>
      </c>
      <c r="P165" s="28"/>
      <c r="Q165" s="20">
        <v>95231.25</v>
      </c>
      <c r="R165" s="20">
        <v>2713.52227280338</v>
      </c>
      <c r="S165" s="28"/>
      <c r="T165" s="20" t="s">
        <v>26</v>
      </c>
      <c r="U165" s="20" t="s">
        <v>26</v>
      </c>
      <c r="V165" s="28"/>
      <c r="W165" s="20">
        <v>71257.750666666703</v>
      </c>
      <c r="X165" s="20">
        <v>7370.4746510776004</v>
      </c>
      <c r="AC165" s="29"/>
      <c r="AG165" s="28"/>
      <c r="AH165" s="20">
        <v>4</v>
      </c>
      <c r="AI165" s="35">
        <v>2</v>
      </c>
      <c r="AK165" s="28">
        <v>6</v>
      </c>
      <c r="AL165" s="29"/>
      <c r="AM165" s="29"/>
      <c r="AN165" s="29"/>
      <c r="AO165" s="28"/>
      <c r="AP165" s="29"/>
      <c r="AQ165" s="29"/>
      <c r="AR165" s="29"/>
      <c r="AS165" s="28"/>
    </row>
    <row r="166" spans="1:45"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712</v>
      </c>
      <c r="K166" s="32" t="s">
        <v>845</v>
      </c>
      <c r="L166" s="32" t="s">
        <v>743</v>
      </c>
      <c r="M166" s="28" t="s">
        <v>223</v>
      </c>
      <c r="N166" s="20">
        <v>10071.6775</v>
      </c>
      <c r="O166" s="20">
        <v>4429.0518529718802</v>
      </c>
      <c r="P166" s="28"/>
      <c r="Q166" s="20">
        <v>25728.125</v>
      </c>
      <c r="R166" s="20">
        <v>23931.145125782201</v>
      </c>
      <c r="S166" s="28"/>
      <c r="T166" s="20" t="s">
        <v>26</v>
      </c>
      <c r="U166" s="20" t="s">
        <v>26</v>
      </c>
      <c r="V166" s="28"/>
      <c r="W166" s="20">
        <v>9988.7530000000006</v>
      </c>
      <c r="X166" s="20">
        <v>6829.4344123383698</v>
      </c>
      <c r="AC166" s="29"/>
      <c r="AG166" s="28"/>
      <c r="AH166" s="20">
        <v>4</v>
      </c>
      <c r="AI166" s="35">
        <v>2</v>
      </c>
      <c r="AK166" s="28">
        <v>6</v>
      </c>
      <c r="AL166" s="29"/>
      <c r="AM166" s="29"/>
      <c r="AN166" s="29"/>
      <c r="AO166" s="28"/>
      <c r="AP166" s="29"/>
      <c r="AQ166" s="29"/>
      <c r="AR166" s="29"/>
      <c r="AS166" s="28"/>
    </row>
    <row r="167" spans="1:45"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712</v>
      </c>
      <c r="K167" s="32" t="s">
        <v>845</v>
      </c>
      <c r="L167" s="32" t="s">
        <v>743</v>
      </c>
      <c r="M167" s="28" t="s">
        <v>224</v>
      </c>
      <c r="N167" s="20">
        <v>0.22525000000000001</v>
      </c>
      <c r="O167" s="20">
        <v>3.4325646388669903E-2</v>
      </c>
      <c r="P167" s="28"/>
      <c r="Q167" s="20">
        <v>0.17050000000000001</v>
      </c>
      <c r="R167" s="20">
        <v>9.1216774773064599E-2</v>
      </c>
      <c r="S167" s="28"/>
      <c r="T167" s="20" t="s">
        <v>26</v>
      </c>
      <c r="U167" s="20" t="s">
        <v>26</v>
      </c>
      <c r="V167" s="28"/>
      <c r="W167" s="20">
        <v>0.209166666666667</v>
      </c>
      <c r="X167" s="20">
        <v>3.4143325360407803E-2</v>
      </c>
      <c r="AC167" s="29"/>
      <c r="AG167" s="28"/>
      <c r="AH167" s="20">
        <v>4</v>
      </c>
      <c r="AI167" s="35">
        <v>2</v>
      </c>
      <c r="AK167" s="28">
        <v>6</v>
      </c>
      <c r="AL167" s="29"/>
      <c r="AM167" s="29"/>
      <c r="AN167" s="29"/>
      <c r="AO167" s="28"/>
      <c r="AP167" s="29"/>
      <c r="AQ167" s="29"/>
      <c r="AR167" s="29"/>
      <c r="AS167" s="28"/>
    </row>
    <row r="168" spans="1:45"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712</v>
      </c>
      <c r="K168" s="32" t="s">
        <v>845</v>
      </c>
      <c r="L168" s="32" t="s">
        <v>743</v>
      </c>
      <c r="M168" s="28" t="s">
        <v>225</v>
      </c>
      <c r="N168" s="20">
        <v>80739.426500000001</v>
      </c>
      <c r="O168" s="20">
        <v>5303.4742393030401</v>
      </c>
      <c r="P168" s="28"/>
      <c r="Q168" s="20">
        <v>82650</v>
      </c>
      <c r="R168" s="20">
        <v>3676.95526217005</v>
      </c>
      <c r="S168" s="28"/>
      <c r="T168" s="20" t="s">
        <v>26</v>
      </c>
      <c r="U168" s="20" t="s">
        <v>26</v>
      </c>
      <c r="V168" s="28"/>
      <c r="W168" s="20">
        <v>68118.298333333296</v>
      </c>
      <c r="X168" s="20">
        <v>9187.5342106377993</v>
      </c>
      <c r="AC168" s="29"/>
      <c r="AG168" s="28"/>
      <c r="AH168" s="20">
        <v>4</v>
      </c>
      <c r="AI168" s="35">
        <v>2</v>
      </c>
      <c r="AK168" s="28">
        <v>6</v>
      </c>
      <c r="AL168" s="29"/>
      <c r="AM168" s="29"/>
      <c r="AN168" s="29"/>
      <c r="AO168" s="28"/>
      <c r="AP168" s="29"/>
      <c r="AQ168" s="29"/>
      <c r="AR168" s="29"/>
      <c r="AS168" s="28"/>
    </row>
    <row r="169" spans="1:45"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712</v>
      </c>
      <c r="K169" s="32" t="s">
        <v>845</v>
      </c>
      <c r="L169" s="32" t="s">
        <v>743</v>
      </c>
      <c r="M169" s="28" t="s">
        <v>226</v>
      </c>
      <c r="N169" s="20">
        <v>-13.767250000000001</v>
      </c>
      <c r="O169" s="20">
        <v>4.3404371803617403</v>
      </c>
      <c r="P169" s="28"/>
      <c r="Q169" s="20">
        <v>-13.763</v>
      </c>
      <c r="R169" s="20">
        <v>2.1255629842467698</v>
      </c>
      <c r="S169" s="28"/>
      <c r="T169" s="20" t="s">
        <v>26</v>
      </c>
      <c r="U169" s="20" t="s">
        <v>26</v>
      </c>
      <c r="V169" s="28"/>
      <c r="W169" s="20">
        <v>-19.4866666666667</v>
      </c>
      <c r="X169" s="20">
        <v>9.0109684200238291</v>
      </c>
      <c r="AC169" s="29"/>
      <c r="AG169" s="28"/>
      <c r="AH169" s="20">
        <v>4</v>
      </c>
      <c r="AI169" s="35">
        <v>2</v>
      </c>
      <c r="AK169" s="28">
        <v>6</v>
      </c>
      <c r="AL169" s="29"/>
      <c r="AM169" s="29"/>
      <c r="AN169" s="29"/>
      <c r="AO169" s="28"/>
      <c r="AP169" s="29"/>
      <c r="AQ169" s="29"/>
      <c r="AR169" s="29"/>
      <c r="AS169" s="28"/>
    </row>
    <row r="170" spans="1:45"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712</v>
      </c>
      <c r="K170" s="32" t="s">
        <v>845</v>
      </c>
      <c r="L170" s="32" t="s">
        <v>743</v>
      </c>
      <c r="M170" s="28" t="s">
        <v>227</v>
      </c>
      <c r="N170" s="20">
        <v>79202.792249999999</v>
      </c>
      <c r="O170" s="20">
        <v>5361.1342413143902</v>
      </c>
      <c r="P170" s="28"/>
      <c r="Q170" s="20">
        <v>81371.875</v>
      </c>
      <c r="R170" s="20">
        <v>2930.0737245417599</v>
      </c>
      <c r="S170" s="28"/>
      <c r="T170" s="20" t="s">
        <v>26</v>
      </c>
      <c r="U170" s="20" t="s">
        <v>26</v>
      </c>
      <c r="V170" s="28"/>
      <c r="W170" s="20">
        <v>66305.2156666667</v>
      </c>
      <c r="X170" s="20">
        <v>9378.6307947955593</v>
      </c>
      <c r="AC170" s="29"/>
      <c r="AG170" s="28"/>
      <c r="AH170" s="20">
        <v>4</v>
      </c>
      <c r="AI170" s="35">
        <v>2</v>
      </c>
      <c r="AK170" s="28">
        <v>6</v>
      </c>
      <c r="AL170" s="29"/>
      <c r="AM170" s="29"/>
      <c r="AN170" s="29"/>
      <c r="AO170" s="28"/>
      <c r="AP170" s="29"/>
      <c r="AQ170" s="29"/>
      <c r="AR170" s="29"/>
      <c r="AS170" s="28"/>
    </row>
    <row r="171" spans="1:45"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712</v>
      </c>
      <c r="K171" s="32" t="s">
        <v>845</v>
      </c>
      <c r="L171" s="32" t="s">
        <v>743</v>
      </c>
      <c r="M171" s="28" t="s">
        <v>228</v>
      </c>
      <c r="N171" s="20">
        <v>84045.205749999994</v>
      </c>
      <c r="O171" s="20">
        <v>4837.5806504259499</v>
      </c>
      <c r="P171" s="28"/>
      <c r="Q171" s="20">
        <v>85321.875</v>
      </c>
      <c r="R171" s="20">
        <v>3707.8911838469598</v>
      </c>
      <c r="S171" s="28"/>
      <c r="T171" s="20" t="s">
        <v>26</v>
      </c>
      <c r="U171" s="20" t="s">
        <v>26</v>
      </c>
      <c r="V171" s="28"/>
      <c r="W171" s="20">
        <v>72361.499500000005</v>
      </c>
      <c r="X171" s="20">
        <v>9750.2056443413003</v>
      </c>
      <c r="AC171" s="29"/>
      <c r="AG171" s="28"/>
      <c r="AH171" s="20">
        <v>4</v>
      </c>
      <c r="AI171" s="35">
        <v>2</v>
      </c>
      <c r="AK171" s="28">
        <v>6</v>
      </c>
      <c r="AL171" s="29"/>
      <c r="AM171" s="29"/>
      <c r="AN171" s="29"/>
      <c r="AO171" s="28"/>
      <c r="AP171" s="29"/>
      <c r="AQ171" s="29"/>
      <c r="AR171" s="29"/>
      <c r="AS171" s="28"/>
    </row>
    <row r="172" spans="1:45"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712</v>
      </c>
      <c r="K172" s="32" t="s">
        <v>845</v>
      </c>
      <c r="L172" s="32" t="s">
        <v>743</v>
      </c>
      <c r="M172" s="28" t="s">
        <v>229</v>
      </c>
      <c r="N172" s="20">
        <v>4802.3810000000003</v>
      </c>
      <c r="O172" s="20">
        <v>1332.03164810926</v>
      </c>
      <c r="P172" s="28"/>
      <c r="Q172" s="20">
        <v>3918.75</v>
      </c>
      <c r="R172" s="20">
        <v>733.62328548104301</v>
      </c>
      <c r="S172" s="28"/>
      <c r="T172" s="20" t="s">
        <v>26</v>
      </c>
      <c r="U172" s="20" t="s">
        <v>26</v>
      </c>
      <c r="V172" s="28"/>
      <c r="W172" s="20">
        <v>6007.61466666667</v>
      </c>
      <c r="X172" s="20">
        <v>2379.1891824199001</v>
      </c>
      <c r="AC172" s="29"/>
      <c r="AG172" s="28"/>
      <c r="AH172" s="20">
        <v>4</v>
      </c>
      <c r="AI172" s="35">
        <v>2</v>
      </c>
      <c r="AK172" s="28">
        <v>6</v>
      </c>
      <c r="AL172" s="29"/>
      <c r="AM172" s="29"/>
      <c r="AN172" s="29"/>
      <c r="AO172" s="28"/>
      <c r="AP172" s="29"/>
      <c r="AQ172" s="29"/>
      <c r="AR172" s="29"/>
      <c r="AS172" s="28"/>
    </row>
    <row r="173" spans="1:45"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712</v>
      </c>
      <c r="K173" s="32" t="s">
        <v>845</v>
      </c>
      <c r="L173" s="32" t="s">
        <v>743</v>
      </c>
      <c r="M173" s="28" t="s">
        <v>230</v>
      </c>
      <c r="N173" s="20">
        <v>0.19500000000000001</v>
      </c>
      <c r="O173" s="20">
        <v>1.0739335795724701E-2</v>
      </c>
      <c r="P173" s="28"/>
      <c r="Q173" s="20">
        <v>0.1925</v>
      </c>
      <c r="R173" s="20">
        <v>1.6263455967290601E-2</v>
      </c>
      <c r="S173" s="28"/>
      <c r="T173" s="20" t="s">
        <v>26</v>
      </c>
      <c r="U173" s="20" t="s">
        <v>26</v>
      </c>
      <c r="V173" s="28"/>
      <c r="W173" s="20">
        <v>0.20433333333333301</v>
      </c>
      <c r="X173" s="20">
        <v>1.16390148494908E-2</v>
      </c>
      <c r="AC173" s="29"/>
      <c r="AG173" s="28"/>
      <c r="AH173" s="20">
        <v>4</v>
      </c>
      <c r="AI173" s="35">
        <v>2</v>
      </c>
      <c r="AK173" s="28">
        <v>6</v>
      </c>
      <c r="AL173" s="29"/>
      <c r="AM173" s="29"/>
      <c r="AN173" s="29"/>
      <c r="AO173" s="28"/>
      <c r="AP173" s="29"/>
      <c r="AQ173" s="29"/>
      <c r="AR173" s="29"/>
      <c r="AS173" s="28"/>
    </row>
    <row r="174" spans="1:45"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712</v>
      </c>
      <c r="K174" s="32" t="s">
        <v>845</v>
      </c>
      <c r="L174" s="32" t="s">
        <v>743</v>
      </c>
      <c r="M174" s="28" t="s">
        <v>231</v>
      </c>
      <c r="N174" s="20">
        <v>0.17395276366263299</v>
      </c>
      <c r="O174" s="20">
        <v>1.1964389559162401</v>
      </c>
      <c r="P174" s="28"/>
      <c r="Q174" s="20">
        <v>0.52753726751545005</v>
      </c>
      <c r="R174" s="20">
        <v>2.18127349455321</v>
      </c>
      <c r="S174" s="28"/>
      <c r="T174" s="20" t="s">
        <v>26</v>
      </c>
      <c r="U174" s="20" t="s">
        <v>26</v>
      </c>
      <c r="V174" s="28"/>
      <c r="W174" s="20">
        <v>-0.62054185021072805</v>
      </c>
      <c r="X174" s="20">
        <v>0.94787115203705397</v>
      </c>
      <c r="AC174" s="29"/>
      <c r="AG174" s="28"/>
      <c r="AH174" s="20">
        <v>4</v>
      </c>
      <c r="AI174" s="35">
        <v>2</v>
      </c>
      <c r="AK174" s="28">
        <v>6</v>
      </c>
      <c r="AL174" s="29"/>
      <c r="AM174" s="29"/>
      <c r="AN174" s="29"/>
      <c r="AO174" s="28"/>
      <c r="AP174" s="29"/>
      <c r="AQ174" s="29"/>
      <c r="AR174" s="29"/>
      <c r="AS174" s="28"/>
    </row>
    <row r="175" spans="1:45"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712</v>
      </c>
      <c r="K175" s="32" t="s">
        <v>845</v>
      </c>
      <c r="L175" s="32" t="s">
        <v>743</v>
      </c>
      <c r="M175" s="28" t="s">
        <v>232</v>
      </c>
      <c r="N175" s="20">
        <v>1.90984863759825</v>
      </c>
      <c r="O175" s="20">
        <v>1.8018550646220901</v>
      </c>
      <c r="P175" s="28"/>
      <c r="Q175" s="20">
        <v>0.43892699366094701</v>
      </c>
      <c r="R175" s="20">
        <v>1.07626639748604</v>
      </c>
      <c r="S175" s="28"/>
      <c r="T175" s="20" t="s">
        <v>26</v>
      </c>
      <c r="U175" s="20" t="s">
        <v>26</v>
      </c>
      <c r="V175" s="28"/>
      <c r="W175" s="20">
        <v>0.45273356197619502</v>
      </c>
      <c r="X175" s="20">
        <v>1.2603555284457799</v>
      </c>
      <c r="AC175" s="29"/>
      <c r="AG175" s="28"/>
      <c r="AH175" s="20">
        <v>4</v>
      </c>
      <c r="AI175" s="35">
        <v>2</v>
      </c>
      <c r="AK175" s="28">
        <v>6</v>
      </c>
      <c r="AL175" s="29"/>
      <c r="AM175" s="29"/>
      <c r="AN175" s="29"/>
      <c r="AO175" s="28"/>
      <c r="AP175" s="29"/>
      <c r="AQ175" s="29"/>
      <c r="AR175" s="29"/>
      <c r="AS175" s="28"/>
    </row>
    <row r="176" spans="1:45"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712</v>
      </c>
      <c r="K176" s="32" t="s">
        <v>845</v>
      </c>
      <c r="L176" s="32" t="s">
        <v>743</v>
      </c>
      <c r="M176" s="28" t="s">
        <v>233</v>
      </c>
      <c r="N176" s="20">
        <v>0.59047390721505399</v>
      </c>
      <c r="O176" s="20">
        <v>0.54946815352261302</v>
      </c>
      <c r="P176" s="28"/>
      <c r="Q176" s="20">
        <v>-9.7932432281019499E-2</v>
      </c>
      <c r="R176" s="20">
        <v>0.63862791905962901</v>
      </c>
      <c r="S176" s="28"/>
      <c r="T176" s="20" t="s">
        <v>26</v>
      </c>
      <c r="U176" s="20" t="s">
        <v>26</v>
      </c>
      <c r="V176" s="28"/>
      <c r="W176" s="20">
        <v>-0.37480378994629299</v>
      </c>
      <c r="X176" s="20">
        <v>1.1443451529230999</v>
      </c>
      <c r="AC176" s="29"/>
      <c r="AG176" s="28"/>
      <c r="AH176" s="20">
        <v>4</v>
      </c>
      <c r="AI176" s="35">
        <v>2</v>
      </c>
      <c r="AK176" s="28">
        <v>6</v>
      </c>
      <c r="AL176" s="29"/>
      <c r="AM176" s="29"/>
      <c r="AN176" s="29"/>
      <c r="AO176" s="28"/>
      <c r="AP176" s="29"/>
      <c r="AQ176" s="29"/>
      <c r="AR176" s="29"/>
      <c r="AS176" s="28"/>
    </row>
    <row r="177" spans="1:45"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712</v>
      </c>
      <c r="K177" s="32" t="s">
        <v>845</v>
      </c>
      <c r="L177" s="32" t="s">
        <v>743</v>
      </c>
      <c r="M177" s="28" t="s">
        <v>234</v>
      </c>
      <c r="N177" s="20">
        <v>1.49779336756209</v>
      </c>
      <c r="O177" s="20">
        <v>0.99412818453312701</v>
      </c>
      <c r="P177" s="28"/>
      <c r="Q177" s="20">
        <v>1.31292920041217</v>
      </c>
      <c r="R177" s="20">
        <v>0.313436287831305</v>
      </c>
      <c r="S177" s="28"/>
      <c r="T177" s="20" t="s">
        <v>26</v>
      </c>
      <c r="U177" s="20" t="s">
        <v>26</v>
      </c>
      <c r="V177" s="28"/>
      <c r="W177" s="20">
        <v>3.86180168097115</v>
      </c>
      <c r="X177" s="20">
        <v>3.47801527653677</v>
      </c>
      <c r="AC177" s="29"/>
      <c r="AG177" s="28"/>
      <c r="AH177" s="20">
        <v>4</v>
      </c>
      <c r="AI177" s="35">
        <v>2</v>
      </c>
      <c r="AK177" s="28">
        <v>6</v>
      </c>
      <c r="AL177" s="29"/>
      <c r="AM177" s="29"/>
      <c r="AN177" s="29"/>
      <c r="AO177" s="28"/>
      <c r="AP177" s="29"/>
      <c r="AQ177" s="29"/>
      <c r="AR177" s="29"/>
      <c r="AS177" s="28"/>
    </row>
    <row r="178" spans="1:45"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712</v>
      </c>
      <c r="K178" s="32" t="s">
        <v>845</v>
      </c>
      <c r="L178" s="32" t="s">
        <v>743</v>
      </c>
      <c r="M178" s="28" t="s">
        <v>235</v>
      </c>
      <c r="N178" s="20">
        <v>0.48743869199891499</v>
      </c>
      <c r="O178" s="20">
        <v>1.1538738843227501</v>
      </c>
      <c r="P178" s="28"/>
      <c r="Q178" s="20">
        <v>-0.67301737117276506</v>
      </c>
      <c r="R178" s="20">
        <v>2.7297052728720499</v>
      </c>
      <c r="S178" s="28"/>
      <c r="T178" s="20" t="s">
        <v>26</v>
      </c>
      <c r="U178" s="20" t="s">
        <v>26</v>
      </c>
      <c r="V178" s="28"/>
      <c r="W178" s="20">
        <v>0.55596592608489004</v>
      </c>
      <c r="X178" s="20">
        <v>0.64769444262557696</v>
      </c>
      <c r="AC178" s="29"/>
      <c r="AG178" s="28"/>
      <c r="AH178" s="20">
        <v>4</v>
      </c>
      <c r="AI178" s="35">
        <v>2</v>
      </c>
      <c r="AK178" s="28">
        <v>6</v>
      </c>
      <c r="AL178" s="29"/>
      <c r="AM178" s="29"/>
      <c r="AN178" s="29"/>
      <c r="AO178" s="28"/>
      <c r="AP178" s="29"/>
      <c r="AQ178" s="29"/>
      <c r="AR178" s="29"/>
      <c r="AS178" s="28"/>
    </row>
    <row r="179" spans="1:45"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712</v>
      </c>
      <c r="K179" s="32" t="s">
        <v>845</v>
      </c>
      <c r="L179" s="32" t="s">
        <v>743</v>
      </c>
      <c r="M179" s="28" t="s">
        <v>236</v>
      </c>
      <c r="N179" s="20">
        <v>2.4750000000000001E-2</v>
      </c>
      <c r="O179" s="20">
        <v>1.16153633893506E-2</v>
      </c>
      <c r="P179" s="28"/>
      <c r="Q179" s="20">
        <v>3.3000000000000002E-2</v>
      </c>
      <c r="R179" s="20" t="s">
        <v>26</v>
      </c>
      <c r="S179" s="28"/>
      <c r="T179" s="20" t="s">
        <v>26</v>
      </c>
      <c r="U179" s="20" t="s">
        <v>26</v>
      </c>
      <c r="V179" s="28"/>
      <c r="W179" s="20">
        <v>4.3142857142857101E-2</v>
      </c>
      <c r="X179" s="20">
        <v>2.16597058415588E-2</v>
      </c>
      <c r="AC179" s="29"/>
      <c r="AG179" s="28"/>
      <c r="AH179" s="20">
        <v>4</v>
      </c>
      <c r="AI179" s="35">
        <v>1</v>
      </c>
      <c r="AK179" s="28">
        <v>7</v>
      </c>
      <c r="AL179" s="29"/>
      <c r="AM179" s="29"/>
      <c r="AN179" s="29"/>
      <c r="AO179" s="28"/>
      <c r="AP179" s="29"/>
      <c r="AQ179" s="29"/>
      <c r="AR179" s="29"/>
      <c r="AS179" s="28"/>
    </row>
    <row r="180" spans="1:45"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712</v>
      </c>
      <c r="K180" s="32" t="s">
        <v>845</v>
      </c>
      <c r="L180" s="32" t="s">
        <v>743</v>
      </c>
      <c r="M180" s="28" t="s">
        <v>237</v>
      </c>
      <c r="N180" s="20">
        <v>76228.571500000005</v>
      </c>
      <c r="O180" s="20">
        <v>13271.315236819701</v>
      </c>
      <c r="P180" s="28"/>
      <c r="Q180" s="20">
        <v>75540</v>
      </c>
      <c r="R180" s="20" t="s">
        <v>26</v>
      </c>
      <c r="S180" s="28"/>
      <c r="T180" s="20" t="s">
        <v>26</v>
      </c>
      <c r="U180" s="20" t="s">
        <v>26</v>
      </c>
      <c r="V180" s="28"/>
      <c r="W180" s="20">
        <v>54580.9524285714</v>
      </c>
      <c r="X180" s="20">
        <v>7151.3235607012703</v>
      </c>
      <c r="AC180" s="29"/>
      <c r="AG180" s="28"/>
      <c r="AH180" s="20">
        <v>4</v>
      </c>
      <c r="AI180" s="35">
        <v>1</v>
      </c>
      <c r="AK180" s="28">
        <v>7</v>
      </c>
      <c r="AL180" s="29"/>
      <c r="AM180" s="29"/>
      <c r="AN180" s="29"/>
      <c r="AO180" s="28"/>
      <c r="AP180" s="29"/>
      <c r="AQ180" s="29"/>
      <c r="AR180" s="29"/>
      <c r="AS180" s="28"/>
    </row>
    <row r="181" spans="1:45"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712</v>
      </c>
      <c r="K181" s="32" t="s">
        <v>845</v>
      </c>
      <c r="L181" s="32" t="s">
        <v>743</v>
      </c>
      <c r="M181" s="28" t="s">
        <v>238</v>
      </c>
      <c r="N181" s="20">
        <v>-35.552</v>
      </c>
      <c r="O181" s="20">
        <v>2.4534219639787498</v>
      </c>
      <c r="P181" s="28"/>
      <c r="Q181" s="20">
        <v>-28.568000000000001</v>
      </c>
      <c r="R181" s="20" t="s">
        <v>26</v>
      </c>
      <c r="S181" s="28"/>
      <c r="T181" s="20" t="s">
        <v>26</v>
      </c>
      <c r="U181" s="20" t="s">
        <v>26</v>
      </c>
      <c r="V181" s="28"/>
      <c r="W181" s="20">
        <v>-31.779285714285699</v>
      </c>
      <c r="X181" s="20">
        <v>4.5834369823778198</v>
      </c>
      <c r="AC181" s="29"/>
      <c r="AG181" s="28"/>
      <c r="AH181" s="20">
        <v>4</v>
      </c>
      <c r="AI181" s="35">
        <v>1</v>
      </c>
      <c r="AK181" s="28">
        <v>7</v>
      </c>
      <c r="AL181" s="29"/>
      <c r="AM181" s="29"/>
      <c r="AN181" s="29"/>
      <c r="AO181" s="28"/>
      <c r="AP181" s="29"/>
      <c r="AQ181" s="29"/>
      <c r="AR181" s="29"/>
      <c r="AS181" s="28"/>
    </row>
    <row r="182" spans="1:45"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712</v>
      </c>
      <c r="K182" s="32" t="s">
        <v>845</v>
      </c>
      <c r="L182" s="32" t="s">
        <v>743</v>
      </c>
      <c r="M182" s="28" t="s">
        <v>239</v>
      </c>
      <c r="N182" s="20">
        <v>74332.142749999999</v>
      </c>
      <c r="O182" s="20">
        <v>12615.6156918626</v>
      </c>
      <c r="P182" s="28"/>
      <c r="Q182" s="20">
        <v>74460</v>
      </c>
      <c r="R182" s="20" t="s">
        <v>26</v>
      </c>
      <c r="S182" s="28"/>
      <c r="T182" s="20" t="s">
        <v>26</v>
      </c>
      <c r="U182" s="20" t="s">
        <v>26</v>
      </c>
      <c r="V182" s="28"/>
      <c r="W182" s="20">
        <v>53274.761857142897</v>
      </c>
      <c r="X182" s="20">
        <v>6927.0360414788502</v>
      </c>
      <c r="AC182" s="29"/>
      <c r="AG182" s="28"/>
      <c r="AH182" s="20">
        <v>4</v>
      </c>
      <c r="AI182" s="35">
        <v>1</v>
      </c>
      <c r="AK182" s="28">
        <v>7</v>
      </c>
      <c r="AL182" s="29"/>
      <c r="AM182" s="29"/>
      <c r="AN182" s="29"/>
      <c r="AO182" s="28"/>
      <c r="AP182" s="29"/>
      <c r="AQ182" s="29"/>
      <c r="AR182" s="29"/>
      <c r="AS182" s="28"/>
    </row>
    <row r="183" spans="1:45"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712</v>
      </c>
      <c r="K183" s="32" t="s">
        <v>845</v>
      </c>
      <c r="L183" s="32" t="s">
        <v>743</v>
      </c>
      <c r="M183" s="28" t="s">
        <v>240</v>
      </c>
      <c r="N183" s="20">
        <v>78808.333249999996</v>
      </c>
      <c r="O183" s="20">
        <v>12749.564158781601</v>
      </c>
      <c r="P183" s="28"/>
      <c r="Q183" s="20">
        <v>78860</v>
      </c>
      <c r="R183" s="20" t="s">
        <v>26</v>
      </c>
      <c r="S183" s="28"/>
      <c r="T183" s="20" t="s">
        <v>26</v>
      </c>
      <c r="U183" s="20" t="s">
        <v>26</v>
      </c>
      <c r="V183" s="28"/>
      <c r="W183" s="20">
        <v>57440.000142857098</v>
      </c>
      <c r="X183" s="20">
        <v>7073.5971257753399</v>
      </c>
      <c r="AC183" s="29"/>
      <c r="AG183" s="28"/>
      <c r="AH183" s="20">
        <v>4</v>
      </c>
      <c r="AI183" s="35">
        <v>1</v>
      </c>
      <c r="AK183" s="28">
        <v>7</v>
      </c>
      <c r="AL183" s="29"/>
      <c r="AM183" s="29"/>
      <c r="AN183" s="29"/>
      <c r="AO183" s="28"/>
      <c r="AP183" s="29"/>
      <c r="AQ183" s="29"/>
      <c r="AR183" s="29"/>
      <c r="AS183" s="28"/>
    </row>
    <row r="184" spans="1:45"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712</v>
      </c>
      <c r="K184" s="32" t="s">
        <v>845</v>
      </c>
      <c r="L184" s="32" t="s">
        <v>743</v>
      </c>
      <c r="M184" s="28" t="s">
        <v>241</v>
      </c>
      <c r="N184" s="20">
        <v>4411.9049999999997</v>
      </c>
      <c r="O184" s="20">
        <v>626.26425505372197</v>
      </c>
      <c r="P184" s="28"/>
      <c r="Q184" s="20">
        <v>4340</v>
      </c>
      <c r="R184" s="20" t="s">
        <v>26</v>
      </c>
      <c r="S184" s="28"/>
      <c r="T184" s="20" t="s">
        <v>26</v>
      </c>
      <c r="U184" s="20" t="s">
        <v>26</v>
      </c>
      <c r="V184" s="28"/>
      <c r="W184" s="20">
        <v>4110</v>
      </c>
      <c r="X184" s="20">
        <v>600.31167676410803</v>
      </c>
      <c r="AC184" s="29"/>
      <c r="AG184" s="28"/>
      <c r="AH184" s="20">
        <v>4</v>
      </c>
      <c r="AI184" s="35">
        <v>1</v>
      </c>
      <c r="AK184" s="28">
        <v>7</v>
      </c>
      <c r="AL184" s="29"/>
      <c r="AM184" s="29"/>
      <c r="AN184" s="29"/>
      <c r="AO184" s="28"/>
      <c r="AP184" s="29"/>
      <c r="AQ184" s="29"/>
      <c r="AR184" s="29"/>
      <c r="AS184" s="28"/>
    </row>
    <row r="185" spans="1:45"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712</v>
      </c>
      <c r="K185" s="32" t="s">
        <v>845</v>
      </c>
      <c r="L185" s="32" t="s">
        <v>743</v>
      </c>
      <c r="M185" s="28" t="s">
        <v>242</v>
      </c>
      <c r="N185" s="20">
        <v>0.21149999999999999</v>
      </c>
      <c r="O185" s="20">
        <v>1.5758595538097098E-2</v>
      </c>
      <c r="P185" s="28"/>
      <c r="Q185" s="20">
        <v>0.221</v>
      </c>
      <c r="R185" s="20" t="s">
        <v>26</v>
      </c>
      <c r="S185" s="28"/>
      <c r="T185" s="20" t="s">
        <v>26</v>
      </c>
      <c r="U185" s="20" t="s">
        <v>26</v>
      </c>
      <c r="V185" s="28"/>
      <c r="W185" s="20">
        <v>0.20228571428571401</v>
      </c>
      <c r="X185" s="20">
        <v>2.33503339427527E-2</v>
      </c>
      <c r="AC185" s="29"/>
      <c r="AG185" s="28"/>
      <c r="AH185" s="20">
        <v>4</v>
      </c>
      <c r="AI185" s="35">
        <v>1</v>
      </c>
      <c r="AK185" s="28">
        <v>7</v>
      </c>
      <c r="AL185" s="29"/>
      <c r="AM185" s="29"/>
      <c r="AN185" s="29"/>
      <c r="AO185" s="28"/>
      <c r="AP185" s="29"/>
      <c r="AQ185" s="29"/>
      <c r="AR185" s="29"/>
      <c r="AS185" s="28"/>
    </row>
    <row r="186" spans="1:45"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712</v>
      </c>
      <c r="K186" s="32" t="s">
        <v>845</v>
      </c>
      <c r="L186" s="32" t="s">
        <v>743</v>
      </c>
      <c r="M186" s="28" t="s">
        <v>243</v>
      </c>
      <c r="N186" s="20">
        <v>75334.524000000005</v>
      </c>
      <c r="O186" s="20">
        <v>11042.2134460537</v>
      </c>
      <c r="P186" s="28"/>
      <c r="Q186" s="20">
        <v>79060</v>
      </c>
      <c r="R186" s="20" t="s">
        <v>26</v>
      </c>
      <c r="S186" s="28"/>
      <c r="T186" s="20" t="s">
        <v>26</v>
      </c>
      <c r="U186" s="20" t="s">
        <v>26</v>
      </c>
      <c r="V186" s="28"/>
      <c r="W186" s="20">
        <v>58608.095142857099</v>
      </c>
      <c r="X186" s="20">
        <v>6273.4698049061199</v>
      </c>
      <c r="AC186" s="29"/>
      <c r="AG186" s="28"/>
      <c r="AH186" s="20">
        <v>4</v>
      </c>
      <c r="AI186" s="35">
        <v>1</v>
      </c>
      <c r="AK186" s="28">
        <v>7</v>
      </c>
      <c r="AL186" s="29"/>
      <c r="AM186" s="29"/>
      <c r="AN186" s="29"/>
      <c r="AO186" s="28"/>
      <c r="AP186" s="29"/>
      <c r="AQ186" s="29"/>
      <c r="AR186" s="29"/>
      <c r="AS186" s="28"/>
    </row>
    <row r="187" spans="1:45"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712</v>
      </c>
      <c r="K187" s="32" t="s">
        <v>845</v>
      </c>
      <c r="L187" s="32" t="s">
        <v>743</v>
      </c>
      <c r="M187" s="28" t="s">
        <v>244</v>
      </c>
      <c r="N187" s="20">
        <v>-30.831</v>
      </c>
      <c r="O187" s="20">
        <v>6.8996182019973498</v>
      </c>
      <c r="P187" s="28"/>
      <c r="Q187" s="20">
        <v>-27.814</v>
      </c>
      <c r="R187" s="20" t="s">
        <v>26</v>
      </c>
      <c r="S187" s="28"/>
      <c r="T187" s="20" t="s">
        <v>26</v>
      </c>
      <c r="U187" s="20" t="s">
        <v>26</v>
      </c>
      <c r="V187" s="28"/>
      <c r="W187" s="20">
        <v>-31.109714285714301</v>
      </c>
      <c r="X187" s="20">
        <v>6.0224318652375404</v>
      </c>
      <c r="AC187" s="29"/>
      <c r="AG187" s="28"/>
      <c r="AH187" s="20">
        <v>4</v>
      </c>
      <c r="AI187" s="35">
        <v>1</v>
      </c>
      <c r="AK187" s="28">
        <v>7</v>
      </c>
      <c r="AL187" s="29"/>
      <c r="AM187" s="29"/>
      <c r="AN187" s="29"/>
      <c r="AO187" s="28"/>
      <c r="AP187" s="29"/>
      <c r="AQ187" s="29"/>
      <c r="AR187" s="29"/>
      <c r="AS187" s="28"/>
    </row>
    <row r="188" spans="1:45"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712</v>
      </c>
      <c r="K188" s="32" t="s">
        <v>845</v>
      </c>
      <c r="L188" s="32" t="s">
        <v>743</v>
      </c>
      <c r="M188" s="28" t="s">
        <v>245</v>
      </c>
      <c r="N188" s="20">
        <v>74025</v>
      </c>
      <c r="O188" s="20">
        <v>11169.4150846557</v>
      </c>
      <c r="P188" s="28"/>
      <c r="Q188" s="20">
        <v>78160</v>
      </c>
      <c r="R188" s="20" t="s">
        <v>26</v>
      </c>
      <c r="S188" s="28"/>
      <c r="T188" s="20" t="s">
        <v>26</v>
      </c>
      <c r="U188" s="20" t="s">
        <v>26</v>
      </c>
      <c r="V188" s="28"/>
      <c r="W188" s="20">
        <v>57369.0475714286</v>
      </c>
      <c r="X188" s="20">
        <v>6615.9479668050299</v>
      </c>
      <c r="AC188" s="29"/>
      <c r="AG188" s="28"/>
      <c r="AH188" s="20">
        <v>4</v>
      </c>
      <c r="AI188" s="35">
        <v>1</v>
      </c>
      <c r="AK188" s="28">
        <v>7</v>
      </c>
      <c r="AL188" s="29"/>
      <c r="AM188" s="29"/>
      <c r="AN188" s="29"/>
      <c r="AO188" s="28"/>
      <c r="AP188" s="29"/>
      <c r="AQ188" s="29"/>
      <c r="AR188" s="29"/>
      <c r="AS188" s="28"/>
    </row>
    <row r="189" spans="1:45"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712</v>
      </c>
      <c r="K189" s="32" t="s">
        <v>845</v>
      </c>
      <c r="L189" s="32" t="s">
        <v>743</v>
      </c>
      <c r="M189" s="28" t="s">
        <v>246</v>
      </c>
      <c r="N189" s="20">
        <v>77971.428499999995</v>
      </c>
      <c r="O189" s="20">
        <v>11022.6693431479</v>
      </c>
      <c r="P189" s="28"/>
      <c r="Q189" s="20">
        <v>82940</v>
      </c>
      <c r="R189" s="20" t="s">
        <v>26</v>
      </c>
      <c r="S189" s="28"/>
      <c r="T189" s="20" t="s">
        <v>26</v>
      </c>
      <c r="U189" s="20" t="s">
        <v>26</v>
      </c>
      <c r="V189" s="28"/>
      <c r="W189" s="20">
        <v>61825.714285714297</v>
      </c>
      <c r="X189" s="20">
        <v>6094.1748960807799</v>
      </c>
      <c r="AC189" s="29"/>
      <c r="AG189" s="28"/>
      <c r="AH189" s="20">
        <v>4</v>
      </c>
      <c r="AI189" s="35">
        <v>1</v>
      </c>
      <c r="AK189" s="28">
        <v>7</v>
      </c>
      <c r="AL189" s="29"/>
      <c r="AM189" s="29"/>
      <c r="AN189" s="29"/>
      <c r="AO189" s="28"/>
      <c r="AP189" s="29"/>
      <c r="AQ189" s="29"/>
      <c r="AR189" s="29"/>
      <c r="AS189" s="28"/>
    </row>
    <row r="190" spans="1:45"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712</v>
      </c>
      <c r="K190" s="32" t="s">
        <v>845</v>
      </c>
      <c r="L190" s="32" t="s">
        <v>743</v>
      </c>
      <c r="M190" s="28" t="s">
        <v>247</v>
      </c>
      <c r="N190" s="20">
        <v>3878.5715</v>
      </c>
      <c r="O190" s="20">
        <v>836.30328332987801</v>
      </c>
      <c r="P190" s="28"/>
      <c r="Q190" s="20">
        <v>4740</v>
      </c>
      <c r="R190" s="20" t="s">
        <v>26</v>
      </c>
      <c r="S190" s="28"/>
      <c r="T190" s="20" t="s">
        <v>26</v>
      </c>
      <c r="U190" s="20" t="s">
        <v>26</v>
      </c>
      <c r="V190" s="28"/>
      <c r="W190" s="20">
        <v>4394.2855714285697</v>
      </c>
      <c r="X190" s="20">
        <v>1103.00877027412</v>
      </c>
      <c r="AC190" s="29"/>
      <c r="AG190" s="28"/>
      <c r="AH190" s="20">
        <v>4</v>
      </c>
      <c r="AI190" s="35">
        <v>1</v>
      </c>
      <c r="AK190" s="28">
        <v>7</v>
      </c>
      <c r="AL190" s="29"/>
      <c r="AM190" s="29"/>
      <c r="AN190" s="29"/>
      <c r="AO190" s="28"/>
      <c r="AP190" s="29"/>
      <c r="AQ190" s="29"/>
      <c r="AR190" s="29"/>
      <c r="AS190" s="28"/>
    </row>
    <row r="191" spans="1:45"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712</v>
      </c>
      <c r="K191" s="32" t="s">
        <v>845</v>
      </c>
      <c r="L191" s="32" t="s">
        <v>743</v>
      </c>
      <c r="M191" s="28" t="s">
        <v>248</v>
      </c>
      <c r="N191" s="20">
        <v>0.19350000000000001</v>
      </c>
      <c r="O191" s="20">
        <v>2.87112057101983E-2</v>
      </c>
      <c r="P191" s="28"/>
      <c r="Q191" s="20">
        <v>0.214</v>
      </c>
      <c r="R191" s="20" t="s">
        <v>26</v>
      </c>
      <c r="S191" s="28"/>
      <c r="T191" s="20" t="s">
        <v>26</v>
      </c>
      <c r="U191" s="20" t="s">
        <v>26</v>
      </c>
      <c r="V191" s="28"/>
      <c r="W191" s="20">
        <v>0.21214285714285699</v>
      </c>
      <c r="X191" s="20">
        <v>1.2850792082313701E-2</v>
      </c>
      <c r="AC191" s="29"/>
      <c r="AG191" s="28"/>
      <c r="AH191" s="20">
        <v>4</v>
      </c>
      <c r="AI191" s="35">
        <v>1</v>
      </c>
      <c r="AK191" s="28">
        <v>7</v>
      </c>
      <c r="AL191" s="29"/>
      <c r="AM191" s="29"/>
      <c r="AN191" s="29"/>
      <c r="AO191" s="28"/>
      <c r="AP191" s="29"/>
      <c r="AQ191" s="29"/>
      <c r="AR191" s="29"/>
      <c r="AS191" s="28"/>
    </row>
    <row r="192" spans="1:45"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712</v>
      </c>
      <c r="K192" s="32" t="s">
        <v>845</v>
      </c>
      <c r="L192" s="32" t="s">
        <v>743</v>
      </c>
      <c r="M192" s="28" t="s">
        <v>249</v>
      </c>
      <c r="N192" s="20">
        <v>84771.428499999995</v>
      </c>
      <c r="O192" s="20">
        <v>11250.236032266501</v>
      </c>
      <c r="P192" s="28"/>
      <c r="Q192" s="20">
        <v>90260</v>
      </c>
      <c r="R192" s="20" t="s">
        <v>26</v>
      </c>
      <c r="S192" s="28"/>
      <c r="T192" s="20" t="s">
        <v>26</v>
      </c>
      <c r="U192" s="20" t="s">
        <v>26</v>
      </c>
      <c r="V192" s="28"/>
      <c r="W192" s="20">
        <v>65132.857142857203</v>
      </c>
      <c r="X192" s="20">
        <v>6639.2899235651303</v>
      </c>
      <c r="AC192" s="29"/>
      <c r="AG192" s="28"/>
      <c r="AH192" s="20">
        <v>4</v>
      </c>
      <c r="AI192" s="35">
        <v>1</v>
      </c>
      <c r="AK192" s="28">
        <v>7</v>
      </c>
      <c r="AL192" s="29"/>
      <c r="AM192" s="29"/>
      <c r="AN192" s="29"/>
      <c r="AO192" s="28"/>
      <c r="AP192" s="29"/>
      <c r="AQ192" s="29"/>
      <c r="AR192" s="29"/>
      <c r="AS192" s="28"/>
    </row>
    <row r="193" spans="1:45"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712</v>
      </c>
      <c r="K193" s="32" t="s">
        <v>845</v>
      </c>
      <c r="L193" s="32" t="s">
        <v>743</v>
      </c>
      <c r="M193" s="28" t="s">
        <v>250</v>
      </c>
      <c r="N193" s="20">
        <v>-23.248249999999999</v>
      </c>
      <c r="O193" s="20">
        <v>8.9995091486517698</v>
      </c>
      <c r="P193" s="28"/>
      <c r="Q193" s="20">
        <v>-21.812000000000001</v>
      </c>
      <c r="R193" s="20" t="s">
        <v>26</v>
      </c>
      <c r="S193" s="28"/>
      <c r="T193" s="20" t="s">
        <v>26</v>
      </c>
      <c r="U193" s="20" t="s">
        <v>26</v>
      </c>
      <c r="V193" s="28"/>
      <c r="W193" s="20">
        <v>-21.2845714285714</v>
      </c>
      <c r="X193" s="20">
        <v>7.5357950665947797</v>
      </c>
      <c r="AC193" s="29"/>
      <c r="AG193" s="28"/>
      <c r="AH193" s="20">
        <v>4</v>
      </c>
      <c r="AI193" s="35">
        <v>1</v>
      </c>
      <c r="AK193" s="28">
        <v>7</v>
      </c>
      <c r="AL193" s="29"/>
      <c r="AM193" s="29"/>
      <c r="AN193" s="29"/>
      <c r="AO193" s="28"/>
      <c r="AP193" s="29"/>
      <c r="AQ193" s="29"/>
      <c r="AR193" s="29"/>
      <c r="AS193" s="28"/>
    </row>
    <row r="194" spans="1:45"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712</v>
      </c>
      <c r="K194" s="32" t="s">
        <v>845</v>
      </c>
      <c r="L194" s="32" t="s">
        <v>743</v>
      </c>
      <c r="M194" s="28" t="s">
        <v>251</v>
      </c>
      <c r="N194" s="20">
        <v>82939.285749999995</v>
      </c>
      <c r="O194" s="20">
        <v>11362.312534861599</v>
      </c>
      <c r="P194" s="28"/>
      <c r="Q194" s="20">
        <v>89020</v>
      </c>
      <c r="R194" s="20" t="s">
        <v>26</v>
      </c>
      <c r="S194" s="28"/>
      <c r="T194" s="20" t="s">
        <v>26</v>
      </c>
      <c r="U194" s="20" t="s">
        <v>26</v>
      </c>
      <c r="V194" s="28"/>
      <c r="W194" s="20">
        <v>63461.428714285699</v>
      </c>
      <c r="X194" s="20">
        <v>7232.0898611454604</v>
      </c>
      <c r="AC194" s="29"/>
      <c r="AG194" s="28"/>
      <c r="AH194" s="20">
        <v>4</v>
      </c>
      <c r="AI194" s="35">
        <v>1</v>
      </c>
      <c r="AK194" s="28">
        <v>7</v>
      </c>
      <c r="AL194" s="29"/>
      <c r="AM194" s="29"/>
      <c r="AN194" s="29"/>
      <c r="AO194" s="28"/>
      <c r="AP194" s="29"/>
      <c r="AQ194" s="29"/>
      <c r="AR194" s="29"/>
      <c r="AS194" s="28"/>
    </row>
    <row r="195" spans="1:45"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712</v>
      </c>
      <c r="K195" s="32" t="s">
        <v>845</v>
      </c>
      <c r="L195" s="32" t="s">
        <v>743</v>
      </c>
      <c r="M195" s="28" t="s">
        <v>252</v>
      </c>
      <c r="N195" s="20">
        <v>87214.285749999995</v>
      </c>
      <c r="O195" s="20">
        <v>11278.155897864601</v>
      </c>
      <c r="P195" s="28"/>
      <c r="Q195" s="20">
        <v>92820</v>
      </c>
      <c r="R195" s="20" t="s">
        <v>26</v>
      </c>
      <c r="S195" s="28"/>
      <c r="T195" s="20" t="s">
        <v>26</v>
      </c>
      <c r="U195" s="20" t="s">
        <v>26</v>
      </c>
      <c r="V195" s="28"/>
      <c r="W195" s="20">
        <v>68880.9524285714</v>
      </c>
      <c r="X195" s="20">
        <v>4518.6205674745797</v>
      </c>
      <c r="AC195" s="29"/>
      <c r="AG195" s="28"/>
      <c r="AH195" s="20">
        <v>4</v>
      </c>
      <c r="AI195" s="35">
        <v>1</v>
      </c>
      <c r="AK195" s="28">
        <v>7</v>
      </c>
      <c r="AL195" s="29"/>
      <c r="AM195" s="29"/>
      <c r="AN195" s="29"/>
      <c r="AO195" s="28"/>
      <c r="AP195" s="29"/>
      <c r="AQ195" s="29"/>
      <c r="AR195" s="29"/>
      <c r="AS195" s="28"/>
    </row>
    <row r="196" spans="1:45"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712</v>
      </c>
      <c r="K196" s="32" t="s">
        <v>845</v>
      </c>
      <c r="L196" s="32" t="s">
        <v>743</v>
      </c>
      <c r="M196" s="28" t="s">
        <v>253</v>
      </c>
      <c r="N196" s="20">
        <v>4239.28575</v>
      </c>
      <c r="O196" s="20">
        <v>426.04867468977898</v>
      </c>
      <c r="P196" s="28"/>
      <c r="Q196" s="20">
        <v>3800</v>
      </c>
      <c r="R196" s="20" t="s">
        <v>26</v>
      </c>
      <c r="S196" s="28"/>
      <c r="T196" s="20" t="s">
        <v>26</v>
      </c>
      <c r="U196" s="20" t="s">
        <v>26</v>
      </c>
      <c r="V196" s="28"/>
      <c r="W196" s="20">
        <v>5404.2857142857201</v>
      </c>
      <c r="X196" s="20">
        <v>4186.7844922316699</v>
      </c>
      <c r="AC196" s="29"/>
      <c r="AG196" s="28"/>
      <c r="AH196" s="20">
        <v>4</v>
      </c>
      <c r="AI196" s="35">
        <v>1</v>
      </c>
      <c r="AK196" s="28">
        <v>7</v>
      </c>
      <c r="AL196" s="29"/>
      <c r="AM196" s="29"/>
      <c r="AN196" s="29"/>
      <c r="AO196" s="28"/>
      <c r="AP196" s="29"/>
      <c r="AQ196" s="29"/>
      <c r="AR196" s="29"/>
      <c r="AS196" s="28"/>
    </row>
    <row r="197" spans="1:45"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712</v>
      </c>
      <c r="K197" s="32" t="s">
        <v>845</v>
      </c>
      <c r="L197" s="32" t="s">
        <v>743</v>
      </c>
      <c r="M197" s="28" t="s">
        <v>254</v>
      </c>
      <c r="N197" s="20">
        <v>0.19675000000000001</v>
      </c>
      <c r="O197" s="20">
        <v>1.1528949070347501E-2</v>
      </c>
      <c r="P197" s="28"/>
      <c r="Q197" s="20">
        <v>0.193</v>
      </c>
      <c r="R197" s="20" t="s">
        <v>26</v>
      </c>
      <c r="S197" s="28"/>
      <c r="T197" s="20" t="s">
        <v>26</v>
      </c>
      <c r="U197" s="20" t="s">
        <v>26</v>
      </c>
      <c r="V197" s="28"/>
      <c r="W197" s="20">
        <v>0.189</v>
      </c>
      <c r="X197" s="20">
        <v>7.2801098892805302E-3</v>
      </c>
      <c r="AC197" s="29"/>
      <c r="AG197" s="28"/>
      <c r="AH197" s="20">
        <v>4</v>
      </c>
      <c r="AI197" s="35">
        <v>1</v>
      </c>
      <c r="AK197" s="28">
        <v>7</v>
      </c>
      <c r="AL197" s="29"/>
      <c r="AM197" s="29"/>
      <c r="AN197" s="29"/>
      <c r="AO197" s="28"/>
      <c r="AP197" s="29"/>
      <c r="AQ197" s="29"/>
      <c r="AR197" s="29"/>
      <c r="AS197" s="28"/>
    </row>
    <row r="198" spans="1:45"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712</v>
      </c>
      <c r="K198" s="32" t="s">
        <v>845</v>
      </c>
      <c r="L198" s="32" t="s">
        <v>743</v>
      </c>
      <c r="M198" s="28" t="s">
        <v>255</v>
      </c>
      <c r="N198" s="20">
        <v>81715.475999999995</v>
      </c>
      <c r="O198" s="20">
        <v>10451.354160500399</v>
      </c>
      <c r="P198" s="28"/>
      <c r="Q198" s="20">
        <v>85680</v>
      </c>
      <c r="R198" s="20" t="s">
        <v>26</v>
      </c>
      <c r="S198" s="28"/>
      <c r="T198" s="20" t="s">
        <v>26</v>
      </c>
      <c r="U198" s="20" t="s">
        <v>26</v>
      </c>
      <c r="V198" s="28"/>
      <c r="W198" s="20">
        <v>64371.428571428602</v>
      </c>
      <c r="X198" s="20">
        <v>7250.3760464781299</v>
      </c>
      <c r="AC198" s="29"/>
      <c r="AG198" s="28"/>
      <c r="AH198" s="20">
        <v>4</v>
      </c>
      <c r="AI198" s="35">
        <v>1</v>
      </c>
      <c r="AK198" s="28">
        <v>7</v>
      </c>
      <c r="AL198" s="29"/>
      <c r="AM198" s="29"/>
      <c r="AN198" s="29"/>
      <c r="AO198" s="28"/>
      <c r="AP198" s="29"/>
      <c r="AQ198" s="29"/>
      <c r="AR198" s="29"/>
      <c r="AS198" s="28"/>
    </row>
    <row r="199" spans="1:45"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712</v>
      </c>
      <c r="K199" s="32" t="s">
        <v>845</v>
      </c>
      <c r="L199" s="32" t="s">
        <v>743</v>
      </c>
      <c r="M199" s="28" t="s">
        <v>256</v>
      </c>
      <c r="N199" s="20">
        <v>-17.47</v>
      </c>
      <c r="O199" s="20">
        <v>3.0411104331586798</v>
      </c>
      <c r="P199" s="28"/>
      <c r="Q199" s="20">
        <v>-11.731999999999999</v>
      </c>
      <c r="R199" s="20" t="s">
        <v>26</v>
      </c>
      <c r="S199" s="28"/>
      <c r="T199" s="20" t="s">
        <v>26</v>
      </c>
      <c r="U199" s="20" t="s">
        <v>26</v>
      </c>
      <c r="V199" s="28"/>
      <c r="W199" s="20">
        <v>-15.537000000000001</v>
      </c>
      <c r="X199" s="20">
        <v>6.2673757932114897</v>
      </c>
      <c r="AC199" s="29"/>
      <c r="AG199" s="28"/>
      <c r="AH199" s="20">
        <v>4</v>
      </c>
      <c r="AI199" s="35">
        <v>1</v>
      </c>
      <c r="AK199" s="28">
        <v>7</v>
      </c>
      <c r="AL199" s="29"/>
      <c r="AM199" s="29"/>
      <c r="AN199" s="29"/>
      <c r="AO199" s="28"/>
      <c r="AP199" s="29"/>
      <c r="AQ199" s="29"/>
      <c r="AR199" s="29"/>
      <c r="AS199" s="28"/>
    </row>
    <row r="200" spans="1:45"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712</v>
      </c>
      <c r="K200" s="32" t="s">
        <v>845</v>
      </c>
      <c r="L200" s="32" t="s">
        <v>743</v>
      </c>
      <c r="M200" s="28" t="s">
        <v>257</v>
      </c>
      <c r="N200" s="20">
        <v>80088.095249999998</v>
      </c>
      <c r="O200" s="20">
        <v>10219.5703381043</v>
      </c>
      <c r="P200" s="28"/>
      <c r="Q200" s="20">
        <v>84440</v>
      </c>
      <c r="R200" s="20" t="s">
        <v>26</v>
      </c>
      <c r="S200" s="28"/>
      <c r="T200" s="20" t="s">
        <v>26</v>
      </c>
      <c r="U200" s="20" t="s">
        <v>26</v>
      </c>
      <c r="V200" s="28"/>
      <c r="W200" s="20">
        <v>62977.142857142899</v>
      </c>
      <c r="X200" s="20">
        <v>7156.8075149342803</v>
      </c>
      <c r="AC200" s="29"/>
      <c r="AG200" s="28"/>
      <c r="AH200" s="20">
        <v>4</v>
      </c>
      <c r="AI200" s="35">
        <v>1</v>
      </c>
      <c r="AK200" s="28">
        <v>7</v>
      </c>
      <c r="AL200" s="29"/>
      <c r="AM200" s="29"/>
      <c r="AN200" s="29"/>
      <c r="AO200" s="28"/>
      <c r="AP200" s="29"/>
      <c r="AQ200" s="29"/>
      <c r="AR200" s="29"/>
      <c r="AS200" s="28"/>
    </row>
    <row r="201" spans="1:45"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712</v>
      </c>
      <c r="K201" s="32" t="s">
        <v>845</v>
      </c>
      <c r="L201" s="32" t="s">
        <v>743</v>
      </c>
      <c r="M201" s="28" t="s">
        <v>258</v>
      </c>
      <c r="N201" s="20">
        <v>84541.666500000007</v>
      </c>
      <c r="O201" s="20">
        <v>10896.6653123619</v>
      </c>
      <c r="P201" s="28"/>
      <c r="Q201" s="20">
        <v>88540</v>
      </c>
      <c r="R201" s="20" t="s">
        <v>26</v>
      </c>
      <c r="S201" s="28"/>
      <c r="T201" s="20" t="s">
        <v>26</v>
      </c>
      <c r="U201" s="20" t="s">
        <v>26</v>
      </c>
      <c r="V201" s="28"/>
      <c r="W201" s="20">
        <v>66872.380999999994</v>
      </c>
      <c r="X201" s="20">
        <v>7126.6805948087303</v>
      </c>
      <c r="AC201" s="29"/>
      <c r="AG201" s="28"/>
      <c r="AH201" s="20">
        <v>4</v>
      </c>
      <c r="AI201" s="35">
        <v>1</v>
      </c>
      <c r="AK201" s="28">
        <v>7</v>
      </c>
      <c r="AL201" s="29"/>
      <c r="AM201" s="29"/>
      <c r="AN201" s="29"/>
      <c r="AO201" s="28"/>
      <c r="AP201" s="29"/>
      <c r="AQ201" s="29"/>
      <c r="AR201" s="29"/>
      <c r="AS201" s="28"/>
    </row>
    <row r="202" spans="1:45"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712</v>
      </c>
      <c r="K202" s="32" t="s">
        <v>845</v>
      </c>
      <c r="L202" s="32" t="s">
        <v>743</v>
      </c>
      <c r="M202" s="28" t="s">
        <v>259</v>
      </c>
      <c r="N202" s="20">
        <v>4390.4762499999997</v>
      </c>
      <c r="O202" s="20">
        <v>1075.82530684784</v>
      </c>
      <c r="P202" s="28"/>
      <c r="Q202" s="20">
        <v>4080</v>
      </c>
      <c r="R202" s="20" t="s">
        <v>26</v>
      </c>
      <c r="S202" s="28"/>
      <c r="T202" s="20" t="s">
        <v>26</v>
      </c>
      <c r="U202" s="20" t="s">
        <v>26</v>
      </c>
      <c r="V202" s="28"/>
      <c r="W202" s="20">
        <v>3884.2855714285702</v>
      </c>
      <c r="X202" s="20">
        <v>142.65632583807499</v>
      </c>
      <c r="AC202" s="29"/>
      <c r="AG202" s="28"/>
      <c r="AH202" s="20">
        <v>4</v>
      </c>
      <c r="AI202" s="35">
        <v>1</v>
      </c>
      <c r="AK202" s="28">
        <v>7</v>
      </c>
      <c r="AL202" s="29"/>
      <c r="AM202" s="29"/>
      <c r="AN202" s="29"/>
      <c r="AO202" s="28"/>
      <c r="AP202" s="29"/>
      <c r="AQ202" s="29"/>
      <c r="AR202" s="29"/>
      <c r="AS202" s="28"/>
    </row>
    <row r="203" spans="1:45"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712</v>
      </c>
      <c r="K203" s="32" t="s">
        <v>845</v>
      </c>
      <c r="L203" s="32" t="s">
        <v>743</v>
      </c>
      <c r="M203" s="28" t="s">
        <v>260</v>
      </c>
      <c r="N203" s="20">
        <v>0.19975000000000001</v>
      </c>
      <c r="O203" s="20">
        <v>2.09821352583573E-2</v>
      </c>
      <c r="P203" s="28"/>
      <c r="Q203" s="20">
        <v>0.19900000000000001</v>
      </c>
      <c r="R203" s="20" t="s">
        <v>26</v>
      </c>
      <c r="S203" s="28"/>
      <c r="T203" s="20" t="s">
        <v>26</v>
      </c>
      <c r="U203" s="20" t="s">
        <v>26</v>
      </c>
      <c r="V203" s="28"/>
      <c r="W203" s="20">
        <v>0.189738095285714</v>
      </c>
      <c r="X203" s="20">
        <v>1.27088539944344E-2</v>
      </c>
      <c r="AC203" s="29"/>
      <c r="AG203" s="28"/>
      <c r="AH203" s="20">
        <v>4</v>
      </c>
      <c r="AI203" s="35">
        <v>1</v>
      </c>
      <c r="AK203" s="28">
        <v>7</v>
      </c>
      <c r="AL203" s="29"/>
      <c r="AM203" s="29"/>
      <c r="AN203" s="29"/>
      <c r="AO203" s="28"/>
      <c r="AP203" s="29"/>
      <c r="AQ203" s="29"/>
      <c r="AR203" s="29"/>
      <c r="AS203" s="28"/>
    </row>
    <row r="204" spans="1:45"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712</v>
      </c>
      <c r="K204" s="32" t="s">
        <v>845</v>
      </c>
      <c r="L204" s="32" t="s">
        <v>743</v>
      </c>
      <c r="M204" s="28" t="s">
        <v>261</v>
      </c>
      <c r="N204" s="20">
        <v>0.94768354453037396</v>
      </c>
      <c r="O204" s="20">
        <v>0.95350667526190402</v>
      </c>
      <c r="P204" s="28"/>
      <c r="Q204" s="20">
        <v>1.6536678667953</v>
      </c>
      <c r="R204" s="20" t="s">
        <v>26</v>
      </c>
      <c r="S204" s="28"/>
      <c r="T204" s="20" t="s">
        <v>26</v>
      </c>
      <c r="U204" s="20" t="s">
        <v>26</v>
      </c>
      <c r="V204" s="28"/>
      <c r="W204" s="20">
        <v>-0.53349553561038598</v>
      </c>
      <c r="X204" s="20">
        <v>0.66885121131039105</v>
      </c>
      <c r="AC204" s="29"/>
      <c r="AG204" s="28"/>
      <c r="AH204" s="20">
        <v>4</v>
      </c>
      <c r="AI204" s="35">
        <v>1</v>
      </c>
      <c r="AK204" s="28">
        <v>7</v>
      </c>
      <c r="AL204" s="29"/>
      <c r="AM204" s="29"/>
      <c r="AN204" s="29"/>
      <c r="AO204" s="28"/>
      <c r="AP204" s="29"/>
      <c r="AQ204" s="29"/>
      <c r="AR204" s="29"/>
      <c r="AS204" s="28"/>
    </row>
    <row r="205" spans="1:45"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712</v>
      </c>
      <c r="K205" s="32" t="s">
        <v>845</v>
      </c>
      <c r="L205" s="32" t="s">
        <v>743</v>
      </c>
      <c r="M205" s="28" t="s">
        <v>262</v>
      </c>
      <c r="N205" s="20">
        <v>0.38972857977617598</v>
      </c>
      <c r="O205" s="20">
        <v>0.968327561179955</v>
      </c>
      <c r="P205" s="28"/>
      <c r="Q205" s="20">
        <v>0.12041666578405499</v>
      </c>
      <c r="R205" s="20" t="s">
        <v>26</v>
      </c>
      <c r="S205" s="28"/>
      <c r="T205" s="20" t="s">
        <v>26</v>
      </c>
      <c r="U205" s="20" t="s">
        <v>26</v>
      </c>
      <c r="V205" s="28"/>
      <c r="W205" s="20">
        <v>-1.15749946888527</v>
      </c>
      <c r="X205" s="20">
        <v>0.53879510965901001</v>
      </c>
      <c r="AC205" s="29"/>
      <c r="AG205" s="28"/>
      <c r="AH205" s="20">
        <v>4</v>
      </c>
      <c r="AI205" s="35">
        <v>1</v>
      </c>
      <c r="AK205" s="28">
        <v>7</v>
      </c>
      <c r="AL205" s="29"/>
      <c r="AM205" s="29"/>
      <c r="AN205" s="29"/>
      <c r="AO205" s="28"/>
      <c r="AP205" s="29"/>
      <c r="AQ205" s="29"/>
      <c r="AR205" s="29"/>
      <c r="AS205" s="28"/>
    </row>
    <row r="206" spans="1:45"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712</v>
      </c>
      <c r="K206" s="32" t="s">
        <v>845</v>
      </c>
      <c r="L206" s="32" t="s">
        <v>743</v>
      </c>
      <c r="M206" s="28" t="s">
        <v>263</v>
      </c>
      <c r="N206" s="20">
        <v>6.4103108174194706E-2</v>
      </c>
      <c r="O206" s="20">
        <v>0.76885754729853395</v>
      </c>
      <c r="P206" s="28"/>
      <c r="Q206" s="20">
        <v>0.87639800187329897</v>
      </c>
      <c r="R206" s="20" t="s">
        <v>26</v>
      </c>
      <c r="S206" s="28"/>
      <c r="T206" s="20" t="s">
        <v>26</v>
      </c>
      <c r="U206" s="20" t="s">
        <v>26</v>
      </c>
      <c r="V206" s="28"/>
      <c r="W206" s="20">
        <v>0.38966609261097102</v>
      </c>
      <c r="X206" s="20">
        <v>1.00290754254304</v>
      </c>
      <c r="AC206" s="29"/>
      <c r="AG206" s="28"/>
      <c r="AH206" s="20">
        <v>4</v>
      </c>
      <c r="AI206" s="35">
        <v>1</v>
      </c>
      <c r="AK206" s="28">
        <v>7</v>
      </c>
      <c r="AL206" s="29"/>
      <c r="AM206" s="29"/>
      <c r="AN206" s="29"/>
      <c r="AO206" s="28"/>
      <c r="AP206" s="29"/>
      <c r="AQ206" s="29"/>
      <c r="AR206" s="29"/>
      <c r="AS206" s="28"/>
    </row>
    <row r="207" spans="1:45"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712</v>
      </c>
      <c r="K207" s="32" t="s">
        <v>845</v>
      </c>
      <c r="L207" s="32" t="s">
        <v>743</v>
      </c>
      <c r="M207" s="28" t="s">
        <v>264</v>
      </c>
      <c r="N207" s="20">
        <v>0.129146117792142</v>
      </c>
      <c r="O207" s="20">
        <v>0.69398990902253899</v>
      </c>
      <c r="P207" s="28"/>
      <c r="Q207" s="20">
        <v>0.21893359624101699</v>
      </c>
      <c r="R207" s="20" t="s">
        <v>26</v>
      </c>
      <c r="S207" s="28"/>
      <c r="T207" s="20" t="s">
        <v>26</v>
      </c>
      <c r="U207" s="20" t="s">
        <v>26</v>
      </c>
      <c r="V207" s="28"/>
      <c r="W207" s="20">
        <v>-6.0084338405192603E-2</v>
      </c>
      <c r="X207" s="20">
        <v>0.53468555610069302</v>
      </c>
      <c r="AC207" s="29"/>
      <c r="AG207" s="28"/>
      <c r="AH207" s="20">
        <v>4</v>
      </c>
      <c r="AI207" s="35">
        <v>1</v>
      </c>
      <c r="AK207" s="28">
        <v>7</v>
      </c>
      <c r="AL207" s="29"/>
      <c r="AM207" s="29"/>
      <c r="AN207" s="29"/>
      <c r="AO207" s="28"/>
      <c r="AP207" s="29"/>
      <c r="AQ207" s="29"/>
      <c r="AR207" s="29"/>
      <c r="AS207" s="28"/>
    </row>
    <row r="208" spans="1:45"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712</v>
      </c>
      <c r="K208" s="32" t="s">
        <v>845</v>
      </c>
      <c r="L208" s="32" t="s">
        <v>743</v>
      </c>
      <c r="M208" s="28" t="s">
        <v>265</v>
      </c>
      <c r="N208" s="20">
        <v>1.49083367930855E-2</v>
      </c>
      <c r="O208" s="20">
        <v>0.74272244018529798</v>
      </c>
      <c r="P208" s="28"/>
      <c r="Q208" s="20">
        <v>0.33998059664615599</v>
      </c>
      <c r="R208" s="20" t="s">
        <v>26</v>
      </c>
      <c r="S208" s="28"/>
      <c r="T208" s="20" t="s">
        <v>26</v>
      </c>
      <c r="U208" s="20" t="s">
        <v>26</v>
      </c>
      <c r="V208" s="28"/>
      <c r="W208" s="20">
        <v>-0.202599045124814</v>
      </c>
      <c r="X208" s="20">
        <v>0.54745999737188999</v>
      </c>
      <c r="AC208" s="29"/>
      <c r="AG208" s="28"/>
      <c r="AH208" s="20">
        <v>4</v>
      </c>
      <c r="AI208" s="35">
        <v>1</v>
      </c>
      <c r="AK208" s="28">
        <v>7</v>
      </c>
      <c r="AL208" s="29"/>
      <c r="AM208" s="29"/>
      <c r="AN208" s="29"/>
      <c r="AO208" s="28"/>
      <c r="AP208" s="29"/>
      <c r="AQ208" s="29"/>
      <c r="AR208" s="29"/>
      <c r="AS208" s="28"/>
    </row>
    <row r="209" spans="1:45"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712</v>
      </c>
      <c r="K209" s="32" t="s">
        <v>845</v>
      </c>
      <c r="L209" s="32" t="s">
        <v>743</v>
      </c>
      <c r="M209" s="28" t="s">
        <v>266</v>
      </c>
      <c r="N209" s="20">
        <v>2.5999999999999999E-2</v>
      </c>
      <c r="O209" s="20">
        <v>1.1661903789690601E-2</v>
      </c>
      <c r="P209" s="28"/>
      <c r="Q209" s="20">
        <v>3.7600000000000001E-2</v>
      </c>
      <c r="R209" s="20">
        <v>1.1282730166054701E-2</v>
      </c>
      <c r="S209" s="28"/>
      <c r="T209" s="20" t="s">
        <v>26</v>
      </c>
      <c r="U209" s="20" t="s">
        <v>26</v>
      </c>
      <c r="V209" s="28"/>
      <c r="W209" s="20">
        <v>3.5444444444444403E-2</v>
      </c>
      <c r="X209" s="20">
        <v>9.7482192105931894E-3</v>
      </c>
      <c r="AC209" s="29"/>
      <c r="AG209" s="28"/>
      <c r="AH209" s="20">
        <v>4</v>
      </c>
      <c r="AI209" s="35">
        <v>5</v>
      </c>
      <c r="AK209" s="28">
        <v>9</v>
      </c>
      <c r="AL209" s="29"/>
      <c r="AM209" s="29"/>
      <c r="AN209" s="29"/>
      <c r="AO209" s="28"/>
      <c r="AP209" s="29"/>
      <c r="AQ209" s="29"/>
      <c r="AR209" s="29"/>
      <c r="AS209" s="28"/>
    </row>
    <row r="210" spans="1:45"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712</v>
      </c>
      <c r="K210" s="32" t="s">
        <v>845</v>
      </c>
      <c r="L210" s="32" t="s">
        <v>743</v>
      </c>
      <c r="M210" s="28" t="s">
        <v>267</v>
      </c>
      <c r="N210" s="20">
        <v>80479.761750000005</v>
      </c>
      <c r="O210" s="20">
        <v>12733.6564666455</v>
      </c>
      <c r="P210" s="28"/>
      <c r="Q210" s="20">
        <v>79085.476200000005</v>
      </c>
      <c r="R210" s="20">
        <v>3447.3265538259102</v>
      </c>
      <c r="S210" s="28"/>
      <c r="T210" s="20" t="s">
        <v>26</v>
      </c>
      <c r="U210" s="20" t="s">
        <v>26</v>
      </c>
      <c r="V210" s="28"/>
      <c r="W210" s="20">
        <v>65840.7107777778</v>
      </c>
      <c r="X210" s="20">
        <v>5732.7881166176003</v>
      </c>
      <c r="AC210" s="29"/>
      <c r="AG210" s="28"/>
      <c r="AH210" s="20">
        <v>4</v>
      </c>
      <c r="AI210" s="35">
        <v>5</v>
      </c>
      <c r="AK210" s="28">
        <v>9</v>
      </c>
      <c r="AL210" s="29"/>
      <c r="AM210" s="29"/>
      <c r="AN210" s="29"/>
      <c r="AO210" s="28"/>
      <c r="AP210" s="29"/>
      <c r="AQ210" s="29"/>
      <c r="AR210" s="29"/>
      <c r="AS210" s="28"/>
    </row>
    <row r="211" spans="1:45"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712</v>
      </c>
      <c r="K211" s="32" t="s">
        <v>845</v>
      </c>
      <c r="L211" s="32" t="s">
        <v>743</v>
      </c>
      <c r="M211" s="28" t="s">
        <v>268</v>
      </c>
      <c r="N211" s="20">
        <v>-33.777749999999997</v>
      </c>
      <c r="O211" s="20">
        <v>5.8102545770388003</v>
      </c>
      <c r="P211" s="28"/>
      <c r="Q211" s="20">
        <v>-28.549199999999999</v>
      </c>
      <c r="R211" s="20">
        <v>8.4649599349317697</v>
      </c>
      <c r="S211" s="28"/>
      <c r="T211" s="20" t="s">
        <v>26</v>
      </c>
      <c r="U211" s="20" t="s">
        <v>26</v>
      </c>
      <c r="V211" s="28"/>
      <c r="W211" s="20">
        <v>-38.356999999999999</v>
      </c>
      <c r="X211" s="20">
        <v>4.6752477207096197</v>
      </c>
      <c r="AC211" s="29"/>
      <c r="AG211" s="28"/>
      <c r="AH211" s="20">
        <v>4</v>
      </c>
      <c r="AI211" s="35">
        <v>5</v>
      </c>
      <c r="AK211" s="28">
        <v>9</v>
      </c>
      <c r="AL211" s="29"/>
      <c r="AM211" s="29"/>
      <c r="AN211" s="29"/>
      <c r="AO211" s="28"/>
      <c r="AP211" s="29"/>
      <c r="AQ211" s="29"/>
      <c r="AR211" s="29"/>
      <c r="AS211" s="28"/>
    </row>
    <row r="212" spans="1:45"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712</v>
      </c>
      <c r="K212" s="32" t="s">
        <v>845</v>
      </c>
      <c r="L212" s="32" t="s">
        <v>743</v>
      </c>
      <c r="M212" s="28" t="s">
        <v>269</v>
      </c>
      <c r="N212" s="20">
        <v>79164.880749999997</v>
      </c>
      <c r="O212" s="20">
        <v>12512.0095022522</v>
      </c>
      <c r="P212" s="28"/>
      <c r="Q212" s="20">
        <v>77460.9522</v>
      </c>
      <c r="R212" s="20">
        <v>3600.6844370187</v>
      </c>
      <c r="S212" s="28"/>
      <c r="T212" s="20" t="s">
        <v>26</v>
      </c>
      <c r="U212" s="20" t="s">
        <v>26</v>
      </c>
      <c r="V212" s="28"/>
      <c r="W212" s="20">
        <v>63745.197</v>
      </c>
      <c r="X212" s="20">
        <v>5888.2100067751899</v>
      </c>
      <c r="AC212" s="29"/>
      <c r="AG212" s="28"/>
      <c r="AH212" s="20">
        <v>4</v>
      </c>
      <c r="AI212" s="35">
        <v>5</v>
      </c>
      <c r="AK212" s="28">
        <v>9</v>
      </c>
      <c r="AL212" s="29"/>
      <c r="AM212" s="29"/>
      <c r="AN212" s="29"/>
      <c r="AO212" s="28"/>
      <c r="AP212" s="29"/>
      <c r="AQ212" s="29"/>
      <c r="AR212" s="29"/>
      <c r="AS212" s="28"/>
    </row>
    <row r="213" spans="1:45"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712</v>
      </c>
      <c r="K213" s="32" t="s">
        <v>845</v>
      </c>
      <c r="L213" s="32" t="s">
        <v>743</v>
      </c>
      <c r="M213" s="28" t="s">
        <v>270</v>
      </c>
      <c r="N213" s="20">
        <v>82837.5</v>
      </c>
      <c r="O213" s="20">
        <v>12669.1982076975</v>
      </c>
      <c r="P213" s="28"/>
      <c r="Q213" s="20">
        <v>81530.714399999997</v>
      </c>
      <c r="R213" s="20">
        <v>3665.75221843196</v>
      </c>
      <c r="S213" s="28"/>
      <c r="T213" s="20" t="s">
        <v>26</v>
      </c>
      <c r="U213" s="20" t="s">
        <v>26</v>
      </c>
      <c r="V213" s="28"/>
      <c r="W213" s="20">
        <v>68163.044666666698</v>
      </c>
      <c r="X213" s="20">
        <v>5734.4353543165698</v>
      </c>
      <c r="AC213" s="29"/>
      <c r="AG213" s="28"/>
      <c r="AH213" s="20">
        <v>4</v>
      </c>
      <c r="AI213" s="35">
        <v>5</v>
      </c>
      <c r="AK213" s="28">
        <v>9</v>
      </c>
      <c r="AL213" s="29"/>
      <c r="AM213" s="29"/>
      <c r="AN213" s="29"/>
      <c r="AO213" s="28"/>
      <c r="AP213" s="29"/>
      <c r="AQ213" s="29"/>
      <c r="AR213" s="29"/>
      <c r="AS213" s="28"/>
    </row>
    <row r="214" spans="1:45"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712</v>
      </c>
      <c r="K214" s="32" t="s">
        <v>845</v>
      </c>
      <c r="L214" s="32" t="s">
        <v>743</v>
      </c>
      <c r="M214" s="28" t="s">
        <v>271</v>
      </c>
      <c r="N214" s="20">
        <v>3639.8809999999999</v>
      </c>
      <c r="O214" s="20">
        <v>853.38546091317903</v>
      </c>
      <c r="P214" s="28"/>
      <c r="Q214" s="20">
        <v>4006.1905999999999</v>
      </c>
      <c r="R214" s="20">
        <v>651.16679808962795</v>
      </c>
      <c r="S214" s="28"/>
      <c r="T214" s="20" t="s">
        <v>26</v>
      </c>
      <c r="U214" s="20" t="s">
        <v>26</v>
      </c>
      <c r="V214" s="28"/>
      <c r="W214" s="20">
        <v>4360.5252222222198</v>
      </c>
      <c r="X214" s="20">
        <v>453.47325745813799</v>
      </c>
      <c r="AC214" s="29"/>
      <c r="AG214" s="28"/>
      <c r="AH214" s="20">
        <v>4</v>
      </c>
      <c r="AI214" s="35">
        <v>5</v>
      </c>
      <c r="AK214" s="28">
        <v>9</v>
      </c>
      <c r="AL214" s="29"/>
      <c r="AM214" s="29"/>
      <c r="AN214" s="29"/>
      <c r="AO214" s="28"/>
      <c r="AP214" s="29"/>
      <c r="AQ214" s="29"/>
      <c r="AR214" s="29"/>
      <c r="AS214" s="28"/>
    </row>
    <row r="215" spans="1:45"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712</v>
      </c>
      <c r="K215" s="32" t="s">
        <v>845</v>
      </c>
      <c r="L215" s="32" t="s">
        <v>743</v>
      </c>
      <c r="M215" s="28" t="s">
        <v>272</v>
      </c>
      <c r="N215" s="20">
        <v>0.1835</v>
      </c>
      <c r="O215" s="20">
        <v>2.3388031127053E-2</v>
      </c>
      <c r="P215" s="28"/>
      <c r="Q215" s="20">
        <v>0.19719999999999999</v>
      </c>
      <c r="R215" s="20">
        <v>2.2620786900548001E-2</v>
      </c>
      <c r="S215" s="28"/>
      <c r="T215" s="20" t="s">
        <v>26</v>
      </c>
      <c r="U215" s="20" t="s">
        <v>26</v>
      </c>
      <c r="V215" s="28"/>
      <c r="W215" s="20">
        <v>0.22</v>
      </c>
      <c r="X215" s="20">
        <v>2.2527760652137602E-2</v>
      </c>
      <c r="AC215" s="29"/>
      <c r="AG215" s="28"/>
      <c r="AH215" s="20">
        <v>4</v>
      </c>
      <c r="AI215" s="35">
        <v>5</v>
      </c>
      <c r="AK215" s="28">
        <v>9</v>
      </c>
      <c r="AL215" s="29"/>
      <c r="AM215" s="29"/>
      <c r="AN215" s="29"/>
      <c r="AO215" s="28"/>
      <c r="AP215" s="29"/>
      <c r="AQ215" s="29"/>
      <c r="AR215" s="29"/>
      <c r="AS215" s="28"/>
    </row>
    <row r="216" spans="1:45"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712</v>
      </c>
      <c r="K216" s="32" t="s">
        <v>845</v>
      </c>
      <c r="L216" s="32" t="s">
        <v>743</v>
      </c>
      <c r="M216" s="28" t="s">
        <v>273</v>
      </c>
      <c r="N216" s="20">
        <v>79257.142749999999</v>
      </c>
      <c r="O216" s="20">
        <v>12462.304758809099</v>
      </c>
      <c r="P216" s="28"/>
      <c r="Q216" s="20">
        <v>80213.095199999996</v>
      </c>
      <c r="R216" s="20">
        <v>4487.0077220243002</v>
      </c>
      <c r="S216" s="28"/>
      <c r="T216" s="20" t="s">
        <v>26</v>
      </c>
      <c r="U216" s="20" t="s">
        <v>26</v>
      </c>
      <c r="V216" s="28"/>
      <c r="W216" s="20">
        <v>66126.115111111096</v>
      </c>
      <c r="X216" s="20">
        <v>6271.9991027831702</v>
      </c>
      <c r="AC216" s="29"/>
      <c r="AG216" s="28"/>
      <c r="AH216" s="20">
        <v>4</v>
      </c>
      <c r="AI216" s="35">
        <v>5</v>
      </c>
      <c r="AK216" s="28">
        <v>9</v>
      </c>
      <c r="AL216" s="29"/>
      <c r="AM216" s="29"/>
      <c r="AN216" s="29"/>
      <c r="AO216" s="28"/>
      <c r="AP216" s="29"/>
      <c r="AQ216" s="29"/>
      <c r="AR216" s="29"/>
      <c r="AS216" s="28"/>
    </row>
    <row r="217" spans="1:45"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712</v>
      </c>
      <c r="K217" s="32" t="s">
        <v>845</v>
      </c>
      <c r="L217" s="32" t="s">
        <v>743</v>
      </c>
      <c r="M217" s="28" t="s">
        <v>274</v>
      </c>
      <c r="N217" s="20">
        <v>-29.823</v>
      </c>
      <c r="O217" s="20">
        <v>6.0130717607558903</v>
      </c>
      <c r="P217" s="28"/>
      <c r="Q217" s="20">
        <v>-27.3108</v>
      </c>
      <c r="R217" s="20">
        <v>5.9804892525611999</v>
      </c>
      <c r="S217" s="28"/>
      <c r="T217" s="20" t="s">
        <v>26</v>
      </c>
      <c r="U217" s="20" t="s">
        <v>26</v>
      </c>
      <c r="V217" s="28"/>
      <c r="W217" s="20">
        <v>-35.51</v>
      </c>
      <c r="X217" s="20">
        <v>4.70377388380866</v>
      </c>
      <c r="AC217" s="29"/>
      <c r="AG217" s="28"/>
      <c r="AH217" s="20">
        <v>4</v>
      </c>
      <c r="AI217" s="35">
        <v>5</v>
      </c>
      <c r="AK217" s="28">
        <v>9</v>
      </c>
      <c r="AL217" s="29"/>
      <c r="AM217" s="29"/>
      <c r="AN217" s="29"/>
      <c r="AO217" s="28"/>
      <c r="AP217" s="29"/>
      <c r="AQ217" s="29"/>
      <c r="AR217" s="29"/>
      <c r="AS217" s="28"/>
    </row>
    <row r="218" spans="1:45"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712</v>
      </c>
      <c r="K218" s="32" t="s">
        <v>845</v>
      </c>
      <c r="L218" s="32" t="s">
        <v>743</v>
      </c>
      <c r="M218" s="28" t="s">
        <v>275</v>
      </c>
      <c r="N218" s="20">
        <v>77598.809500000003</v>
      </c>
      <c r="O218" s="20">
        <v>12226.802183751501</v>
      </c>
      <c r="P218" s="28"/>
      <c r="Q218" s="20">
        <v>78693.809599999993</v>
      </c>
      <c r="R218" s="20">
        <v>4816.5305115680803</v>
      </c>
      <c r="S218" s="28"/>
      <c r="T218" s="20" t="s">
        <v>26</v>
      </c>
      <c r="U218" s="20" t="s">
        <v>26</v>
      </c>
      <c r="V218" s="28"/>
      <c r="W218" s="20">
        <v>64482.541777777798</v>
      </c>
      <c r="X218" s="20">
        <v>5952.0201006082998</v>
      </c>
      <c r="AC218" s="29"/>
      <c r="AG218" s="28"/>
      <c r="AH218" s="20">
        <v>4</v>
      </c>
      <c r="AI218" s="35">
        <v>5</v>
      </c>
      <c r="AK218" s="28">
        <v>9</v>
      </c>
      <c r="AL218" s="29"/>
      <c r="AM218" s="29"/>
      <c r="AN218" s="29"/>
      <c r="AO218" s="28"/>
      <c r="AP218" s="29"/>
      <c r="AQ218" s="29"/>
      <c r="AR218" s="29"/>
      <c r="AS218" s="28"/>
    </row>
    <row r="219" spans="1:45"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712</v>
      </c>
      <c r="K219" s="32" t="s">
        <v>845</v>
      </c>
      <c r="L219" s="32" t="s">
        <v>743</v>
      </c>
      <c r="M219" s="28" t="s">
        <v>276</v>
      </c>
      <c r="N219" s="20">
        <v>81726.785749999995</v>
      </c>
      <c r="O219" s="20">
        <v>12753.076646007699</v>
      </c>
      <c r="P219" s="28"/>
      <c r="Q219" s="20">
        <v>83136.190400000007</v>
      </c>
      <c r="R219" s="20">
        <v>4656.4245579485496</v>
      </c>
      <c r="S219" s="28"/>
      <c r="T219" s="20" t="s">
        <v>26</v>
      </c>
      <c r="U219" s="20" t="s">
        <v>26</v>
      </c>
      <c r="V219" s="28"/>
      <c r="W219" s="20">
        <v>69003.380111111095</v>
      </c>
      <c r="X219" s="20">
        <v>5730.3578036722402</v>
      </c>
      <c r="AC219" s="29"/>
      <c r="AG219" s="28"/>
      <c r="AH219" s="20">
        <v>4</v>
      </c>
      <c r="AI219" s="35">
        <v>5</v>
      </c>
      <c r="AK219" s="28">
        <v>9</v>
      </c>
      <c r="AL219" s="29"/>
      <c r="AM219" s="29"/>
      <c r="AN219" s="29"/>
      <c r="AO219" s="28"/>
      <c r="AP219" s="29"/>
      <c r="AQ219" s="29"/>
      <c r="AR219" s="29"/>
      <c r="AS219" s="28"/>
    </row>
    <row r="220" spans="1:45"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712</v>
      </c>
      <c r="K220" s="32" t="s">
        <v>845</v>
      </c>
      <c r="L220" s="32" t="s">
        <v>743</v>
      </c>
      <c r="M220" s="28" t="s">
        <v>277</v>
      </c>
      <c r="N220" s="20">
        <v>4083.3335000000002</v>
      </c>
      <c r="O220" s="20">
        <v>786.22415991221396</v>
      </c>
      <c r="P220" s="28"/>
      <c r="Q220" s="20">
        <v>4392.857</v>
      </c>
      <c r="R220" s="20">
        <v>725.50128869492596</v>
      </c>
      <c r="S220" s="28"/>
      <c r="T220" s="20" t="s">
        <v>26</v>
      </c>
      <c r="U220" s="20" t="s">
        <v>26</v>
      </c>
      <c r="V220" s="28"/>
      <c r="W220" s="20">
        <v>4462.8988888888898</v>
      </c>
      <c r="X220" s="20">
        <v>468.01691539234099</v>
      </c>
      <c r="AC220" s="29"/>
      <c r="AG220" s="28"/>
      <c r="AH220" s="20">
        <v>4</v>
      </c>
      <c r="AI220" s="35">
        <v>5</v>
      </c>
      <c r="AK220" s="28">
        <v>9</v>
      </c>
      <c r="AL220" s="29"/>
      <c r="AM220" s="29"/>
      <c r="AN220" s="29"/>
      <c r="AO220" s="28"/>
      <c r="AP220" s="29"/>
      <c r="AQ220" s="29"/>
      <c r="AR220" s="29"/>
      <c r="AS220" s="28"/>
    </row>
    <row r="221" spans="1:45"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712</v>
      </c>
      <c r="K221" s="32" t="s">
        <v>845</v>
      </c>
      <c r="L221" s="32" t="s">
        <v>743</v>
      </c>
      <c r="M221" s="28" t="s">
        <v>278</v>
      </c>
      <c r="N221" s="20">
        <v>0.19775000000000001</v>
      </c>
      <c r="O221" s="20">
        <v>1.96192932254622E-2</v>
      </c>
      <c r="P221" s="28"/>
      <c r="Q221" s="20">
        <v>0.20480000000000001</v>
      </c>
      <c r="R221" s="20">
        <v>2.0729206448873098E-2</v>
      </c>
      <c r="S221" s="28"/>
      <c r="T221" s="20" t="s">
        <v>26</v>
      </c>
      <c r="U221" s="20" t="s">
        <v>26</v>
      </c>
      <c r="V221" s="28"/>
      <c r="W221" s="20">
        <v>0.22755555555555601</v>
      </c>
      <c r="X221" s="20">
        <v>4.4147794710243098E-2</v>
      </c>
      <c r="AC221" s="29"/>
      <c r="AG221" s="28"/>
      <c r="AH221" s="20">
        <v>4</v>
      </c>
      <c r="AI221" s="35">
        <v>5</v>
      </c>
      <c r="AK221" s="28">
        <v>9</v>
      </c>
      <c r="AL221" s="29"/>
      <c r="AM221" s="29"/>
      <c r="AN221" s="29"/>
      <c r="AO221" s="28"/>
      <c r="AP221" s="29"/>
      <c r="AQ221" s="29"/>
      <c r="AR221" s="29"/>
      <c r="AS221" s="28"/>
    </row>
    <row r="222" spans="1:45"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712</v>
      </c>
      <c r="K222" s="32" t="s">
        <v>845</v>
      </c>
      <c r="L222" s="32" t="s">
        <v>743</v>
      </c>
      <c r="M222" s="28" t="s">
        <v>279</v>
      </c>
      <c r="N222" s="20">
        <v>74933.333249999996</v>
      </c>
      <c r="O222" s="20">
        <v>10968.540839854501</v>
      </c>
      <c r="P222" s="28"/>
      <c r="Q222" s="20">
        <v>71673.809399999998</v>
      </c>
      <c r="R222" s="20">
        <v>3009.5076497550699</v>
      </c>
      <c r="S222" s="28"/>
      <c r="T222" s="20" t="s">
        <v>26</v>
      </c>
      <c r="U222" s="20" t="s">
        <v>26</v>
      </c>
      <c r="V222" s="28"/>
      <c r="W222" s="20">
        <v>59479.116000000002</v>
      </c>
      <c r="X222" s="20">
        <v>5400.4655878223803</v>
      </c>
      <c r="AC222" s="29"/>
      <c r="AG222" s="28"/>
      <c r="AH222" s="20">
        <v>4</v>
      </c>
      <c r="AI222" s="35">
        <v>5</v>
      </c>
      <c r="AK222" s="28">
        <v>9</v>
      </c>
      <c r="AL222" s="29"/>
      <c r="AM222" s="29"/>
      <c r="AN222" s="29"/>
      <c r="AO222" s="28"/>
      <c r="AP222" s="29"/>
      <c r="AQ222" s="29"/>
      <c r="AR222" s="29"/>
      <c r="AS222" s="28"/>
    </row>
    <row r="223" spans="1:45"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712</v>
      </c>
      <c r="K223" s="32" t="s">
        <v>845</v>
      </c>
      <c r="L223" s="32" t="s">
        <v>743</v>
      </c>
      <c r="M223" s="28" t="s">
        <v>280</v>
      </c>
      <c r="N223" s="20">
        <v>-25.128</v>
      </c>
      <c r="O223" s="20">
        <v>5.3710439084657198</v>
      </c>
      <c r="P223" s="28"/>
      <c r="Q223" s="20">
        <v>-19.510400000000001</v>
      </c>
      <c r="R223" s="20">
        <v>6.2925226499393601</v>
      </c>
      <c r="S223" s="28"/>
      <c r="T223" s="20" t="s">
        <v>26</v>
      </c>
      <c r="U223" s="20" t="s">
        <v>26</v>
      </c>
      <c r="V223" s="28"/>
      <c r="W223" s="20">
        <v>-31.967222222222201</v>
      </c>
      <c r="X223" s="20">
        <v>6.0282457393875797</v>
      </c>
      <c r="AC223" s="29"/>
      <c r="AG223" s="28"/>
      <c r="AH223" s="20">
        <v>4</v>
      </c>
      <c r="AI223" s="35">
        <v>5</v>
      </c>
      <c r="AK223" s="28">
        <v>9</v>
      </c>
      <c r="AL223" s="29"/>
      <c r="AM223" s="29"/>
      <c r="AN223" s="29"/>
      <c r="AO223" s="28"/>
      <c r="AP223" s="29"/>
      <c r="AQ223" s="29"/>
      <c r="AR223" s="29"/>
      <c r="AS223" s="28"/>
    </row>
    <row r="224" spans="1:45"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712</v>
      </c>
      <c r="K224" s="32" t="s">
        <v>845</v>
      </c>
      <c r="L224" s="32" t="s">
        <v>743</v>
      </c>
      <c r="M224" s="28" t="s">
        <v>281</v>
      </c>
      <c r="N224" s="20">
        <v>72616.666750000004</v>
      </c>
      <c r="O224" s="20">
        <v>12624.6233365154</v>
      </c>
      <c r="P224" s="28"/>
      <c r="Q224" s="20">
        <v>70144.285600000003</v>
      </c>
      <c r="R224" s="20">
        <v>2999.71695550819</v>
      </c>
      <c r="S224" s="28"/>
      <c r="T224" s="20" t="s">
        <v>26</v>
      </c>
      <c r="U224" s="20" t="s">
        <v>26</v>
      </c>
      <c r="V224" s="28"/>
      <c r="W224" s="20">
        <v>57936.322444444399</v>
      </c>
      <c r="X224" s="20">
        <v>5682.7417544526397</v>
      </c>
      <c r="AC224" s="29"/>
      <c r="AG224" s="28"/>
      <c r="AH224" s="20">
        <v>4</v>
      </c>
      <c r="AI224" s="35">
        <v>5</v>
      </c>
      <c r="AK224" s="28">
        <v>9</v>
      </c>
      <c r="AL224" s="29"/>
      <c r="AM224" s="29"/>
      <c r="AN224" s="29"/>
      <c r="AO224" s="28"/>
      <c r="AP224" s="29"/>
      <c r="AQ224" s="29"/>
      <c r="AR224" s="29"/>
      <c r="AS224" s="28"/>
    </row>
    <row r="225" spans="1:45"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712</v>
      </c>
      <c r="K225" s="32" t="s">
        <v>845</v>
      </c>
      <c r="L225" s="32" t="s">
        <v>743</v>
      </c>
      <c r="M225" s="28" t="s">
        <v>282</v>
      </c>
      <c r="N225" s="20">
        <v>80083.928499999995</v>
      </c>
      <c r="O225" s="20">
        <v>8479.2792798552291</v>
      </c>
      <c r="P225" s="28"/>
      <c r="Q225" s="20">
        <v>74386.428599999999</v>
      </c>
      <c r="R225" s="20">
        <v>3202.4808429464101</v>
      </c>
      <c r="S225" s="28"/>
      <c r="T225" s="20" t="s">
        <v>26</v>
      </c>
      <c r="U225" s="20" t="s">
        <v>26</v>
      </c>
      <c r="V225" s="28"/>
      <c r="W225" s="20">
        <v>62278.164555555602</v>
      </c>
      <c r="X225" s="20">
        <v>5499.6658024722501</v>
      </c>
      <c r="AC225" s="29"/>
      <c r="AG225" s="28"/>
      <c r="AH225" s="20">
        <v>4</v>
      </c>
      <c r="AI225" s="35">
        <v>5</v>
      </c>
      <c r="AK225" s="28">
        <v>9</v>
      </c>
      <c r="AL225" s="29"/>
      <c r="AM225" s="29"/>
      <c r="AN225" s="29"/>
      <c r="AO225" s="28"/>
      <c r="AP225" s="29"/>
      <c r="AQ225" s="29"/>
      <c r="AR225" s="29"/>
      <c r="AS225" s="28"/>
    </row>
    <row r="226" spans="1:45"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712</v>
      </c>
      <c r="K226" s="32" t="s">
        <v>845</v>
      </c>
      <c r="L226" s="32" t="s">
        <v>743</v>
      </c>
      <c r="M226" s="28" t="s">
        <v>283</v>
      </c>
      <c r="N226" s="20">
        <v>7431.5477499999997</v>
      </c>
      <c r="O226" s="20">
        <v>6279.7280237843297</v>
      </c>
      <c r="P226" s="28"/>
      <c r="Q226" s="20">
        <v>4214.0475999999999</v>
      </c>
      <c r="R226" s="20">
        <v>363.286775772667</v>
      </c>
      <c r="S226" s="28"/>
      <c r="T226" s="20" t="s">
        <v>26</v>
      </c>
      <c r="U226" s="20" t="s">
        <v>26</v>
      </c>
      <c r="V226" s="28"/>
      <c r="W226" s="20">
        <v>4307.3395555555599</v>
      </c>
      <c r="X226" s="20">
        <v>818.62173478354998</v>
      </c>
      <c r="AC226" s="29"/>
      <c r="AG226" s="28"/>
      <c r="AH226" s="20">
        <v>4</v>
      </c>
      <c r="AI226" s="35">
        <v>5</v>
      </c>
      <c r="AK226" s="28">
        <v>9</v>
      </c>
      <c r="AL226" s="29"/>
      <c r="AM226" s="29"/>
      <c r="AN226" s="29"/>
      <c r="AO226" s="28"/>
      <c r="AP226" s="29"/>
      <c r="AQ226" s="29"/>
      <c r="AR226" s="29"/>
      <c r="AS226" s="28"/>
    </row>
    <row r="227" spans="1:45"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712</v>
      </c>
      <c r="K227" s="32" t="s">
        <v>845</v>
      </c>
      <c r="L227" s="32" t="s">
        <v>743</v>
      </c>
      <c r="M227" s="28" t="s">
        <v>284</v>
      </c>
      <c r="N227" s="20">
        <v>0.19900000000000001</v>
      </c>
      <c r="O227" s="20">
        <v>5.3541261347363296E-3</v>
      </c>
      <c r="P227" s="28"/>
      <c r="Q227" s="20">
        <v>0.19520000000000001</v>
      </c>
      <c r="R227" s="20">
        <v>5.6302753041037098E-3</v>
      </c>
      <c r="S227" s="28"/>
      <c r="T227" s="20" t="s">
        <v>26</v>
      </c>
      <c r="U227" s="20" t="s">
        <v>26</v>
      </c>
      <c r="V227" s="28"/>
      <c r="W227" s="20">
        <v>0.20877777777777801</v>
      </c>
      <c r="X227" s="20">
        <v>2.3710639899514298E-2</v>
      </c>
      <c r="AC227" s="29"/>
      <c r="AG227" s="28"/>
      <c r="AH227" s="20">
        <v>4</v>
      </c>
      <c r="AI227" s="35">
        <v>5</v>
      </c>
      <c r="AK227" s="28">
        <v>9</v>
      </c>
      <c r="AL227" s="29"/>
      <c r="AM227" s="29"/>
      <c r="AN227" s="29"/>
      <c r="AO227" s="28"/>
      <c r="AP227" s="29"/>
      <c r="AQ227" s="29"/>
      <c r="AR227" s="29"/>
      <c r="AS227" s="28"/>
    </row>
    <row r="228" spans="1:45"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712</v>
      </c>
      <c r="K228" s="32" t="s">
        <v>845</v>
      </c>
      <c r="L228" s="32" t="s">
        <v>743</v>
      </c>
      <c r="M228" s="28" t="s">
        <v>285</v>
      </c>
      <c r="N228" s="20">
        <v>79097.619250000003</v>
      </c>
      <c r="O228" s="20">
        <v>11822.765152145201</v>
      </c>
      <c r="P228" s="28"/>
      <c r="Q228" s="20">
        <v>76354.762000000002</v>
      </c>
      <c r="R228" s="20">
        <v>5142.8431678767402</v>
      </c>
      <c r="S228" s="28"/>
      <c r="T228" s="20" t="s">
        <v>26</v>
      </c>
      <c r="U228" s="20" t="s">
        <v>26</v>
      </c>
      <c r="V228" s="28"/>
      <c r="W228" s="20">
        <v>63787.841888888899</v>
      </c>
      <c r="X228" s="20">
        <v>5091.3037701539097</v>
      </c>
      <c r="AC228" s="29"/>
      <c r="AG228" s="28"/>
      <c r="AH228" s="20">
        <v>4</v>
      </c>
      <c r="AI228" s="35">
        <v>5</v>
      </c>
      <c r="AK228" s="28">
        <v>9</v>
      </c>
      <c r="AL228" s="29"/>
      <c r="AM228" s="29"/>
      <c r="AN228" s="29"/>
      <c r="AO228" s="28"/>
      <c r="AP228" s="29"/>
      <c r="AQ228" s="29"/>
      <c r="AR228" s="29"/>
      <c r="AS228" s="28"/>
    </row>
    <row r="229" spans="1:45"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712</v>
      </c>
      <c r="K229" s="32" t="s">
        <v>845</v>
      </c>
      <c r="L229" s="32" t="s">
        <v>743</v>
      </c>
      <c r="M229" s="28" t="s">
        <v>286</v>
      </c>
      <c r="N229" s="20">
        <v>-17.058250000000001</v>
      </c>
      <c r="O229" s="20">
        <v>4.5921818615991201</v>
      </c>
      <c r="P229" s="28"/>
      <c r="Q229" s="20">
        <v>-11.7044</v>
      </c>
      <c r="R229" s="20">
        <v>6.1617070118596304</v>
      </c>
      <c r="S229" s="28"/>
      <c r="T229" s="20" t="s">
        <v>26</v>
      </c>
      <c r="U229" s="20" t="s">
        <v>26</v>
      </c>
      <c r="V229" s="28"/>
      <c r="W229" s="20">
        <v>-21.874555555555599</v>
      </c>
      <c r="X229" s="20">
        <v>5.0115887977544302</v>
      </c>
      <c r="AC229" s="29"/>
      <c r="AG229" s="28"/>
      <c r="AH229" s="20">
        <v>4</v>
      </c>
      <c r="AI229" s="35">
        <v>5</v>
      </c>
      <c r="AK229" s="28">
        <v>9</v>
      </c>
      <c r="AL229" s="29"/>
      <c r="AM229" s="29"/>
      <c r="AN229" s="29"/>
      <c r="AO229" s="28"/>
      <c r="AP229" s="29"/>
      <c r="AQ229" s="29"/>
      <c r="AR229" s="29"/>
      <c r="AS229" s="28"/>
    </row>
    <row r="230" spans="1:45"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712</v>
      </c>
      <c r="K230" s="32" t="s">
        <v>845</v>
      </c>
      <c r="L230" s="32" t="s">
        <v>743</v>
      </c>
      <c r="M230" s="28" t="s">
        <v>287</v>
      </c>
      <c r="N230" s="20">
        <v>77244.047500000001</v>
      </c>
      <c r="O230" s="20">
        <v>11659.2282489353</v>
      </c>
      <c r="P230" s="28"/>
      <c r="Q230" s="20">
        <v>74737.857199999999</v>
      </c>
      <c r="R230" s="20">
        <v>5116.6142024421497</v>
      </c>
      <c r="S230" s="28"/>
      <c r="T230" s="20" t="s">
        <v>26</v>
      </c>
      <c r="U230" s="20" t="s">
        <v>26</v>
      </c>
      <c r="V230" s="28"/>
      <c r="W230" s="20">
        <v>62107.570444444398</v>
      </c>
      <c r="X230" s="20">
        <v>4788.4915588855902</v>
      </c>
      <c r="AC230" s="29"/>
      <c r="AG230" s="28"/>
      <c r="AH230" s="20">
        <v>4</v>
      </c>
      <c r="AI230" s="35">
        <v>5</v>
      </c>
      <c r="AK230" s="28">
        <v>9</v>
      </c>
      <c r="AL230" s="29"/>
      <c r="AM230" s="29"/>
      <c r="AN230" s="29"/>
      <c r="AO230" s="28"/>
      <c r="AP230" s="29"/>
      <c r="AQ230" s="29"/>
      <c r="AR230" s="29"/>
      <c r="AS230" s="28"/>
    </row>
    <row r="231" spans="1:45"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712</v>
      </c>
      <c r="K231" s="32" t="s">
        <v>845</v>
      </c>
      <c r="L231" s="32" t="s">
        <v>743</v>
      </c>
      <c r="M231" s="28" t="s">
        <v>288</v>
      </c>
      <c r="N231" s="20">
        <v>81376.190499999997</v>
      </c>
      <c r="O231" s="20">
        <v>11690.861037890099</v>
      </c>
      <c r="P231" s="28"/>
      <c r="Q231" s="20">
        <v>78997.619000000006</v>
      </c>
      <c r="R231" s="20">
        <v>5192.4923150538698</v>
      </c>
      <c r="S231" s="28"/>
      <c r="T231" s="20" t="s">
        <v>26</v>
      </c>
      <c r="U231" s="20" t="s">
        <v>26</v>
      </c>
      <c r="V231" s="28"/>
      <c r="W231" s="20">
        <v>66376.441666666695</v>
      </c>
      <c r="X231" s="20">
        <v>5054.8521007117797</v>
      </c>
      <c r="AC231" s="29"/>
      <c r="AG231" s="28"/>
      <c r="AH231" s="20">
        <v>4</v>
      </c>
      <c r="AI231" s="35">
        <v>5</v>
      </c>
      <c r="AK231" s="28">
        <v>9</v>
      </c>
      <c r="AL231" s="29"/>
      <c r="AM231" s="29"/>
      <c r="AN231" s="29"/>
      <c r="AO231" s="28"/>
      <c r="AP231" s="29"/>
      <c r="AQ231" s="29"/>
      <c r="AR231" s="29"/>
      <c r="AS231" s="28"/>
    </row>
    <row r="232" spans="1:45"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712</v>
      </c>
      <c r="K232" s="32" t="s">
        <v>845</v>
      </c>
      <c r="L232" s="32" t="s">
        <v>743</v>
      </c>
      <c r="M232" s="28" t="s">
        <v>289</v>
      </c>
      <c r="N232" s="20">
        <v>4088.6907500000002</v>
      </c>
      <c r="O232" s="20">
        <v>268.90635499912702</v>
      </c>
      <c r="P232" s="28"/>
      <c r="Q232" s="20">
        <v>4235</v>
      </c>
      <c r="R232" s="20">
        <v>620.63989238567206</v>
      </c>
      <c r="S232" s="28"/>
      <c r="T232" s="20" t="s">
        <v>26</v>
      </c>
      <c r="U232" s="20" t="s">
        <v>26</v>
      </c>
      <c r="V232" s="28"/>
      <c r="W232" s="20">
        <v>4223.3141111111099</v>
      </c>
      <c r="X232" s="20">
        <v>397.735750424652</v>
      </c>
      <c r="AC232" s="29"/>
      <c r="AG232" s="28"/>
      <c r="AH232" s="20">
        <v>4</v>
      </c>
      <c r="AI232" s="35">
        <v>5</v>
      </c>
      <c r="AK232" s="28">
        <v>9</v>
      </c>
      <c r="AL232" s="29"/>
      <c r="AM232" s="29"/>
      <c r="AN232" s="29"/>
      <c r="AO232" s="28"/>
      <c r="AP232" s="29"/>
      <c r="AQ232" s="29"/>
      <c r="AR232" s="29"/>
      <c r="AS232" s="28"/>
    </row>
    <row r="233" spans="1:45"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712</v>
      </c>
      <c r="K233" s="32" t="s">
        <v>845</v>
      </c>
      <c r="L233" s="32" t="s">
        <v>743</v>
      </c>
      <c r="M233" s="28" t="s">
        <v>290</v>
      </c>
      <c r="N233" s="20">
        <v>0.193</v>
      </c>
      <c r="O233" s="20">
        <v>5.47722557505167E-3</v>
      </c>
      <c r="P233" s="28"/>
      <c r="Q233" s="20">
        <v>0.1956</v>
      </c>
      <c r="R233" s="20">
        <v>9.8640762365261505E-3</v>
      </c>
      <c r="S233" s="28"/>
      <c r="T233" s="20" t="s">
        <v>26</v>
      </c>
      <c r="U233" s="20" t="s">
        <v>26</v>
      </c>
      <c r="V233" s="28"/>
      <c r="W233" s="20">
        <v>0.20455555555555599</v>
      </c>
      <c r="X233" s="20">
        <v>1.25111061772242E-2</v>
      </c>
      <c r="AC233" s="29"/>
      <c r="AG233" s="28"/>
      <c r="AH233" s="20">
        <v>4</v>
      </c>
      <c r="AI233" s="35">
        <v>5</v>
      </c>
      <c r="AK233" s="28">
        <v>9</v>
      </c>
      <c r="AL233" s="29"/>
      <c r="AM233" s="29"/>
      <c r="AN233" s="29"/>
      <c r="AO233" s="28"/>
      <c r="AP233" s="29"/>
      <c r="AQ233" s="29"/>
      <c r="AR233" s="29"/>
      <c r="AS233" s="28"/>
    </row>
    <row r="234" spans="1:45"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712</v>
      </c>
      <c r="K234" s="32" t="s">
        <v>845</v>
      </c>
      <c r="L234" s="32" t="s">
        <v>743</v>
      </c>
      <c r="M234" s="28" t="s">
        <v>291</v>
      </c>
      <c r="N234" s="20">
        <v>0.45520095655199899</v>
      </c>
      <c r="O234" s="20">
        <v>1.13558924434963</v>
      </c>
      <c r="P234" s="28"/>
      <c r="Q234" s="20">
        <v>0.34450969590541097</v>
      </c>
      <c r="R234" s="20">
        <v>0.492947504213539</v>
      </c>
      <c r="S234" s="28"/>
      <c r="T234" s="20" t="s">
        <v>26</v>
      </c>
      <c r="U234" s="20" t="s">
        <v>26</v>
      </c>
      <c r="V234" s="28"/>
      <c r="W234" s="20">
        <v>-0.91406994362110405</v>
      </c>
      <c r="X234" s="20">
        <v>0.54823617340036102</v>
      </c>
      <c r="AC234" s="29"/>
      <c r="AG234" s="28"/>
      <c r="AH234" s="20">
        <v>4</v>
      </c>
      <c r="AI234" s="35">
        <v>5</v>
      </c>
      <c r="AK234" s="28">
        <v>9</v>
      </c>
      <c r="AL234" s="29"/>
      <c r="AM234" s="29"/>
      <c r="AN234" s="29"/>
      <c r="AO234" s="28"/>
      <c r="AP234" s="29"/>
      <c r="AQ234" s="29"/>
      <c r="AR234" s="29"/>
      <c r="AS234" s="28"/>
    </row>
    <row r="235" spans="1:45"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712</v>
      </c>
      <c r="K235" s="32" t="s">
        <v>845</v>
      </c>
      <c r="L235" s="32" t="s">
        <v>743</v>
      </c>
      <c r="M235" s="28" t="s">
        <v>292</v>
      </c>
      <c r="N235" s="20">
        <v>0.81180067249409904</v>
      </c>
      <c r="O235" s="20">
        <v>0.85632269197656696</v>
      </c>
      <c r="P235" s="28"/>
      <c r="Q235" s="20">
        <v>0.62144266993880704</v>
      </c>
      <c r="R235" s="20">
        <v>0.32095917668481699</v>
      </c>
      <c r="S235" s="28"/>
      <c r="T235" s="20" t="s">
        <v>26</v>
      </c>
      <c r="U235" s="20" t="s">
        <v>26</v>
      </c>
      <c r="V235" s="28"/>
      <c r="W235" s="20">
        <v>-0.175018763168793</v>
      </c>
      <c r="X235" s="20">
        <v>0.37724526193771901</v>
      </c>
      <c r="AC235" s="29"/>
      <c r="AG235" s="28"/>
      <c r="AH235" s="20">
        <v>4</v>
      </c>
      <c r="AI235" s="35">
        <v>5</v>
      </c>
      <c r="AK235" s="28">
        <v>9</v>
      </c>
      <c r="AL235" s="29"/>
      <c r="AM235" s="29"/>
      <c r="AN235" s="29"/>
      <c r="AO235" s="28"/>
      <c r="AP235" s="29"/>
      <c r="AQ235" s="29"/>
      <c r="AR235" s="29"/>
      <c r="AS235" s="28"/>
    </row>
    <row r="236" spans="1:45"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712</v>
      </c>
      <c r="K236" s="32" t="s">
        <v>845</v>
      </c>
      <c r="L236" s="32" t="s">
        <v>743</v>
      </c>
      <c r="M236" s="28" t="s">
        <v>293</v>
      </c>
      <c r="N236" s="20">
        <v>0.16573786011394201</v>
      </c>
      <c r="O236" s="20">
        <v>0.92160411004217802</v>
      </c>
      <c r="P236" s="28"/>
      <c r="Q236" s="20">
        <v>0.97126150103432496</v>
      </c>
      <c r="R236" s="20">
        <v>1.1881200767089</v>
      </c>
      <c r="S236" s="28"/>
      <c r="T236" s="20" t="s">
        <v>26</v>
      </c>
      <c r="U236" s="20" t="s">
        <v>26</v>
      </c>
      <c r="V236" s="28"/>
      <c r="W236" s="20">
        <v>-0.77200040598052799</v>
      </c>
      <c r="X236" s="20">
        <v>0.73176179276959796</v>
      </c>
      <c r="AC236" s="29"/>
      <c r="AG236" s="28"/>
      <c r="AH236" s="20">
        <v>4</v>
      </c>
      <c r="AI236" s="35">
        <v>5</v>
      </c>
      <c r="AK236" s="28">
        <v>9</v>
      </c>
      <c r="AL236" s="29"/>
      <c r="AM236" s="29"/>
      <c r="AN236" s="29"/>
      <c r="AO236" s="28"/>
      <c r="AP236" s="29"/>
      <c r="AQ236" s="29"/>
      <c r="AR236" s="29"/>
      <c r="AS236" s="28"/>
    </row>
    <row r="237" spans="1:45"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712</v>
      </c>
      <c r="K237" s="32" t="s">
        <v>845</v>
      </c>
      <c r="L237" s="32" t="s">
        <v>743</v>
      </c>
      <c r="M237" s="28" t="s">
        <v>294</v>
      </c>
      <c r="N237" s="20">
        <v>-0.116091484215861</v>
      </c>
      <c r="O237" s="20">
        <v>0.95745576550549005</v>
      </c>
      <c r="P237" s="28"/>
      <c r="Q237" s="20">
        <v>6.3019274932761202E-2</v>
      </c>
      <c r="R237" s="20">
        <v>0.76922897226414599</v>
      </c>
      <c r="S237" s="28"/>
      <c r="T237" s="20" t="s">
        <v>26</v>
      </c>
      <c r="U237" s="20" t="s">
        <v>26</v>
      </c>
      <c r="V237" s="28"/>
      <c r="W237" s="20">
        <v>0.24426658747000499</v>
      </c>
      <c r="X237" s="20">
        <v>0.31643672330871803</v>
      </c>
      <c r="AC237" s="29"/>
      <c r="AG237" s="28"/>
      <c r="AH237" s="20">
        <v>4</v>
      </c>
      <c r="AI237" s="35">
        <v>5</v>
      </c>
      <c r="AK237" s="28">
        <v>9</v>
      </c>
      <c r="AL237" s="29"/>
      <c r="AM237" s="29"/>
      <c r="AN237" s="29"/>
      <c r="AO237" s="28"/>
      <c r="AP237" s="29"/>
      <c r="AQ237" s="29"/>
      <c r="AR237" s="29"/>
      <c r="AS237" s="28"/>
    </row>
    <row r="238" spans="1:45"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712</v>
      </c>
      <c r="K238" s="32" t="s">
        <v>845</v>
      </c>
      <c r="L238" s="32" t="s">
        <v>743</v>
      </c>
      <c r="M238" s="28" t="s">
        <v>295</v>
      </c>
      <c r="N238" s="20">
        <v>-0.406541600551656</v>
      </c>
      <c r="O238" s="20">
        <v>0.48183024638774702</v>
      </c>
      <c r="P238" s="28"/>
      <c r="Q238" s="20">
        <v>-0.13442704806233299</v>
      </c>
      <c r="R238" s="20">
        <v>0.73821743543388396</v>
      </c>
      <c r="S238" s="28"/>
      <c r="T238" s="20" t="s">
        <v>26</v>
      </c>
      <c r="U238" s="20" t="s">
        <v>26</v>
      </c>
      <c r="V238" s="28"/>
      <c r="W238" s="20">
        <v>0.88923644878137098</v>
      </c>
      <c r="X238" s="20">
        <v>1.23179693150929</v>
      </c>
      <c r="AC238" s="29"/>
      <c r="AG238" s="28"/>
      <c r="AH238" s="20">
        <v>4</v>
      </c>
      <c r="AI238" s="35">
        <v>5</v>
      </c>
      <c r="AK238" s="28">
        <v>9</v>
      </c>
      <c r="AL238" s="29"/>
      <c r="AM238" s="29"/>
      <c r="AN238" s="29"/>
      <c r="AO238" s="28"/>
      <c r="AP238" s="29"/>
      <c r="AQ238" s="29"/>
      <c r="AR238" s="29"/>
      <c r="AS238" s="28"/>
    </row>
    <row r="239" spans="1:45"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712</v>
      </c>
      <c r="K239" s="32" t="s">
        <v>845</v>
      </c>
      <c r="L239" s="32" t="s">
        <v>743</v>
      </c>
      <c r="M239" s="28" t="s">
        <v>296</v>
      </c>
      <c r="N239" s="20">
        <v>2.8500000000000001E-2</v>
      </c>
      <c r="O239" s="20">
        <v>6.3508529610858998E-3</v>
      </c>
      <c r="P239" s="28"/>
      <c r="Q239" s="20">
        <v>2.76E-2</v>
      </c>
      <c r="R239" s="20">
        <v>3.1304951684997099E-3</v>
      </c>
      <c r="S239" s="28"/>
      <c r="T239" s="20" t="s">
        <v>26</v>
      </c>
      <c r="U239" s="20" t="s">
        <v>26</v>
      </c>
      <c r="V239" s="28"/>
      <c r="W239" s="20">
        <v>3.5099999999999999E-2</v>
      </c>
      <c r="X239" s="20">
        <v>7.3401483484857397E-3</v>
      </c>
      <c r="AC239" s="29"/>
      <c r="AG239" s="28"/>
      <c r="AH239" s="20">
        <v>4</v>
      </c>
      <c r="AI239" s="35">
        <v>5</v>
      </c>
      <c r="AK239" s="28">
        <v>10</v>
      </c>
      <c r="AL239" s="29"/>
      <c r="AM239" s="29"/>
      <c r="AN239" s="29"/>
      <c r="AO239" s="28"/>
      <c r="AP239" s="29"/>
      <c r="AQ239" s="29"/>
      <c r="AR239" s="29"/>
      <c r="AS239" s="28"/>
    </row>
    <row r="240" spans="1:45"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712</v>
      </c>
      <c r="K240" s="32" t="s">
        <v>845</v>
      </c>
      <c r="L240" s="32" t="s">
        <v>743</v>
      </c>
      <c r="M240" s="28" t="s">
        <v>297</v>
      </c>
      <c r="N240" s="20">
        <v>69339.937749999997</v>
      </c>
      <c r="O240" s="20">
        <v>6362.5905607207096</v>
      </c>
      <c r="P240" s="28"/>
      <c r="Q240" s="20">
        <v>66031.885599999994</v>
      </c>
      <c r="R240" s="20">
        <v>3929.1367989338701</v>
      </c>
      <c r="S240" s="28"/>
      <c r="T240" s="20" t="s">
        <v>26</v>
      </c>
      <c r="U240" s="20" t="s">
        <v>26</v>
      </c>
      <c r="V240" s="28"/>
      <c r="W240" s="20">
        <v>54773.797899999998</v>
      </c>
      <c r="X240" s="20">
        <v>4196.1911988956099</v>
      </c>
      <c r="AC240" s="29"/>
      <c r="AG240" s="28"/>
      <c r="AH240" s="20">
        <v>4</v>
      </c>
      <c r="AI240" s="35">
        <v>5</v>
      </c>
      <c r="AK240" s="28">
        <v>10</v>
      </c>
      <c r="AL240" s="29"/>
      <c r="AM240" s="29"/>
      <c r="AN240" s="29"/>
      <c r="AO240" s="28"/>
      <c r="AP240" s="29"/>
      <c r="AQ240" s="29"/>
      <c r="AR240" s="29"/>
      <c r="AS240" s="28"/>
    </row>
    <row r="241" spans="1:45"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712</v>
      </c>
      <c r="K241" s="32" t="s">
        <v>845</v>
      </c>
      <c r="L241" s="32" t="s">
        <v>743</v>
      </c>
      <c r="M241" s="28" t="s">
        <v>298</v>
      </c>
      <c r="N241" s="20">
        <v>-33.653750000000002</v>
      </c>
      <c r="O241" s="20">
        <v>2.83616047677137</v>
      </c>
      <c r="P241" s="28"/>
      <c r="Q241" s="20">
        <v>-30.559200000000001</v>
      </c>
      <c r="R241" s="20">
        <v>4.0504527771595802</v>
      </c>
      <c r="S241" s="28"/>
      <c r="T241" s="20" t="s">
        <v>26</v>
      </c>
      <c r="U241" s="20" t="s">
        <v>26</v>
      </c>
      <c r="V241" s="28"/>
      <c r="W241" s="20">
        <v>-36.296199999999999</v>
      </c>
      <c r="X241" s="20">
        <v>2.6833160165072698</v>
      </c>
      <c r="AC241" s="29"/>
      <c r="AG241" s="28"/>
      <c r="AH241" s="20">
        <v>4</v>
      </c>
      <c r="AI241" s="35">
        <v>5</v>
      </c>
      <c r="AK241" s="28">
        <v>10</v>
      </c>
      <c r="AL241" s="29"/>
      <c r="AM241" s="29"/>
      <c r="AN241" s="29"/>
      <c r="AO241" s="28"/>
      <c r="AP241" s="29"/>
      <c r="AQ241" s="29"/>
      <c r="AR241" s="29"/>
      <c r="AS241" s="28"/>
    </row>
    <row r="242" spans="1:45"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712</v>
      </c>
      <c r="K242" s="32" t="s">
        <v>845</v>
      </c>
      <c r="L242" s="32" t="s">
        <v>743</v>
      </c>
      <c r="M242" s="28" t="s">
        <v>299</v>
      </c>
      <c r="N242" s="20">
        <v>68133.1495</v>
      </c>
      <c r="O242" s="20">
        <v>6257.9552643472098</v>
      </c>
      <c r="P242" s="28"/>
      <c r="Q242" s="20">
        <v>64796.170599999998</v>
      </c>
      <c r="R242" s="20">
        <v>4082.6666571945698</v>
      </c>
      <c r="S242" s="28"/>
      <c r="T242" s="20" t="s">
        <v>26</v>
      </c>
      <c r="U242" s="20" t="s">
        <v>26</v>
      </c>
      <c r="V242" s="28"/>
      <c r="W242" s="20">
        <v>53275.019099999998</v>
      </c>
      <c r="X242" s="20">
        <v>4213.6700003530696</v>
      </c>
      <c r="AC242" s="29"/>
      <c r="AG242" s="28"/>
      <c r="AH242" s="20">
        <v>4</v>
      </c>
      <c r="AI242" s="35">
        <v>5</v>
      </c>
      <c r="AK242" s="28">
        <v>10</v>
      </c>
      <c r="AL242" s="29"/>
      <c r="AM242" s="29"/>
      <c r="AN242" s="29"/>
      <c r="AO242" s="28"/>
      <c r="AP242" s="29"/>
      <c r="AQ242" s="29"/>
      <c r="AR242" s="29"/>
      <c r="AS242" s="28"/>
    </row>
    <row r="243" spans="1:45"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712</v>
      </c>
      <c r="K243" s="32" t="s">
        <v>845</v>
      </c>
      <c r="L243" s="32" t="s">
        <v>743</v>
      </c>
      <c r="M243" s="28" t="s">
        <v>300</v>
      </c>
      <c r="N243" s="20">
        <v>71765.747749999995</v>
      </c>
      <c r="O243" s="20">
        <v>6142.9162221788101</v>
      </c>
      <c r="P243" s="28"/>
      <c r="Q243" s="20">
        <v>68733.481599999999</v>
      </c>
      <c r="R243" s="20">
        <v>3952.8608450081201</v>
      </c>
      <c r="S243" s="28"/>
      <c r="T243" s="20" t="s">
        <v>26</v>
      </c>
      <c r="U243" s="20" t="s">
        <v>26</v>
      </c>
      <c r="V243" s="28"/>
      <c r="W243" s="20">
        <v>57315.119100000004</v>
      </c>
      <c r="X243" s="20">
        <v>4048.9568152003899</v>
      </c>
      <c r="AC243" s="29"/>
      <c r="AG243" s="28"/>
      <c r="AH243" s="20">
        <v>4</v>
      </c>
      <c r="AI243" s="35">
        <v>5</v>
      </c>
      <c r="AK243" s="28">
        <v>10</v>
      </c>
      <c r="AL243" s="29"/>
      <c r="AM243" s="29"/>
      <c r="AN243" s="29"/>
      <c r="AO243" s="28"/>
      <c r="AP243" s="29"/>
      <c r="AQ243" s="29"/>
      <c r="AR243" s="29"/>
      <c r="AS243" s="28"/>
    </row>
    <row r="244" spans="1:45"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712</v>
      </c>
      <c r="K244" s="32" t="s">
        <v>845</v>
      </c>
      <c r="L244" s="32" t="s">
        <v>743</v>
      </c>
      <c r="M244" s="28" t="s">
        <v>301</v>
      </c>
      <c r="N244" s="20">
        <v>3589.9292500000001</v>
      </c>
      <c r="O244" s="20">
        <v>176.68651940536799</v>
      </c>
      <c r="P244" s="28"/>
      <c r="Q244" s="20">
        <v>3887.3656000000001</v>
      </c>
      <c r="R244" s="20">
        <v>476.56056232476698</v>
      </c>
      <c r="S244" s="28"/>
      <c r="T244" s="20" t="s">
        <v>26</v>
      </c>
      <c r="U244" s="20" t="s">
        <v>26</v>
      </c>
      <c r="V244" s="28"/>
      <c r="W244" s="20">
        <v>3994.0754000000002</v>
      </c>
      <c r="X244" s="20">
        <v>380.95531889746201</v>
      </c>
      <c r="AC244" s="29"/>
      <c r="AG244" s="28"/>
      <c r="AH244" s="20">
        <v>4</v>
      </c>
      <c r="AI244" s="35">
        <v>5</v>
      </c>
      <c r="AK244" s="28">
        <v>10</v>
      </c>
      <c r="AL244" s="29"/>
      <c r="AM244" s="29"/>
      <c r="AN244" s="29"/>
      <c r="AO244" s="28"/>
      <c r="AP244" s="29"/>
      <c r="AQ244" s="29"/>
      <c r="AR244" s="29"/>
      <c r="AS244" s="28"/>
    </row>
    <row r="245" spans="1:45"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712</v>
      </c>
      <c r="K245" s="32" t="s">
        <v>845</v>
      </c>
      <c r="L245" s="32" t="s">
        <v>743</v>
      </c>
      <c r="M245" s="28" t="s">
        <v>302</v>
      </c>
      <c r="N245" s="20">
        <v>0.18675</v>
      </c>
      <c r="O245" s="20">
        <v>6.6520673478250398E-3</v>
      </c>
      <c r="P245" s="28"/>
      <c r="Q245" s="20">
        <v>0.19059999999999999</v>
      </c>
      <c r="R245" s="20">
        <v>1.58524446064322E-2</v>
      </c>
      <c r="S245" s="28"/>
      <c r="T245" s="20" t="s">
        <v>26</v>
      </c>
      <c r="U245" s="20" t="s">
        <v>26</v>
      </c>
      <c r="V245" s="28"/>
      <c r="W245" s="20">
        <v>0.20219999999999999</v>
      </c>
      <c r="X245" s="20">
        <v>1.4327905949191901E-2</v>
      </c>
      <c r="AC245" s="29"/>
      <c r="AG245" s="28"/>
      <c r="AH245" s="20">
        <v>4</v>
      </c>
      <c r="AI245" s="35">
        <v>5</v>
      </c>
      <c r="AK245" s="28">
        <v>10</v>
      </c>
      <c r="AL245" s="29"/>
      <c r="AM245" s="29"/>
      <c r="AN245" s="29"/>
      <c r="AO245" s="28"/>
      <c r="AP245" s="29"/>
      <c r="AQ245" s="29"/>
      <c r="AR245" s="29"/>
      <c r="AS245" s="28"/>
    </row>
    <row r="246" spans="1:45"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712</v>
      </c>
      <c r="K246" s="32" t="s">
        <v>845</v>
      </c>
      <c r="L246" s="32" t="s">
        <v>743</v>
      </c>
      <c r="M246" s="28" t="s">
        <v>303</v>
      </c>
      <c r="N246" s="20">
        <v>80755.217000000004</v>
      </c>
      <c r="O246" s="20">
        <v>7130.3793512124303</v>
      </c>
      <c r="P246" s="28"/>
      <c r="Q246" s="20">
        <v>78555.289600000004</v>
      </c>
      <c r="R246" s="20">
        <v>5371.4415642466302</v>
      </c>
      <c r="S246" s="28"/>
      <c r="T246" s="20" t="s">
        <v>26</v>
      </c>
      <c r="U246" s="20" t="s">
        <v>26</v>
      </c>
      <c r="V246" s="28"/>
      <c r="W246" s="20">
        <v>66458.101899999994</v>
      </c>
      <c r="X246" s="20">
        <v>4740.6017565491602</v>
      </c>
      <c r="AC246" s="29"/>
      <c r="AG246" s="28"/>
      <c r="AH246" s="20">
        <v>4</v>
      </c>
      <c r="AI246" s="35">
        <v>5</v>
      </c>
      <c r="AK246" s="28">
        <v>10</v>
      </c>
      <c r="AL246" s="29"/>
      <c r="AM246" s="29"/>
      <c r="AN246" s="29"/>
      <c r="AO246" s="28"/>
      <c r="AP246" s="29"/>
      <c r="AQ246" s="29"/>
      <c r="AR246" s="29"/>
      <c r="AS246" s="28"/>
    </row>
    <row r="247" spans="1:45"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712</v>
      </c>
      <c r="K247" s="32" t="s">
        <v>845</v>
      </c>
      <c r="L247" s="32" t="s">
        <v>743</v>
      </c>
      <c r="M247" s="28" t="s">
        <v>304</v>
      </c>
      <c r="N247" s="20">
        <v>-31.716249999999999</v>
      </c>
      <c r="O247" s="20">
        <v>2.6170905442239998</v>
      </c>
      <c r="P247" s="28"/>
      <c r="Q247" s="20">
        <v>-27.8916</v>
      </c>
      <c r="R247" s="20">
        <v>4.3610383281966296</v>
      </c>
      <c r="S247" s="28"/>
      <c r="T247" s="20" t="s">
        <v>26</v>
      </c>
      <c r="U247" s="20" t="s">
        <v>26</v>
      </c>
      <c r="V247" s="28"/>
      <c r="W247" s="20">
        <v>-33.604799999999997</v>
      </c>
      <c r="X247" s="20">
        <v>2.8330784120615</v>
      </c>
      <c r="AC247" s="29"/>
      <c r="AG247" s="28"/>
      <c r="AH247" s="20">
        <v>4</v>
      </c>
      <c r="AI247" s="35">
        <v>5</v>
      </c>
      <c r="AK247" s="28">
        <v>10</v>
      </c>
      <c r="AL247" s="29"/>
      <c r="AM247" s="29"/>
      <c r="AN247" s="29"/>
      <c r="AO247" s="28"/>
      <c r="AP247" s="29"/>
      <c r="AQ247" s="29"/>
      <c r="AR247" s="29"/>
      <c r="AS247" s="28"/>
    </row>
    <row r="248" spans="1:45"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712</v>
      </c>
      <c r="K248" s="32" t="s">
        <v>845</v>
      </c>
      <c r="L248" s="32" t="s">
        <v>743</v>
      </c>
      <c r="M248" s="28" t="s">
        <v>305</v>
      </c>
      <c r="N248" s="20">
        <v>79211.873999999996</v>
      </c>
      <c r="O248" s="20">
        <v>7021.7575623084103</v>
      </c>
      <c r="P248" s="28"/>
      <c r="Q248" s="20">
        <v>76984.661999999997</v>
      </c>
      <c r="R248" s="20">
        <v>5382.1778808271001</v>
      </c>
      <c r="S248" s="28"/>
      <c r="T248" s="20" t="s">
        <v>26</v>
      </c>
      <c r="U248" s="20" t="s">
        <v>26</v>
      </c>
      <c r="V248" s="28"/>
      <c r="W248" s="20">
        <v>64829.250599999999</v>
      </c>
      <c r="X248" s="20">
        <v>4552.7376009049603</v>
      </c>
      <c r="AC248" s="29"/>
      <c r="AG248" s="28"/>
      <c r="AH248" s="20">
        <v>4</v>
      </c>
      <c r="AI248" s="35">
        <v>5</v>
      </c>
      <c r="AK248" s="28">
        <v>10</v>
      </c>
      <c r="AL248" s="29"/>
      <c r="AM248" s="29"/>
      <c r="AN248" s="29"/>
      <c r="AO248" s="28"/>
      <c r="AP248" s="29"/>
      <c r="AQ248" s="29"/>
      <c r="AR248" s="29"/>
      <c r="AS248" s="28"/>
    </row>
    <row r="249" spans="1:45"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712</v>
      </c>
      <c r="K249" s="32" t="s">
        <v>845</v>
      </c>
      <c r="L249" s="32" t="s">
        <v>743</v>
      </c>
      <c r="M249" s="28" t="s">
        <v>306</v>
      </c>
      <c r="N249" s="20">
        <v>83357.777499999997</v>
      </c>
      <c r="O249" s="20">
        <v>7015.1036045505198</v>
      </c>
      <c r="P249" s="28"/>
      <c r="Q249" s="20">
        <v>81298.998999999996</v>
      </c>
      <c r="R249" s="20">
        <v>5595.8063178924003</v>
      </c>
      <c r="S249" s="28"/>
      <c r="T249" s="20" t="s">
        <v>26</v>
      </c>
      <c r="U249" s="20" t="s">
        <v>26</v>
      </c>
      <c r="V249" s="28"/>
      <c r="W249" s="20">
        <v>69166.64</v>
      </c>
      <c r="X249" s="20">
        <v>4648.9534969668202</v>
      </c>
      <c r="AC249" s="29"/>
      <c r="AG249" s="28"/>
      <c r="AH249" s="20">
        <v>4</v>
      </c>
      <c r="AI249" s="35">
        <v>5</v>
      </c>
      <c r="AK249" s="28">
        <v>10</v>
      </c>
      <c r="AL249" s="29"/>
      <c r="AM249" s="29"/>
      <c r="AN249" s="29"/>
      <c r="AO249" s="28"/>
      <c r="AP249" s="29"/>
      <c r="AQ249" s="29"/>
      <c r="AR249" s="29"/>
      <c r="AS249" s="28"/>
    </row>
    <row r="250" spans="1:45"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712</v>
      </c>
      <c r="K250" s="32" t="s">
        <v>845</v>
      </c>
      <c r="L250" s="32" t="s">
        <v>743</v>
      </c>
      <c r="M250" s="28" t="s">
        <v>307</v>
      </c>
      <c r="N250" s="20">
        <v>4100.5467500000004</v>
      </c>
      <c r="O250" s="20">
        <v>191.50422017695399</v>
      </c>
      <c r="P250" s="28"/>
      <c r="Q250" s="20">
        <v>4258.549</v>
      </c>
      <c r="R250" s="20">
        <v>361.06144133305099</v>
      </c>
      <c r="S250" s="28"/>
      <c r="T250" s="20" t="s">
        <v>26</v>
      </c>
      <c r="U250" s="20" t="s">
        <v>26</v>
      </c>
      <c r="V250" s="28"/>
      <c r="W250" s="20">
        <v>4288.1656000000003</v>
      </c>
      <c r="X250" s="20">
        <v>429.16565641672702</v>
      </c>
      <c r="AC250" s="29"/>
      <c r="AG250" s="28"/>
      <c r="AH250" s="20">
        <v>4</v>
      </c>
      <c r="AI250" s="35">
        <v>5</v>
      </c>
      <c r="AK250" s="28">
        <v>10</v>
      </c>
      <c r="AL250" s="29"/>
      <c r="AM250" s="29"/>
      <c r="AN250" s="29"/>
      <c r="AO250" s="28"/>
      <c r="AP250" s="29"/>
      <c r="AQ250" s="29"/>
      <c r="AR250" s="29"/>
      <c r="AS250" s="28"/>
    </row>
    <row r="251" spans="1:45"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712</v>
      </c>
      <c r="K251" s="32" t="s">
        <v>845</v>
      </c>
      <c r="L251" s="32" t="s">
        <v>743</v>
      </c>
      <c r="M251" s="28" t="s">
        <v>308</v>
      </c>
      <c r="N251" s="20">
        <v>0.19825000000000001</v>
      </c>
      <c r="O251" s="20">
        <v>8.2613558209291508E-3</v>
      </c>
      <c r="P251" s="28"/>
      <c r="Q251" s="20">
        <v>0.20100000000000001</v>
      </c>
      <c r="R251" s="20">
        <v>1.2549900398011101E-2</v>
      </c>
      <c r="S251" s="28"/>
      <c r="T251" s="20" t="s">
        <v>26</v>
      </c>
      <c r="U251" s="20" t="s">
        <v>26</v>
      </c>
      <c r="V251" s="28"/>
      <c r="W251" s="20">
        <v>0.2114</v>
      </c>
      <c r="X251" s="20">
        <v>1.52184099037974E-2</v>
      </c>
      <c r="AC251" s="29"/>
      <c r="AG251" s="28"/>
      <c r="AH251" s="20">
        <v>4</v>
      </c>
      <c r="AI251" s="35">
        <v>5</v>
      </c>
      <c r="AK251" s="28">
        <v>10</v>
      </c>
      <c r="AL251" s="29"/>
      <c r="AM251" s="29"/>
      <c r="AN251" s="29"/>
      <c r="AO251" s="28"/>
      <c r="AP251" s="29"/>
      <c r="AQ251" s="29"/>
      <c r="AR251" s="29"/>
      <c r="AS251" s="28"/>
    </row>
    <row r="252" spans="1:45"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712</v>
      </c>
      <c r="K252" s="32" t="s">
        <v>845</v>
      </c>
      <c r="L252" s="32" t="s">
        <v>743</v>
      </c>
      <c r="M252" s="28" t="s">
        <v>309</v>
      </c>
      <c r="N252" s="20">
        <v>74106.622000000003</v>
      </c>
      <c r="O252" s="20">
        <v>7044.5184840029597</v>
      </c>
      <c r="P252" s="28"/>
      <c r="Q252" s="20">
        <v>73891.584400000007</v>
      </c>
      <c r="R252" s="20">
        <v>5092.23586051027</v>
      </c>
      <c r="S252" s="28"/>
      <c r="T252" s="20" t="s">
        <v>26</v>
      </c>
      <c r="U252" s="20" t="s">
        <v>26</v>
      </c>
      <c r="V252" s="28"/>
      <c r="W252" s="20">
        <v>61283.1031</v>
      </c>
      <c r="X252" s="20">
        <v>3445.7123977342999</v>
      </c>
      <c r="AC252" s="29"/>
      <c r="AG252" s="28"/>
      <c r="AH252" s="20">
        <v>4</v>
      </c>
      <c r="AI252" s="35">
        <v>5</v>
      </c>
      <c r="AK252" s="28">
        <v>10</v>
      </c>
      <c r="AL252" s="29"/>
      <c r="AM252" s="29"/>
      <c r="AN252" s="29"/>
      <c r="AO252" s="28"/>
      <c r="AP252" s="29"/>
      <c r="AQ252" s="29"/>
      <c r="AR252" s="29"/>
      <c r="AS252" s="28"/>
    </row>
    <row r="253" spans="1:45"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712</v>
      </c>
      <c r="K253" s="32" t="s">
        <v>845</v>
      </c>
      <c r="L253" s="32" t="s">
        <v>743</v>
      </c>
      <c r="M253" s="28" t="s">
        <v>310</v>
      </c>
      <c r="N253" s="20">
        <v>-27.12425</v>
      </c>
      <c r="O253" s="20">
        <v>1.5006950334206299</v>
      </c>
      <c r="P253" s="28"/>
      <c r="Q253" s="20">
        <v>-20.03</v>
      </c>
      <c r="R253" s="20">
        <v>4.9660061921024603</v>
      </c>
      <c r="S253" s="28"/>
      <c r="T253" s="20" t="s">
        <v>26</v>
      </c>
      <c r="U253" s="20" t="s">
        <v>26</v>
      </c>
      <c r="V253" s="28"/>
      <c r="W253" s="20">
        <v>-27.184999999999999</v>
      </c>
      <c r="X253" s="20">
        <v>4.2205983251456196</v>
      </c>
      <c r="AC253" s="29"/>
      <c r="AG253" s="28"/>
      <c r="AH253" s="20">
        <v>4</v>
      </c>
      <c r="AI253" s="35">
        <v>5</v>
      </c>
      <c r="AK253" s="28">
        <v>10</v>
      </c>
      <c r="AL253" s="29"/>
      <c r="AM253" s="29"/>
      <c r="AN253" s="29"/>
      <c r="AO253" s="28"/>
      <c r="AP253" s="29"/>
      <c r="AQ253" s="29"/>
      <c r="AR253" s="29"/>
      <c r="AS253" s="28"/>
    </row>
    <row r="254" spans="1:45"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712</v>
      </c>
      <c r="K254" s="32" t="s">
        <v>845</v>
      </c>
      <c r="L254" s="32" t="s">
        <v>743</v>
      </c>
      <c r="M254" s="28" t="s">
        <v>311</v>
      </c>
      <c r="N254" s="20">
        <v>72668.032000000007</v>
      </c>
      <c r="O254" s="20">
        <v>6267.50027413721</v>
      </c>
      <c r="P254" s="28"/>
      <c r="Q254" s="20">
        <v>71986.696800000005</v>
      </c>
      <c r="R254" s="20">
        <v>4961.9873411592598</v>
      </c>
      <c r="S254" s="28"/>
      <c r="T254" s="20" t="s">
        <v>26</v>
      </c>
      <c r="U254" s="20" t="s">
        <v>26</v>
      </c>
      <c r="V254" s="28"/>
      <c r="W254" s="20">
        <v>59578.025300000001</v>
      </c>
      <c r="X254" s="20">
        <v>3392.0761680147698</v>
      </c>
      <c r="AC254" s="29"/>
      <c r="AG254" s="28"/>
      <c r="AH254" s="20">
        <v>4</v>
      </c>
      <c r="AI254" s="35">
        <v>5</v>
      </c>
      <c r="AK254" s="28">
        <v>10</v>
      </c>
      <c r="AL254" s="29"/>
      <c r="AM254" s="29"/>
      <c r="AN254" s="29"/>
      <c r="AO254" s="28"/>
      <c r="AP254" s="29"/>
      <c r="AQ254" s="29"/>
      <c r="AR254" s="29"/>
      <c r="AS254" s="28"/>
    </row>
    <row r="255" spans="1:45"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712</v>
      </c>
      <c r="K255" s="32" t="s">
        <v>845</v>
      </c>
      <c r="L255" s="32" t="s">
        <v>743</v>
      </c>
      <c r="M255" s="28" t="s">
        <v>312</v>
      </c>
      <c r="N255" s="20">
        <v>78169.563999999998</v>
      </c>
      <c r="O255" s="20">
        <v>5725.8571622843801</v>
      </c>
      <c r="P255" s="28"/>
      <c r="Q255" s="20">
        <v>76532.069799999997</v>
      </c>
      <c r="R255" s="20">
        <v>5240.1316394517899</v>
      </c>
      <c r="S255" s="28"/>
      <c r="T255" s="20" t="s">
        <v>26</v>
      </c>
      <c r="U255" s="20" t="s">
        <v>26</v>
      </c>
      <c r="V255" s="28"/>
      <c r="W255" s="20">
        <v>63854.972900000001</v>
      </c>
      <c r="X255" s="20">
        <v>3631.4868123466199</v>
      </c>
      <c r="AC255" s="29"/>
      <c r="AG255" s="28"/>
      <c r="AH255" s="20">
        <v>4</v>
      </c>
      <c r="AI255" s="35">
        <v>5</v>
      </c>
      <c r="AK255" s="28">
        <v>10</v>
      </c>
      <c r="AL255" s="29"/>
      <c r="AM255" s="29"/>
      <c r="AN255" s="29"/>
      <c r="AO255" s="28"/>
      <c r="AP255" s="29"/>
      <c r="AQ255" s="29"/>
      <c r="AR255" s="29"/>
      <c r="AS255" s="28"/>
    </row>
    <row r="256" spans="1:45"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712</v>
      </c>
      <c r="K256" s="32" t="s">
        <v>845</v>
      </c>
      <c r="L256" s="32" t="s">
        <v>743</v>
      </c>
      <c r="M256" s="28" t="s">
        <v>313</v>
      </c>
      <c r="N256" s="20">
        <v>5460.9155000000001</v>
      </c>
      <c r="O256" s="20">
        <v>1647.20909869928</v>
      </c>
      <c r="P256" s="28"/>
      <c r="Q256" s="20">
        <v>4501.4542000000001</v>
      </c>
      <c r="R256" s="20">
        <v>316.28657535168998</v>
      </c>
      <c r="S256" s="28"/>
      <c r="T256" s="20" t="s">
        <v>26</v>
      </c>
      <c r="U256" s="20" t="s">
        <v>26</v>
      </c>
      <c r="V256" s="28"/>
      <c r="W256" s="20">
        <v>4241.4512000000004</v>
      </c>
      <c r="X256" s="20">
        <v>460.940979366676</v>
      </c>
      <c r="AC256" s="29"/>
      <c r="AG256" s="28"/>
      <c r="AH256" s="20">
        <v>4</v>
      </c>
      <c r="AI256" s="35">
        <v>5</v>
      </c>
      <c r="AK256" s="28">
        <v>10</v>
      </c>
      <c r="AL256" s="29"/>
      <c r="AM256" s="29"/>
      <c r="AN256" s="29"/>
      <c r="AO256" s="28"/>
      <c r="AP256" s="29"/>
      <c r="AQ256" s="29"/>
      <c r="AR256" s="29"/>
      <c r="AS256" s="28"/>
    </row>
    <row r="257" spans="1:45"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712</v>
      </c>
      <c r="K257" s="32" t="s">
        <v>845</v>
      </c>
      <c r="L257" s="32" t="s">
        <v>743</v>
      </c>
      <c r="M257" s="28" t="s">
        <v>314</v>
      </c>
      <c r="N257" s="20">
        <v>0.20549999999999999</v>
      </c>
      <c r="O257" s="20">
        <v>1.2449899597988701E-2</v>
      </c>
      <c r="P257" s="28"/>
      <c r="Q257" s="20">
        <v>0.20200000000000001</v>
      </c>
      <c r="R257" s="20">
        <v>7.7781745930520204E-3</v>
      </c>
      <c r="S257" s="28"/>
      <c r="T257" s="20" t="s">
        <v>26</v>
      </c>
      <c r="U257" s="20" t="s">
        <v>26</v>
      </c>
      <c r="V257" s="28"/>
      <c r="W257" s="20">
        <v>0.2016</v>
      </c>
      <c r="X257" s="20">
        <v>1.21032594324376E-2</v>
      </c>
      <c r="AC257" s="29"/>
      <c r="AG257" s="28"/>
      <c r="AH257" s="20">
        <v>4</v>
      </c>
      <c r="AI257" s="35">
        <v>5</v>
      </c>
      <c r="AK257" s="28">
        <v>10</v>
      </c>
      <c r="AL257" s="29"/>
      <c r="AM257" s="29"/>
      <c r="AN257" s="29"/>
      <c r="AO257" s="28"/>
      <c r="AP257" s="29"/>
      <c r="AQ257" s="29"/>
      <c r="AR257" s="29"/>
      <c r="AS257" s="28"/>
    </row>
    <row r="258" spans="1:45"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712</v>
      </c>
      <c r="K258" s="32" t="s">
        <v>845</v>
      </c>
      <c r="L258" s="32" t="s">
        <v>743</v>
      </c>
      <c r="M258" s="28" t="s">
        <v>315</v>
      </c>
      <c r="N258" s="20">
        <v>77823.183499999999</v>
      </c>
      <c r="O258" s="20">
        <v>5399.8126400084502</v>
      </c>
      <c r="P258" s="28"/>
      <c r="Q258" s="20">
        <v>75780.102199999994</v>
      </c>
      <c r="R258" s="20">
        <v>5415.33707805426</v>
      </c>
      <c r="S258" s="28"/>
      <c r="T258" s="20" t="s">
        <v>26</v>
      </c>
      <c r="U258" s="20" t="s">
        <v>26</v>
      </c>
      <c r="V258" s="28"/>
      <c r="W258" s="20">
        <v>63366.813099999999</v>
      </c>
      <c r="X258" s="20">
        <v>3563.3066642754602</v>
      </c>
      <c r="AC258" s="29"/>
      <c r="AG258" s="28"/>
      <c r="AH258" s="20">
        <v>4</v>
      </c>
      <c r="AI258" s="35">
        <v>5</v>
      </c>
      <c r="AK258" s="28">
        <v>10</v>
      </c>
      <c r="AL258" s="29"/>
      <c r="AM258" s="29"/>
      <c r="AN258" s="29"/>
      <c r="AO258" s="28"/>
      <c r="AP258" s="29"/>
      <c r="AQ258" s="29"/>
      <c r="AR258" s="29"/>
      <c r="AS258" s="28"/>
    </row>
    <row r="259" spans="1:45"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712</v>
      </c>
      <c r="K259" s="32" t="s">
        <v>845</v>
      </c>
      <c r="L259" s="32" t="s">
        <v>743</v>
      </c>
      <c r="M259" s="28" t="s">
        <v>316</v>
      </c>
      <c r="N259" s="20">
        <v>-17.715250000000001</v>
      </c>
      <c r="O259" s="20">
        <v>3.15696187021639</v>
      </c>
      <c r="P259" s="28"/>
      <c r="Q259" s="20">
        <v>-13.125</v>
      </c>
      <c r="R259" s="20">
        <v>4.3552613584031903</v>
      </c>
      <c r="S259" s="28"/>
      <c r="T259" s="20" t="s">
        <v>26</v>
      </c>
      <c r="U259" s="20" t="s">
        <v>26</v>
      </c>
      <c r="V259" s="28"/>
      <c r="W259" s="20">
        <v>-19.551100000000002</v>
      </c>
      <c r="X259" s="20">
        <v>3.6996551025437299</v>
      </c>
      <c r="AC259" s="29"/>
      <c r="AG259" s="28"/>
      <c r="AH259" s="20">
        <v>4</v>
      </c>
      <c r="AI259" s="35">
        <v>5</v>
      </c>
      <c r="AK259" s="28">
        <v>10</v>
      </c>
      <c r="AL259" s="29"/>
      <c r="AM259" s="29"/>
      <c r="AN259" s="29"/>
      <c r="AO259" s="28"/>
      <c r="AP259" s="29"/>
      <c r="AQ259" s="29"/>
      <c r="AR259" s="29"/>
      <c r="AS259" s="28"/>
    </row>
    <row r="260" spans="1:45"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712</v>
      </c>
      <c r="K260" s="32" t="s">
        <v>845</v>
      </c>
      <c r="L260" s="32" t="s">
        <v>743</v>
      </c>
      <c r="M260" s="28" t="s">
        <v>317</v>
      </c>
      <c r="N260" s="20">
        <v>75957.821249999994</v>
      </c>
      <c r="O260" s="20">
        <v>5436.7383935821499</v>
      </c>
      <c r="P260" s="28"/>
      <c r="Q260" s="20">
        <v>74190.819399999993</v>
      </c>
      <c r="R260" s="20">
        <v>5410.9982527397697</v>
      </c>
      <c r="S260" s="28"/>
      <c r="T260" s="20" t="s">
        <v>26</v>
      </c>
      <c r="U260" s="20" t="s">
        <v>26</v>
      </c>
      <c r="V260" s="28"/>
      <c r="W260" s="20">
        <v>61786.774899999997</v>
      </c>
      <c r="X260" s="20">
        <v>3572.0160930004999</v>
      </c>
      <c r="AC260" s="29"/>
      <c r="AG260" s="28"/>
      <c r="AH260" s="20">
        <v>4</v>
      </c>
      <c r="AI260" s="35">
        <v>5</v>
      </c>
      <c r="AK260" s="28">
        <v>10</v>
      </c>
      <c r="AL260" s="29"/>
      <c r="AM260" s="29"/>
      <c r="AN260" s="29"/>
      <c r="AO260" s="28"/>
      <c r="AP260" s="29"/>
      <c r="AQ260" s="29"/>
      <c r="AR260" s="29"/>
      <c r="AS260" s="28"/>
    </row>
    <row r="261" spans="1:45"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712</v>
      </c>
      <c r="K261" s="32" t="s">
        <v>845</v>
      </c>
      <c r="L261" s="32" t="s">
        <v>743</v>
      </c>
      <c r="M261" s="28" t="s">
        <v>318</v>
      </c>
      <c r="N261" s="20">
        <v>80373.008749999994</v>
      </c>
      <c r="O261" s="20">
        <v>5426.3663452629398</v>
      </c>
      <c r="P261" s="28"/>
      <c r="Q261" s="20">
        <v>78304.866999999998</v>
      </c>
      <c r="R261" s="20">
        <v>5489.1644711662202</v>
      </c>
      <c r="S261" s="28"/>
      <c r="T261" s="20" t="s">
        <v>26</v>
      </c>
      <c r="U261" s="20" t="s">
        <v>26</v>
      </c>
      <c r="V261" s="28"/>
      <c r="W261" s="20">
        <v>65856.511599999998</v>
      </c>
      <c r="X261" s="20">
        <v>3558.85897764011</v>
      </c>
      <c r="AC261" s="29"/>
      <c r="AG261" s="28"/>
      <c r="AH261" s="20">
        <v>4</v>
      </c>
      <c r="AI261" s="35">
        <v>5</v>
      </c>
      <c r="AK261" s="28">
        <v>10</v>
      </c>
      <c r="AL261" s="29"/>
      <c r="AM261" s="29"/>
      <c r="AN261" s="29"/>
      <c r="AO261" s="28"/>
      <c r="AP261" s="29"/>
      <c r="AQ261" s="29"/>
      <c r="AR261" s="29"/>
      <c r="AS261" s="28"/>
    </row>
    <row r="262" spans="1:45"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712</v>
      </c>
      <c r="K262" s="32" t="s">
        <v>845</v>
      </c>
      <c r="L262" s="32" t="s">
        <v>743</v>
      </c>
      <c r="M262" s="28" t="s">
        <v>319</v>
      </c>
      <c r="N262" s="20">
        <v>4377.1182500000004</v>
      </c>
      <c r="O262" s="20">
        <v>458.37713120048102</v>
      </c>
      <c r="P262" s="28"/>
      <c r="Q262" s="20">
        <v>4075.2264</v>
      </c>
      <c r="R262" s="20">
        <v>103.627496912258</v>
      </c>
      <c r="S262" s="28"/>
      <c r="T262" s="20" t="s">
        <v>26</v>
      </c>
      <c r="U262" s="20" t="s">
        <v>26</v>
      </c>
      <c r="V262" s="28"/>
      <c r="W262" s="20">
        <v>4038.5590000000002</v>
      </c>
      <c r="X262" s="20">
        <v>95.837593687330198</v>
      </c>
      <c r="AC262" s="29"/>
      <c r="AG262" s="28"/>
      <c r="AH262" s="20">
        <v>4</v>
      </c>
      <c r="AI262" s="35">
        <v>5</v>
      </c>
      <c r="AK262" s="28">
        <v>10</v>
      </c>
      <c r="AL262" s="29"/>
      <c r="AM262" s="29"/>
      <c r="AN262" s="29"/>
      <c r="AO262" s="28"/>
      <c r="AP262" s="29"/>
      <c r="AQ262" s="29"/>
      <c r="AR262" s="29"/>
      <c r="AS262" s="28"/>
    </row>
    <row r="263" spans="1:45"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712</v>
      </c>
      <c r="K263" s="32" t="s">
        <v>845</v>
      </c>
      <c r="L263" s="32" t="s">
        <v>743</v>
      </c>
      <c r="M263" s="28" t="s">
        <v>320</v>
      </c>
      <c r="N263" s="20">
        <v>0.19775000000000001</v>
      </c>
      <c r="O263" s="20">
        <v>1.21757956618859E-2</v>
      </c>
      <c r="P263" s="28"/>
      <c r="Q263" s="20">
        <v>0.19220000000000001</v>
      </c>
      <c r="R263" s="20">
        <v>4.6583258795408504E-3</v>
      </c>
      <c r="S263" s="28"/>
      <c r="T263" s="20" t="s">
        <v>26</v>
      </c>
      <c r="U263" s="20" t="s">
        <v>26</v>
      </c>
      <c r="V263" s="28"/>
      <c r="W263" s="20">
        <v>0.19600000000000001</v>
      </c>
      <c r="X263" s="20">
        <v>1.0974718422102899E-2</v>
      </c>
      <c r="AC263" s="29"/>
      <c r="AG263" s="28"/>
      <c r="AH263" s="20">
        <v>4</v>
      </c>
      <c r="AI263" s="35">
        <v>5</v>
      </c>
      <c r="AK263" s="28">
        <v>10</v>
      </c>
      <c r="AL263" s="29"/>
      <c r="AM263" s="29"/>
      <c r="AN263" s="29"/>
      <c r="AO263" s="28"/>
      <c r="AP263" s="29"/>
      <c r="AQ263" s="29"/>
      <c r="AR263" s="29"/>
      <c r="AS263" s="28"/>
    </row>
    <row r="264" spans="1:45"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712</v>
      </c>
      <c r="K264" s="32" t="s">
        <v>845</v>
      </c>
      <c r="L264" s="32" t="s">
        <v>743</v>
      </c>
      <c r="M264" s="28" t="s">
        <v>321</v>
      </c>
      <c r="N264" s="20">
        <v>1.07302535402063</v>
      </c>
      <c r="O264" s="20">
        <v>0.63199045391850905</v>
      </c>
      <c r="P264" s="28"/>
      <c r="Q264" s="20">
        <v>0.98436111505031898</v>
      </c>
      <c r="R264" s="20">
        <v>0.61043794518896599</v>
      </c>
      <c r="S264" s="28"/>
      <c r="T264" s="20" t="s">
        <v>26</v>
      </c>
      <c r="U264" s="20" t="s">
        <v>26</v>
      </c>
      <c r="V264" s="28"/>
      <c r="W264" s="20">
        <v>-0.261420576131974</v>
      </c>
      <c r="X264" s="20">
        <v>0.39695332158333202</v>
      </c>
      <c r="AC264" s="29"/>
      <c r="AG264" s="28"/>
      <c r="AH264" s="20">
        <v>4</v>
      </c>
      <c r="AI264" s="35">
        <v>5</v>
      </c>
      <c r="AK264" s="28">
        <v>10</v>
      </c>
      <c r="AL264" s="29"/>
      <c r="AM264" s="29"/>
      <c r="AN264" s="29"/>
      <c r="AO264" s="28"/>
      <c r="AP264" s="29"/>
      <c r="AQ264" s="29"/>
      <c r="AR264" s="29"/>
      <c r="AS264" s="28"/>
    </row>
    <row r="265" spans="1:45"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712</v>
      </c>
      <c r="K265" s="32" t="s">
        <v>845</v>
      </c>
      <c r="L265" s="32" t="s">
        <v>743</v>
      </c>
      <c r="M265" s="28" t="s">
        <v>322</v>
      </c>
      <c r="N265" s="20">
        <v>-0.54818196999805202</v>
      </c>
      <c r="O265" s="20">
        <v>0.40901758531094401</v>
      </c>
      <c r="P265" s="28"/>
      <c r="Q265" s="20">
        <v>-0.81497713124159898</v>
      </c>
      <c r="R265" s="20">
        <v>0.21141623595728401</v>
      </c>
      <c r="S265" s="28"/>
      <c r="T265" s="20" t="s">
        <v>26</v>
      </c>
      <c r="U265" s="20" t="s">
        <v>26</v>
      </c>
      <c r="V265" s="28"/>
      <c r="W265" s="20">
        <v>-1.46025784157229</v>
      </c>
      <c r="X265" s="20">
        <v>0.282315985521292</v>
      </c>
      <c r="AC265" s="29"/>
      <c r="AG265" s="28"/>
      <c r="AH265" s="20">
        <v>4</v>
      </c>
      <c r="AI265" s="35">
        <v>5</v>
      </c>
      <c r="AK265" s="28">
        <v>10</v>
      </c>
      <c r="AL265" s="29"/>
      <c r="AM265" s="29"/>
      <c r="AN265" s="29"/>
      <c r="AO265" s="28"/>
      <c r="AP265" s="29"/>
      <c r="AQ265" s="29"/>
      <c r="AR265" s="29"/>
      <c r="AS265" s="28"/>
    </row>
    <row r="266" spans="1:45"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712</v>
      </c>
      <c r="K266" s="32" t="s">
        <v>845</v>
      </c>
      <c r="L266" s="32" t="s">
        <v>743</v>
      </c>
      <c r="M266" s="28" t="s">
        <v>323</v>
      </c>
      <c r="N266" s="20">
        <v>-1.0516180985514399E-2</v>
      </c>
      <c r="O266" s="20">
        <v>0.414525140808992</v>
      </c>
      <c r="P266" s="28"/>
      <c r="Q266" s="20">
        <v>0.759323486149588</v>
      </c>
      <c r="R266" s="20">
        <v>0.75882499044382801</v>
      </c>
      <c r="S266" s="28"/>
      <c r="T266" s="20" t="s">
        <v>26</v>
      </c>
      <c r="U266" s="20" t="s">
        <v>26</v>
      </c>
      <c r="V266" s="28"/>
      <c r="W266" s="20">
        <v>-0.32382234888765898</v>
      </c>
      <c r="X266" s="20">
        <v>0.55980343283700396</v>
      </c>
      <c r="AC266" s="29"/>
      <c r="AG266" s="28"/>
      <c r="AH266" s="20">
        <v>4</v>
      </c>
      <c r="AI266" s="35">
        <v>5</v>
      </c>
      <c r="AK266" s="28">
        <v>10</v>
      </c>
      <c r="AL266" s="29"/>
      <c r="AM266" s="29"/>
      <c r="AN266" s="29"/>
      <c r="AO266" s="28"/>
      <c r="AP266" s="29"/>
      <c r="AQ266" s="29"/>
      <c r="AR266" s="29"/>
      <c r="AS266" s="28"/>
    </row>
    <row r="267" spans="1:45"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712</v>
      </c>
      <c r="K267" s="32" t="s">
        <v>845</v>
      </c>
      <c r="L267" s="32" t="s">
        <v>743</v>
      </c>
      <c r="M267" s="28" t="s">
        <v>324</v>
      </c>
      <c r="N267" s="20">
        <v>-5.8196435107839103E-2</v>
      </c>
      <c r="O267" s="20">
        <v>0.369723797453679</v>
      </c>
      <c r="P267" s="28"/>
      <c r="Q267" s="20">
        <v>-0.13998169391330401</v>
      </c>
      <c r="R267" s="20">
        <v>0.32168518494132498</v>
      </c>
      <c r="S267" s="28"/>
      <c r="T267" s="20" t="s">
        <v>26</v>
      </c>
      <c r="U267" s="20" t="s">
        <v>26</v>
      </c>
      <c r="V267" s="28"/>
      <c r="W267" s="20">
        <v>-0.124553100378494</v>
      </c>
      <c r="X267" s="20">
        <v>0.362249133188348</v>
      </c>
      <c r="AC267" s="29"/>
      <c r="AG267" s="28"/>
      <c r="AH267" s="20">
        <v>4</v>
      </c>
      <c r="AI267" s="35">
        <v>5</v>
      </c>
      <c r="AK267" s="28">
        <v>10</v>
      </c>
      <c r="AL267" s="29"/>
      <c r="AM267" s="29"/>
      <c r="AN267" s="29"/>
      <c r="AO267" s="28"/>
      <c r="AP267" s="29"/>
      <c r="AQ267" s="29"/>
      <c r="AR267" s="29"/>
      <c r="AS267" s="28"/>
    </row>
    <row r="268" spans="1:45"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712</v>
      </c>
      <c r="K268" s="32" t="s">
        <v>845</v>
      </c>
      <c r="L268" s="32" t="s">
        <v>743</v>
      </c>
      <c r="M268" s="28" t="s">
        <v>325</v>
      </c>
      <c r="N268" s="20">
        <v>-0.14572397860313399</v>
      </c>
      <c r="O268" s="20">
        <v>0.51138614588121301</v>
      </c>
      <c r="P268" s="28"/>
      <c r="Q268" s="20">
        <v>-0.24272465615147101</v>
      </c>
      <c r="R268" s="20">
        <v>0.54037722415983502</v>
      </c>
      <c r="S268" s="28"/>
      <c r="T268" s="20" t="s">
        <v>26</v>
      </c>
      <c r="U268" s="20" t="s">
        <v>26</v>
      </c>
      <c r="V268" s="28"/>
      <c r="W268" s="20">
        <v>0.12956097836125299</v>
      </c>
      <c r="X268" s="20">
        <v>0.76350729385419103</v>
      </c>
      <c r="AC268" s="29"/>
      <c r="AG268" s="28"/>
      <c r="AH268" s="20">
        <v>4</v>
      </c>
      <c r="AI268" s="35">
        <v>5</v>
      </c>
      <c r="AK268" s="28">
        <v>10</v>
      </c>
      <c r="AL268" s="29"/>
      <c r="AM268" s="29"/>
      <c r="AN268" s="29"/>
      <c r="AO268" s="28"/>
      <c r="AP268" s="29"/>
      <c r="AQ268" s="29"/>
      <c r="AR268" s="29"/>
      <c r="AS268" s="28"/>
    </row>
    <row r="269" spans="1:45"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712</v>
      </c>
      <c r="K269" s="32" t="s">
        <v>845</v>
      </c>
      <c r="L269" s="32" t="s">
        <v>743</v>
      </c>
      <c r="M269" s="28" t="s">
        <v>326</v>
      </c>
      <c r="N269" s="20">
        <v>2.6749999999999999E-2</v>
      </c>
      <c r="O269" s="20">
        <v>2.5000000000000001E-3</v>
      </c>
      <c r="P269" s="28"/>
      <c r="Q269" s="20">
        <v>2.6800000000000001E-2</v>
      </c>
      <c r="R269" s="20">
        <v>3.8987177379235902E-3</v>
      </c>
      <c r="S269" s="28"/>
      <c r="T269" s="20" t="s">
        <v>26</v>
      </c>
      <c r="U269" s="20" t="s">
        <v>26</v>
      </c>
      <c r="V269" s="28"/>
      <c r="W269" s="20">
        <v>3.44E-2</v>
      </c>
      <c r="X269" s="20">
        <v>1.7652195330892999E-2</v>
      </c>
      <c r="AC269" s="29"/>
      <c r="AG269" s="28"/>
      <c r="AH269" s="20">
        <v>4</v>
      </c>
      <c r="AI269" s="35">
        <v>5</v>
      </c>
      <c r="AK269" s="28">
        <v>10</v>
      </c>
      <c r="AL269" s="29"/>
      <c r="AM269" s="29"/>
      <c r="AN269" s="29"/>
      <c r="AO269" s="28"/>
      <c r="AP269" s="29"/>
      <c r="AQ269" s="29"/>
      <c r="AR269" s="29"/>
      <c r="AS269" s="28"/>
    </row>
    <row r="270" spans="1:45"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712</v>
      </c>
      <c r="K270" s="32" t="s">
        <v>845</v>
      </c>
      <c r="L270" s="32" t="s">
        <v>743</v>
      </c>
      <c r="M270" s="28" t="s">
        <v>327</v>
      </c>
      <c r="N270" s="20">
        <v>92946.928</v>
      </c>
      <c r="O270" s="20">
        <v>15749.639752721499</v>
      </c>
      <c r="P270" s="28"/>
      <c r="Q270" s="20">
        <v>86481.428599999999</v>
      </c>
      <c r="R270" s="20">
        <v>5235.4356333274</v>
      </c>
      <c r="S270" s="28"/>
      <c r="T270" s="20" t="s">
        <v>26</v>
      </c>
      <c r="U270" s="20" t="s">
        <v>26</v>
      </c>
      <c r="V270" s="28"/>
      <c r="W270" s="20">
        <v>74913.196899999995</v>
      </c>
      <c r="X270" s="20">
        <v>7786.3062625317298</v>
      </c>
      <c r="AC270" s="29"/>
      <c r="AG270" s="28"/>
      <c r="AH270" s="20">
        <v>4</v>
      </c>
      <c r="AI270" s="35">
        <v>5</v>
      </c>
      <c r="AK270" s="28">
        <v>10</v>
      </c>
      <c r="AL270" s="29"/>
      <c r="AM270" s="29"/>
      <c r="AN270" s="29"/>
      <c r="AO270" s="28"/>
      <c r="AP270" s="29"/>
      <c r="AQ270" s="29"/>
      <c r="AR270" s="29"/>
      <c r="AS270" s="28"/>
    </row>
    <row r="271" spans="1:45"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712</v>
      </c>
      <c r="K271" s="32" t="s">
        <v>845</v>
      </c>
      <c r="L271" s="32" t="s">
        <v>743</v>
      </c>
      <c r="M271" s="28" t="s">
        <v>328</v>
      </c>
      <c r="N271" s="20">
        <v>-33.172249999999998</v>
      </c>
      <c r="O271" s="20">
        <v>3.4350401623076601</v>
      </c>
      <c r="P271" s="28"/>
      <c r="Q271" s="20">
        <v>-32.308199999999999</v>
      </c>
      <c r="R271" s="20">
        <v>4.6653633513371702</v>
      </c>
      <c r="S271" s="28"/>
      <c r="T271" s="20" t="s">
        <v>26</v>
      </c>
      <c r="U271" s="20" t="s">
        <v>26</v>
      </c>
      <c r="V271" s="28"/>
      <c r="W271" s="20">
        <v>-38.812899999999999</v>
      </c>
      <c r="X271" s="20">
        <v>5.9898199277329196</v>
      </c>
      <c r="AC271" s="29"/>
      <c r="AG271" s="28"/>
      <c r="AH271" s="20">
        <v>4</v>
      </c>
      <c r="AI271" s="35">
        <v>5</v>
      </c>
      <c r="AK271" s="28">
        <v>10</v>
      </c>
      <c r="AL271" s="29"/>
      <c r="AM271" s="29"/>
      <c r="AN271" s="29"/>
      <c r="AO271" s="28"/>
      <c r="AP271" s="29"/>
      <c r="AQ271" s="29"/>
      <c r="AR271" s="29"/>
      <c r="AS271" s="28"/>
    </row>
    <row r="272" spans="1:45"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712</v>
      </c>
      <c r="K272" s="32" t="s">
        <v>845</v>
      </c>
      <c r="L272" s="32" t="s">
        <v>743</v>
      </c>
      <c r="M272" s="28" t="s">
        <v>329</v>
      </c>
      <c r="N272" s="20">
        <v>91265.431500000006</v>
      </c>
      <c r="O272" s="20">
        <v>15635.478502485401</v>
      </c>
      <c r="P272" s="28"/>
      <c r="Q272" s="20">
        <v>85101.154599999994</v>
      </c>
      <c r="R272" s="20">
        <v>5126.9975016444396</v>
      </c>
      <c r="S272" s="28"/>
      <c r="T272" s="20" t="s">
        <v>26</v>
      </c>
      <c r="U272" s="20" t="s">
        <v>26</v>
      </c>
      <c r="V272" s="28"/>
      <c r="W272" s="20">
        <v>72762.681800000006</v>
      </c>
      <c r="X272" s="20">
        <v>8026.5298720513701</v>
      </c>
      <c r="AC272" s="29"/>
      <c r="AG272" s="28"/>
      <c r="AH272" s="20">
        <v>4</v>
      </c>
      <c r="AI272" s="35">
        <v>5</v>
      </c>
      <c r="AK272" s="28">
        <v>10</v>
      </c>
      <c r="AL272" s="29"/>
      <c r="AM272" s="29"/>
      <c r="AN272" s="29"/>
      <c r="AO272" s="28"/>
      <c r="AP272" s="29"/>
      <c r="AQ272" s="29"/>
      <c r="AR272" s="29"/>
      <c r="AS272" s="28"/>
    </row>
    <row r="273" spans="1:45"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712</v>
      </c>
      <c r="K273" s="32" t="s">
        <v>845</v>
      </c>
      <c r="L273" s="32" t="s">
        <v>743</v>
      </c>
      <c r="M273" s="28" t="s">
        <v>330</v>
      </c>
      <c r="N273" s="20">
        <v>95250.437000000005</v>
      </c>
      <c r="O273" s="20">
        <v>15611.6348854317</v>
      </c>
      <c r="P273" s="28"/>
      <c r="Q273" s="20">
        <v>88932.395199999999</v>
      </c>
      <c r="R273" s="20">
        <v>5456.0298891048697</v>
      </c>
      <c r="S273" s="28"/>
      <c r="T273" s="20" t="s">
        <v>26</v>
      </c>
      <c r="U273" s="20" t="s">
        <v>26</v>
      </c>
      <c r="V273" s="28"/>
      <c r="W273" s="20">
        <v>77138.181800000006</v>
      </c>
      <c r="X273" s="20">
        <v>7532.7019771321202</v>
      </c>
      <c r="AC273" s="29"/>
      <c r="AG273" s="28"/>
      <c r="AH273" s="20">
        <v>4</v>
      </c>
      <c r="AI273" s="35">
        <v>5</v>
      </c>
      <c r="AK273" s="28">
        <v>10</v>
      </c>
      <c r="AL273" s="29"/>
      <c r="AM273" s="29"/>
      <c r="AN273" s="29"/>
      <c r="AO273" s="28"/>
      <c r="AP273" s="29"/>
      <c r="AQ273" s="29"/>
      <c r="AR273" s="29"/>
      <c r="AS273" s="28"/>
    </row>
    <row r="274" spans="1:45"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712</v>
      </c>
      <c r="K274" s="32" t="s">
        <v>845</v>
      </c>
      <c r="L274" s="32" t="s">
        <v>743</v>
      </c>
      <c r="M274" s="28" t="s">
        <v>331</v>
      </c>
      <c r="N274" s="20">
        <v>3938.6365000000001</v>
      </c>
      <c r="O274" s="20">
        <v>407.46638263338201</v>
      </c>
      <c r="P274" s="28"/>
      <c r="Q274" s="20">
        <v>3770.7359999999999</v>
      </c>
      <c r="R274" s="20">
        <v>571.00506158614701</v>
      </c>
      <c r="S274" s="28"/>
      <c r="T274" s="20" t="s">
        <v>26</v>
      </c>
      <c r="U274" s="20" t="s">
        <v>26</v>
      </c>
      <c r="V274" s="28"/>
      <c r="W274" s="20">
        <v>4327.9696999999996</v>
      </c>
      <c r="X274" s="20">
        <v>1129.83782947446</v>
      </c>
      <c r="AC274" s="29"/>
      <c r="AG274" s="28"/>
      <c r="AH274" s="20">
        <v>4</v>
      </c>
      <c r="AI274" s="35">
        <v>5</v>
      </c>
      <c r="AK274" s="28">
        <v>10</v>
      </c>
      <c r="AL274" s="29"/>
      <c r="AM274" s="29"/>
      <c r="AN274" s="29"/>
      <c r="AO274" s="28"/>
      <c r="AP274" s="29"/>
      <c r="AQ274" s="29"/>
      <c r="AR274" s="29"/>
      <c r="AS274" s="28"/>
    </row>
    <row r="275" spans="1:45"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712</v>
      </c>
      <c r="K275" s="32" t="s">
        <v>845</v>
      </c>
      <c r="L275" s="32" t="s">
        <v>743</v>
      </c>
      <c r="M275" s="28" t="s">
        <v>332</v>
      </c>
      <c r="N275" s="20">
        <v>0.19400000000000001</v>
      </c>
      <c r="O275" s="20">
        <v>1.6268579122549899E-2</v>
      </c>
      <c r="P275" s="28"/>
      <c r="Q275" s="20">
        <v>0.189</v>
      </c>
      <c r="R275" s="20">
        <v>1.5116216457831001E-2</v>
      </c>
      <c r="S275" s="28"/>
      <c r="T275" s="20" t="s">
        <v>26</v>
      </c>
      <c r="U275" s="20" t="s">
        <v>26</v>
      </c>
      <c r="V275" s="28"/>
      <c r="W275" s="20">
        <v>0.21199999999999999</v>
      </c>
      <c r="X275" s="20">
        <v>2.58843582110895E-2</v>
      </c>
      <c r="AC275" s="29"/>
      <c r="AG275" s="28"/>
      <c r="AH275" s="20">
        <v>4</v>
      </c>
      <c r="AI275" s="35">
        <v>5</v>
      </c>
      <c r="AK275" s="28">
        <v>10</v>
      </c>
      <c r="AL275" s="29"/>
      <c r="AM275" s="29"/>
      <c r="AN275" s="29"/>
      <c r="AO275" s="28"/>
      <c r="AP275" s="29"/>
      <c r="AQ275" s="29"/>
      <c r="AR275" s="29"/>
      <c r="AS275" s="28"/>
    </row>
    <row r="276" spans="1:45"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712</v>
      </c>
      <c r="K276" s="32" t="s">
        <v>845</v>
      </c>
      <c r="L276" s="32" t="s">
        <v>743</v>
      </c>
      <c r="M276" s="28" t="s">
        <v>333</v>
      </c>
      <c r="N276" s="20">
        <v>80321.313250000007</v>
      </c>
      <c r="O276" s="20">
        <v>13264.16013251</v>
      </c>
      <c r="P276" s="28"/>
      <c r="Q276" s="20">
        <v>76316.724600000001</v>
      </c>
      <c r="R276" s="20">
        <v>3882.0213419389302</v>
      </c>
      <c r="S276" s="28"/>
      <c r="T276" s="20" t="s">
        <v>26</v>
      </c>
      <c r="U276" s="20" t="s">
        <v>26</v>
      </c>
      <c r="V276" s="28"/>
      <c r="W276" s="20">
        <v>66018.227299999999</v>
      </c>
      <c r="X276" s="20">
        <v>6019.6800990090796</v>
      </c>
      <c r="AC276" s="29"/>
      <c r="AG276" s="28"/>
      <c r="AH276" s="20">
        <v>4</v>
      </c>
      <c r="AI276" s="35">
        <v>5</v>
      </c>
      <c r="AK276" s="28">
        <v>10</v>
      </c>
      <c r="AL276" s="29"/>
      <c r="AM276" s="29"/>
      <c r="AN276" s="29"/>
      <c r="AO276" s="28"/>
      <c r="AP276" s="29"/>
      <c r="AQ276" s="29"/>
      <c r="AR276" s="29"/>
      <c r="AS276" s="28"/>
    </row>
    <row r="277" spans="1:45"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712</v>
      </c>
      <c r="K277" s="32" t="s">
        <v>845</v>
      </c>
      <c r="L277" s="32" t="s">
        <v>743</v>
      </c>
      <c r="M277" s="28" t="s">
        <v>334</v>
      </c>
      <c r="N277" s="20">
        <v>-32.686</v>
      </c>
      <c r="O277" s="20">
        <v>2.4343931481993599</v>
      </c>
      <c r="P277" s="28"/>
      <c r="Q277" s="20">
        <v>-30.026199999999999</v>
      </c>
      <c r="R277" s="20">
        <v>4.51570218238537</v>
      </c>
      <c r="S277" s="28"/>
      <c r="T277" s="20" t="s">
        <v>26</v>
      </c>
      <c r="U277" s="20" t="s">
        <v>26</v>
      </c>
      <c r="V277" s="28"/>
      <c r="W277" s="20">
        <v>-35.7288</v>
      </c>
      <c r="X277" s="20">
        <v>8.2894965508567804</v>
      </c>
      <c r="AC277" s="29"/>
      <c r="AG277" s="28"/>
      <c r="AH277" s="20">
        <v>4</v>
      </c>
      <c r="AI277" s="35">
        <v>5</v>
      </c>
      <c r="AK277" s="28">
        <v>10</v>
      </c>
      <c r="AL277" s="29"/>
      <c r="AM277" s="29"/>
      <c r="AN277" s="29"/>
      <c r="AO277" s="28"/>
      <c r="AP277" s="29"/>
      <c r="AQ277" s="29"/>
      <c r="AR277" s="29"/>
      <c r="AS277" s="28"/>
    </row>
    <row r="278" spans="1:45"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712</v>
      </c>
      <c r="K278" s="32" t="s">
        <v>845</v>
      </c>
      <c r="L278" s="32" t="s">
        <v>743</v>
      </c>
      <c r="M278" s="28" t="s">
        <v>335</v>
      </c>
      <c r="N278" s="20">
        <v>78858.054749999996</v>
      </c>
      <c r="O278" s="20">
        <v>13220.5889300611</v>
      </c>
      <c r="P278" s="28"/>
      <c r="Q278" s="20">
        <v>74963.275399999999</v>
      </c>
      <c r="R278" s="20">
        <v>4014.2011730909599</v>
      </c>
      <c r="S278" s="28"/>
      <c r="T278" s="20" t="s">
        <v>26</v>
      </c>
      <c r="U278" s="20" t="s">
        <v>26</v>
      </c>
      <c r="V278" s="28"/>
      <c r="W278" s="20">
        <v>64436.272700000001</v>
      </c>
      <c r="X278" s="20">
        <v>5953.7214161177699</v>
      </c>
      <c r="AC278" s="29"/>
      <c r="AG278" s="28"/>
      <c r="AH278" s="20">
        <v>4</v>
      </c>
      <c r="AI278" s="35">
        <v>5</v>
      </c>
      <c r="AK278" s="28">
        <v>10</v>
      </c>
      <c r="AL278" s="29"/>
      <c r="AM278" s="29"/>
      <c r="AN278" s="29"/>
      <c r="AO278" s="28"/>
      <c r="AP278" s="29"/>
      <c r="AQ278" s="29"/>
      <c r="AR278" s="29"/>
      <c r="AS278" s="28"/>
    </row>
    <row r="279" spans="1:45"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712</v>
      </c>
      <c r="K279" s="32" t="s">
        <v>845</v>
      </c>
      <c r="L279" s="32" t="s">
        <v>743</v>
      </c>
      <c r="M279" s="28" t="s">
        <v>336</v>
      </c>
      <c r="N279" s="20">
        <v>83015.564249999996</v>
      </c>
      <c r="O279" s="20">
        <v>13098.4743971997</v>
      </c>
      <c r="P279" s="28"/>
      <c r="Q279" s="20">
        <v>79279.494999999995</v>
      </c>
      <c r="R279" s="20">
        <v>3972.5831488870099</v>
      </c>
      <c r="S279" s="28"/>
      <c r="T279" s="20" t="s">
        <v>26</v>
      </c>
      <c r="U279" s="20" t="s">
        <v>26</v>
      </c>
      <c r="V279" s="28"/>
      <c r="W279" s="20">
        <v>68731.545499999993</v>
      </c>
      <c r="X279" s="20">
        <v>5833.3199356903297</v>
      </c>
      <c r="AC279" s="29"/>
      <c r="AG279" s="28"/>
      <c r="AH279" s="20">
        <v>4</v>
      </c>
      <c r="AI279" s="35">
        <v>5</v>
      </c>
      <c r="AK279" s="28">
        <v>10</v>
      </c>
      <c r="AL279" s="29"/>
      <c r="AM279" s="29"/>
      <c r="AN279" s="29"/>
      <c r="AO279" s="28"/>
      <c r="AP279" s="29"/>
      <c r="AQ279" s="29"/>
      <c r="AR279" s="29"/>
      <c r="AS279" s="28"/>
    </row>
    <row r="280" spans="1:45"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712</v>
      </c>
      <c r="K280" s="32" t="s">
        <v>845</v>
      </c>
      <c r="L280" s="32" t="s">
        <v>743</v>
      </c>
      <c r="M280" s="28" t="s">
        <v>337</v>
      </c>
      <c r="N280" s="20">
        <v>4104.4317499999997</v>
      </c>
      <c r="O280" s="20">
        <v>319.23200895417199</v>
      </c>
      <c r="P280" s="28"/>
      <c r="Q280" s="20">
        <v>4266.2626</v>
      </c>
      <c r="R280" s="20">
        <v>160.583706250977</v>
      </c>
      <c r="S280" s="28"/>
      <c r="T280" s="20" t="s">
        <v>26</v>
      </c>
      <c r="U280" s="20" t="s">
        <v>26</v>
      </c>
      <c r="V280" s="28"/>
      <c r="W280" s="20">
        <v>4239.1514999999999</v>
      </c>
      <c r="X280" s="20">
        <v>376.57802087696399</v>
      </c>
      <c r="AC280" s="29"/>
      <c r="AG280" s="28"/>
      <c r="AH280" s="20">
        <v>4</v>
      </c>
      <c r="AI280" s="35">
        <v>5</v>
      </c>
      <c r="AK280" s="28">
        <v>10</v>
      </c>
      <c r="AL280" s="29"/>
      <c r="AM280" s="29"/>
      <c r="AN280" s="29"/>
      <c r="AO280" s="28"/>
      <c r="AP280" s="29"/>
      <c r="AQ280" s="29"/>
      <c r="AR280" s="29"/>
      <c r="AS280" s="28"/>
    </row>
    <row r="281" spans="1:45"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712</v>
      </c>
      <c r="K281" s="32" t="s">
        <v>845</v>
      </c>
      <c r="L281" s="32" t="s">
        <v>743</v>
      </c>
      <c r="M281" s="28" t="s">
        <v>338</v>
      </c>
      <c r="N281" s="20">
        <v>0.19575000000000001</v>
      </c>
      <c r="O281" s="20">
        <v>1.2737739202857E-2</v>
      </c>
      <c r="P281" s="28"/>
      <c r="Q281" s="20">
        <v>0.19919999999999999</v>
      </c>
      <c r="R281" s="20">
        <v>3.2710854467592298E-3</v>
      </c>
      <c r="S281" s="28"/>
      <c r="T281" s="20" t="s">
        <v>26</v>
      </c>
      <c r="U281" s="20" t="s">
        <v>26</v>
      </c>
      <c r="V281" s="28"/>
      <c r="W281" s="20">
        <v>0.2177</v>
      </c>
      <c r="X281" s="20">
        <v>2.1822770982011699E-2</v>
      </c>
      <c r="AC281" s="29"/>
      <c r="AG281" s="28"/>
      <c r="AH281" s="20">
        <v>4</v>
      </c>
      <c r="AI281" s="35">
        <v>5</v>
      </c>
      <c r="AK281" s="28">
        <v>10</v>
      </c>
      <c r="AL281" s="29"/>
      <c r="AM281" s="29"/>
      <c r="AN281" s="29"/>
      <c r="AO281" s="28"/>
      <c r="AP281" s="29"/>
      <c r="AQ281" s="29"/>
      <c r="AR281" s="29"/>
      <c r="AS281" s="28"/>
    </row>
    <row r="282" spans="1:45"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712</v>
      </c>
      <c r="K282" s="32" t="s">
        <v>845</v>
      </c>
      <c r="L282" s="32" t="s">
        <v>743</v>
      </c>
      <c r="M282" s="28" t="s">
        <v>339</v>
      </c>
      <c r="N282" s="20">
        <v>85783.707999999999</v>
      </c>
      <c r="O282" s="20">
        <v>13616.0068269972</v>
      </c>
      <c r="P282" s="28"/>
      <c r="Q282" s="20">
        <v>80867.359599999996</v>
      </c>
      <c r="R282" s="20">
        <v>5707.2122076136902</v>
      </c>
      <c r="S282" s="28"/>
      <c r="T282" s="20" t="s">
        <v>26</v>
      </c>
      <c r="U282" s="20" t="s">
        <v>26</v>
      </c>
      <c r="V282" s="28"/>
      <c r="W282" s="20">
        <v>65722.393899999995</v>
      </c>
      <c r="X282" s="20">
        <v>5496.8625710665901</v>
      </c>
      <c r="AC282" s="29"/>
      <c r="AG282" s="28"/>
      <c r="AH282" s="20">
        <v>4</v>
      </c>
      <c r="AI282" s="35">
        <v>5</v>
      </c>
      <c r="AK282" s="28">
        <v>10</v>
      </c>
      <c r="AL282" s="29"/>
      <c r="AM282" s="29"/>
      <c r="AN282" s="29"/>
      <c r="AO282" s="28"/>
      <c r="AP282" s="29"/>
      <c r="AQ282" s="29"/>
      <c r="AR282" s="29"/>
      <c r="AS282" s="28"/>
    </row>
    <row r="283" spans="1:45"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712</v>
      </c>
      <c r="K283" s="32" t="s">
        <v>845</v>
      </c>
      <c r="L283" s="32" t="s">
        <v>743</v>
      </c>
      <c r="M283" s="28" t="s">
        <v>340</v>
      </c>
      <c r="N283" s="20">
        <v>-24.429749999999999</v>
      </c>
      <c r="O283" s="20">
        <v>3.5262346655698602</v>
      </c>
      <c r="P283" s="28"/>
      <c r="Q283" s="20">
        <v>-23.873200000000001</v>
      </c>
      <c r="R283" s="20">
        <v>4.8214764543654098</v>
      </c>
      <c r="S283" s="28"/>
      <c r="T283" s="20" t="s">
        <v>26</v>
      </c>
      <c r="U283" s="20" t="s">
        <v>26</v>
      </c>
      <c r="V283" s="28"/>
      <c r="W283" s="20">
        <v>-29.451899999999998</v>
      </c>
      <c r="X283" s="20">
        <v>6.8590248164978496</v>
      </c>
      <c r="AC283" s="29"/>
      <c r="AG283" s="28"/>
      <c r="AH283" s="20">
        <v>4</v>
      </c>
      <c r="AI283" s="35">
        <v>5</v>
      </c>
      <c r="AK283" s="28">
        <v>10</v>
      </c>
      <c r="AL283" s="29"/>
      <c r="AM283" s="29"/>
      <c r="AN283" s="29"/>
      <c r="AO283" s="28"/>
      <c r="AP283" s="29"/>
      <c r="AQ283" s="29"/>
      <c r="AR283" s="29"/>
      <c r="AS283" s="28"/>
    </row>
    <row r="284" spans="1:45"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712</v>
      </c>
      <c r="K284" s="32" t="s">
        <v>845</v>
      </c>
      <c r="L284" s="32" t="s">
        <v>743</v>
      </c>
      <c r="M284" s="28" t="s">
        <v>341</v>
      </c>
      <c r="N284" s="20">
        <v>84079.941250000003</v>
      </c>
      <c r="O284" s="20">
        <v>13437.847931808399</v>
      </c>
      <c r="P284" s="28"/>
      <c r="Q284" s="20">
        <v>79064.906199999998</v>
      </c>
      <c r="R284" s="20">
        <v>5758.6121463866803</v>
      </c>
      <c r="S284" s="28"/>
      <c r="T284" s="20" t="s">
        <v>26</v>
      </c>
      <c r="U284" s="20" t="s">
        <v>26</v>
      </c>
      <c r="V284" s="28"/>
      <c r="W284" s="20">
        <v>64018.166700000002</v>
      </c>
      <c r="X284" s="20">
        <v>5500.6339410085602</v>
      </c>
      <c r="AC284" s="29"/>
      <c r="AG284" s="28"/>
      <c r="AH284" s="20">
        <v>4</v>
      </c>
      <c r="AI284" s="35">
        <v>5</v>
      </c>
      <c r="AK284" s="28">
        <v>10</v>
      </c>
      <c r="AL284" s="29"/>
      <c r="AM284" s="29"/>
      <c r="AN284" s="29"/>
      <c r="AO284" s="28"/>
      <c r="AP284" s="29"/>
      <c r="AQ284" s="29"/>
      <c r="AR284" s="29"/>
      <c r="AS284" s="28"/>
    </row>
    <row r="285" spans="1:45"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712</v>
      </c>
      <c r="K285" s="32" t="s">
        <v>845</v>
      </c>
      <c r="L285" s="32" t="s">
        <v>743</v>
      </c>
      <c r="M285" s="28" t="s">
        <v>342</v>
      </c>
      <c r="N285" s="20">
        <v>88618.948000000004</v>
      </c>
      <c r="O285" s="20">
        <v>13627.6886529312</v>
      </c>
      <c r="P285" s="28"/>
      <c r="Q285" s="20">
        <v>83648.008799999996</v>
      </c>
      <c r="R285" s="20">
        <v>5894.4675948015201</v>
      </c>
      <c r="S285" s="28"/>
      <c r="T285" s="20" t="s">
        <v>26</v>
      </c>
      <c r="U285" s="20" t="s">
        <v>26</v>
      </c>
      <c r="V285" s="28"/>
      <c r="W285" s="20">
        <v>68351.439400000003</v>
      </c>
      <c r="X285" s="20">
        <v>5563.6384045022596</v>
      </c>
      <c r="AC285" s="29"/>
      <c r="AG285" s="28"/>
      <c r="AH285" s="20">
        <v>4</v>
      </c>
      <c r="AI285" s="35">
        <v>5</v>
      </c>
      <c r="AK285" s="28">
        <v>10</v>
      </c>
      <c r="AL285" s="29"/>
      <c r="AM285" s="29"/>
      <c r="AN285" s="29"/>
      <c r="AO285" s="28"/>
      <c r="AP285" s="29"/>
      <c r="AQ285" s="29"/>
      <c r="AR285" s="29"/>
      <c r="AS285" s="28"/>
    </row>
    <row r="286" spans="1:45"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712</v>
      </c>
      <c r="K286" s="32" t="s">
        <v>845</v>
      </c>
      <c r="L286" s="32" t="s">
        <v>743</v>
      </c>
      <c r="M286" s="28" t="s">
        <v>343</v>
      </c>
      <c r="N286" s="20">
        <v>4503.1745000000001</v>
      </c>
      <c r="O286" s="20">
        <v>390.75714063554398</v>
      </c>
      <c r="P286" s="28"/>
      <c r="Q286" s="20">
        <v>4530.2885999999999</v>
      </c>
      <c r="R286" s="20">
        <v>282.04219004485799</v>
      </c>
      <c r="S286" s="28"/>
      <c r="T286" s="20" t="s">
        <v>26</v>
      </c>
      <c r="U286" s="20" t="s">
        <v>26</v>
      </c>
      <c r="V286" s="28"/>
      <c r="W286" s="20">
        <v>4283.8029999999999</v>
      </c>
      <c r="X286" s="20">
        <v>426.149907138061</v>
      </c>
      <c r="AC286" s="29"/>
      <c r="AG286" s="28"/>
      <c r="AH286" s="20">
        <v>4</v>
      </c>
      <c r="AI286" s="35">
        <v>5</v>
      </c>
      <c r="AK286" s="28">
        <v>10</v>
      </c>
      <c r="AL286" s="29"/>
      <c r="AM286" s="29"/>
      <c r="AN286" s="29"/>
      <c r="AO286" s="28"/>
      <c r="AP286" s="29"/>
      <c r="AQ286" s="29"/>
      <c r="AR286" s="29"/>
      <c r="AS286" s="28"/>
    </row>
    <row r="287" spans="1:45"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712</v>
      </c>
      <c r="K287" s="32" t="s">
        <v>845</v>
      </c>
      <c r="L287" s="32" t="s">
        <v>743</v>
      </c>
      <c r="M287" s="28" t="s">
        <v>344</v>
      </c>
      <c r="N287" s="20">
        <v>0.20275000000000001</v>
      </c>
      <c r="O287" s="20">
        <v>9.2870878105033496E-3</v>
      </c>
      <c r="P287" s="28"/>
      <c r="Q287" s="20">
        <v>0.2036</v>
      </c>
      <c r="R287" s="20">
        <v>9.4498677239419505E-3</v>
      </c>
      <c r="S287" s="28"/>
      <c r="T287" s="20" t="s">
        <v>26</v>
      </c>
      <c r="U287" s="20" t="s">
        <v>26</v>
      </c>
      <c r="V287" s="28"/>
      <c r="W287" s="20">
        <v>0.20300000000000001</v>
      </c>
      <c r="X287" s="20">
        <v>1.8505254509042699E-2</v>
      </c>
      <c r="AC287" s="29"/>
      <c r="AG287" s="28"/>
      <c r="AH287" s="20">
        <v>4</v>
      </c>
      <c r="AI287" s="35">
        <v>5</v>
      </c>
      <c r="AK287" s="28">
        <v>10</v>
      </c>
      <c r="AL287" s="29"/>
      <c r="AM287" s="29"/>
      <c r="AN287" s="29"/>
      <c r="AO287" s="28"/>
      <c r="AP287" s="29"/>
      <c r="AQ287" s="29"/>
      <c r="AR287" s="29"/>
      <c r="AS287" s="28"/>
    </row>
    <row r="288" spans="1:45"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712</v>
      </c>
      <c r="K288" s="32" t="s">
        <v>845</v>
      </c>
      <c r="L288" s="32" t="s">
        <v>743</v>
      </c>
      <c r="M288" s="28" t="s">
        <v>345</v>
      </c>
      <c r="N288" s="20">
        <v>86744.433749999997</v>
      </c>
      <c r="O288" s="20">
        <v>13629.454178041</v>
      </c>
      <c r="P288" s="28"/>
      <c r="Q288" s="20">
        <v>80625.396800000002</v>
      </c>
      <c r="R288" s="20">
        <v>5025.95330911154</v>
      </c>
      <c r="S288" s="28"/>
      <c r="T288" s="20" t="s">
        <v>26</v>
      </c>
      <c r="U288" s="20" t="s">
        <v>26</v>
      </c>
      <c r="V288" s="28"/>
      <c r="W288" s="20">
        <v>66385.712199999994</v>
      </c>
      <c r="X288" s="20">
        <v>5290.03262365099</v>
      </c>
      <c r="AC288" s="29"/>
      <c r="AG288" s="28"/>
      <c r="AH288" s="20">
        <v>4</v>
      </c>
      <c r="AI288" s="35">
        <v>5</v>
      </c>
      <c r="AK288" s="28">
        <v>10</v>
      </c>
      <c r="AL288" s="29"/>
      <c r="AM288" s="29"/>
      <c r="AN288" s="29"/>
      <c r="AO288" s="28"/>
      <c r="AP288" s="29"/>
      <c r="AQ288" s="29"/>
      <c r="AR288" s="29"/>
      <c r="AS288" s="28"/>
    </row>
    <row r="289" spans="1:45"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712</v>
      </c>
      <c r="K289" s="32" t="s">
        <v>845</v>
      </c>
      <c r="L289" s="32" t="s">
        <v>743</v>
      </c>
      <c r="M289" s="28" t="s">
        <v>346</v>
      </c>
      <c r="N289" s="20">
        <v>-18.419499999999999</v>
      </c>
      <c r="O289" s="20">
        <v>3.2380558467492002</v>
      </c>
      <c r="P289" s="28"/>
      <c r="Q289" s="20">
        <v>-16.773199999999999</v>
      </c>
      <c r="R289" s="20">
        <v>4.3771873046512502</v>
      </c>
      <c r="S289" s="28"/>
      <c r="T289" s="20" t="s">
        <v>26</v>
      </c>
      <c r="U289" s="20" t="s">
        <v>26</v>
      </c>
      <c r="V289" s="28"/>
      <c r="W289" s="20">
        <v>-23.158200000000001</v>
      </c>
      <c r="X289" s="20">
        <v>6.1352800859727097</v>
      </c>
      <c r="AC289" s="29"/>
      <c r="AG289" s="28"/>
      <c r="AH289" s="20">
        <v>4</v>
      </c>
      <c r="AI289" s="35">
        <v>5</v>
      </c>
      <c r="AK289" s="28">
        <v>10</v>
      </c>
      <c r="AL289" s="29"/>
      <c r="AM289" s="29"/>
      <c r="AN289" s="29"/>
      <c r="AO289" s="28"/>
      <c r="AP289" s="29"/>
      <c r="AQ289" s="29"/>
      <c r="AR289" s="29"/>
      <c r="AS289" s="28"/>
    </row>
    <row r="290" spans="1:45"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712</v>
      </c>
      <c r="K290" s="32" t="s">
        <v>845</v>
      </c>
      <c r="L290" s="32" t="s">
        <v>743</v>
      </c>
      <c r="M290" s="28" t="s">
        <v>347</v>
      </c>
      <c r="N290" s="20">
        <v>84959.109500000006</v>
      </c>
      <c r="O290" s="20">
        <v>13504.3981074698</v>
      </c>
      <c r="P290" s="28"/>
      <c r="Q290" s="20">
        <v>79065.743000000002</v>
      </c>
      <c r="R290" s="20">
        <v>5016.1123507099601</v>
      </c>
      <c r="S290" s="28"/>
      <c r="T290" s="20" t="s">
        <v>26</v>
      </c>
      <c r="U290" s="20" t="s">
        <v>26</v>
      </c>
      <c r="V290" s="28"/>
      <c r="W290" s="20">
        <v>64919.696900000003</v>
      </c>
      <c r="X290" s="20">
        <v>5355.5238651162499</v>
      </c>
      <c r="AC290" s="29"/>
      <c r="AG290" s="28"/>
      <c r="AH290" s="20">
        <v>4</v>
      </c>
      <c r="AI290" s="35">
        <v>5</v>
      </c>
      <c r="AK290" s="28">
        <v>10</v>
      </c>
      <c r="AL290" s="29"/>
      <c r="AM290" s="29"/>
      <c r="AN290" s="29"/>
      <c r="AO290" s="28"/>
      <c r="AP290" s="29"/>
      <c r="AQ290" s="29"/>
      <c r="AR290" s="29"/>
      <c r="AS290" s="28"/>
    </row>
    <row r="291" spans="1:45"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712</v>
      </c>
      <c r="K291" s="32" t="s">
        <v>845</v>
      </c>
      <c r="L291" s="32" t="s">
        <v>743</v>
      </c>
      <c r="M291" s="28" t="s">
        <v>348</v>
      </c>
      <c r="N291" s="20">
        <v>89437.192500000005</v>
      </c>
      <c r="O291" s="20">
        <v>13622.5958524216</v>
      </c>
      <c r="P291" s="28"/>
      <c r="Q291" s="20">
        <v>83594.949399999998</v>
      </c>
      <c r="R291" s="20">
        <v>5076.7807416933401</v>
      </c>
      <c r="S291" s="28"/>
      <c r="T291" s="20" t="s">
        <v>26</v>
      </c>
      <c r="U291" s="20" t="s">
        <v>26</v>
      </c>
      <c r="V291" s="28"/>
      <c r="W291" s="20">
        <v>68886.515100000004</v>
      </c>
      <c r="X291" s="20">
        <v>5319.5671675296298</v>
      </c>
      <c r="AC291" s="29"/>
      <c r="AG291" s="28"/>
      <c r="AH291" s="20">
        <v>4</v>
      </c>
      <c r="AI291" s="35">
        <v>5</v>
      </c>
      <c r="AK291" s="28">
        <v>10</v>
      </c>
      <c r="AL291" s="29"/>
      <c r="AM291" s="29"/>
      <c r="AN291" s="29"/>
      <c r="AO291" s="28"/>
      <c r="AP291" s="29"/>
      <c r="AQ291" s="29"/>
      <c r="AR291" s="29"/>
      <c r="AS291" s="28"/>
    </row>
    <row r="292" spans="1:45"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712</v>
      </c>
      <c r="K292" s="32" t="s">
        <v>845</v>
      </c>
      <c r="L292" s="32" t="s">
        <v>743</v>
      </c>
      <c r="M292" s="28" t="s">
        <v>349</v>
      </c>
      <c r="N292" s="20">
        <v>4434.5437499999998</v>
      </c>
      <c r="O292" s="20">
        <v>323.80481495326302</v>
      </c>
      <c r="P292" s="28"/>
      <c r="Q292" s="20">
        <v>4497.085</v>
      </c>
      <c r="R292" s="20">
        <v>312.94907877400698</v>
      </c>
      <c r="S292" s="28"/>
      <c r="T292" s="20" t="s">
        <v>26</v>
      </c>
      <c r="U292" s="20" t="s">
        <v>26</v>
      </c>
      <c r="V292" s="28"/>
      <c r="W292" s="20">
        <v>3952.0907999999999</v>
      </c>
      <c r="X292" s="20">
        <v>142.09812669873199</v>
      </c>
      <c r="AC292" s="29"/>
      <c r="AG292" s="28"/>
      <c r="AH292" s="20">
        <v>4</v>
      </c>
      <c r="AI292" s="35">
        <v>5</v>
      </c>
      <c r="AK292" s="28">
        <v>10</v>
      </c>
      <c r="AL292" s="29"/>
      <c r="AM292" s="29"/>
      <c r="AN292" s="29"/>
      <c r="AO292" s="28"/>
      <c r="AP292" s="29"/>
      <c r="AQ292" s="29"/>
      <c r="AR292" s="29"/>
      <c r="AS292" s="28"/>
    </row>
    <row r="293" spans="1:45"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712</v>
      </c>
      <c r="K293" s="32" t="s">
        <v>845</v>
      </c>
      <c r="L293" s="32" t="s">
        <v>743</v>
      </c>
      <c r="M293" s="28" t="s">
        <v>350</v>
      </c>
      <c r="N293" s="20">
        <v>0.19900000000000001</v>
      </c>
      <c r="O293" s="20">
        <v>1.15181016954473E-2</v>
      </c>
      <c r="P293" s="28"/>
      <c r="Q293" s="20">
        <v>0.20039999999999999</v>
      </c>
      <c r="R293" s="20">
        <v>6.9498201415576196E-3</v>
      </c>
      <c r="S293" s="28"/>
      <c r="T293" s="20" t="s">
        <v>26</v>
      </c>
      <c r="U293" s="20" t="s">
        <v>26</v>
      </c>
      <c r="V293" s="28"/>
      <c r="W293" s="20">
        <v>0.19040000000000001</v>
      </c>
      <c r="X293" s="20">
        <v>1.12269516986778E-2</v>
      </c>
      <c r="AC293" s="29"/>
      <c r="AG293" s="28"/>
      <c r="AH293" s="20">
        <v>4</v>
      </c>
      <c r="AI293" s="35">
        <v>5</v>
      </c>
      <c r="AK293" s="28">
        <v>10</v>
      </c>
      <c r="AL293" s="29"/>
      <c r="AM293" s="29"/>
      <c r="AN293" s="29"/>
      <c r="AO293" s="28"/>
      <c r="AP293" s="29"/>
      <c r="AQ293" s="29"/>
      <c r="AR293" s="29"/>
      <c r="AS293" s="28"/>
    </row>
    <row r="294" spans="1:45"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712</v>
      </c>
      <c r="K294" s="32" t="s">
        <v>845</v>
      </c>
      <c r="L294" s="32" t="s">
        <v>743</v>
      </c>
      <c r="M294" s="28" t="s">
        <v>351</v>
      </c>
      <c r="N294" s="20">
        <v>0.63836114312620895</v>
      </c>
      <c r="O294" s="20">
        <v>1.1927643730498401</v>
      </c>
      <c r="P294" s="28"/>
      <c r="Q294" s="20">
        <v>0.254145398832747</v>
      </c>
      <c r="R294" s="20">
        <v>0.43710523481220198</v>
      </c>
      <c r="S294" s="28"/>
      <c r="T294" s="20" t="s">
        <v>26</v>
      </c>
      <c r="U294" s="20" t="s">
        <v>26</v>
      </c>
      <c r="V294" s="28"/>
      <c r="W294" s="20">
        <v>-1.0502382041812599</v>
      </c>
      <c r="X294" s="20">
        <v>0.56460648798737001</v>
      </c>
      <c r="AC294" s="29"/>
      <c r="AG294" s="28"/>
      <c r="AH294" s="20">
        <v>4</v>
      </c>
      <c r="AI294" s="35">
        <v>5</v>
      </c>
      <c r="AK294" s="28">
        <v>10</v>
      </c>
      <c r="AL294" s="29"/>
      <c r="AM294" s="29"/>
      <c r="AN294" s="29"/>
      <c r="AO294" s="28"/>
      <c r="AP294" s="29"/>
      <c r="AQ294" s="29"/>
      <c r="AR294" s="29"/>
      <c r="AS294" s="28"/>
    </row>
    <row r="295" spans="1:45"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712</v>
      </c>
      <c r="K295" s="32" t="s">
        <v>845</v>
      </c>
      <c r="L295" s="32" t="s">
        <v>743</v>
      </c>
      <c r="M295" s="28" t="s">
        <v>352</v>
      </c>
      <c r="N295" s="20">
        <v>2.08869485972538</v>
      </c>
      <c r="O295" s="20">
        <v>1.11363147737084</v>
      </c>
      <c r="P295" s="28"/>
      <c r="Q295" s="20">
        <v>1.5887848165308001</v>
      </c>
      <c r="R295" s="20">
        <v>0.39693991182955002</v>
      </c>
      <c r="S295" s="28"/>
      <c r="T295" s="20" t="s">
        <v>26</v>
      </c>
      <c r="U295" s="20" t="s">
        <v>26</v>
      </c>
      <c r="V295" s="28"/>
      <c r="W295" s="20">
        <v>0.83896341653529605</v>
      </c>
      <c r="X295" s="20">
        <v>0.67395409365459302</v>
      </c>
      <c r="AC295" s="29"/>
      <c r="AG295" s="28"/>
      <c r="AH295" s="20">
        <v>4</v>
      </c>
      <c r="AI295" s="35">
        <v>5</v>
      </c>
      <c r="AK295" s="28">
        <v>10</v>
      </c>
      <c r="AL295" s="29"/>
      <c r="AM295" s="29"/>
      <c r="AN295" s="29"/>
      <c r="AO295" s="28"/>
      <c r="AP295" s="29"/>
      <c r="AQ295" s="29"/>
      <c r="AR295" s="29"/>
      <c r="AS295" s="28"/>
    </row>
    <row r="296" spans="1:45"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712</v>
      </c>
      <c r="K296" s="32" t="s">
        <v>845</v>
      </c>
      <c r="L296" s="32" t="s">
        <v>743</v>
      </c>
      <c r="M296" s="28" t="s">
        <v>353</v>
      </c>
      <c r="N296" s="20">
        <v>1.2620088220493E-2</v>
      </c>
      <c r="O296" s="20">
        <v>0.54166318686006198</v>
      </c>
      <c r="P296" s="28"/>
      <c r="Q296" s="20">
        <v>0.28011156223144901</v>
      </c>
      <c r="R296" s="20">
        <v>0.78251805991645595</v>
      </c>
      <c r="S296" s="28"/>
      <c r="T296" s="20" t="s">
        <v>26</v>
      </c>
      <c r="U296" s="20" t="s">
        <v>26</v>
      </c>
      <c r="V296" s="28"/>
      <c r="W296" s="20">
        <v>-0.79224321606288395</v>
      </c>
      <c r="X296" s="20">
        <v>1.14457748101968</v>
      </c>
      <c r="AC296" s="29"/>
      <c r="AG296" s="28"/>
      <c r="AH296" s="20">
        <v>4</v>
      </c>
      <c r="AI296" s="35">
        <v>5</v>
      </c>
      <c r="AK296" s="28">
        <v>10</v>
      </c>
      <c r="AL296" s="29"/>
      <c r="AM296" s="29"/>
      <c r="AN296" s="29"/>
      <c r="AO296" s="28"/>
      <c r="AP296" s="29"/>
      <c r="AQ296" s="29"/>
      <c r="AR296" s="29"/>
      <c r="AS296" s="28"/>
    </row>
    <row r="297" spans="1:45"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712</v>
      </c>
      <c r="K297" s="32" t="s">
        <v>845</v>
      </c>
      <c r="L297" s="32" t="s">
        <v>743</v>
      </c>
      <c r="M297" s="28" t="s">
        <v>354</v>
      </c>
      <c r="N297" s="20">
        <v>7.0605049430983696E-2</v>
      </c>
      <c r="O297" s="20">
        <v>0.45094194003657601</v>
      </c>
      <c r="P297" s="28"/>
      <c r="Q297" s="20">
        <v>0.113727520234794</v>
      </c>
      <c r="R297" s="20">
        <v>0.39312519714066302</v>
      </c>
      <c r="S297" s="28"/>
      <c r="T297" s="20" t="s">
        <v>26</v>
      </c>
      <c r="U297" s="20" t="s">
        <v>26</v>
      </c>
      <c r="V297" s="28"/>
      <c r="W297" s="20">
        <v>-5.9719158474685598E-2</v>
      </c>
      <c r="X297" s="20">
        <v>0.667425803468921</v>
      </c>
      <c r="AC297" s="29"/>
      <c r="AG297" s="28"/>
      <c r="AH297" s="20">
        <v>4</v>
      </c>
      <c r="AI297" s="35">
        <v>5</v>
      </c>
      <c r="AK297" s="28">
        <v>10</v>
      </c>
      <c r="AL297" s="29"/>
      <c r="AM297" s="29"/>
      <c r="AN297" s="29"/>
      <c r="AO297" s="28"/>
      <c r="AP297" s="29"/>
      <c r="AQ297" s="29"/>
      <c r="AR297" s="29"/>
      <c r="AS297" s="28"/>
    </row>
    <row r="298" spans="1:45"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712</v>
      </c>
      <c r="K298" s="32" t="s">
        <v>845</v>
      </c>
      <c r="L298" s="32" t="s">
        <v>743</v>
      </c>
      <c r="M298" s="28" t="s">
        <v>355</v>
      </c>
      <c r="N298" s="20">
        <v>-0.10133406245318</v>
      </c>
      <c r="O298" s="20">
        <v>0.602748389933911</v>
      </c>
      <c r="P298" s="28"/>
      <c r="Q298" s="20">
        <v>-7.2352909807272603E-2</v>
      </c>
      <c r="R298" s="20">
        <v>0.44933370921025501</v>
      </c>
      <c r="S298" s="28"/>
      <c r="T298" s="20" t="s">
        <v>26</v>
      </c>
      <c r="U298" s="20" t="s">
        <v>26</v>
      </c>
      <c r="V298" s="28"/>
      <c r="W298" s="20">
        <v>0.233035164817434</v>
      </c>
      <c r="X298" s="20">
        <v>1.0127742495258401</v>
      </c>
      <c r="AC298" s="29"/>
      <c r="AG298" s="28"/>
      <c r="AH298" s="20">
        <v>4</v>
      </c>
      <c r="AI298" s="35">
        <v>5</v>
      </c>
      <c r="AK298" s="28">
        <v>10</v>
      </c>
      <c r="AL298" s="29"/>
      <c r="AM298" s="29"/>
      <c r="AN298" s="29"/>
      <c r="AO298" s="28"/>
      <c r="AP298" s="29"/>
      <c r="AQ298" s="29"/>
      <c r="AR298" s="29"/>
      <c r="AS298" s="28"/>
    </row>
    <row r="299" spans="1:45"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712</v>
      </c>
      <c r="K299" s="32" t="s">
        <v>845</v>
      </c>
      <c r="L299" s="32" t="s">
        <v>743</v>
      </c>
      <c r="M299" s="28" t="s">
        <v>356</v>
      </c>
      <c r="N299" s="20">
        <v>2.6499999999999999E-2</v>
      </c>
      <c r="O299" s="20">
        <v>1.0661457061146301E-2</v>
      </c>
      <c r="P299" s="28"/>
      <c r="Q299" s="20">
        <v>2.92E-2</v>
      </c>
      <c r="R299" s="20">
        <v>4.6043457732885297E-3</v>
      </c>
      <c r="S299" s="28"/>
      <c r="T299" s="20" t="s">
        <v>26</v>
      </c>
      <c r="U299" s="20" t="s">
        <v>26</v>
      </c>
      <c r="V299" s="28"/>
      <c r="W299" s="20">
        <v>4.9000000000000002E-2</v>
      </c>
      <c r="X299" s="20">
        <v>1.8879736344675099E-2</v>
      </c>
      <c r="AC299" s="29"/>
      <c r="AG299" s="28"/>
      <c r="AH299" s="20">
        <v>4</v>
      </c>
      <c r="AI299" s="35">
        <v>5</v>
      </c>
      <c r="AK299" s="28">
        <v>10</v>
      </c>
      <c r="AL299" s="29"/>
      <c r="AM299" s="29"/>
      <c r="AN299" s="29"/>
      <c r="AO299" s="28"/>
      <c r="AP299" s="29"/>
      <c r="AQ299" s="29"/>
      <c r="AR299" s="29"/>
      <c r="AS299" s="28"/>
    </row>
    <row r="300" spans="1:45"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712</v>
      </c>
      <c r="K300" s="32" t="s">
        <v>845</v>
      </c>
      <c r="L300" s="32" t="s">
        <v>743</v>
      </c>
      <c r="M300" s="28" t="s">
        <v>357</v>
      </c>
      <c r="N300" s="20">
        <v>69169.091</v>
      </c>
      <c r="O300" s="20">
        <v>9324.4840585663496</v>
      </c>
      <c r="P300" s="28"/>
      <c r="Q300" s="20">
        <v>72231.809399999998</v>
      </c>
      <c r="R300" s="20">
        <v>4372.7725515902703</v>
      </c>
      <c r="S300" s="28"/>
      <c r="T300" s="20" t="s">
        <v>26</v>
      </c>
      <c r="U300" s="20" t="s">
        <v>26</v>
      </c>
      <c r="V300" s="28"/>
      <c r="W300" s="20">
        <v>58622.486100000002</v>
      </c>
      <c r="X300" s="20">
        <v>4177.59851865568</v>
      </c>
      <c r="AC300" s="29"/>
      <c r="AG300" s="28"/>
      <c r="AH300" s="20">
        <v>4</v>
      </c>
      <c r="AI300" s="35">
        <v>5</v>
      </c>
      <c r="AK300" s="28">
        <v>10</v>
      </c>
      <c r="AL300" s="29"/>
      <c r="AM300" s="29"/>
      <c r="AN300" s="29"/>
      <c r="AO300" s="28"/>
      <c r="AP300" s="29"/>
      <c r="AQ300" s="29"/>
      <c r="AR300" s="29"/>
      <c r="AS300" s="28"/>
    </row>
    <row r="301" spans="1:45"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712</v>
      </c>
      <c r="K301" s="32" t="s">
        <v>845</v>
      </c>
      <c r="L301" s="32" t="s">
        <v>743</v>
      </c>
      <c r="M301" s="28" t="s">
        <v>358</v>
      </c>
      <c r="N301" s="20">
        <v>-35.476750000000003</v>
      </c>
      <c r="O301" s="20">
        <v>4.2277498644866203</v>
      </c>
      <c r="P301" s="28"/>
      <c r="Q301" s="20">
        <v>-33.181399999999996</v>
      </c>
      <c r="R301" s="20">
        <v>4.2994966914744603</v>
      </c>
      <c r="S301" s="28"/>
      <c r="T301" s="20" t="s">
        <v>26</v>
      </c>
      <c r="U301" s="20" t="s">
        <v>26</v>
      </c>
      <c r="V301" s="28"/>
      <c r="W301" s="20">
        <v>-38.2102</v>
      </c>
      <c r="X301" s="20">
        <v>4.6352566703474096</v>
      </c>
      <c r="AC301" s="29"/>
      <c r="AG301" s="28"/>
      <c r="AH301" s="20">
        <v>4</v>
      </c>
      <c r="AI301" s="35">
        <v>5</v>
      </c>
      <c r="AK301" s="28">
        <v>10</v>
      </c>
      <c r="AL301" s="29"/>
      <c r="AM301" s="29"/>
      <c r="AN301" s="29"/>
      <c r="AO301" s="28"/>
      <c r="AP301" s="29"/>
      <c r="AQ301" s="29"/>
      <c r="AR301" s="29"/>
      <c r="AS301" s="28"/>
    </row>
    <row r="302" spans="1:45"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712</v>
      </c>
      <c r="K302" s="32" t="s">
        <v>845</v>
      </c>
      <c r="L302" s="32" t="s">
        <v>743</v>
      </c>
      <c r="M302" s="28" t="s">
        <v>359</v>
      </c>
      <c r="N302" s="20">
        <v>67626.363750000004</v>
      </c>
      <c r="O302" s="20">
        <v>9012.4152324772895</v>
      </c>
      <c r="P302" s="28"/>
      <c r="Q302" s="20">
        <v>70881.406600000002</v>
      </c>
      <c r="R302" s="20">
        <v>4153.6520615039799</v>
      </c>
      <c r="S302" s="28"/>
      <c r="T302" s="20" t="s">
        <v>26</v>
      </c>
      <c r="U302" s="20" t="s">
        <v>26</v>
      </c>
      <c r="V302" s="28"/>
      <c r="W302" s="20">
        <v>57128.361100000002</v>
      </c>
      <c r="X302" s="20">
        <v>4289.6169090314997</v>
      </c>
      <c r="AC302" s="29"/>
      <c r="AG302" s="28"/>
      <c r="AH302" s="20">
        <v>4</v>
      </c>
      <c r="AI302" s="35">
        <v>5</v>
      </c>
      <c r="AK302" s="28">
        <v>10</v>
      </c>
      <c r="AL302" s="29"/>
      <c r="AM302" s="29"/>
      <c r="AN302" s="29"/>
      <c r="AO302" s="28"/>
      <c r="AP302" s="29"/>
      <c r="AQ302" s="29"/>
      <c r="AR302" s="29"/>
      <c r="AS302" s="28"/>
    </row>
    <row r="303" spans="1:45"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712</v>
      </c>
      <c r="K303" s="32" t="s">
        <v>845</v>
      </c>
      <c r="L303" s="32" t="s">
        <v>743</v>
      </c>
      <c r="M303" s="28" t="s">
        <v>360</v>
      </c>
      <c r="N303" s="20">
        <v>71406.136249999996</v>
      </c>
      <c r="O303" s="20">
        <v>8903.2731161592201</v>
      </c>
      <c r="P303" s="28"/>
      <c r="Q303" s="20">
        <v>74543.274799999999</v>
      </c>
      <c r="R303" s="20">
        <v>4406.7481866031003</v>
      </c>
      <c r="S303" s="28"/>
      <c r="T303" s="20" t="s">
        <v>26</v>
      </c>
      <c r="U303" s="20" t="s">
        <v>26</v>
      </c>
      <c r="V303" s="28"/>
      <c r="W303" s="20">
        <v>60936.986199999999</v>
      </c>
      <c r="X303" s="20">
        <v>4080.3940668581099</v>
      </c>
      <c r="AC303" s="29"/>
      <c r="AG303" s="28"/>
      <c r="AH303" s="20">
        <v>4</v>
      </c>
      <c r="AI303" s="35">
        <v>5</v>
      </c>
      <c r="AK303" s="28">
        <v>10</v>
      </c>
      <c r="AL303" s="29"/>
      <c r="AM303" s="29"/>
      <c r="AN303" s="29"/>
      <c r="AO303" s="28"/>
      <c r="AP303" s="29"/>
      <c r="AQ303" s="29"/>
      <c r="AR303" s="29"/>
      <c r="AS303" s="28"/>
    </row>
    <row r="304" spans="1:45"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712</v>
      </c>
      <c r="K304" s="32" t="s">
        <v>845</v>
      </c>
      <c r="L304" s="32" t="s">
        <v>743</v>
      </c>
      <c r="M304" s="28" t="s">
        <v>361</v>
      </c>
      <c r="N304" s="20">
        <v>3756.6667499999999</v>
      </c>
      <c r="O304" s="20">
        <v>157.621283108966</v>
      </c>
      <c r="P304" s="28"/>
      <c r="Q304" s="20">
        <v>3607.1428000000001</v>
      </c>
      <c r="R304" s="20">
        <v>355.78391907406399</v>
      </c>
      <c r="S304" s="28"/>
      <c r="T304" s="20" t="s">
        <v>26</v>
      </c>
      <c r="U304" s="20" t="s">
        <v>26</v>
      </c>
      <c r="V304" s="28"/>
      <c r="W304" s="20">
        <v>3761.9722000000002</v>
      </c>
      <c r="X304" s="20">
        <v>634.32578287094896</v>
      </c>
      <c r="AC304" s="29"/>
      <c r="AG304" s="28"/>
      <c r="AH304" s="20">
        <v>4</v>
      </c>
      <c r="AI304" s="35">
        <v>5</v>
      </c>
      <c r="AK304" s="28">
        <v>10</v>
      </c>
      <c r="AL304" s="29"/>
      <c r="AM304" s="29"/>
      <c r="AN304" s="29"/>
      <c r="AO304" s="28"/>
      <c r="AP304" s="29"/>
      <c r="AQ304" s="29"/>
      <c r="AR304" s="29"/>
      <c r="AS304" s="28"/>
    </row>
    <row r="305" spans="1:45"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712</v>
      </c>
      <c r="K305" s="32" t="s">
        <v>845</v>
      </c>
      <c r="L305" s="32" t="s">
        <v>743</v>
      </c>
      <c r="M305" s="28" t="s">
        <v>362</v>
      </c>
      <c r="N305" s="20">
        <v>0.186</v>
      </c>
      <c r="O305" s="20">
        <v>4.0824829046386298E-3</v>
      </c>
      <c r="P305" s="28"/>
      <c r="Q305" s="20">
        <v>0.18559999999999999</v>
      </c>
      <c r="R305" s="20">
        <v>1.07842477716343E-2</v>
      </c>
      <c r="S305" s="28"/>
      <c r="T305" s="20" t="s">
        <v>26</v>
      </c>
      <c r="U305" s="20" t="s">
        <v>26</v>
      </c>
      <c r="V305" s="28"/>
      <c r="W305" s="20">
        <v>0.20039999999999999</v>
      </c>
      <c r="X305" s="20">
        <v>2.06838638126976E-2</v>
      </c>
      <c r="AC305" s="29"/>
      <c r="AG305" s="28"/>
      <c r="AH305" s="20">
        <v>4</v>
      </c>
      <c r="AI305" s="35">
        <v>5</v>
      </c>
      <c r="AK305" s="28">
        <v>10</v>
      </c>
      <c r="AL305" s="29"/>
      <c r="AM305" s="29"/>
      <c r="AN305" s="29"/>
      <c r="AO305" s="28"/>
      <c r="AP305" s="29"/>
      <c r="AQ305" s="29"/>
      <c r="AR305" s="29"/>
      <c r="AS305" s="28"/>
    </row>
    <row r="306" spans="1:45"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712</v>
      </c>
      <c r="K306" s="32" t="s">
        <v>845</v>
      </c>
      <c r="L306" s="32" t="s">
        <v>743</v>
      </c>
      <c r="M306" s="28" t="s">
        <v>363</v>
      </c>
      <c r="N306" s="20">
        <v>69355.757750000004</v>
      </c>
      <c r="O306" s="20">
        <v>7543.9312104199498</v>
      </c>
      <c r="P306" s="28"/>
      <c r="Q306" s="20">
        <v>73531.919200000004</v>
      </c>
      <c r="R306" s="20">
        <v>2979.57239372191</v>
      </c>
      <c r="S306" s="28"/>
      <c r="T306" s="20" t="s">
        <v>26</v>
      </c>
      <c r="U306" s="20" t="s">
        <v>26</v>
      </c>
      <c r="V306" s="28"/>
      <c r="W306" s="20">
        <v>59648.3194</v>
      </c>
      <c r="X306" s="20">
        <v>4627.5588424321304</v>
      </c>
      <c r="AC306" s="29"/>
      <c r="AG306" s="28"/>
      <c r="AH306" s="20">
        <v>4</v>
      </c>
      <c r="AI306" s="35">
        <v>5</v>
      </c>
      <c r="AK306" s="28">
        <v>10</v>
      </c>
      <c r="AL306" s="29"/>
      <c r="AM306" s="29"/>
      <c r="AN306" s="29"/>
      <c r="AO306" s="28"/>
      <c r="AP306" s="29"/>
      <c r="AQ306" s="29"/>
      <c r="AR306" s="29"/>
      <c r="AS306" s="28"/>
    </row>
    <row r="307" spans="1:45"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712</v>
      </c>
      <c r="K307" s="32" t="s">
        <v>845</v>
      </c>
      <c r="L307" s="32" t="s">
        <v>743</v>
      </c>
      <c r="M307" s="28" t="s">
        <v>364</v>
      </c>
      <c r="N307" s="20">
        <v>-34.255499999999998</v>
      </c>
      <c r="O307" s="20">
        <v>2.7864750133457101</v>
      </c>
      <c r="P307" s="28"/>
      <c r="Q307" s="20">
        <v>-31.2562</v>
      </c>
      <c r="R307" s="20">
        <v>2.8241306095858998</v>
      </c>
      <c r="S307" s="28"/>
      <c r="T307" s="20" t="s">
        <v>26</v>
      </c>
      <c r="U307" s="20" t="s">
        <v>26</v>
      </c>
      <c r="V307" s="28"/>
      <c r="W307" s="20">
        <v>-35.295499999999997</v>
      </c>
      <c r="X307" s="20">
        <v>4.3811105961337304</v>
      </c>
      <c r="AC307" s="29"/>
      <c r="AG307" s="28"/>
      <c r="AH307" s="20">
        <v>4</v>
      </c>
      <c r="AI307" s="35">
        <v>5</v>
      </c>
      <c r="AK307" s="28">
        <v>10</v>
      </c>
      <c r="AL307" s="29"/>
      <c r="AM307" s="29"/>
      <c r="AN307" s="29"/>
      <c r="AO307" s="28"/>
      <c r="AP307" s="29"/>
      <c r="AQ307" s="29"/>
      <c r="AR307" s="29"/>
      <c r="AS307" s="28"/>
    </row>
    <row r="308" spans="1:45"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712</v>
      </c>
      <c r="K308" s="32" t="s">
        <v>845</v>
      </c>
      <c r="L308" s="32" t="s">
        <v>743</v>
      </c>
      <c r="M308" s="28" t="s">
        <v>365</v>
      </c>
      <c r="N308" s="20">
        <v>67679.924249999996</v>
      </c>
      <c r="O308" s="20">
        <v>7694.1337932746501</v>
      </c>
      <c r="P308" s="28"/>
      <c r="Q308" s="20">
        <v>72042.278399999996</v>
      </c>
      <c r="R308" s="20">
        <v>2956.8202038361701</v>
      </c>
      <c r="S308" s="28"/>
      <c r="T308" s="20" t="s">
        <v>26</v>
      </c>
      <c r="U308" s="20" t="s">
        <v>26</v>
      </c>
      <c r="V308" s="28"/>
      <c r="W308" s="20">
        <v>58407.722199999997</v>
      </c>
      <c r="X308" s="20">
        <v>4528.6555690934902</v>
      </c>
      <c r="AC308" s="29"/>
      <c r="AG308" s="28"/>
      <c r="AH308" s="20">
        <v>4</v>
      </c>
      <c r="AI308" s="35">
        <v>5</v>
      </c>
      <c r="AK308" s="28">
        <v>10</v>
      </c>
      <c r="AL308" s="29"/>
      <c r="AM308" s="29"/>
      <c r="AN308" s="29"/>
      <c r="AO308" s="28"/>
      <c r="AP308" s="29"/>
      <c r="AQ308" s="29"/>
      <c r="AR308" s="29"/>
      <c r="AS308" s="28"/>
    </row>
    <row r="309" spans="1:45"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712</v>
      </c>
      <c r="K309" s="32" t="s">
        <v>845</v>
      </c>
      <c r="L309" s="32" t="s">
        <v>743</v>
      </c>
      <c r="M309" s="28" t="s">
        <v>366</v>
      </c>
      <c r="N309" s="20">
        <v>72289.772750000004</v>
      </c>
      <c r="O309" s="20">
        <v>7207.9161126202198</v>
      </c>
      <c r="P309" s="28"/>
      <c r="Q309" s="20">
        <v>75923.648400000005</v>
      </c>
      <c r="R309" s="20">
        <v>3046.3029626790699</v>
      </c>
      <c r="S309" s="28"/>
      <c r="T309" s="20" t="s">
        <v>26</v>
      </c>
      <c r="U309" s="20" t="s">
        <v>26</v>
      </c>
      <c r="V309" s="28"/>
      <c r="W309" s="20">
        <v>62455.124900000003</v>
      </c>
      <c r="X309" s="20">
        <v>4470.2205884319401</v>
      </c>
      <c r="AC309" s="29"/>
      <c r="AG309" s="28"/>
      <c r="AH309" s="20">
        <v>4</v>
      </c>
      <c r="AI309" s="35">
        <v>5</v>
      </c>
      <c r="AK309" s="28">
        <v>10</v>
      </c>
      <c r="AL309" s="29"/>
      <c r="AM309" s="29"/>
      <c r="AN309" s="29"/>
      <c r="AO309" s="28"/>
      <c r="AP309" s="29"/>
      <c r="AQ309" s="29"/>
      <c r="AR309" s="29"/>
      <c r="AS309" s="28"/>
    </row>
    <row r="310" spans="1:45"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712</v>
      </c>
      <c r="K310" s="32" t="s">
        <v>845</v>
      </c>
      <c r="L310" s="32" t="s">
        <v>743</v>
      </c>
      <c r="M310" s="28" t="s">
        <v>367</v>
      </c>
      <c r="N310" s="20">
        <v>4533.4849999999997</v>
      </c>
      <c r="O310" s="20">
        <v>626.22826629432404</v>
      </c>
      <c r="P310" s="28"/>
      <c r="Q310" s="20">
        <v>3833.2748000000001</v>
      </c>
      <c r="R310" s="20">
        <v>260.573690265729</v>
      </c>
      <c r="S310" s="28"/>
      <c r="T310" s="20" t="s">
        <v>26</v>
      </c>
      <c r="U310" s="20" t="s">
        <v>26</v>
      </c>
      <c r="V310" s="28"/>
      <c r="W310" s="20">
        <v>4000.4722000000002</v>
      </c>
      <c r="X310" s="20">
        <v>271.34530833230798</v>
      </c>
      <c r="AC310" s="29"/>
      <c r="AG310" s="28"/>
      <c r="AH310" s="20">
        <v>4</v>
      </c>
      <c r="AI310" s="35">
        <v>5</v>
      </c>
      <c r="AK310" s="28">
        <v>10</v>
      </c>
      <c r="AL310" s="29"/>
      <c r="AM310" s="29"/>
      <c r="AN310" s="29"/>
      <c r="AO310" s="28"/>
      <c r="AP310" s="29"/>
      <c r="AQ310" s="29"/>
      <c r="AR310" s="29"/>
      <c r="AS310" s="28"/>
    </row>
    <row r="311" spans="1:45"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712</v>
      </c>
      <c r="K311" s="32" t="s">
        <v>845</v>
      </c>
      <c r="L311" s="32" t="s">
        <v>743</v>
      </c>
      <c r="M311" s="28" t="s">
        <v>368</v>
      </c>
      <c r="N311" s="20">
        <v>0.20624999999999999</v>
      </c>
      <c r="O311" s="20">
        <v>1.0781929326423899E-2</v>
      </c>
      <c r="P311" s="28"/>
      <c r="Q311" s="20">
        <v>0.192</v>
      </c>
      <c r="R311" s="20">
        <v>8.3964278118733304E-3</v>
      </c>
      <c r="S311" s="28"/>
      <c r="T311" s="20" t="s">
        <v>26</v>
      </c>
      <c r="U311" s="20" t="s">
        <v>26</v>
      </c>
      <c r="V311" s="28"/>
      <c r="W311" s="20">
        <v>0.20319999999999999</v>
      </c>
      <c r="X311" s="20">
        <v>1.4320148975016499E-2</v>
      </c>
      <c r="AC311" s="29"/>
      <c r="AG311" s="28"/>
      <c r="AH311" s="20">
        <v>4</v>
      </c>
      <c r="AI311" s="35">
        <v>5</v>
      </c>
      <c r="AK311" s="28">
        <v>10</v>
      </c>
      <c r="AL311" s="29"/>
      <c r="AM311" s="29"/>
      <c r="AN311" s="29"/>
      <c r="AO311" s="28"/>
      <c r="AP311" s="29"/>
      <c r="AQ311" s="29"/>
      <c r="AR311" s="29"/>
      <c r="AS311" s="28"/>
    </row>
    <row r="312" spans="1:45"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712</v>
      </c>
      <c r="K312" s="32" t="s">
        <v>845</v>
      </c>
      <c r="L312" s="32" t="s">
        <v>743</v>
      </c>
      <c r="M312" s="28" t="s">
        <v>369</v>
      </c>
      <c r="N312" s="20">
        <v>68660.681750000003</v>
      </c>
      <c r="O312" s="20">
        <v>7663.49485368559</v>
      </c>
      <c r="P312" s="28"/>
      <c r="Q312" s="20">
        <v>72021.611600000004</v>
      </c>
      <c r="R312" s="20">
        <v>3615.6610863003698</v>
      </c>
      <c r="S312" s="28"/>
      <c r="T312" s="20" t="s">
        <v>26</v>
      </c>
      <c r="U312" s="20" t="s">
        <v>26</v>
      </c>
      <c r="V312" s="28"/>
      <c r="W312" s="20">
        <v>59662.374900000003</v>
      </c>
      <c r="X312" s="20">
        <v>4149.6050514566004</v>
      </c>
      <c r="AC312" s="29"/>
      <c r="AG312" s="28"/>
      <c r="AH312" s="20">
        <v>4</v>
      </c>
      <c r="AI312" s="35">
        <v>5</v>
      </c>
      <c r="AK312" s="28">
        <v>10</v>
      </c>
      <c r="AL312" s="29"/>
      <c r="AM312" s="29"/>
      <c r="AN312" s="29"/>
      <c r="AO312" s="28"/>
      <c r="AP312" s="29"/>
      <c r="AQ312" s="29"/>
      <c r="AR312" s="29"/>
      <c r="AS312" s="28"/>
    </row>
    <row r="313" spans="1:45"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712</v>
      </c>
      <c r="K313" s="32" t="s">
        <v>845</v>
      </c>
      <c r="L313" s="32" t="s">
        <v>743</v>
      </c>
      <c r="M313" s="28" t="s">
        <v>370</v>
      </c>
      <c r="N313" s="20">
        <v>-27.566749999999999</v>
      </c>
      <c r="O313" s="20">
        <v>3.6865452097232101</v>
      </c>
      <c r="P313" s="28"/>
      <c r="Q313" s="20">
        <v>-25.155200000000001</v>
      </c>
      <c r="R313" s="20">
        <v>5.2144044434623398</v>
      </c>
      <c r="S313" s="28"/>
      <c r="T313" s="20" t="s">
        <v>26</v>
      </c>
      <c r="U313" s="20" t="s">
        <v>26</v>
      </c>
      <c r="V313" s="28"/>
      <c r="W313" s="20">
        <v>-28.603999999999999</v>
      </c>
      <c r="X313" s="20">
        <v>6.7460365977200203</v>
      </c>
      <c r="AC313" s="29"/>
      <c r="AG313" s="28"/>
      <c r="AH313" s="20">
        <v>4</v>
      </c>
      <c r="AI313" s="35">
        <v>5</v>
      </c>
      <c r="AK313" s="28">
        <v>10</v>
      </c>
      <c r="AL313" s="29"/>
      <c r="AM313" s="29"/>
      <c r="AN313" s="29"/>
      <c r="AO313" s="28"/>
      <c r="AP313" s="29"/>
      <c r="AQ313" s="29"/>
      <c r="AR313" s="29"/>
      <c r="AS313" s="28"/>
    </row>
    <row r="314" spans="1:45"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712</v>
      </c>
      <c r="K314" s="32" t="s">
        <v>845</v>
      </c>
      <c r="L314" s="32" t="s">
        <v>743</v>
      </c>
      <c r="M314" s="28" t="s">
        <v>371</v>
      </c>
      <c r="N314" s="20">
        <v>67142.272750000004</v>
      </c>
      <c r="O314" s="20">
        <v>7703.6470736206202</v>
      </c>
      <c r="P314" s="28"/>
      <c r="Q314" s="20">
        <v>70267.831600000005</v>
      </c>
      <c r="R314" s="20">
        <v>3511.03023509899</v>
      </c>
      <c r="S314" s="28"/>
      <c r="T314" s="20" t="s">
        <v>26</v>
      </c>
      <c r="U314" s="20" t="s">
        <v>26</v>
      </c>
      <c r="V314" s="28"/>
      <c r="W314" s="20">
        <v>58124.8194</v>
      </c>
      <c r="X314" s="20">
        <v>4183.0463574518999</v>
      </c>
      <c r="AC314" s="29"/>
      <c r="AG314" s="28"/>
      <c r="AH314" s="20">
        <v>4</v>
      </c>
      <c r="AI314" s="35">
        <v>5</v>
      </c>
      <c r="AK314" s="28">
        <v>10</v>
      </c>
      <c r="AL314" s="29"/>
      <c r="AM314" s="29"/>
      <c r="AN314" s="29"/>
      <c r="AO314" s="28"/>
      <c r="AP314" s="29"/>
      <c r="AQ314" s="29"/>
      <c r="AR314" s="29"/>
      <c r="AS314" s="28"/>
    </row>
    <row r="315" spans="1:45"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712</v>
      </c>
      <c r="K315" s="32" t="s">
        <v>845</v>
      </c>
      <c r="L315" s="32" t="s">
        <v>743</v>
      </c>
      <c r="M315" s="28" t="s">
        <v>372</v>
      </c>
      <c r="N315" s="20">
        <v>71632.045499999993</v>
      </c>
      <c r="O315" s="20">
        <v>7409.1498506653497</v>
      </c>
      <c r="P315" s="28"/>
      <c r="Q315" s="20">
        <v>74567.89</v>
      </c>
      <c r="R315" s="20">
        <v>3563.3700105040298</v>
      </c>
      <c r="S315" s="28"/>
      <c r="T315" s="20" t="s">
        <v>26</v>
      </c>
      <c r="U315" s="20" t="s">
        <v>26</v>
      </c>
      <c r="V315" s="28"/>
      <c r="W315" s="20">
        <v>62026.3194</v>
      </c>
      <c r="X315" s="20">
        <v>4196.2300849082103</v>
      </c>
      <c r="AC315" s="29"/>
      <c r="AG315" s="28"/>
      <c r="AH315" s="20">
        <v>4</v>
      </c>
      <c r="AI315" s="35">
        <v>5</v>
      </c>
      <c r="AK315" s="28">
        <v>10</v>
      </c>
      <c r="AL315" s="29"/>
      <c r="AM315" s="29"/>
      <c r="AN315" s="29"/>
      <c r="AO315" s="28"/>
      <c r="AP315" s="29"/>
      <c r="AQ315" s="29"/>
      <c r="AR315" s="29"/>
      <c r="AS315" s="28"/>
    </row>
    <row r="316" spans="1:45"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712</v>
      </c>
      <c r="K316" s="32" t="s">
        <v>845</v>
      </c>
      <c r="L316" s="32" t="s">
        <v>743</v>
      </c>
      <c r="M316" s="28" t="s">
        <v>373</v>
      </c>
      <c r="N316" s="20">
        <v>4444.6212500000001</v>
      </c>
      <c r="O316" s="20">
        <v>673.93363921747903</v>
      </c>
      <c r="P316" s="28"/>
      <c r="Q316" s="20">
        <v>4261.2308000000003</v>
      </c>
      <c r="R316" s="20">
        <v>595.54970929109004</v>
      </c>
      <c r="S316" s="28"/>
      <c r="T316" s="20" t="s">
        <v>26</v>
      </c>
      <c r="U316" s="20" t="s">
        <v>26</v>
      </c>
      <c r="V316" s="28"/>
      <c r="W316" s="20">
        <v>3878.5416</v>
      </c>
      <c r="X316" s="20">
        <v>177.29368565255399</v>
      </c>
      <c r="AC316" s="29"/>
      <c r="AG316" s="28"/>
      <c r="AH316" s="20">
        <v>4</v>
      </c>
      <c r="AI316" s="35">
        <v>5</v>
      </c>
      <c r="AK316" s="28">
        <v>10</v>
      </c>
      <c r="AL316" s="29"/>
      <c r="AM316" s="29"/>
      <c r="AN316" s="29"/>
      <c r="AO316" s="28"/>
      <c r="AP316" s="29"/>
      <c r="AQ316" s="29"/>
      <c r="AR316" s="29"/>
      <c r="AS316" s="28"/>
    </row>
    <row r="317" spans="1:45"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712</v>
      </c>
      <c r="K317" s="32" t="s">
        <v>845</v>
      </c>
      <c r="L317" s="32" t="s">
        <v>743</v>
      </c>
      <c r="M317" s="28" t="s">
        <v>374</v>
      </c>
      <c r="N317" s="20">
        <v>0.19900000000000001</v>
      </c>
      <c r="O317" s="20">
        <v>1.34412301024373E-2</v>
      </c>
      <c r="P317" s="28"/>
      <c r="Q317" s="20">
        <v>0.2014</v>
      </c>
      <c r="R317" s="20">
        <v>1.7343586710943E-2</v>
      </c>
      <c r="S317" s="28"/>
      <c r="T317" s="20" t="s">
        <v>26</v>
      </c>
      <c r="U317" s="20" t="s">
        <v>26</v>
      </c>
      <c r="V317" s="28"/>
      <c r="W317" s="20">
        <v>0.1961</v>
      </c>
      <c r="X317" s="20">
        <v>1.1219526628952699E-2</v>
      </c>
      <c r="AC317" s="29"/>
      <c r="AG317" s="28"/>
      <c r="AH317" s="20">
        <v>4</v>
      </c>
      <c r="AI317" s="35">
        <v>5</v>
      </c>
      <c r="AK317" s="28">
        <v>10</v>
      </c>
      <c r="AL317" s="29"/>
      <c r="AM317" s="29"/>
      <c r="AN317" s="29"/>
      <c r="AO317" s="28"/>
      <c r="AP317" s="29"/>
      <c r="AQ317" s="29"/>
      <c r="AR317" s="29"/>
      <c r="AS317" s="28"/>
    </row>
    <row r="318" spans="1:45"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712</v>
      </c>
      <c r="K318" s="32" t="s">
        <v>845</v>
      </c>
      <c r="L318" s="32" t="s">
        <v>743</v>
      </c>
      <c r="M318" s="28" t="s">
        <v>375</v>
      </c>
      <c r="N318" s="20">
        <v>68920.454500000007</v>
      </c>
      <c r="O318" s="20">
        <v>7723.1945600863701</v>
      </c>
      <c r="P318" s="28"/>
      <c r="Q318" s="20">
        <v>73048.256399999998</v>
      </c>
      <c r="R318" s="20">
        <v>3656.6152656171398</v>
      </c>
      <c r="S318" s="28"/>
      <c r="T318" s="20" t="s">
        <v>26</v>
      </c>
      <c r="U318" s="20" t="s">
        <v>26</v>
      </c>
      <c r="V318" s="28"/>
      <c r="W318" s="20">
        <v>60169.513800000001</v>
      </c>
      <c r="X318" s="20">
        <v>4456.3801998889103</v>
      </c>
      <c r="AC318" s="29"/>
      <c r="AG318" s="28"/>
      <c r="AH318" s="20">
        <v>4</v>
      </c>
      <c r="AI318" s="35">
        <v>5</v>
      </c>
      <c r="AK318" s="28">
        <v>10</v>
      </c>
      <c r="AL318" s="29"/>
      <c r="AM318" s="29"/>
      <c r="AN318" s="29"/>
      <c r="AO318" s="28"/>
      <c r="AP318" s="29"/>
      <c r="AQ318" s="29"/>
      <c r="AR318" s="29"/>
      <c r="AS318" s="28"/>
    </row>
    <row r="319" spans="1:45"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712</v>
      </c>
      <c r="K319" s="32" t="s">
        <v>845</v>
      </c>
      <c r="L319" s="32" t="s">
        <v>743</v>
      </c>
      <c r="M319" s="28" t="s">
        <v>376</v>
      </c>
      <c r="N319" s="20">
        <v>-20.786249999999999</v>
      </c>
      <c r="O319" s="20">
        <v>4.1301840455359802</v>
      </c>
      <c r="P319" s="28"/>
      <c r="Q319" s="20">
        <v>-17.532599999999999</v>
      </c>
      <c r="R319" s="20">
        <v>3.61708726740178</v>
      </c>
      <c r="S319" s="28"/>
      <c r="T319" s="20" t="s">
        <v>26</v>
      </c>
      <c r="U319" s="20" t="s">
        <v>26</v>
      </c>
      <c r="V319" s="28"/>
      <c r="W319" s="20">
        <v>-21.186299999999999</v>
      </c>
      <c r="X319" s="20">
        <v>5.5467385221707701</v>
      </c>
      <c r="AC319" s="29"/>
      <c r="AG319" s="28"/>
      <c r="AH319" s="20">
        <v>4</v>
      </c>
      <c r="AI319" s="35">
        <v>5</v>
      </c>
      <c r="AK319" s="28">
        <v>10</v>
      </c>
      <c r="AL319" s="29"/>
      <c r="AM319" s="29"/>
      <c r="AN319" s="29"/>
      <c r="AO319" s="28"/>
      <c r="AP319" s="29"/>
      <c r="AQ319" s="29"/>
      <c r="AR319" s="29"/>
      <c r="AS319" s="28"/>
    </row>
    <row r="320" spans="1:45"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712</v>
      </c>
      <c r="K320" s="32" t="s">
        <v>845</v>
      </c>
      <c r="L320" s="32" t="s">
        <v>743</v>
      </c>
      <c r="M320" s="28" t="s">
        <v>377</v>
      </c>
      <c r="N320" s="20">
        <v>67252.954500000007</v>
      </c>
      <c r="O320" s="20">
        <v>7730.3144970271196</v>
      </c>
      <c r="P320" s="28"/>
      <c r="Q320" s="20">
        <v>71570.088000000003</v>
      </c>
      <c r="R320" s="20">
        <v>3681.7389827000902</v>
      </c>
      <c r="S320" s="28"/>
      <c r="T320" s="20" t="s">
        <v>26</v>
      </c>
      <c r="U320" s="20" t="s">
        <v>26</v>
      </c>
      <c r="V320" s="28"/>
      <c r="W320" s="20">
        <v>58666.875</v>
      </c>
      <c r="X320" s="20">
        <v>4456.7669769816603</v>
      </c>
      <c r="AC320" s="29"/>
      <c r="AG320" s="28"/>
      <c r="AH320" s="20">
        <v>4</v>
      </c>
      <c r="AI320" s="35">
        <v>5</v>
      </c>
      <c r="AK320" s="28">
        <v>10</v>
      </c>
      <c r="AL320" s="29"/>
      <c r="AM320" s="29"/>
      <c r="AN320" s="29"/>
      <c r="AO320" s="28"/>
      <c r="AP320" s="29"/>
      <c r="AQ320" s="29"/>
      <c r="AR320" s="29"/>
      <c r="AS320" s="28"/>
    </row>
    <row r="321" spans="1:45"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712</v>
      </c>
      <c r="K321" s="32" t="s">
        <v>845</v>
      </c>
      <c r="L321" s="32" t="s">
        <v>743</v>
      </c>
      <c r="M321" s="28" t="s">
        <v>378</v>
      </c>
      <c r="N321" s="20">
        <v>71630.757750000004</v>
      </c>
      <c r="O321" s="20">
        <v>7551.5296523871002</v>
      </c>
      <c r="P321" s="28"/>
      <c r="Q321" s="20">
        <v>75444.249200000006</v>
      </c>
      <c r="R321" s="20">
        <v>3592.5206244809801</v>
      </c>
      <c r="S321" s="28"/>
      <c r="T321" s="20" t="s">
        <v>26</v>
      </c>
      <c r="U321" s="20" t="s">
        <v>26</v>
      </c>
      <c r="V321" s="28"/>
      <c r="W321" s="20">
        <v>62560.986100000002</v>
      </c>
      <c r="X321" s="20">
        <v>4458.4226262284601</v>
      </c>
      <c r="AC321" s="29"/>
      <c r="AG321" s="28"/>
      <c r="AH321" s="20">
        <v>4</v>
      </c>
      <c r="AI321" s="35">
        <v>5</v>
      </c>
      <c r="AK321" s="28">
        <v>10</v>
      </c>
      <c r="AL321" s="29"/>
      <c r="AM321" s="29"/>
      <c r="AN321" s="29"/>
      <c r="AO321" s="28"/>
      <c r="AP321" s="29"/>
      <c r="AQ321" s="29"/>
      <c r="AR321" s="29"/>
      <c r="AS321" s="28"/>
    </row>
    <row r="322" spans="1:45"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712</v>
      </c>
      <c r="K322" s="32" t="s">
        <v>845</v>
      </c>
      <c r="L322" s="32" t="s">
        <v>743</v>
      </c>
      <c r="M322" s="28" t="s">
        <v>379</v>
      </c>
      <c r="N322" s="20">
        <v>4330.1514999999999</v>
      </c>
      <c r="O322" s="20">
        <v>407.15814028826702</v>
      </c>
      <c r="P322" s="28"/>
      <c r="Q322" s="20">
        <v>3852.3444</v>
      </c>
      <c r="R322" s="20">
        <v>191.50576836821401</v>
      </c>
      <c r="S322" s="28"/>
      <c r="T322" s="20" t="s">
        <v>26</v>
      </c>
      <c r="U322" s="20" t="s">
        <v>26</v>
      </c>
      <c r="V322" s="28"/>
      <c r="W322" s="20">
        <v>3868.9027000000001</v>
      </c>
      <c r="X322" s="20">
        <v>174.39814466969901</v>
      </c>
      <c r="AC322" s="29"/>
      <c r="AG322" s="28"/>
      <c r="AH322" s="20">
        <v>4</v>
      </c>
      <c r="AI322" s="35">
        <v>5</v>
      </c>
      <c r="AK322" s="28">
        <v>10</v>
      </c>
      <c r="AL322" s="29"/>
      <c r="AM322" s="29"/>
      <c r="AN322" s="29"/>
      <c r="AO322" s="28"/>
      <c r="AP322" s="29"/>
      <c r="AQ322" s="29"/>
      <c r="AR322" s="29"/>
      <c r="AS322" s="28"/>
    </row>
    <row r="323" spans="1:45"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712</v>
      </c>
      <c r="K323" s="32" t="s">
        <v>845</v>
      </c>
      <c r="L323" s="32" t="s">
        <v>743</v>
      </c>
      <c r="M323" s="28" t="s">
        <v>380</v>
      </c>
      <c r="N323" s="20">
        <v>0.19975000000000001</v>
      </c>
      <c r="O323" s="20">
        <v>1.5649813630413199E-2</v>
      </c>
      <c r="P323" s="28"/>
      <c r="Q323" s="20">
        <v>0.18920000000000001</v>
      </c>
      <c r="R323" s="20">
        <v>9.3380940239430107E-3</v>
      </c>
      <c r="S323" s="28"/>
      <c r="T323" s="20" t="s">
        <v>26</v>
      </c>
      <c r="U323" s="20" t="s">
        <v>26</v>
      </c>
      <c r="V323" s="28"/>
      <c r="W323" s="20">
        <v>0.1915</v>
      </c>
      <c r="X323" s="20">
        <v>1.0200762498732901E-2</v>
      </c>
      <c r="AC323" s="29"/>
      <c r="AG323" s="28"/>
      <c r="AH323" s="20">
        <v>4</v>
      </c>
      <c r="AI323" s="35">
        <v>5</v>
      </c>
      <c r="AK323" s="28">
        <v>10</v>
      </c>
      <c r="AL323" s="29"/>
      <c r="AM323" s="29"/>
      <c r="AN323" s="29"/>
      <c r="AO323" s="28"/>
      <c r="AP323" s="29"/>
      <c r="AQ323" s="29"/>
      <c r="AR323" s="29"/>
      <c r="AS323" s="28"/>
    </row>
    <row r="324" spans="1:45"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712</v>
      </c>
      <c r="K324" s="32" t="s">
        <v>845</v>
      </c>
      <c r="L324" s="32" t="s">
        <v>743</v>
      </c>
      <c r="M324" s="28" t="s">
        <v>381</v>
      </c>
      <c r="N324" s="20">
        <v>-0.28708044066803701</v>
      </c>
      <c r="O324" s="20">
        <v>0.65580659369431105</v>
      </c>
      <c r="P324" s="28"/>
      <c r="Q324" s="20">
        <v>0.121578314593973</v>
      </c>
      <c r="R324" s="20">
        <v>0.27975740394559401</v>
      </c>
      <c r="S324" s="28"/>
      <c r="T324" s="20" t="s">
        <v>26</v>
      </c>
      <c r="U324" s="20" t="s">
        <v>26</v>
      </c>
      <c r="V324" s="28"/>
      <c r="W324" s="20">
        <v>-1.11382165739682</v>
      </c>
      <c r="X324" s="20">
        <v>0.43610557730191402</v>
      </c>
      <c r="AC324" s="29"/>
      <c r="AG324" s="28"/>
      <c r="AH324" s="20">
        <v>4</v>
      </c>
      <c r="AI324" s="35">
        <v>5</v>
      </c>
      <c r="AK324" s="28">
        <v>10</v>
      </c>
      <c r="AL324" s="29"/>
      <c r="AM324" s="29"/>
      <c r="AN324" s="29"/>
      <c r="AO324" s="28"/>
      <c r="AP324" s="29"/>
      <c r="AQ324" s="29"/>
      <c r="AR324" s="29"/>
      <c r="AS324" s="28"/>
    </row>
    <row r="325" spans="1:45"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712</v>
      </c>
      <c r="K325" s="32" t="s">
        <v>845</v>
      </c>
      <c r="L325" s="32" t="s">
        <v>743</v>
      </c>
      <c r="M325" s="28" t="s">
        <v>382</v>
      </c>
      <c r="N325" s="20">
        <v>5.30746952733974E-3</v>
      </c>
      <c r="O325" s="20">
        <v>0.64220459495946203</v>
      </c>
      <c r="P325" s="28"/>
      <c r="Q325" s="20">
        <v>0.148671322457226</v>
      </c>
      <c r="R325" s="20">
        <v>0.33404164599043101</v>
      </c>
      <c r="S325" s="28"/>
      <c r="T325" s="20" t="s">
        <v>26</v>
      </c>
      <c r="U325" s="20" t="s">
        <v>26</v>
      </c>
      <c r="V325" s="28"/>
      <c r="W325" s="20">
        <v>-0.69188251379626597</v>
      </c>
      <c r="X325" s="20">
        <v>0.25311045599138199</v>
      </c>
      <c r="AC325" s="29"/>
      <c r="AG325" s="28"/>
      <c r="AH325" s="20">
        <v>4</v>
      </c>
      <c r="AI325" s="35">
        <v>5</v>
      </c>
      <c r="AK325" s="28">
        <v>10</v>
      </c>
      <c r="AL325" s="29"/>
      <c r="AM325" s="29"/>
      <c r="AN325" s="29"/>
      <c r="AO325" s="28"/>
      <c r="AP325" s="29"/>
      <c r="AQ325" s="29"/>
      <c r="AR325" s="29"/>
      <c r="AS325" s="28"/>
    </row>
    <row r="326" spans="1:45"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712</v>
      </c>
      <c r="K326" s="32" t="s">
        <v>845</v>
      </c>
      <c r="L326" s="32" t="s">
        <v>743</v>
      </c>
      <c r="M326" s="28" t="s">
        <v>383</v>
      </c>
      <c r="N326" s="20">
        <v>-0.38477768549568198</v>
      </c>
      <c r="O326" s="20">
        <v>0.59126071181596895</v>
      </c>
      <c r="P326" s="28"/>
      <c r="Q326" s="20">
        <v>0.10248148833233101</v>
      </c>
      <c r="R326" s="20">
        <v>0.65457613600067699</v>
      </c>
      <c r="S326" s="28"/>
      <c r="T326" s="20" t="s">
        <v>26</v>
      </c>
      <c r="U326" s="20" t="s">
        <v>26</v>
      </c>
      <c r="V326" s="28"/>
      <c r="W326" s="20">
        <v>-0.62175076701877197</v>
      </c>
      <c r="X326" s="20">
        <v>0.88737824681051702</v>
      </c>
      <c r="AC326" s="29"/>
      <c r="AG326" s="28"/>
      <c r="AH326" s="20">
        <v>4</v>
      </c>
      <c r="AI326" s="35">
        <v>5</v>
      </c>
      <c r="AK326" s="28">
        <v>10</v>
      </c>
      <c r="AL326" s="29"/>
      <c r="AM326" s="29"/>
      <c r="AN326" s="29"/>
      <c r="AO326" s="28"/>
      <c r="AP326" s="29"/>
      <c r="AQ326" s="29"/>
      <c r="AR326" s="29"/>
      <c r="AS326" s="28"/>
    </row>
    <row r="327" spans="1:45"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712</v>
      </c>
      <c r="K327" s="32" t="s">
        <v>845</v>
      </c>
      <c r="L327" s="32" t="s">
        <v>743</v>
      </c>
      <c r="M327" s="28" t="s">
        <v>384</v>
      </c>
      <c r="N327" s="20">
        <v>9.8504217130094496E-2</v>
      </c>
      <c r="O327" s="20">
        <v>0.564735316760411</v>
      </c>
      <c r="P327" s="28"/>
      <c r="Q327" s="20">
        <v>-0.61794411472815403</v>
      </c>
      <c r="R327" s="20">
        <v>0.141529514678014</v>
      </c>
      <c r="S327" s="28"/>
      <c r="T327" s="20" t="s">
        <v>26</v>
      </c>
      <c r="U327" s="20" t="s">
        <v>26</v>
      </c>
      <c r="V327" s="28"/>
      <c r="W327" s="20">
        <v>-0.49309916311723301</v>
      </c>
      <c r="X327" s="20">
        <v>0.39754891303818601</v>
      </c>
      <c r="AC327" s="29"/>
      <c r="AG327" s="28"/>
      <c r="AH327" s="20">
        <v>4</v>
      </c>
      <c r="AI327" s="35">
        <v>5</v>
      </c>
      <c r="AK327" s="28">
        <v>10</v>
      </c>
      <c r="AL327" s="29"/>
      <c r="AM327" s="29"/>
      <c r="AN327" s="29"/>
      <c r="AO327" s="28"/>
      <c r="AP327" s="29"/>
      <c r="AQ327" s="29"/>
      <c r="AR327" s="29"/>
      <c r="AS327" s="28"/>
    </row>
    <row r="328" spans="1:45"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712</v>
      </c>
      <c r="K328" s="32" t="s">
        <v>845</v>
      </c>
      <c r="L328" s="32" t="s">
        <v>743</v>
      </c>
      <c r="M328" s="28" t="s">
        <v>385</v>
      </c>
      <c r="N328" s="20">
        <v>-0.10188631320849</v>
      </c>
      <c r="O328" s="20">
        <v>0.76701216786003701</v>
      </c>
      <c r="P328" s="28"/>
      <c r="Q328" s="20">
        <v>-0.50861546511753597</v>
      </c>
      <c r="R328" s="20">
        <v>0.51240756790299702</v>
      </c>
      <c r="S328" s="28"/>
      <c r="T328" s="20" t="s">
        <v>26</v>
      </c>
      <c r="U328" s="20" t="s">
        <v>26</v>
      </c>
      <c r="V328" s="28"/>
      <c r="W328" s="20">
        <v>-0.19631150428923699</v>
      </c>
      <c r="X328" s="20">
        <v>0.75996657019519598</v>
      </c>
      <c r="AC328" s="29"/>
      <c r="AG328" s="28"/>
      <c r="AH328" s="20">
        <v>4</v>
      </c>
      <c r="AI328" s="35">
        <v>5</v>
      </c>
      <c r="AK328" s="28">
        <v>10</v>
      </c>
      <c r="AL328" s="29"/>
      <c r="AM328" s="29"/>
      <c r="AN328" s="29"/>
      <c r="AO328" s="28"/>
      <c r="AP328" s="29"/>
      <c r="AQ328" s="29"/>
      <c r="AR328" s="29"/>
      <c r="AS328" s="28"/>
    </row>
    <row r="329" spans="1:45"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712</v>
      </c>
      <c r="K329" s="32" t="s">
        <v>845</v>
      </c>
      <c r="L329" s="32" t="s">
        <v>743</v>
      </c>
      <c r="M329" s="28" t="s">
        <v>205</v>
      </c>
      <c r="N329" s="20">
        <v>3.5000000000000003E-2</v>
      </c>
      <c r="O329" s="20">
        <v>1.20277457017791E-2</v>
      </c>
      <c r="P329" s="28"/>
      <c r="Q329" s="20">
        <v>3.8166666666666703E-2</v>
      </c>
      <c r="R329" s="20">
        <v>6.6458006791256501E-3</v>
      </c>
      <c r="S329" s="28"/>
      <c r="T329" s="20" t="s">
        <v>26</v>
      </c>
      <c r="U329" s="20" t="s">
        <v>26</v>
      </c>
      <c r="V329" s="28"/>
      <c r="W329" s="20">
        <v>4.2500000000000003E-2</v>
      </c>
      <c r="X329" s="20">
        <v>2.7577164466275401E-2</v>
      </c>
      <c r="AC329" s="29"/>
      <c r="AG329" s="28"/>
      <c r="AH329" s="20">
        <v>4</v>
      </c>
      <c r="AI329" s="35">
        <v>6</v>
      </c>
      <c r="AK329" s="35">
        <v>2</v>
      </c>
      <c r="AL329" s="35"/>
      <c r="AM329" s="35"/>
      <c r="AN329" s="35"/>
      <c r="AO329" s="36"/>
      <c r="AP329" s="29"/>
      <c r="AQ329" s="29"/>
      <c r="AR329" s="29"/>
      <c r="AS329" s="28"/>
    </row>
    <row r="330" spans="1:45"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712</v>
      </c>
      <c r="K330" s="32" t="s">
        <v>845</v>
      </c>
      <c r="L330" s="32" t="s">
        <v>743</v>
      </c>
      <c r="M330" s="28" t="s">
        <v>207</v>
      </c>
      <c r="N330" s="20">
        <v>88243.236000000004</v>
      </c>
      <c r="O330" s="20">
        <v>13841.1853318188</v>
      </c>
      <c r="P330" s="28"/>
      <c r="Q330" s="20">
        <v>73305.671333333405</v>
      </c>
      <c r="R330" s="20">
        <v>4769.9467214064998</v>
      </c>
      <c r="S330" s="28"/>
      <c r="T330" s="20" t="s">
        <v>26</v>
      </c>
      <c r="U330" s="20" t="s">
        <v>26</v>
      </c>
      <c r="V330" s="28"/>
      <c r="W330" s="20">
        <v>66238.636499999993</v>
      </c>
      <c r="X330" s="20">
        <v>12885.413833411299</v>
      </c>
      <c r="AC330" s="29"/>
      <c r="AG330" s="28"/>
      <c r="AH330" s="20">
        <v>4</v>
      </c>
      <c r="AI330" s="35">
        <v>6</v>
      </c>
      <c r="AK330" s="35">
        <v>2</v>
      </c>
      <c r="AL330" s="35"/>
      <c r="AM330" s="35"/>
      <c r="AN330" s="35"/>
      <c r="AO330" s="36"/>
      <c r="AP330" s="29"/>
      <c r="AQ330" s="29"/>
      <c r="AR330" s="29"/>
      <c r="AS330" s="28"/>
    </row>
    <row r="331" spans="1:45"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712</v>
      </c>
      <c r="K331" s="32" t="s">
        <v>845</v>
      </c>
      <c r="L331" s="32" t="s">
        <v>743</v>
      </c>
      <c r="M331" s="28" t="s">
        <v>208</v>
      </c>
      <c r="N331" s="20">
        <v>-29.507000000000001</v>
      </c>
      <c r="O331" s="20">
        <v>2.9412923463448299</v>
      </c>
      <c r="P331" s="28"/>
      <c r="Q331" s="20">
        <v>-28.254833333333298</v>
      </c>
      <c r="R331" s="20">
        <v>3.9036740856104402</v>
      </c>
      <c r="S331" s="28"/>
      <c r="T331" s="20" t="s">
        <v>26</v>
      </c>
      <c r="U331" s="20" t="s">
        <v>26</v>
      </c>
      <c r="V331" s="28"/>
      <c r="W331" s="20">
        <v>-28.478999999999999</v>
      </c>
      <c r="X331" s="20">
        <v>4.4675006435366402</v>
      </c>
      <c r="AC331" s="29"/>
      <c r="AG331" s="28"/>
      <c r="AH331" s="20">
        <v>4</v>
      </c>
      <c r="AI331" s="35">
        <v>6</v>
      </c>
      <c r="AK331" s="35">
        <v>2</v>
      </c>
      <c r="AL331" s="35"/>
      <c r="AM331" s="35"/>
      <c r="AN331" s="35"/>
      <c r="AO331" s="36"/>
      <c r="AP331" s="29"/>
      <c r="AQ331" s="29"/>
      <c r="AR331" s="29"/>
      <c r="AS331" s="28"/>
    </row>
    <row r="332" spans="1:45"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712</v>
      </c>
      <c r="K332" s="32" t="s">
        <v>845</v>
      </c>
      <c r="L332" s="32" t="s">
        <v>743</v>
      </c>
      <c r="M332" s="28" t="s">
        <v>209</v>
      </c>
      <c r="N332" s="20">
        <v>86607.435249999995</v>
      </c>
      <c r="O332" s="20">
        <v>13818.4480690976</v>
      </c>
      <c r="P332" s="28"/>
      <c r="Q332" s="20">
        <v>71600.636666666702</v>
      </c>
      <c r="R332" s="20">
        <v>4899.4887991448904</v>
      </c>
      <c r="S332" s="28"/>
      <c r="T332" s="20" t="s">
        <v>26</v>
      </c>
      <c r="U332" s="20" t="s">
        <v>26</v>
      </c>
      <c r="V332" s="28"/>
      <c r="W332" s="20">
        <v>65145.4545</v>
      </c>
      <c r="X332" s="20">
        <v>13795.0105408854</v>
      </c>
      <c r="AC332" s="29"/>
      <c r="AG332" s="28"/>
      <c r="AH332" s="20">
        <v>4</v>
      </c>
      <c r="AI332" s="35">
        <v>6</v>
      </c>
      <c r="AK332" s="35">
        <v>2</v>
      </c>
      <c r="AL332" s="35"/>
      <c r="AM332" s="35"/>
      <c r="AN332" s="35"/>
      <c r="AO332" s="36"/>
      <c r="AP332" s="29"/>
      <c r="AQ332" s="29"/>
      <c r="AR332" s="29"/>
      <c r="AS332" s="28"/>
    </row>
    <row r="333" spans="1:45"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712</v>
      </c>
      <c r="K333" s="32" t="s">
        <v>845</v>
      </c>
      <c r="L333" s="32" t="s">
        <v>743</v>
      </c>
      <c r="M333" s="28" t="s">
        <v>210</v>
      </c>
      <c r="N333" s="20">
        <v>91795.032500000001</v>
      </c>
      <c r="O333" s="20">
        <v>12995.653404565101</v>
      </c>
      <c r="P333" s="28"/>
      <c r="Q333" s="20">
        <v>75512.635166666703</v>
      </c>
      <c r="R333" s="20">
        <v>4620.4944651776595</v>
      </c>
      <c r="S333" s="28"/>
      <c r="T333" s="20" t="s">
        <v>26</v>
      </c>
      <c r="U333" s="20" t="s">
        <v>26</v>
      </c>
      <c r="V333" s="28"/>
      <c r="W333" s="20">
        <v>69802.272500000006</v>
      </c>
      <c r="X333" s="20">
        <v>13785.3684328172</v>
      </c>
      <c r="AC333" s="29"/>
      <c r="AG333" s="28"/>
      <c r="AH333" s="20">
        <v>4</v>
      </c>
      <c r="AI333" s="35">
        <v>6</v>
      </c>
      <c r="AK333" s="35">
        <v>2</v>
      </c>
      <c r="AL333" s="35"/>
      <c r="AM333" s="35"/>
      <c r="AN333" s="35"/>
      <c r="AO333" s="36"/>
      <c r="AP333" s="29"/>
      <c r="AQ333" s="29"/>
      <c r="AR333" s="29"/>
      <c r="AS333" s="28"/>
    </row>
    <row r="334" spans="1:45"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712</v>
      </c>
      <c r="K334" s="32" t="s">
        <v>845</v>
      </c>
      <c r="L334" s="32" t="s">
        <v>743</v>
      </c>
      <c r="M334" s="28" t="s">
        <v>211</v>
      </c>
      <c r="N334" s="20">
        <v>5143.7662499999997</v>
      </c>
      <c r="O334" s="20">
        <v>2045.33698152495</v>
      </c>
      <c r="P334" s="28"/>
      <c r="Q334" s="20">
        <v>3875.7908333333298</v>
      </c>
      <c r="R334" s="20">
        <v>471.07720050047601</v>
      </c>
      <c r="S334" s="28"/>
      <c r="T334" s="20" t="s">
        <v>26</v>
      </c>
      <c r="U334" s="20" t="s">
        <v>26</v>
      </c>
      <c r="V334" s="28"/>
      <c r="W334" s="20">
        <v>4600</v>
      </c>
      <c r="X334" s="20" t="s">
        <v>26</v>
      </c>
      <c r="AC334" s="29"/>
      <c r="AG334" s="28"/>
      <c r="AH334" s="20">
        <v>4</v>
      </c>
      <c r="AI334" s="35">
        <v>6</v>
      </c>
      <c r="AK334" s="35">
        <v>2</v>
      </c>
      <c r="AL334" s="35"/>
      <c r="AM334" s="35"/>
      <c r="AN334" s="35"/>
      <c r="AO334" s="36"/>
      <c r="AP334" s="29"/>
      <c r="AQ334" s="29"/>
      <c r="AR334" s="29"/>
      <c r="AS334" s="28"/>
    </row>
    <row r="335" spans="1:45"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712</v>
      </c>
      <c r="K335" s="32" t="s">
        <v>845</v>
      </c>
      <c r="L335" s="32" t="s">
        <v>743</v>
      </c>
      <c r="M335" s="28" t="s">
        <v>212</v>
      </c>
      <c r="N335" s="20">
        <v>0.20574999999999999</v>
      </c>
      <c r="O335" s="20">
        <v>2.0918492616183702E-2</v>
      </c>
      <c r="P335" s="28"/>
      <c r="Q335" s="20">
        <v>0.17799999999999999</v>
      </c>
      <c r="R335" s="20">
        <v>1.44913767461894E-2</v>
      </c>
      <c r="S335" s="28"/>
      <c r="T335" s="20" t="s">
        <v>26</v>
      </c>
      <c r="U335" s="20" t="s">
        <v>26</v>
      </c>
      <c r="V335" s="28"/>
      <c r="W335" s="20">
        <v>0.20250000000000001</v>
      </c>
      <c r="X335" s="20">
        <v>3.5355339059327199E-3</v>
      </c>
      <c r="AC335" s="29"/>
      <c r="AG335" s="28"/>
      <c r="AH335" s="20">
        <v>4</v>
      </c>
      <c r="AI335" s="35">
        <v>6</v>
      </c>
      <c r="AK335" s="35">
        <v>2</v>
      </c>
      <c r="AL335" s="35"/>
      <c r="AM335" s="35"/>
      <c r="AN335" s="35"/>
      <c r="AO335" s="36"/>
      <c r="AP335" s="29"/>
      <c r="AQ335" s="29"/>
      <c r="AR335" s="29"/>
      <c r="AS335" s="28"/>
    </row>
    <row r="336" spans="1:45"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712</v>
      </c>
      <c r="K336" s="32" t="s">
        <v>845</v>
      </c>
      <c r="L336" s="32" t="s">
        <v>743</v>
      </c>
      <c r="M336" s="28" t="s">
        <v>213</v>
      </c>
      <c r="N336" s="20">
        <v>74352.402749999994</v>
      </c>
      <c r="O336" s="20">
        <v>5053.6317335270496</v>
      </c>
      <c r="P336" s="28"/>
      <c r="Q336" s="20">
        <v>77592.322499999995</v>
      </c>
      <c r="R336" s="20">
        <v>10448.671370248499</v>
      </c>
      <c r="S336" s="28"/>
      <c r="T336" s="20" t="s">
        <v>26</v>
      </c>
      <c r="U336" s="20" t="s">
        <v>26</v>
      </c>
      <c r="V336" s="28"/>
      <c r="W336" s="20">
        <v>61843.182000000001</v>
      </c>
      <c r="X336" s="20">
        <v>5666.4963575606398</v>
      </c>
      <c r="AC336" s="29"/>
      <c r="AG336" s="28"/>
      <c r="AH336" s="20">
        <v>4</v>
      </c>
      <c r="AI336" s="35">
        <v>6</v>
      </c>
      <c r="AK336" s="35">
        <v>2</v>
      </c>
      <c r="AL336" s="35"/>
      <c r="AM336" s="35"/>
      <c r="AN336" s="35"/>
      <c r="AO336" s="36"/>
      <c r="AP336" s="29"/>
      <c r="AQ336" s="29"/>
      <c r="AR336" s="29"/>
      <c r="AS336" s="28"/>
    </row>
    <row r="337" spans="1:45"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712</v>
      </c>
      <c r="K337" s="32" t="s">
        <v>845</v>
      </c>
      <c r="L337" s="32" t="s">
        <v>743</v>
      </c>
      <c r="M337" s="28" t="s">
        <v>214</v>
      </c>
      <c r="N337" s="20">
        <v>-27.689499999999999</v>
      </c>
      <c r="O337" s="20">
        <v>2.71397488320483</v>
      </c>
      <c r="P337" s="28"/>
      <c r="Q337" s="20">
        <v>-26.3988333333333</v>
      </c>
      <c r="R337" s="20">
        <v>4.40617809066618</v>
      </c>
      <c r="S337" s="28"/>
      <c r="T337" s="20" t="s">
        <v>26</v>
      </c>
      <c r="U337" s="20" t="s">
        <v>26</v>
      </c>
      <c r="V337" s="28"/>
      <c r="W337" s="20">
        <v>-30.341000000000001</v>
      </c>
      <c r="X337" s="20">
        <v>10.459523507311401</v>
      </c>
      <c r="AC337" s="29"/>
      <c r="AG337" s="28"/>
      <c r="AH337" s="20">
        <v>4</v>
      </c>
      <c r="AI337" s="35">
        <v>6</v>
      </c>
      <c r="AK337" s="35">
        <v>2</v>
      </c>
      <c r="AL337" s="35"/>
      <c r="AM337" s="35"/>
      <c r="AN337" s="35"/>
      <c r="AO337" s="36"/>
      <c r="AP337" s="29"/>
      <c r="AQ337" s="29"/>
      <c r="AR337" s="29"/>
      <c r="AS337" s="28"/>
    </row>
    <row r="338" spans="1:45"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712</v>
      </c>
      <c r="K338" s="32" t="s">
        <v>845</v>
      </c>
      <c r="L338" s="32" t="s">
        <v>743</v>
      </c>
      <c r="M338" s="28" t="s">
        <v>215</v>
      </c>
      <c r="N338" s="20">
        <v>72380.227249999996</v>
      </c>
      <c r="O338" s="20">
        <v>5077.62055821789</v>
      </c>
      <c r="P338" s="28"/>
      <c r="Q338" s="20">
        <v>75370.563166666703</v>
      </c>
      <c r="R338" s="20">
        <v>9716.7533827721309</v>
      </c>
      <c r="S338" s="28"/>
      <c r="T338" s="20" t="s">
        <v>26</v>
      </c>
      <c r="U338" s="20" t="s">
        <v>26</v>
      </c>
      <c r="V338" s="28"/>
      <c r="W338" s="20">
        <v>59870.4545</v>
      </c>
      <c r="X338" s="20">
        <v>5062.2417932315802</v>
      </c>
      <c r="AC338" s="29"/>
      <c r="AG338" s="28"/>
      <c r="AH338" s="20">
        <v>4</v>
      </c>
      <c r="AI338" s="35">
        <v>6</v>
      </c>
      <c r="AK338" s="35">
        <v>2</v>
      </c>
      <c r="AL338" s="35"/>
      <c r="AM338" s="35"/>
      <c r="AN338" s="35"/>
      <c r="AO338" s="36"/>
      <c r="AP338" s="29"/>
      <c r="AQ338" s="29"/>
      <c r="AR338" s="29"/>
      <c r="AS338" s="28"/>
    </row>
    <row r="339" spans="1:45"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712</v>
      </c>
      <c r="K339" s="32" t="s">
        <v>845</v>
      </c>
      <c r="L339" s="32" t="s">
        <v>743</v>
      </c>
      <c r="M339" s="28" t="s">
        <v>216</v>
      </c>
      <c r="N339" s="20">
        <v>77172.770749999996</v>
      </c>
      <c r="O339" s="20">
        <v>5578.8877045412501</v>
      </c>
      <c r="P339" s="28"/>
      <c r="Q339" s="20">
        <v>79990.586666666699</v>
      </c>
      <c r="R339" s="20">
        <v>10512.617294993301</v>
      </c>
      <c r="S339" s="28"/>
      <c r="T339" s="20" t="s">
        <v>26</v>
      </c>
      <c r="U339" s="20" t="s">
        <v>26</v>
      </c>
      <c r="V339" s="28"/>
      <c r="W339" s="20">
        <v>65202.272499999999</v>
      </c>
      <c r="X339" s="20">
        <v>4451.5589211547604</v>
      </c>
      <c r="AC339" s="29"/>
      <c r="AG339" s="28"/>
      <c r="AH339" s="20">
        <v>4</v>
      </c>
      <c r="AI339" s="35">
        <v>6</v>
      </c>
      <c r="AK339" s="35">
        <v>2</v>
      </c>
      <c r="AL339" s="35"/>
      <c r="AM339" s="35"/>
      <c r="AN339" s="35"/>
      <c r="AO339" s="36"/>
      <c r="AP339" s="29"/>
      <c r="AQ339" s="29"/>
      <c r="AR339" s="29"/>
      <c r="AS339" s="28"/>
    </row>
    <row r="340" spans="1:45"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712</v>
      </c>
      <c r="K340" s="32" t="s">
        <v>845</v>
      </c>
      <c r="L340" s="32" t="s">
        <v>743</v>
      </c>
      <c r="M340" s="28" t="s">
        <v>217</v>
      </c>
      <c r="N340" s="20">
        <v>4737.1212500000001</v>
      </c>
      <c r="O340" s="20">
        <v>658.36241924104502</v>
      </c>
      <c r="P340" s="28"/>
      <c r="Q340" s="20">
        <v>4577.4498333333304</v>
      </c>
      <c r="R340" s="20">
        <v>867.74247193517499</v>
      </c>
      <c r="S340" s="28"/>
      <c r="T340" s="20" t="s">
        <v>26</v>
      </c>
      <c r="U340" s="20" t="s">
        <v>26</v>
      </c>
      <c r="V340" s="28"/>
      <c r="W340" s="20">
        <v>5268.1819999999998</v>
      </c>
      <c r="X340" s="20">
        <v>662.10933405896003</v>
      </c>
      <c r="AC340" s="29"/>
      <c r="AG340" s="28"/>
      <c r="AH340" s="20">
        <v>4</v>
      </c>
      <c r="AI340" s="35">
        <v>6</v>
      </c>
      <c r="AK340" s="35">
        <v>2</v>
      </c>
      <c r="AL340" s="35"/>
      <c r="AM340" s="35"/>
      <c r="AN340" s="35"/>
      <c r="AO340" s="36"/>
      <c r="AP340" s="29"/>
      <c r="AQ340" s="29"/>
      <c r="AR340" s="29"/>
      <c r="AS340" s="28"/>
    </row>
    <row r="341" spans="1:45"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712</v>
      </c>
      <c r="K341" s="32" t="s">
        <v>845</v>
      </c>
      <c r="L341" s="32" t="s">
        <v>743</v>
      </c>
      <c r="M341" s="28" t="s">
        <v>218</v>
      </c>
      <c r="N341" s="20">
        <v>0.20874999999999999</v>
      </c>
      <c r="O341" s="20">
        <v>1.71925371406705E-2</v>
      </c>
      <c r="P341" s="28"/>
      <c r="Q341" s="20">
        <v>0.199333333333333</v>
      </c>
      <c r="R341" s="20">
        <v>1.9418204517067699E-2</v>
      </c>
      <c r="S341" s="28"/>
      <c r="T341" s="20" t="s">
        <v>26</v>
      </c>
      <c r="U341" s="20" t="s">
        <v>26</v>
      </c>
      <c r="V341" s="28"/>
      <c r="W341" s="20">
        <v>0.222</v>
      </c>
      <c r="X341" s="20">
        <v>2.8284271247461901E-3</v>
      </c>
      <c r="AC341" s="29"/>
      <c r="AG341" s="28"/>
      <c r="AH341" s="20">
        <v>4</v>
      </c>
      <c r="AI341" s="35">
        <v>6</v>
      </c>
      <c r="AK341" s="35">
        <v>2</v>
      </c>
      <c r="AL341" s="35"/>
      <c r="AM341" s="35"/>
      <c r="AN341" s="35"/>
      <c r="AO341" s="36"/>
      <c r="AP341" s="29"/>
      <c r="AQ341" s="29"/>
      <c r="AR341" s="29"/>
      <c r="AS341" s="28"/>
    </row>
    <row r="342" spans="1:45"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712</v>
      </c>
      <c r="K342" s="32" t="s">
        <v>845</v>
      </c>
      <c r="L342" s="32" t="s">
        <v>743</v>
      </c>
      <c r="M342" s="28" t="s">
        <v>219</v>
      </c>
      <c r="N342" s="20">
        <v>85535.692750000002</v>
      </c>
      <c r="O342" s="20">
        <v>9125.8577495341706</v>
      </c>
      <c r="P342" s="28"/>
      <c r="Q342" s="20">
        <v>77685.011499999993</v>
      </c>
      <c r="R342" s="20">
        <v>5235.8011517798004</v>
      </c>
      <c r="S342" s="28"/>
      <c r="T342" s="20" t="s">
        <v>26</v>
      </c>
      <c r="U342" s="20" t="s">
        <v>26</v>
      </c>
      <c r="V342" s="28"/>
      <c r="W342" s="20">
        <v>63693.182000000001</v>
      </c>
      <c r="X342" s="20">
        <v>40385.439313820098</v>
      </c>
      <c r="AC342" s="29"/>
      <c r="AG342" s="28"/>
      <c r="AH342" s="20">
        <v>4</v>
      </c>
      <c r="AI342" s="35">
        <v>6</v>
      </c>
      <c r="AK342" s="35">
        <v>2</v>
      </c>
      <c r="AL342" s="35"/>
      <c r="AM342" s="35"/>
      <c r="AN342" s="35"/>
      <c r="AO342" s="36"/>
      <c r="AP342" s="29"/>
      <c r="AQ342" s="29"/>
      <c r="AR342" s="29"/>
      <c r="AS342" s="28"/>
    </row>
    <row r="343" spans="1:45"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712</v>
      </c>
      <c r="K343" s="32" t="s">
        <v>845</v>
      </c>
      <c r="L343" s="32" t="s">
        <v>743</v>
      </c>
      <c r="M343" s="28" t="s">
        <v>220</v>
      </c>
      <c r="N343" s="20">
        <v>-26.802</v>
      </c>
      <c r="O343" s="20">
        <v>3.4306719458438399</v>
      </c>
      <c r="P343" s="28"/>
      <c r="Q343" s="20">
        <v>-22.675833333333301</v>
      </c>
      <c r="R343" s="20">
        <v>7.3096880485193498</v>
      </c>
      <c r="S343" s="28"/>
      <c r="T343" s="20" t="s">
        <v>26</v>
      </c>
      <c r="U343" s="20" t="s">
        <v>26</v>
      </c>
      <c r="V343" s="28"/>
      <c r="W343" s="20">
        <v>-54.395499999999998</v>
      </c>
      <c r="X343" s="20">
        <v>43.947393557525103</v>
      </c>
      <c r="AC343" s="29"/>
      <c r="AG343" s="28"/>
      <c r="AH343" s="20">
        <v>4</v>
      </c>
      <c r="AI343" s="35">
        <v>6</v>
      </c>
      <c r="AK343" s="35">
        <v>2</v>
      </c>
      <c r="AL343" s="35"/>
      <c r="AM343" s="35"/>
      <c r="AN343" s="35"/>
      <c r="AO343" s="36"/>
      <c r="AP343" s="29"/>
      <c r="AQ343" s="29"/>
      <c r="AR343" s="29"/>
      <c r="AS343" s="28"/>
    </row>
    <row r="344" spans="1:45"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712</v>
      </c>
      <c r="K344" s="32" t="s">
        <v>845</v>
      </c>
      <c r="L344" s="32" t="s">
        <v>743</v>
      </c>
      <c r="M344" s="28" t="s">
        <v>221</v>
      </c>
      <c r="N344" s="20">
        <v>80507.197</v>
      </c>
      <c r="O344" s="20">
        <v>8382.7388395972794</v>
      </c>
      <c r="P344" s="28"/>
      <c r="Q344" s="20">
        <v>75118.286999999997</v>
      </c>
      <c r="R344" s="20">
        <v>4715.1801229401199</v>
      </c>
      <c r="S344" s="28"/>
      <c r="T344" s="20" t="s">
        <v>26</v>
      </c>
      <c r="U344" s="20" t="s">
        <v>26</v>
      </c>
      <c r="V344" s="28"/>
      <c r="W344" s="20">
        <v>67679.545499999993</v>
      </c>
      <c r="X344" s="20">
        <v>33050.813712723299</v>
      </c>
      <c r="AC344" s="29"/>
      <c r="AG344" s="28"/>
      <c r="AH344" s="20">
        <v>4</v>
      </c>
      <c r="AI344" s="35">
        <v>6</v>
      </c>
      <c r="AK344" s="35">
        <v>2</v>
      </c>
      <c r="AL344" s="35"/>
      <c r="AM344" s="35"/>
      <c r="AN344" s="35"/>
      <c r="AO344" s="36"/>
      <c r="AP344" s="29"/>
      <c r="AQ344" s="29"/>
      <c r="AR344" s="29"/>
      <c r="AS344" s="28"/>
    </row>
    <row r="345" spans="1:45"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712</v>
      </c>
      <c r="K345" s="32" t="s">
        <v>845</v>
      </c>
      <c r="L345" s="32" t="s">
        <v>743</v>
      </c>
      <c r="M345" s="28" t="s">
        <v>222</v>
      </c>
      <c r="N345" s="20">
        <v>90638.452499999999</v>
      </c>
      <c r="O345" s="20">
        <v>8209.6444716425394</v>
      </c>
      <c r="P345" s="28"/>
      <c r="Q345" s="20">
        <v>85149.247499999998</v>
      </c>
      <c r="R345" s="20">
        <v>7210.7901271636201</v>
      </c>
      <c r="S345" s="28"/>
      <c r="T345" s="20" t="s">
        <v>26</v>
      </c>
      <c r="U345" s="20" t="s">
        <v>26</v>
      </c>
      <c r="V345" s="28"/>
      <c r="W345" s="20">
        <v>96740.909</v>
      </c>
      <c r="X345" s="20">
        <v>2886.2811873693099</v>
      </c>
      <c r="AC345" s="29"/>
      <c r="AG345" s="28"/>
      <c r="AH345" s="20">
        <v>4</v>
      </c>
      <c r="AI345" s="35">
        <v>6</v>
      </c>
      <c r="AK345" s="35">
        <v>2</v>
      </c>
      <c r="AL345" s="35"/>
      <c r="AM345" s="35"/>
      <c r="AN345" s="35"/>
      <c r="AO345" s="36"/>
      <c r="AP345" s="29"/>
      <c r="AQ345" s="29"/>
      <c r="AR345" s="29"/>
      <c r="AS345" s="28"/>
    </row>
    <row r="346" spans="1:45"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712</v>
      </c>
      <c r="K346" s="32" t="s">
        <v>845</v>
      </c>
      <c r="L346" s="32" t="s">
        <v>743</v>
      </c>
      <c r="M346" s="28" t="s">
        <v>223</v>
      </c>
      <c r="N346" s="20">
        <v>10071.6775</v>
      </c>
      <c r="O346" s="20">
        <v>4429.0518529718802</v>
      </c>
      <c r="P346" s="28"/>
      <c r="Q346" s="20">
        <v>9980.98</v>
      </c>
      <c r="R346" s="20">
        <v>5931.1228098625297</v>
      </c>
      <c r="S346" s="28"/>
      <c r="T346" s="20" t="s">
        <v>26</v>
      </c>
      <c r="U346" s="20" t="s">
        <v>26</v>
      </c>
      <c r="V346" s="28"/>
      <c r="W346" s="20">
        <v>29015.909</v>
      </c>
      <c r="X346" s="20">
        <v>35872.812529721799</v>
      </c>
      <c r="AC346" s="29"/>
      <c r="AG346" s="28"/>
      <c r="AH346" s="20">
        <v>4</v>
      </c>
      <c r="AI346" s="35">
        <v>6</v>
      </c>
      <c r="AK346" s="35">
        <v>2</v>
      </c>
      <c r="AL346" s="35"/>
      <c r="AM346" s="35"/>
      <c r="AN346" s="35"/>
      <c r="AO346" s="36"/>
      <c r="AP346" s="29"/>
      <c r="AQ346" s="29"/>
      <c r="AR346" s="29"/>
      <c r="AS346" s="28"/>
    </row>
    <row r="347" spans="1:45"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712</v>
      </c>
      <c r="K347" s="32" t="s">
        <v>845</v>
      </c>
      <c r="L347" s="32" t="s">
        <v>743</v>
      </c>
      <c r="M347" s="28" t="s">
        <v>224</v>
      </c>
      <c r="N347" s="20">
        <v>0.22525000000000001</v>
      </c>
      <c r="O347" s="20">
        <v>3.4325646388669903E-2</v>
      </c>
      <c r="P347" s="28"/>
      <c r="Q347" s="20">
        <v>0.21133333333333301</v>
      </c>
      <c r="R347" s="20">
        <v>2.3346662859317999E-2</v>
      </c>
      <c r="S347" s="28"/>
      <c r="T347" s="20" t="s">
        <v>26</v>
      </c>
      <c r="U347" s="20" t="s">
        <v>26</v>
      </c>
      <c r="V347" s="28"/>
      <c r="W347" s="20">
        <v>0.1615</v>
      </c>
      <c r="X347" s="20">
        <v>5.4447222151364202E-2</v>
      </c>
      <c r="AC347" s="29"/>
      <c r="AG347" s="28"/>
      <c r="AH347" s="20">
        <v>4</v>
      </c>
      <c r="AI347" s="35">
        <v>6</v>
      </c>
      <c r="AK347" s="35">
        <v>2</v>
      </c>
      <c r="AL347" s="35"/>
      <c r="AM347" s="35"/>
      <c r="AN347" s="35"/>
      <c r="AO347" s="36"/>
      <c r="AP347" s="29"/>
      <c r="AQ347" s="29"/>
      <c r="AR347" s="29"/>
      <c r="AS347" s="28"/>
    </row>
    <row r="348" spans="1:45"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712</v>
      </c>
      <c r="K348" s="32" t="s">
        <v>845</v>
      </c>
      <c r="L348" s="32" t="s">
        <v>743</v>
      </c>
      <c r="M348" s="28" t="s">
        <v>225</v>
      </c>
      <c r="N348" s="20">
        <v>80739.426500000001</v>
      </c>
      <c r="O348" s="20">
        <v>5303.4742393030401</v>
      </c>
      <c r="P348" s="28"/>
      <c r="Q348" s="20">
        <v>78668.113500000007</v>
      </c>
      <c r="R348" s="20">
        <v>5702.1882219604004</v>
      </c>
      <c r="S348" s="28"/>
      <c r="T348" s="20" t="s">
        <v>26</v>
      </c>
      <c r="U348" s="20" t="s">
        <v>26</v>
      </c>
      <c r="V348" s="28"/>
      <c r="W348" s="20">
        <v>70011.363500000007</v>
      </c>
      <c r="X348" s="20">
        <v>12075.455542473799</v>
      </c>
      <c r="AC348" s="29"/>
      <c r="AG348" s="28"/>
      <c r="AH348" s="20">
        <v>4</v>
      </c>
      <c r="AI348" s="35">
        <v>6</v>
      </c>
      <c r="AK348" s="35">
        <v>2</v>
      </c>
      <c r="AL348" s="35"/>
      <c r="AM348" s="35"/>
      <c r="AN348" s="35"/>
      <c r="AO348" s="36"/>
      <c r="AP348" s="29"/>
      <c r="AQ348" s="29"/>
      <c r="AR348" s="29"/>
      <c r="AS348" s="28"/>
    </row>
    <row r="349" spans="1:45"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712</v>
      </c>
      <c r="K349" s="32" t="s">
        <v>845</v>
      </c>
      <c r="L349" s="32" t="s">
        <v>743</v>
      </c>
      <c r="M349" s="28" t="s">
        <v>226</v>
      </c>
      <c r="N349" s="20">
        <v>-13.767250000000001</v>
      </c>
      <c r="O349" s="20">
        <v>4.3404371803617403</v>
      </c>
      <c r="P349" s="28"/>
      <c r="Q349" s="20">
        <v>-11.2456666666667</v>
      </c>
      <c r="R349" s="20">
        <v>4.1992331045878704</v>
      </c>
      <c r="S349" s="28"/>
      <c r="T349" s="20" t="s">
        <v>26</v>
      </c>
      <c r="U349" s="20" t="s">
        <v>26</v>
      </c>
      <c r="V349" s="28"/>
      <c r="W349" s="20">
        <v>-16.256</v>
      </c>
      <c r="X349" s="20">
        <v>9.0735942161857803</v>
      </c>
      <c r="AC349" s="29"/>
      <c r="AG349" s="28"/>
      <c r="AH349" s="20">
        <v>4</v>
      </c>
      <c r="AI349" s="35">
        <v>6</v>
      </c>
      <c r="AK349" s="35">
        <v>2</v>
      </c>
      <c r="AL349" s="35"/>
      <c r="AM349" s="35"/>
      <c r="AN349" s="35"/>
      <c r="AO349" s="36"/>
      <c r="AP349" s="29"/>
      <c r="AQ349" s="29"/>
      <c r="AR349" s="29"/>
      <c r="AS349" s="28"/>
    </row>
    <row r="350" spans="1:45"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712</v>
      </c>
      <c r="K350" s="32" t="s">
        <v>845</v>
      </c>
      <c r="L350" s="32" t="s">
        <v>743</v>
      </c>
      <c r="M350" s="28" t="s">
        <v>227</v>
      </c>
      <c r="N350" s="20">
        <v>79202.792249999999</v>
      </c>
      <c r="O350" s="20">
        <v>5361.1342413143902</v>
      </c>
      <c r="P350" s="28"/>
      <c r="Q350" s="20">
        <v>76413.059333333294</v>
      </c>
      <c r="R350" s="20">
        <v>6057.2386935055702</v>
      </c>
      <c r="S350" s="28"/>
      <c r="T350" s="20" t="s">
        <v>26</v>
      </c>
      <c r="U350" s="20" t="s">
        <v>26</v>
      </c>
      <c r="V350" s="28"/>
      <c r="W350" s="20">
        <v>68222.727499999994</v>
      </c>
      <c r="X350" s="20">
        <v>12554.359166381601</v>
      </c>
      <c r="AC350" s="29"/>
      <c r="AG350" s="28"/>
      <c r="AH350" s="20">
        <v>4</v>
      </c>
      <c r="AI350" s="35">
        <v>6</v>
      </c>
      <c r="AK350" s="35">
        <v>2</v>
      </c>
      <c r="AL350" s="35"/>
      <c r="AM350" s="35"/>
      <c r="AN350" s="35"/>
      <c r="AO350" s="36"/>
      <c r="AP350" s="29"/>
      <c r="AQ350" s="29"/>
      <c r="AR350" s="29"/>
      <c r="AS350" s="28"/>
    </row>
    <row r="351" spans="1:45"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712</v>
      </c>
      <c r="K351" s="32" t="s">
        <v>845</v>
      </c>
      <c r="L351" s="32" t="s">
        <v>743</v>
      </c>
      <c r="M351" s="28" t="s">
        <v>228</v>
      </c>
      <c r="N351" s="20">
        <v>84045.205749999994</v>
      </c>
      <c r="O351" s="20">
        <v>4837.5806504259499</v>
      </c>
      <c r="P351" s="28"/>
      <c r="Q351" s="20">
        <v>81311.188333333295</v>
      </c>
      <c r="R351" s="20">
        <v>5595.5060910444399</v>
      </c>
      <c r="S351" s="28"/>
      <c r="T351" s="20" t="s">
        <v>26</v>
      </c>
      <c r="U351" s="20" t="s">
        <v>26</v>
      </c>
      <c r="V351" s="28"/>
      <c r="W351" s="20">
        <v>72500</v>
      </c>
      <c r="X351" s="20">
        <v>12020.8152801713</v>
      </c>
      <c r="AC351" s="29"/>
      <c r="AG351" s="28"/>
      <c r="AH351" s="20">
        <v>4</v>
      </c>
      <c r="AI351" s="35">
        <v>6</v>
      </c>
      <c r="AK351" s="35">
        <v>2</v>
      </c>
      <c r="AL351" s="35"/>
      <c r="AM351" s="35"/>
      <c r="AN351" s="35"/>
      <c r="AO351" s="36"/>
      <c r="AP351" s="29"/>
      <c r="AQ351" s="29"/>
      <c r="AR351" s="29"/>
      <c r="AS351" s="28"/>
    </row>
    <row r="352" spans="1:45"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712</v>
      </c>
      <c r="K352" s="32" t="s">
        <v>845</v>
      </c>
      <c r="L352" s="32" t="s">
        <v>743</v>
      </c>
      <c r="M352" s="28" t="s">
        <v>229</v>
      </c>
      <c r="N352" s="20">
        <v>4802.3810000000003</v>
      </c>
      <c r="O352" s="20">
        <v>1332.03164810926</v>
      </c>
      <c r="P352" s="28"/>
      <c r="Q352" s="20">
        <v>4874.2476666666698</v>
      </c>
      <c r="R352" s="20">
        <v>1278.9380970473301</v>
      </c>
      <c r="S352" s="28"/>
      <c r="T352" s="20" t="s">
        <v>26</v>
      </c>
      <c r="U352" s="20" t="s">
        <v>26</v>
      </c>
      <c r="V352" s="28"/>
      <c r="W352" s="20">
        <v>4263.6364999999996</v>
      </c>
      <c r="X352" s="20">
        <v>514.25967007388397</v>
      </c>
      <c r="AC352" s="29"/>
      <c r="AG352" s="28"/>
      <c r="AH352" s="20">
        <v>4</v>
      </c>
      <c r="AI352" s="35">
        <v>6</v>
      </c>
      <c r="AK352" s="35">
        <v>2</v>
      </c>
      <c r="AL352" s="35"/>
      <c r="AM352" s="35"/>
      <c r="AN352" s="35"/>
      <c r="AO352" s="36"/>
      <c r="AP352" s="29"/>
      <c r="AQ352" s="29"/>
      <c r="AR352" s="29"/>
      <c r="AS352" s="28"/>
    </row>
    <row r="353" spans="1:45"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712</v>
      </c>
      <c r="K353" s="32" t="s">
        <v>845</v>
      </c>
      <c r="L353" s="32" t="s">
        <v>743</v>
      </c>
      <c r="M353" s="28" t="s">
        <v>230</v>
      </c>
      <c r="N353" s="20">
        <v>0.19500000000000001</v>
      </c>
      <c r="O353" s="20">
        <v>1.0739335795724701E-2</v>
      </c>
      <c r="P353" s="28"/>
      <c r="Q353" s="20">
        <v>0.19350000000000001</v>
      </c>
      <c r="R353" s="20">
        <v>5.1283525619832404E-3</v>
      </c>
      <c r="S353" s="28"/>
      <c r="T353" s="20" t="s">
        <v>26</v>
      </c>
      <c r="U353" s="20" t="s">
        <v>26</v>
      </c>
      <c r="V353" s="28"/>
      <c r="W353" s="20">
        <v>0.19850000000000001</v>
      </c>
      <c r="X353" s="20">
        <v>4.9497474683058403E-3</v>
      </c>
      <c r="AC353" s="29"/>
      <c r="AG353" s="28"/>
      <c r="AH353" s="20">
        <v>4</v>
      </c>
      <c r="AI353" s="35">
        <v>6</v>
      </c>
      <c r="AK353" s="35">
        <v>2</v>
      </c>
      <c r="AL353" s="35"/>
      <c r="AM353" s="35"/>
      <c r="AN353" s="35"/>
      <c r="AO353" s="36"/>
      <c r="AP353" s="29"/>
      <c r="AQ353" s="29"/>
      <c r="AR353" s="29"/>
      <c r="AS353" s="28"/>
    </row>
    <row r="354" spans="1:45"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712</v>
      </c>
      <c r="K354" s="32" t="s">
        <v>845</v>
      </c>
      <c r="L354" s="32" t="s">
        <v>743</v>
      </c>
      <c r="M354" s="28" t="s">
        <v>231</v>
      </c>
      <c r="N354" s="20">
        <v>0.17395276366263299</v>
      </c>
      <c r="O354" s="20">
        <v>1.1964389559162401</v>
      </c>
      <c r="P354" s="28"/>
      <c r="Q354" s="20">
        <v>0.84420473680007901</v>
      </c>
      <c r="R354" s="20">
        <v>0.60446966359773802</v>
      </c>
      <c r="S354" s="28"/>
      <c r="T354" s="20" t="s">
        <v>26</v>
      </c>
      <c r="U354" s="20" t="s">
        <v>26</v>
      </c>
      <c r="V354" s="28"/>
      <c r="W354" s="20">
        <v>-0.36719609137398901</v>
      </c>
      <c r="X354" s="20">
        <v>1.14981343479801</v>
      </c>
      <c r="AC354" s="29"/>
      <c r="AG354" s="28"/>
      <c r="AH354" s="20">
        <v>4</v>
      </c>
      <c r="AI354" s="35">
        <v>6</v>
      </c>
      <c r="AK354" s="35">
        <v>2</v>
      </c>
      <c r="AL354" s="35"/>
      <c r="AM354" s="35"/>
      <c r="AN354" s="35"/>
      <c r="AO354" s="36"/>
      <c r="AP354" s="29"/>
      <c r="AQ354" s="29"/>
      <c r="AR354" s="29"/>
      <c r="AS354" s="28"/>
    </row>
    <row r="355" spans="1:45"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712</v>
      </c>
      <c r="K355" s="32" t="s">
        <v>845</v>
      </c>
      <c r="L355" s="32" t="s">
        <v>743</v>
      </c>
      <c r="M355" s="28" t="s">
        <v>232</v>
      </c>
      <c r="N355" s="20">
        <v>1.90984863759825</v>
      </c>
      <c r="O355" s="20">
        <v>1.8018550646220901</v>
      </c>
      <c r="P355" s="28"/>
      <c r="Q355" s="20">
        <v>2.21902182355289E-2</v>
      </c>
      <c r="R355" s="20">
        <v>0.55619287310640197</v>
      </c>
      <c r="S355" s="28"/>
      <c r="T355" s="20" t="s">
        <v>26</v>
      </c>
      <c r="U355" s="20" t="s">
        <v>26</v>
      </c>
      <c r="V355" s="28"/>
      <c r="W355" s="20">
        <v>7.6151396381640493E-2</v>
      </c>
      <c r="X355" s="20">
        <v>1.06313888501316</v>
      </c>
      <c r="AC355" s="29"/>
      <c r="AG355" s="28"/>
      <c r="AH355" s="20">
        <v>4</v>
      </c>
      <c r="AI355" s="35">
        <v>6</v>
      </c>
      <c r="AK355" s="35">
        <v>2</v>
      </c>
      <c r="AL355" s="35"/>
      <c r="AM355" s="35"/>
      <c r="AN355" s="35"/>
      <c r="AO355" s="36"/>
      <c r="AP355" s="29"/>
      <c r="AQ355" s="29"/>
      <c r="AR355" s="29"/>
      <c r="AS355" s="28"/>
    </row>
    <row r="356" spans="1:45"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712</v>
      </c>
      <c r="K356" s="32" t="s">
        <v>845</v>
      </c>
      <c r="L356" s="32" t="s">
        <v>743</v>
      </c>
      <c r="M356" s="28" t="s">
        <v>233</v>
      </c>
      <c r="N356" s="20">
        <v>0.59047390721505399</v>
      </c>
      <c r="O356" s="20">
        <v>0.54946815352261302</v>
      </c>
      <c r="P356" s="28"/>
      <c r="Q356" s="20">
        <v>0.95842379888353502</v>
      </c>
      <c r="R356" s="20">
        <v>0.66311936040309205</v>
      </c>
      <c r="S356" s="28"/>
      <c r="T356" s="20" t="s">
        <v>26</v>
      </c>
      <c r="U356" s="20" t="s">
        <v>26</v>
      </c>
      <c r="V356" s="28"/>
      <c r="W356" s="20">
        <v>-0.42307433965961999</v>
      </c>
      <c r="X356" s="20">
        <v>2.4663879433963598</v>
      </c>
      <c r="AC356" s="29"/>
      <c r="AG356" s="28"/>
      <c r="AH356" s="20">
        <v>4</v>
      </c>
      <c r="AI356" s="35">
        <v>6</v>
      </c>
      <c r="AK356" s="35">
        <v>2</v>
      </c>
      <c r="AL356" s="35"/>
      <c r="AM356" s="35"/>
      <c r="AN356" s="35"/>
      <c r="AO356" s="36"/>
      <c r="AP356" s="29"/>
      <c r="AQ356" s="29"/>
      <c r="AR356" s="29"/>
      <c r="AS356" s="28"/>
    </row>
    <row r="357" spans="1:45"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712</v>
      </c>
      <c r="K357" s="32" t="s">
        <v>845</v>
      </c>
      <c r="L357" s="32" t="s">
        <v>743</v>
      </c>
      <c r="M357" s="28" t="s">
        <v>234</v>
      </c>
      <c r="N357" s="20">
        <v>1.49779336756209</v>
      </c>
      <c r="O357" s="20">
        <v>0.99412818453312701</v>
      </c>
      <c r="P357" s="28"/>
      <c r="Q357" s="20">
        <v>0.92591842134806901</v>
      </c>
      <c r="R357" s="20">
        <v>1.15467133779744</v>
      </c>
      <c r="S357" s="28"/>
      <c r="T357" s="20" t="s">
        <v>26</v>
      </c>
      <c r="U357" s="20" t="s">
        <v>26</v>
      </c>
      <c r="V357" s="28"/>
      <c r="W357" s="20">
        <v>2.3807529091083501</v>
      </c>
      <c r="X357" s="20">
        <v>3.0564478041235601</v>
      </c>
      <c r="AC357" s="29"/>
      <c r="AG357" s="28"/>
      <c r="AH357" s="20">
        <v>4</v>
      </c>
      <c r="AI357" s="35">
        <v>6</v>
      </c>
      <c r="AK357" s="35">
        <v>2</v>
      </c>
      <c r="AL357" s="35"/>
      <c r="AM357" s="35"/>
      <c r="AN357" s="35"/>
      <c r="AO357" s="36"/>
      <c r="AP357" s="29"/>
      <c r="AQ357" s="29"/>
      <c r="AR357" s="29"/>
      <c r="AS357" s="28"/>
    </row>
    <row r="358" spans="1:45"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712</v>
      </c>
      <c r="K358" s="32" t="s">
        <v>845</v>
      </c>
      <c r="L358" s="32" t="s">
        <v>743</v>
      </c>
      <c r="M358" s="28" t="s">
        <v>235</v>
      </c>
      <c r="N358" s="20">
        <v>0.48743869199891499</v>
      </c>
      <c r="O358" s="20">
        <v>1.1538738843227501</v>
      </c>
      <c r="P358" s="28"/>
      <c r="Q358" s="20">
        <v>-0.24977660210357799</v>
      </c>
      <c r="R358" s="20">
        <v>0.70963770894703004</v>
      </c>
      <c r="S358" s="28"/>
      <c r="T358" s="20" t="s">
        <v>26</v>
      </c>
      <c r="U358" s="20" t="s">
        <v>26</v>
      </c>
      <c r="V358" s="28"/>
      <c r="W358" s="20">
        <v>-0.29435134638172999</v>
      </c>
      <c r="X358" s="20">
        <v>0.82506225493381502</v>
      </c>
      <c r="AC358" s="29"/>
      <c r="AG358" s="28"/>
      <c r="AH358" s="20">
        <v>4</v>
      </c>
      <c r="AI358" s="35">
        <v>6</v>
      </c>
      <c r="AK358" s="35">
        <v>2</v>
      </c>
      <c r="AL358" s="35"/>
      <c r="AM358" s="35"/>
      <c r="AN358" s="35"/>
      <c r="AO358" s="36"/>
      <c r="AP358" s="29"/>
      <c r="AQ358" s="29"/>
      <c r="AR358" s="29"/>
      <c r="AS358" s="28"/>
    </row>
    <row r="359" spans="1:45"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712</v>
      </c>
      <c r="K359" s="32" t="s">
        <v>845</v>
      </c>
      <c r="L359" s="32" t="s">
        <v>743</v>
      </c>
      <c r="M359" s="28" t="s">
        <v>266</v>
      </c>
      <c r="N359" s="20">
        <v>2.5999999999999999E-2</v>
      </c>
      <c r="O359" s="20">
        <v>1.1661903789690601E-2</v>
      </c>
      <c r="P359" s="28"/>
      <c r="Q359" s="20">
        <v>3.1714285714285702E-2</v>
      </c>
      <c r="R359" s="20">
        <v>2.4299715851758301E-3</v>
      </c>
      <c r="S359" s="28"/>
      <c r="T359" s="20" t="s">
        <v>26</v>
      </c>
      <c r="U359" s="20" t="s">
        <v>26</v>
      </c>
      <c r="V359" s="28"/>
      <c r="W359" s="20">
        <v>3.3099999999999997E-2</v>
      </c>
      <c r="X359" s="20">
        <v>1.1798775831039001E-2</v>
      </c>
      <c r="AC359" s="29"/>
      <c r="AG359" s="28"/>
      <c r="AH359" s="20">
        <v>4</v>
      </c>
      <c r="AI359" s="35">
        <v>7</v>
      </c>
      <c r="AK359" s="35">
        <v>10</v>
      </c>
      <c r="AL359" s="35"/>
      <c r="AM359" s="35"/>
      <c r="AN359" s="35"/>
      <c r="AO359" s="36"/>
      <c r="AP359" s="29"/>
      <c r="AQ359" s="29"/>
      <c r="AR359" s="29"/>
      <c r="AS359" s="28"/>
    </row>
    <row r="360" spans="1:45"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712</v>
      </c>
      <c r="K360" s="32" t="s">
        <v>845</v>
      </c>
      <c r="L360" s="32" t="s">
        <v>743</v>
      </c>
      <c r="M360" s="28" t="s">
        <v>267</v>
      </c>
      <c r="N360" s="20">
        <v>80479.761750000005</v>
      </c>
      <c r="O360" s="20">
        <v>12733.6564666455</v>
      </c>
      <c r="P360" s="28"/>
      <c r="Q360" s="20">
        <v>77879.067571428604</v>
      </c>
      <c r="R360" s="20">
        <v>4602.9590630847397</v>
      </c>
      <c r="S360" s="28"/>
      <c r="T360" s="20" t="s">
        <v>26</v>
      </c>
      <c r="U360" s="20" t="s">
        <v>26</v>
      </c>
      <c r="V360" s="28"/>
      <c r="W360" s="20">
        <v>69479.940499999997</v>
      </c>
      <c r="X360" s="20">
        <v>11645.281314182201</v>
      </c>
      <c r="AC360" s="29"/>
      <c r="AG360" s="28"/>
      <c r="AH360" s="20">
        <v>4</v>
      </c>
      <c r="AI360" s="35">
        <v>7</v>
      </c>
      <c r="AK360" s="35">
        <v>10</v>
      </c>
      <c r="AL360" s="35"/>
      <c r="AM360" s="35"/>
      <c r="AN360" s="35"/>
      <c r="AO360" s="36"/>
      <c r="AP360" s="29"/>
      <c r="AQ360" s="29"/>
      <c r="AR360" s="29"/>
      <c r="AS360" s="28"/>
    </row>
    <row r="361" spans="1:45"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712</v>
      </c>
      <c r="K361" s="32" t="s">
        <v>845</v>
      </c>
      <c r="L361" s="32" t="s">
        <v>743</v>
      </c>
      <c r="M361" s="28" t="s">
        <v>268</v>
      </c>
      <c r="N361" s="20">
        <v>-33.777749999999997</v>
      </c>
      <c r="O361" s="20">
        <v>5.8102545770388003</v>
      </c>
      <c r="P361" s="28"/>
      <c r="Q361" s="20">
        <v>-27.564571428571401</v>
      </c>
      <c r="R361" s="20">
        <v>3.8793861136844501</v>
      </c>
      <c r="S361" s="28"/>
      <c r="T361" s="20" t="s">
        <v>26</v>
      </c>
      <c r="U361" s="20" t="s">
        <v>26</v>
      </c>
      <c r="V361" s="28"/>
      <c r="W361" s="20">
        <v>-33.591799999999999</v>
      </c>
      <c r="X361" s="20">
        <v>5.4329237637042196</v>
      </c>
      <c r="AC361" s="29"/>
      <c r="AG361" s="28"/>
      <c r="AH361" s="20">
        <v>4</v>
      </c>
      <c r="AI361" s="35">
        <v>7</v>
      </c>
      <c r="AK361" s="35">
        <v>10</v>
      </c>
      <c r="AL361" s="35"/>
      <c r="AM361" s="35"/>
      <c r="AN361" s="35"/>
      <c r="AO361" s="36"/>
      <c r="AP361" s="29"/>
      <c r="AQ361" s="29"/>
      <c r="AR361" s="29"/>
      <c r="AS361" s="28"/>
    </row>
    <row r="362" spans="1:45"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712</v>
      </c>
      <c r="K362" s="32" t="s">
        <v>845</v>
      </c>
      <c r="L362" s="32" t="s">
        <v>743</v>
      </c>
      <c r="M362" s="28" t="s">
        <v>269</v>
      </c>
      <c r="N362" s="20">
        <v>79164.880749999997</v>
      </c>
      <c r="O362" s="20">
        <v>12512.0095022522</v>
      </c>
      <c r="P362" s="28"/>
      <c r="Q362" s="20">
        <v>76067.6807142857</v>
      </c>
      <c r="R362" s="20">
        <v>4701.9548514264297</v>
      </c>
      <c r="S362" s="28"/>
      <c r="T362" s="20" t="s">
        <v>26</v>
      </c>
      <c r="U362" s="20" t="s">
        <v>26</v>
      </c>
      <c r="V362" s="28"/>
      <c r="W362" s="20">
        <v>67727.202399999995</v>
      </c>
      <c r="X362" s="20">
        <v>11534.870454677301</v>
      </c>
      <c r="AC362" s="29"/>
      <c r="AG362" s="28"/>
      <c r="AH362" s="20">
        <v>4</v>
      </c>
      <c r="AI362" s="35">
        <v>7</v>
      </c>
      <c r="AK362" s="35">
        <v>10</v>
      </c>
      <c r="AL362" s="35"/>
      <c r="AM362" s="35"/>
      <c r="AN362" s="35"/>
      <c r="AO362" s="36"/>
      <c r="AP362" s="29"/>
      <c r="AQ362" s="29"/>
      <c r="AR362" s="29"/>
      <c r="AS362" s="28"/>
    </row>
    <row r="363" spans="1:45"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712</v>
      </c>
      <c r="K363" s="32" t="s">
        <v>845</v>
      </c>
      <c r="L363" s="32" t="s">
        <v>743</v>
      </c>
      <c r="M363" s="28" t="s">
        <v>270</v>
      </c>
      <c r="N363" s="20">
        <v>82837.5</v>
      </c>
      <c r="O363" s="20">
        <v>12669.1982076975</v>
      </c>
      <c r="P363" s="28"/>
      <c r="Q363" s="20">
        <v>80050.313714285701</v>
      </c>
      <c r="R363" s="20">
        <v>4775.5257049779602</v>
      </c>
      <c r="S363" s="28"/>
      <c r="T363" s="20" t="s">
        <v>26</v>
      </c>
      <c r="U363" s="20" t="s">
        <v>26</v>
      </c>
      <c r="V363" s="28"/>
      <c r="W363" s="20">
        <v>71814.940499999997</v>
      </c>
      <c r="X363" s="20">
        <v>11778.6104092433</v>
      </c>
      <c r="AC363" s="29"/>
      <c r="AG363" s="28"/>
      <c r="AH363" s="20">
        <v>4</v>
      </c>
      <c r="AI363" s="35">
        <v>7</v>
      </c>
      <c r="AK363" s="35">
        <v>10</v>
      </c>
      <c r="AL363" s="35"/>
      <c r="AM363" s="35"/>
      <c r="AN363" s="35"/>
      <c r="AO363" s="36"/>
      <c r="AP363" s="29"/>
      <c r="AQ363" s="29"/>
      <c r="AR363" s="29"/>
      <c r="AS363" s="28"/>
    </row>
    <row r="364" spans="1:45"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712</v>
      </c>
      <c r="K364" s="32" t="s">
        <v>845</v>
      </c>
      <c r="L364" s="32" t="s">
        <v>743</v>
      </c>
      <c r="M364" s="28" t="s">
        <v>271</v>
      </c>
      <c r="N364" s="20">
        <v>3639.8809999999999</v>
      </c>
      <c r="O364" s="20">
        <v>853.38546091317903</v>
      </c>
      <c r="P364" s="28"/>
      <c r="Q364" s="20">
        <v>3939.8922857142902</v>
      </c>
      <c r="R364" s="20">
        <v>433.80228770017601</v>
      </c>
      <c r="S364" s="28"/>
      <c r="T364" s="20" t="s">
        <v>26</v>
      </c>
      <c r="U364" s="20" t="s">
        <v>26</v>
      </c>
      <c r="V364" s="28"/>
      <c r="W364" s="20">
        <v>4029.5834</v>
      </c>
      <c r="X364" s="20">
        <v>680.420760528399</v>
      </c>
      <c r="AC364" s="29"/>
      <c r="AG364" s="28"/>
      <c r="AH364" s="20">
        <v>4</v>
      </c>
      <c r="AI364" s="35">
        <v>7</v>
      </c>
      <c r="AK364" s="35">
        <v>10</v>
      </c>
      <c r="AL364" s="35"/>
      <c r="AM364" s="35"/>
      <c r="AN364" s="35"/>
      <c r="AO364" s="36"/>
      <c r="AP364" s="29"/>
      <c r="AQ364" s="29"/>
      <c r="AR364" s="29"/>
      <c r="AS364" s="28"/>
    </row>
    <row r="365" spans="1:45"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712</v>
      </c>
      <c r="K365" s="32" t="s">
        <v>845</v>
      </c>
      <c r="L365" s="32" t="s">
        <v>743</v>
      </c>
      <c r="M365" s="28" t="s">
        <v>272</v>
      </c>
      <c r="N365" s="20">
        <v>0.1835</v>
      </c>
      <c r="O365" s="20">
        <v>2.3388031127053E-2</v>
      </c>
      <c r="P365" s="28"/>
      <c r="Q365" s="20">
        <v>0.183</v>
      </c>
      <c r="R365" s="20">
        <v>1.2301761391497299E-2</v>
      </c>
      <c r="S365" s="28"/>
      <c r="T365" s="20" t="s">
        <v>26</v>
      </c>
      <c r="U365" s="20" t="s">
        <v>26</v>
      </c>
      <c r="V365" s="28"/>
      <c r="W365" s="20">
        <v>0.19370000000000001</v>
      </c>
      <c r="X365" s="20">
        <v>3.4435285520652802E-2</v>
      </c>
      <c r="AC365" s="29"/>
      <c r="AG365" s="28"/>
      <c r="AH365" s="20">
        <v>4</v>
      </c>
      <c r="AI365" s="35">
        <v>7</v>
      </c>
      <c r="AK365" s="35">
        <v>10</v>
      </c>
      <c r="AL365" s="35"/>
      <c r="AM365" s="35"/>
      <c r="AN365" s="35"/>
      <c r="AO365" s="36"/>
      <c r="AP365" s="29"/>
      <c r="AQ365" s="29"/>
      <c r="AR365" s="29"/>
      <c r="AS365" s="28"/>
    </row>
    <row r="366" spans="1:45"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712</v>
      </c>
      <c r="K366" s="32" t="s">
        <v>845</v>
      </c>
      <c r="L366" s="32" t="s">
        <v>743</v>
      </c>
      <c r="M366" s="28" t="s">
        <v>273</v>
      </c>
      <c r="N366" s="20">
        <v>79257.142749999999</v>
      </c>
      <c r="O366" s="20">
        <v>12462.304758809099</v>
      </c>
      <c r="P366" s="28"/>
      <c r="Q366" s="20">
        <v>81017.517857142899</v>
      </c>
      <c r="R366" s="20">
        <v>6016.4509794715505</v>
      </c>
      <c r="S366" s="28"/>
      <c r="T366" s="20" t="s">
        <v>26</v>
      </c>
      <c r="U366" s="20" t="s">
        <v>26</v>
      </c>
      <c r="V366" s="28"/>
      <c r="W366" s="20">
        <v>71188.095300000001</v>
      </c>
      <c r="X366" s="20">
        <v>14556.4775881158</v>
      </c>
      <c r="AC366" s="29"/>
      <c r="AG366" s="28"/>
      <c r="AH366" s="20">
        <v>4</v>
      </c>
      <c r="AI366" s="35">
        <v>7</v>
      </c>
      <c r="AK366" s="35">
        <v>10</v>
      </c>
      <c r="AL366" s="35"/>
      <c r="AM366" s="35"/>
      <c r="AN366" s="35"/>
      <c r="AO366" s="36"/>
      <c r="AP366" s="29"/>
      <c r="AQ366" s="29"/>
      <c r="AR366" s="29"/>
      <c r="AS366" s="28"/>
    </row>
    <row r="367" spans="1:45"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712</v>
      </c>
      <c r="K367" s="32" t="s">
        <v>845</v>
      </c>
      <c r="L367" s="32" t="s">
        <v>743</v>
      </c>
      <c r="M367" s="28" t="s">
        <v>274</v>
      </c>
      <c r="N367" s="20">
        <v>-29.823</v>
      </c>
      <c r="O367" s="20">
        <v>6.0130717607558903</v>
      </c>
      <c r="P367" s="28"/>
      <c r="Q367" s="20">
        <v>-26.387857142857101</v>
      </c>
      <c r="R367" s="20">
        <v>3.5516068395667202</v>
      </c>
      <c r="S367" s="28"/>
      <c r="T367" s="20" t="s">
        <v>26</v>
      </c>
      <c r="U367" s="20" t="s">
        <v>26</v>
      </c>
      <c r="V367" s="28"/>
      <c r="W367" s="20">
        <v>-32.835900000000002</v>
      </c>
      <c r="X367" s="20">
        <v>7.3603157608896002</v>
      </c>
      <c r="AC367" s="29"/>
      <c r="AG367" s="28"/>
      <c r="AH367" s="20">
        <v>4</v>
      </c>
      <c r="AI367" s="35">
        <v>7</v>
      </c>
      <c r="AK367" s="35">
        <v>10</v>
      </c>
      <c r="AL367" s="35"/>
      <c r="AM367" s="35"/>
      <c r="AN367" s="35"/>
      <c r="AO367" s="36"/>
      <c r="AP367" s="29"/>
      <c r="AQ367" s="29"/>
      <c r="AR367" s="29"/>
      <c r="AS367" s="28"/>
    </row>
    <row r="368" spans="1:45"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712</v>
      </c>
      <c r="K368" s="32" t="s">
        <v>845</v>
      </c>
      <c r="L368" s="32" t="s">
        <v>743</v>
      </c>
      <c r="M368" s="28" t="s">
        <v>275</v>
      </c>
      <c r="N368" s="20">
        <v>77598.809500000003</v>
      </c>
      <c r="O368" s="20">
        <v>12226.802183751501</v>
      </c>
      <c r="P368" s="28"/>
      <c r="Q368" s="20">
        <v>79011.109285714294</v>
      </c>
      <c r="R368" s="20">
        <v>5757.6575979343297</v>
      </c>
      <c r="S368" s="28"/>
      <c r="T368" s="20" t="s">
        <v>26</v>
      </c>
      <c r="U368" s="20" t="s">
        <v>26</v>
      </c>
      <c r="V368" s="28"/>
      <c r="W368" s="20">
        <v>69773.214300000007</v>
      </c>
      <c r="X368" s="20">
        <v>14066.528176264501</v>
      </c>
      <c r="AC368" s="29"/>
      <c r="AG368" s="28"/>
      <c r="AH368" s="20">
        <v>4</v>
      </c>
      <c r="AI368" s="35">
        <v>7</v>
      </c>
      <c r="AK368" s="35">
        <v>10</v>
      </c>
      <c r="AL368" s="35"/>
      <c r="AM368" s="35"/>
      <c r="AN368" s="35"/>
      <c r="AO368" s="36"/>
      <c r="AP368" s="29"/>
      <c r="AQ368" s="29"/>
      <c r="AR368" s="29"/>
      <c r="AS368" s="28"/>
    </row>
    <row r="369" spans="1:45"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712</v>
      </c>
      <c r="K369" s="32" t="s">
        <v>845</v>
      </c>
      <c r="L369" s="32" t="s">
        <v>743</v>
      </c>
      <c r="M369" s="28" t="s">
        <v>276</v>
      </c>
      <c r="N369" s="20">
        <v>81726.785749999995</v>
      </c>
      <c r="O369" s="20">
        <v>12753.076646007699</v>
      </c>
      <c r="P369" s="28"/>
      <c r="Q369" s="20">
        <v>83337.717714285696</v>
      </c>
      <c r="R369" s="20">
        <v>6083.9637971709599</v>
      </c>
      <c r="S369" s="28"/>
      <c r="T369" s="20" t="s">
        <v>26</v>
      </c>
      <c r="U369" s="20" t="s">
        <v>26</v>
      </c>
      <c r="V369" s="28"/>
      <c r="W369" s="20">
        <v>73858.988100000002</v>
      </c>
      <c r="X369" s="20">
        <v>14204.2004100663</v>
      </c>
      <c r="AC369" s="29"/>
      <c r="AG369" s="28"/>
      <c r="AH369" s="20">
        <v>4</v>
      </c>
      <c r="AI369" s="35">
        <v>7</v>
      </c>
      <c r="AK369" s="35">
        <v>10</v>
      </c>
      <c r="AL369" s="35"/>
      <c r="AM369" s="35"/>
      <c r="AN369" s="35"/>
      <c r="AO369" s="36"/>
      <c r="AP369" s="29"/>
      <c r="AQ369" s="29"/>
      <c r="AR369" s="29"/>
      <c r="AS369" s="28"/>
    </row>
    <row r="370" spans="1:45"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712</v>
      </c>
      <c r="K370" s="32" t="s">
        <v>845</v>
      </c>
      <c r="L370" s="32" t="s">
        <v>743</v>
      </c>
      <c r="M370" s="28" t="s">
        <v>277</v>
      </c>
      <c r="N370" s="20">
        <v>4083.3335000000002</v>
      </c>
      <c r="O370" s="20">
        <v>786.22415991221396</v>
      </c>
      <c r="P370" s="28"/>
      <c r="Q370" s="20">
        <v>4277.4301428571398</v>
      </c>
      <c r="R370" s="20">
        <v>683.31558536775196</v>
      </c>
      <c r="S370" s="28"/>
      <c r="T370" s="20" t="s">
        <v>26</v>
      </c>
      <c r="U370" s="20" t="s">
        <v>26</v>
      </c>
      <c r="V370" s="28"/>
      <c r="W370" s="20">
        <v>4027.2619</v>
      </c>
      <c r="X370" s="20">
        <v>688.574042472222</v>
      </c>
      <c r="AC370" s="29"/>
      <c r="AG370" s="28"/>
      <c r="AH370" s="20">
        <v>4</v>
      </c>
      <c r="AI370" s="35">
        <v>7</v>
      </c>
      <c r="AK370" s="35">
        <v>10</v>
      </c>
      <c r="AL370" s="35"/>
      <c r="AM370" s="35"/>
      <c r="AN370" s="35"/>
      <c r="AO370" s="36"/>
      <c r="AP370" s="29"/>
      <c r="AQ370" s="29"/>
      <c r="AR370" s="29"/>
      <c r="AS370" s="28"/>
    </row>
    <row r="371" spans="1:45"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712</v>
      </c>
      <c r="K371" s="32" t="s">
        <v>845</v>
      </c>
      <c r="L371" s="32" t="s">
        <v>743</v>
      </c>
      <c r="M371" s="28" t="s">
        <v>278</v>
      </c>
      <c r="N371" s="20">
        <v>0.19775000000000001</v>
      </c>
      <c r="O371" s="20">
        <v>1.96192932254622E-2</v>
      </c>
      <c r="P371" s="28"/>
      <c r="Q371" s="20">
        <v>0.186714285714286</v>
      </c>
      <c r="R371" s="20">
        <v>1.4648256844124101E-2</v>
      </c>
      <c r="S371" s="28"/>
      <c r="T371" s="20" t="s">
        <v>26</v>
      </c>
      <c r="U371" s="20" t="s">
        <v>26</v>
      </c>
      <c r="V371" s="28"/>
      <c r="W371" s="20">
        <v>0.20269999999999999</v>
      </c>
      <c r="X371" s="20">
        <v>3.1145001382422599E-2</v>
      </c>
      <c r="AC371" s="29"/>
      <c r="AG371" s="28"/>
      <c r="AH371" s="20">
        <v>4</v>
      </c>
      <c r="AI371" s="35">
        <v>7</v>
      </c>
      <c r="AK371" s="35">
        <v>10</v>
      </c>
      <c r="AL371" s="35"/>
      <c r="AM371" s="35"/>
      <c r="AN371" s="35"/>
      <c r="AO371" s="36"/>
      <c r="AP371" s="29"/>
      <c r="AQ371" s="29"/>
      <c r="AR371" s="29"/>
      <c r="AS371" s="28"/>
    </row>
    <row r="372" spans="1:45"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712</v>
      </c>
      <c r="K372" s="32" t="s">
        <v>845</v>
      </c>
      <c r="L372" s="32" t="s">
        <v>743</v>
      </c>
      <c r="M372" s="28" t="s">
        <v>279</v>
      </c>
      <c r="N372" s="20">
        <v>74933.333249999996</v>
      </c>
      <c r="O372" s="20">
        <v>10968.540839854501</v>
      </c>
      <c r="P372" s="28"/>
      <c r="Q372" s="20">
        <v>70775.603428571398</v>
      </c>
      <c r="R372" s="20">
        <v>3871.4823805381002</v>
      </c>
      <c r="S372" s="28"/>
      <c r="T372" s="20" t="s">
        <v>26</v>
      </c>
      <c r="U372" s="20" t="s">
        <v>26</v>
      </c>
      <c r="V372" s="28"/>
      <c r="W372" s="20">
        <v>65815.059399999998</v>
      </c>
      <c r="X372" s="20">
        <v>11251.900133098499</v>
      </c>
      <c r="AC372" s="29"/>
      <c r="AG372" s="28"/>
      <c r="AH372" s="20">
        <v>4</v>
      </c>
      <c r="AI372" s="35">
        <v>7</v>
      </c>
      <c r="AK372" s="35">
        <v>10</v>
      </c>
      <c r="AL372" s="35"/>
      <c r="AM372" s="35"/>
      <c r="AN372" s="35"/>
      <c r="AO372" s="36"/>
      <c r="AP372" s="29"/>
      <c r="AQ372" s="29"/>
      <c r="AR372" s="29"/>
      <c r="AS372" s="28"/>
    </row>
    <row r="373" spans="1:45"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712</v>
      </c>
      <c r="K373" s="32" t="s">
        <v>845</v>
      </c>
      <c r="L373" s="32" t="s">
        <v>743</v>
      </c>
      <c r="M373" s="28" t="s">
        <v>280</v>
      </c>
      <c r="N373" s="20">
        <v>-25.128</v>
      </c>
      <c r="O373" s="20">
        <v>5.3710439084657198</v>
      </c>
      <c r="P373" s="28"/>
      <c r="Q373" s="20">
        <v>-19.165714285714301</v>
      </c>
      <c r="R373" s="20">
        <v>4.4034037862501201</v>
      </c>
      <c r="S373" s="28"/>
      <c r="T373" s="20" t="s">
        <v>26</v>
      </c>
      <c r="U373" s="20" t="s">
        <v>26</v>
      </c>
      <c r="V373" s="28"/>
      <c r="W373" s="20">
        <v>-28.595099999999999</v>
      </c>
      <c r="X373" s="20">
        <v>7.5729265948582398</v>
      </c>
      <c r="AC373" s="29"/>
      <c r="AG373" s="28"/>
      <c r="AH373" s="20">
        <v>4</v>
      </c>
      <c r="AI373" s="35">
        <v>7</v>
      </c>
      <c r="AK373" s="35">
        <v>10</v>
      </c>
      <c r="AL373" s="35"/>
      <c r="AM373" s="35"/>
      <c r="AN373" s="35"/>
      <c r="AO373" s="36"/>
      <c r="AP373" s="29"/>
      <c r="AQ373" s="29"/>
      <c r="AR373" s="29"/>
      <c r="AS373" s="28"/>
    </row>
    <row r="374" spans="1:45"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712</v>
      </c>
      <c r="K374" s="32" t="s">
        <v>845</v>
      </c>
      <c r="L374" s="32" t="s">
        <v>743</v>
      </c>
      <c r="M374" s="28" t="s">
        <v>281</v>
      </c>
      <c r="N374" s="20">
        <v>72616.666750000004</v>
      </c>
      <c r="O374" s="20">
        <v>12624.6233365154</v>
      </c>
      <c r="P374" s="28"/>
      <c r="Q374" s="20">
        <v>69188.424857142905</v>
      </c>
      <c r="R374" s="20">
        <v>3898.10550851989</v>
      </c>
      <c r="S374" s="28"/>
      <c r="T374" s="20" t="s">
        <v>26</v>
      </c>
      <c r="U374" s="20" t="s">
        <v>26</v>
      </c>
      <c r="V374" s="28"/>
      <c r="W374" s="20">
        <v>64420.178599999999</v>
      </c>
      <c r="X374" s="20">
        <v>11199.3646633473</v>
      </c>
      <c r="AC374" s="29"/>
      <c r="AG374" s="28"/>
      <c r="AH374" s="20">
        <v>4</v>
      </c>
      <c r="AI374" s="35">
        <v>7</v>
      </c>
      <c r="AK374" s="35">
        <v>10</v>
      </c>
      <c r="AL374" s="35"/>
      <c r="AM374" s="35"/>
      <c r="AN374" s="35"/>
      <c r="AO374" s="36"/>
      <c r="AP374" s="29"/>
      <c r="AQ374" s="29"/>
      <c r="AR374" s="29"/>
      <c r="AS374" s="28"/>
    </row>
    <row r="375" spans="1:45"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712</v>
      </c>
      <c r="K375" s="32" t="s">
        <v>845</v>
      </c>
      <c r="L375" s="32" t="s">
        <v>743</v>
      </c>
      <c r="M375" s="28" t="s">
        <v>282</v>
      </c>
      <c r="N375" s="20">
        <v>80083.928499999995</v>
      </c>
      <c r="O375" s="20">
        <v>8479.2792798552291</v>
      </c>
      <c r="P375" s="28"/>
      <c r="Q375" s="20">
        <v>73324.472857142799</v>
      </c>
      <c r="R375" s="20">
        <v>4012.8599083450999</v>
      </c>
      <c r="S375" s="28"/>
      <c r="T375" s="20" t="s">
        <v>26</v>
      </c>
      <c r="U375" s="20" t="s">
        <v>26</v>
      </c>
      <c r="V375" s="28"/>
      <c r="W375" s="20">
        <v>68504.047699999996</v>
      </c>
      <c r="X375" s="20">
        <v>10935.3646195445</v>
      </c>
      <c r="AC375" s="29"/>
      <c r="AG375" s="28"/>
      <c r="AH375" s="20">
        <v>4</v>
      </c>
      <c r="AI375" s="35">
        <v>7</v>
      </c>
      <c r="AK375" s="35">
        <v>10</v>
      </c>
      <c r="AL375" s="35"/>
      <c r="AM375" s="35"/>
      <c r="AN375" s="35"/>
      <c r="AO375" s="36"/>
      <c r="AP375" s="29"/>
      <c r="AQ375" s="29"/>
      <c r="AR375" s="29"/>
      <c r="AS375" s="28"/>
    </row>
    <row r="376" spans="1:45"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712</v>
      </c>
      <c r="K376" s="32" t="s">
        <v>845</v>
      </c>
      <c r="L376" s="32" t="s">
        <v>743</v>
      </c>
      <c r="M376" s="28" t="s">
        <v>283</v>
      </c>
      <c r="N376" s="20">
        <v>7431.5477499999997</v>
      </c>
      <c r="O376" s="20">
        <v>6279.7280237843297</v>
      </c>
      <c r="P376" s="28"/>
      <c r="Q376" s="20">
        <v>4103.1570000000002</v>
      </c>
      <c r="R376" s="20">
        <v>295.90834307095798</v>
      </c>
      <c r="S376" s="28"/>
      <c r="T376" s="20" t="s">
        <v>26</v>
      </c>
      <c r="U376" s="20" t="s">
        <v>26</v>
      </c>
      <c r="V376" s="28"/>
      <c r="W376" s="20">
        <v>4036.25</v>
      </c>
      <c r="X376" s="20">
        <v>473.33821647621897</v>
      </c>
      <c r="AC376" s="29"/>
      <c r="AG376" s="28"/>
      <c r="AH376" s="20">
        <v>4</v>
      </c>
      <c r="AI376" s="35">
        <v>7</v>
      </c>
      <c r="AK376" s="35">
        <v>10</v>
      </c>
      <c r="AL376" s="35"/>
      <c r="AM376" s="35"/>
      <c r="AN376" s="35"/>
      <c r="AO376" s="36"/>
      <c r="AP376" s="29"/>
      <c r="AQ376" s="29"/>
      <c r="AR376" s="29"/>
      <c r="AS376" s="28"/>
    </row>
    <row r="377" spans="1:45"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712</v>
      </c>
      <c r="K377" s="32" t="s">
        <v>845</v>
      </c>
      <c r="L377" s="32" t="s">
        <v>743</v>
      </c>
      <c r="M377" s="28" t="s">
        <v>284</v>
      </c>
      <c r="N377" s="20">
        <v>0.19900000000000001</v>
      </c>
      <c r="O377" s="20">
        <v>5.3541261347363296E-3</v>
      </c>
      <c r="P377" s="28"/>
      <c r="Q377" s="20">
        <v>0.184142857142857</v>
      </c>
      <c r="R377" s="20">
        <v>5.5805785670356104E-3</v>
      </c>
      <c r="S377" s="28"/>
      <c r="T377" s="20" t="s">
        <v>26</v>
      </c>
      <c r="U377" s="20" t="s">
        <v>26</v>
      </c>
      <c r="V377" s="28"/>
      <c r="W377" s="20">
        <v>0.1986</v>
      </c>
      <c r="X377" s="20">
        <v>1.8301183932558401E-2</v>
      </c>
      <c r="AC377" s="29"/>
      <c r="AG377" s="28"/>
      <c r="AH377" s="20">
        <v>4</v>
      </c>
      <c r="AI377" s="35">
        <v>7</v>
      </c>
      <c r="AK377" s="35">
        <v>10</v>
      </c>
      <c r="AL377" s="35"/>
      <c r="AM377" s="35"/>
      <c r="AN377" s="35"/>
      <c r="AO377" s="36"/>
      <c r="AP377" s="29"/>
      <c r="AQ377" s="29"/>
      <c r="AR377" s="29"/>
      <c r="AS377" s="28"/>
    </row>
    <row r="378" spans="1:45"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712</v>
      </c>
      <c r="K378" s="32" t="s">
        <v>845</v>
      </c>
      <c r="L378" s="32" t="s">
        <v>743</v>
      </c>
      <c r="M378" s="28" t="s">
        <v>285</v>
      </c>
      <c r="N378" s="20">
        <v>79097.619250000003</v>
      </c>
      <c r="O378" s="20">
        <v>11822.765152145201</v>
      </c>
      <c r="P378" s="28"/>
      <c r="Q378" s="20">
        <v>74312.519</v>
      </c>
      <c r="R378" s="20">
        <v>3267.9708291464299</v>
      </c>
      <c r="S378" s="28"/>
      <c r="T378" s="20" t="s">
        <v>26</v>
      </c>
      <c r="U378" s="20" t="s">
        <v>26</v>
      </c>
      <c r="V378" s="28"/>
      <c r="W378" s="20">
        <v>69627.738100000002</v>
      </c>
      <c r="X378" s="20">
        <v>11480.935526590099</v>
      </c>
      <c r="AC378" s="29"/>
      <c r="AG378" s="28"/>
      <c r="AH378" s="20">
        <v>4</v>
      </c>
      <c r="AI378" s="35">
        <v>7</v>
      </c>
      <c r="AK378" s="35">
        <v>10</v>
      </c>
      <c r="AL378" s="35"/>
      <c r="AM378" s="35"/>
      <c r="AN378" s="35"/>
      <c r="AO378" s="36"/>
      <c r="AP378" s="29"/>
      <c r="AQ378" s="29"/>
      <c r="AR378" s="29"/>
      <c r="AS378" s="28"/>
    </row>
    <row r="379" spans="1:45"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712</v>
      </c>
      <c r="K379" s="32" t="s">
        <v>845</v>
      </c>
      <c r="L379" s="32" t="s">
        <v>743</v>
      </c>
      <c r="M379" s="28" t="s">
        <v>286</v>
      </c>
      <c r="N379" s="20">
        <v>-17.058250000000001</v>
      </c>
      <c r="O379" s="20">
        <v>4.5921818615991201</v>
      </c>
      <c r="P379" s="28"/>
      <c r="Q379" s="20">
        <v>-11.377428571428601</v>
      </c>
      <c r="R379" s="20">
        <v>3.37265750099942</v>
      </c>
      <c r="S379" s="28"/>
      <c r="T379" s="20" t="s">
        <v>26</v>
      </c>
      <c r="U379" s="20" t="s">
        <v>26</v>
      </c>
      <c r="V379" s="28"/>
      <c r="W379" s="20">
        <v>-19.310600000000001</v>
      </c>
      <c r="X379" s="20">
        <v>7.3642489878843298</v>
      </c>
      <c r="AC379" s="29"/>
      <c r="AG379" s="28"/>
      <c r="AH379" s="20">
        <v>4</v>
      </c>
      <c r="AI379" s="35">
        <v>7</v>
      </c>
      <c r="AK379" s="35">
        <v>10</v>
      </c>
      <c r="AL379" s="35"/>
      <c r="AM379" s="35"/>
      <c r="AN379" s="35"/>
      <c r="AO379" s="36"/>
      <c r="AP379" s="29"/>
      <c r="AQ379" s="29"/>
      <c r="AR379" s="29"/>
      <c r="AS379" s="28"/>
    </row>
    <row r="380" spans="1:45"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712</v>
      </c>
      <c r="K380" s="32" t="s">
        <v>845</v>
      </c>
      <c r="L380" s="32" t="s">
        <v>743</v>
      </c>
      <c r="M380" s="28" t="s">
        <v>287</v>
      </c>
      <c r="N380" s="20">
        <v>77244.047500000001</v>
      </c>
      <c r="O380" s="20">
        <v>11659.2282489353</v>
      </c>
      <c r="P380" s="28"/>
      <c r="Q380" s="20">
        <v>72715.025428571404</v>
      </c>
      <c r="R380" s="20">
        <v>3256.1742969310799</v>
      </c>
      <c r="S380" s="28"/>
      <c r="T380" s="20" t="s">
        <v>26</v>
      </c>
      <c r="U380" s="20" t="s">
        <v>26</v>
      </c>
      <c r="V380" s="28"/>
      <c r="W380" s="20">
        <v>68056.904699999999</v>
      </c>
      <c r="X380" s="20">
        <v>11431.6737156248</v>
      </c>
      <c r="AC380" s="29"/>
      <c r="AG380" s="28"/>
      <c r="AH380" s="20">
        <v>4</v>
      </c>
      <c r="AI380" s="35">
        <v>7</v>
      </c>
      <c r="AK380" s="35">
        <v>10</v>
      </c>
      <c r="AL380" s="35"/>
      <c r="AM380" s="35"/>
      <c r="AN380" s="35"/>
      <c r="AO380" s="36"/>
      <c r="AP380" s="29"/>
      <c r="AQ380" s="29"/>
      <c r="AR380" s="29"/>
      <c r="AS380" s="28"/>
    </row>
    <row r="381" spans="1:45"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712</v>
      </c>
      <c r="K381" s="32" t="s">
        <v>845</v>
      </c>
      <c r="L381" s="32" t="s">
        <v>743</v>
      </c>
      <c r="M381" s="28" t="s">
        <v>288</v>
      </c>
      <c r="N381" s="20">
        <v>81376.190499999997</v>
      </c>
      <c r="O381" s="20">
        <v>11690.861037890099</v>
      </c>
      <c r="P381" s="28"/>
      <c r="Q381" s="20">
        <v>76883.371285714296</v>
      </c>
      <c r="R381" s="20">
        <v>3125.7538591290099</v>
      </c>
      <c r="S381" s="28"/>
      <c r="T381" s="20" t="s">
        <v>26</v>
      </c>
      <c r="U381" s="20" t="s">
        <v>26</v>
      </c>
      <c r="V381" s="28"/>
      <c r="W381" s="20">
        <v>72044.107099999994</v>
      </c>
      <c r="X381" s="20">
        <v>11604.976921932801</v>
      </c>
      <c r="AC381" s="29"/>
      <c r="AG381" s="28"/>
      <c r="AH381" s="20">
        <v>4</v>
      </c>
      <c r="AI381" s="35">
        <v>7</v>
      </c>
      <c r="AK381" s="35">
        <v>10</v>
      </c>
      <c r="AL381" s="35"/>
      <c r="AM381" s="35"/>
      <c r="AN381" s="35"/>
      <c r="AO381" s="36"/>
      <c r="AP381" s="29"/>
      <c r="AQ381" s="29"/>
      <c r="AR381" s="29"/>
      <c r="AS381" s="28"/>
    </row>
    <row r="382" spans="1:45"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712</v>
      </c>
      <c r="K382" s="32" t="s">
        <v>845</v>
      </c>
      <c r="L382" s="32" t="s">
        <v>743</v>
      </c>
      <c r="M382" s="28" t="s">
        <v>289</v>
      </c>
      <c r="N382" s="20">
        <v>4088.6907500000002</v>
      </c>
      <c r="O382" s="20">
        <v>268.90635499912702</v>
      </c>
      <c r="P382" s="28"/>
      <c r="Q382" s="20">
        <v>4128.2158571428599</v>
      </c>
      <c r="R382" s="20">
        <v>202.38310404233201</v>
      </c>
      <c r="S382" s="28"/>
      <c r="T382" s="20" t="s">
        <v>26</v>
      </c>
      <c r="U382" s="20" t="s">
        <v>26</v>
      </c>
      <c r="V382" s="28"/>
      <c r="W382" s="20">
        <v>3950.5356999999999</v>
      </c>
      <c r="X382" s="20">
        <v>342.25107786602399</v>
      </c>
      <c r="AC382" s="29"/>
      <c r="AG382" s="28"/>
      <c r="AH382" s="20">
        <v>4</v>
      </c>
      <c r="AI382" s="35">
        <v>7</v>
      </c>
      <c r="AK382" s="35">
        <v>10</v>
      </c>
      <c r="AL382" s="35"/>
      <c r="AM382" s="35"/>
      <c r="AN382" s="35"/>
      <c r="AO382" s="36"/>
      <c r="AP382" s="29"/>
      <c r="AQ382" s="29"/>
      <c r="AR382" s="29"/>
      <c r="AS382" s="28"/>
    </row>
    <row r="383" spans="1:45"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712</v>
      </c>
      <c r="K383" s="32" t="s">
        <v>845</v>
      </c>
      <c r="L383" s="32" t="s">
        <v>743</v>
      </c>
      <c r="M383" s="28" t="s">
        <v>290</v>
      </c>
      <c r="N383" s="20">
        <v>0.193</v>
      </c>
      <c r="O383" s="20">
        <v>5.47722557505167E-3</v>
      </c>
      <c r="P383" s="28"/>
      <c r="Q383" s="20">
        <v>0.182857142857143</v>
      </c>
      <c r="R383" s="20">
        <v>4.7759317216145196E-3</v>
      </c>
      <c r="S383" s="28"/>
      <c r="T383" s="20" t="s">
        <v>26</v>
      </c>
      <c r="U383" s="20" t="s">
        <v>26</v>
      </c>
      <c r="V383" s="28"/>
      <c r="W383" s="20">
        <v>0.1946</v>
      </c>
      <c r="X383" s="20">
        <v>2.0924201829991301E-2</v>
      </c>
      <c r="AC383" s="29"/>
      <c r="AG383" s="28"/>
      <c r="AH383" s="20">
        <v>4</v>
      </c>
      <c r="AI383" s="35">
        <v>7</v>
      </c>
      <c r="AK383" s="35">
        <v>10</v>
      </c>
      <c r="AL383" s="35"/>
      <c r="AM383" s="35"/>
      <c r="AN383" s="35"/>
      <c r="AO383" s="36"/>
      <c r="AP383" s="29"/>
      <c r="AQ383" s="29"/>
      <c r="AR383" s="29"/>
      <c r="AS383" s="28"/>
    </row>
    <row r="384" spans="1:45"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712</v>
      </c>
      <c r="K384" s="32" t="s">
        <v>845</v>
      </c>
      <c r="L384" s="32" t="s">
        <v>743</v>
      </c>
      <c r="M384" s="28" t="s">
        <v>291</v>
      </c>
      <c r="N384" s="20">
        <v>0.45520095655199899</v>
      </c>
      <c r="O384" s="20">
        <v>1.13558924434963</v>
      </c>
      <c r="P384" s="28"/>
      <c r="Q384" s="20">
        <v>0.311027085983343</v>
      </c>
      <c r="R384" s="20">
        <v>0.40684091794598598</v>
      </c>
      <c r="S384" s="28"/>
      <c r="T384" s="20" t="s">
        <v>26</v>
      </c>
      <c r="U384" s="20" t="s">
        <v>26</v>
      </c>
      <c r="V384" s="28"/>
      <c r="W384" s="20">
        <v>-0.26524396962540697</v>
      </c>
      <c r="X384" s="20">
        <v>1.37377958293517</v>
      </c>
      <c r="AC384" s="29"/>
      <c r="AG384" s="28"/>
      <c r="AH384" s="20">
        <v>4</v>
      </c>
      <c r="AI384" s="35">
        <v>7</v>
      </c>
      <c r="AK384" s="35">
        <v>10</v>
      </c>
      <c r="AL384" s="35"/>
      <c r="AM384" s="35"/>
      <c r="AN384" s="35"/>
      <c r="AO384" s="36"/>
      <c r="AP384" s="29"/>
      <c r="AQ384" s="29"/>
      <c r="AR384" s="29"/>
      <c r="AS384" s="28"/>
    </row>
    <row r="385" spans="1:45"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712</v>
      </c>
      <c r="K385" s="32" t="s">
        <v>845</v>
      </c>
      <c r="L385" s="32" t="s">
        <v>743</v>
      </c>
      <c r="M385" s="28" t="s">
        <v>292</v>
      </c>
      <c r="N385" s="20">
        <v>0.81180067249409904</v>
      </c>
      <c r="O385" s="20">
        <v>0.85632269197656696</v>
      </c>
      <c r="P385" s="28"/>
      <c r="Q385" s="20">
        <v>0.46290495794748898</v>
      </c>
      <c r="R385" s="20">
        <v>0.26471661538174701</v>
      </c>
      <c r="S385" s="28"/>
      <c r="T385" s="20" t="s">
        <v>26</v>
      </c>
      <c r="U385" s="20" t="s">
        <v>26</v>
      </c>
      <c r="V385" s="28"/>
      <c r="W385" s="20">
        <v>-3.4281043894207303E-2</v>
      </c>
      <c r="X385" s="20">
        <v>0.78751483714969694</v>
      </c>
      <c r="AC385" s="29"/>
      <c r="AG385" s="28"/>
      <c r="AH385" s="20">
        <v>4</v>
      </c>
      <c r="AI385" s="35">
        <v>7</v>
      </c>
      <c r="AK385" s="35">
        <v>10</v>
      </c>
      <c r="AL385" s="35"/>
      <c r="AM385" s="35"/>
      <c r="AN385" s="35"/>
      <c r="AO385" s="36"/>
      <c r="AP385" s="29"/>
      <c r="AQ385" s="29"/>
      <c r="AR385" s="29"/>
      <c r="AS385" s="28"/>
    </row>
    <row r="386" spans="1:45"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712</v>
      </c>
      <c r="K386" s="32" t="s">
        <v>845</v>
      </c>
      <c r="L386" s="32" t="s">
        <v>743</v>
      </c>
      <c r="M386" s="28" t="s">
        <v>293</v>
      </c>
      <c r="N386" s="20">
        <v>0.16573786011394201</v>
      </c>
      <c r="O386" s="20">
        <v>0.92160411004217802</v>
      </c>
      <c r="P386" s="28"/>
      <c r="Q386" s="20">
        <v>1.09112893029977</v>
      </c>
      <c r="R386" s="20">
        <v>0.64586036457476703</v>
      </c>
      <c r="S386" s="28"/>
      <c r="T386" s="20" t="s">
        <v>26</v>
      </c>
      <c r="U386" s="20" t="s">
        <v>26</v>
      </c>
      <c r="V386" s="28"/>
      <c r="W386" s="20">
        <v>-0.18157518309293499</v>
      </c>
      <c r="X386" s="20">
        <v>1.12379500186531</v>
      </c>
      <c r="AC386" s="29"/>
      <c r="AG386" s="28"/>
      <c r="AH386" s="20">
        <v>4</v>
      </c>
      <c r="AI386" s="35">
        <v>7</v>
      </c>
      <c r="AK386" s="35">
        <v>10</v>
      </c>
      <c r="AL386" s="35"/>
      <c r="AM386" s="35"/>
      <c r="AN386" s="35"/>
      <c r="AO386" s="36"/>
      <c r="AP386" s="29"/>
      <c r="AQ386" s="29"/>
      <c r="AR386" s="29"/>
      <c r="AS386" s="28"/>
    </row>
    <row r="387" spans="1:45"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712</v>
      </c>
      <c r="K387" s="32" t="s">
        <v>845</v>
      </c>
      <c r="L387" s="32" t="s">
        <v>743</v>
      </c>
      <c r="M387" s="28" t="s">
        <v>294</v>
      </c>
      <c r="N387" s="20">
        <v>-0.116091484215861</v>
      </c>
      <c r="O387" s="20">
        <v>0.95745576550549005</v>
      </c>
      <c r="P387" s="28"/>
      <c r="Q387" s="20">
        <v>-9.8350828709261803E-2</v>
      </c>
      <c r="R387" s="20">
        <v>0.51193117837470103</v>
      </c>
      <c r="S387" s="28"/>
      <c r="T387" s="20" t="s">
        <v>26</v>
      </c>
      <c r="U387" s="20" t="s">
        <v>26</v>
      </c>
      <c r="V387" s="28"/>
      <c r="W387" s="20">
        <v>-0.297494159942152</v>
      </c>
      <c r="X387" s="20">
        <v>0.59701578493753304</v>
      </c>
      <c r="AC387" s="29"/>
      <c r="AG387" s="28"/>
      <c r="AH387" s="20">
        <v>4</v>
      </c>
      <c r="AI387" s="35">
        <v>7</v>
      </c>
      <c r="AK387" s="35">
        <v>10</v>
      </c>
      <c r="AL387" s="35"/>
      <c r="AM387" s="35"/>
      <c r="AN387" s="35"/>
      <c r="AO387" s="36"/>
      <c r="AP387" s="29"/>
      <c r="AQ387" s="29"/>
      <c r="AR387" s="29"/>
      <c r="AS387" s="28"/>
    </row>
    <row r="388" spans="1:45"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712</v>
      </c>
      <c r="K388" s="32" t="s">
        <v>845</v>
      </c>
      <c r="L388" s="32" t="s">
        <v>743</v>
      </c>
      <c r="M388" s="28" t="s">
        <v>295</v>
      </c>
      <c r="N388" s="20">
        <v>-0.406541600551656</v>
      </c>
      <c r="O388" s="20">
        <v>0.48183024638774702</v>
      </c>
      <c r="P388" s="28"/>
      <c r="Q388" s="20">
        <v>-1.03254731747882</v>
      </c>
      <c r="R388" s="20">
        <v>0.39839406300325902</v>
      </c>
      <c r="S388" s="28"/>
      <c r="T388" s="20" t="s">
        <v>26</v>
      </c>
      <c r="U388" s="20" t="s">
        <v>26</v>
      </c>
      <c r="V388" s="28"/>
      <c r="W388" s="20">
        <v>-0.17762345763335199</v>
      </c>
      <c r="X388" s="20">
        <v>1.4564163387092</v>
      </c>
      <c r="AC388" s="29"/>
      <c r="AG388" s="28"/>
      <c r="AH388" s="20">
        <v>4</v>
      </c>
      <c r="AI388" s="35">
        <v>7</v>
      </c>
      <c r="AK388" s="35">
        <v>10</v>
      </c>
      <c r="AL388" s="35"/>
      <c r="AM388" s="35"/>
      <c r="AN388" s="35"/>
      <c r="AO388" s="36"/>
      <c r="AP388" s="29"/>
      <c r="AQ388" s="29"/>
      <c r="AR388" s="29"/>
      <c r="AS388" s="28"/>
    </row>
    <row r="389" spans="1:45"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712</v>
      </c>
      <c r="K389" s="32" t="s">
        <v>845</v>
      </c>
      <c r="L389" s="32" t="s">
        <v>743</v>
      </c>
      <c r="M389" s="28" t="s">
        <v>296</v>
      </c>
      <c r="N389" s="20">
        <v>2.8500000000000001E-2</v>
      </c>
      <c r="O389" s="20">
        <v>6.3508529610858998E-3</v>
      </c>
      <c r="P389" s="28"/>
      <c r="Q389" s="20">
        <v>0.03</v>
      </c>
      <c r="R389" s="20">
        <v>3.6968455021364698E-3</v>
      </c>
      <c r="S389" s="28"/>
      <c r="T389" s="20" t="s">
        <v>26</v>
      </c>
      <c r="U389" s="20" t="s">
        <v>26</v>
      </c>
      <c r="V389" s="28"/>
      <c r="W389" s="20">
        <v>2.7400000000000001E-2</v>
      </c>
      <c r="X389" s="20">
        <v>5.62138772902206E-3</v>
      </c>
      <c r="AC389" s="29"/>
      <c r="AG389" s="28"/>
      <c r="AH389" s="20">
        <v>4</v>
      </c>
      <c r="AI389" s="35">
        <v>7</v>
      </c>
      <c r="AK389" s="35">
        <v>10</v>
      </c>
      <c r="AL389" s="35"/>
      <c r="AM389" s="35"/>
      <c r="AN389" s="35"/>
      <c r="AO389" s="36"/>
      <c r="AP389" s="29"/>
      <c r="AQ389" s="29"/>
      <c r="AR389" s="29"/>
      <c r="AS389" s="28"/>
    </row>
    <row r="390" spans="1:45"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712</v>
      </c>
      <c r="K390" s="32" t="s">
        <v>845</v>
      </c>
      <c r="L390" s="32" t="s">
        <v>743</v>
      </c>
      <c r="M390" s="28" t="s">
        <v>297</v>
      </c>
      <c r="N390" s="20">
        <v>69339.937749999997</v>
      </c>
      <c r="O390" s="20">
        <v>6362.5905607207096</v>
      </c>
      <c r="P390" s="28"/>
      <c r="Q390" s="20">
        <v>68451.620999999999</v>
      </c>
      <c r="R390" s="20">
        <v>2875.9266219951301</v>
      </c>
      <c r="S390" s="28"/>
      <c r="T390" s="20" t="s">
        <v>26</v>
      </c>
      <c r="U390" s="20" t="s">
        <v>26</v>
      </c>
      <c r="V390" s="28"/>
      <c r="W390" s="20">
        <v>62809.428399999997</v>
      </c>
      <c r="X390" s="20">
        <v>7177.90052250808</v>
      </c>
      <c r="AC390" s="29"/>
      <c r="AG390" s="28"/>
      <c r="AH390" s="20">
        <v>4</v>
      </c>
      <c r="AI390" s="35">
        <v>7</v>
      </c>
      <c r="AK390" s="35">
        <v>10</v>
      </c>
      <c r="AL390" s="35"/>
      <c r="AM390" s="35"/>
      <c r="AN390" s="35"/>
      <c r="AO390" s="36"/>
      <c r="AP390" s="29"/>
      <c r="AQ390" s="29"/>
      <c r="AR390" s="29"/>
      <c r="AS390" s="28"/>
    </row>
    <row r="391" spans="1:45"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712</v>
      </c>
      <c r="K391" s="32" t="s">
        <v>845</v>
      </c>
      <c r="L391" s="32" t="s">
        <v>743</v>
      </c>
      <c r="M391" s="28" t="s">
        <v>298</v>
      </c>
      <c r="N391" s="20">
        <v>-33.653750000000002</v>
      </c>
      <c r="O391" s="20">
        <v>2.83616047677137</v>
      </c>
      <c r="P391" s="28"/>
      <c r="Q391" s="20">
        <v>-28.566285714285701</v>
      </c>
      <c r="R391" s="20">
        <v>3.47464438057027</v>
      </c>
      <c r="S391" s="28"/>
      <c r="T391" s="20" t="s">
        <v>26</v>
      </c>
      <c r="U391" s="20" t="s">
        <v>26</v>
      </c>
      <c r="V391" s="28"/>
      <c r="W391" s="20">
        <v>-33.079799999999999</v>
      </c>
      <c r="X391" s="20">
        <v>3.8081908448909099</v>
      </c>
      <c r="AC391" s="29"/>
      <c r="AG391" s="28"/>
      <c r="AH391" s="20">
        <v>4</v>
      </c>
      <c r="AI391" s="35">
        <v>7</v>
      </c>
      <c r="AK391" s="35">
        <v>10</v>
      </c>
      <c r="AL391" s="35"/>
      <c r="AM391" s="35"/>
      <c r="AN391" s="35"/>
      <c r="AO391" s="36"/>
      <c r="AP391" s="29"/>
      <c r="AQ391" s="29"/>
      <c r="AR391" s="29"/>
      <c r="AS391" s="28"/>
    </row>
    <row r="392" spans="1:45"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712</v>
      </c>
      <c r="K392" s="32" t="s">
        <v>845</v>
      </c>
      <c r="L392" s="32" t="s">
        <v>743</v>
      </c>
      <c r="M392" s="28" t="s">
        <v>299</v>
      </c>
      <c r="N392" s="20">
        <v>68133.1495</v>
      </c>
      <c r="O392" s="20">
        <v>6257.9552643472098</v>
      </c>
      <c r="P392" s="28"/>
      <c r="Q392" s="20">
        <v>67045.172000000006</v>
      </c>
      <c r="R392" s="20">
        <v>2746.4746641438401</v>
      </c>
      <c r="S392" s="28"/>
      <c r="T392" s="20" t="s">
        <v>26</v>
      </c>
      <c r="U392" s="20" t="s">
        <v>26</v>
      </c>
      <c r="V392" s="28"/>
      <c r="W392" s="20">
        <v>61456.565499999997</v>
      </c>
      <c r="X392" s="20">
        <v>7116.6283121609404</v>
      </c>
      <c r="AC392" s="29"/>
      <c r="AG392" s="28"/>
      <c r="AH392" s="20">
        <v>4</v>
      </c>
      <c r="AI392" s="35">
        <v>7</v>
      </c>
      <c r="AK392" s="35">
        <v>10</v>
      </c>
      <c r="AL392" s="35"/>
      <c r="AM392" s="35"/>
      <c r="AN392" s="35"/>
      <c r="AO392" s="36"/>
      <c r="AP392" s="29"/>
      <c r="AQ392" s="29"/>
      <c r="AR392" s="29"/>
      <c r="AS392" s="28"/>
    </row>
    <row r="393" spans="1:45"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712</v>
      </c>
      <c r="K393" s="32" t="s">
        <v>845</v>
      </c>
      <c r="L393" s="32" t="s">
        <v>743</v>
      </c>
      <c r="M393" s="28" t="s">
        <v>300</v>
      </c>
      <c r="N393" s="20">
        <v>71765.747749999995</v>
      </c>
      <c r="O393" s="20">
        <v>6142.9162221788101</v>
      </c>
      <c r="P393" s="28"/>
      <c r="Q393" s="20">
        <v>70854.815714285694</v>
      </c>
      <c r="R393" s="20">
        <v>2947.69708873332</v>
      </c>
      <c r="S393" s="28"/>
      <c r="T393" s="20" t="s">
        <v>26</v>
      </c>
      <c r="U393" s="20" t="s">
        <v>26</v>
      </c>
      <c r="V393" s="28"/>
      <c r="W393" s="20">
        <v>65648.8367</v>
      </c>
      <c r="X393" s="20">
        <v>7248.4481801068896</v>
      </c>
      <c r="AC393" s="29"/>
      <c r="AG393" s="28"/>
      <c r="AH393" s="20">
        <v>4</v>
      </c>
      <c r="AI393" s="35">
        <v>7</v>
      </c>
      <c r="AK393" s="35">
        <v>10</v>
      </c>
      <c r="AL393" s="35"/>
      <c r="AM393" s="35"/>
      <c r="AN393" s="35"/>
      <c r="AO393" s="36"/>
      <c r="AP393" s="29"/>
      <c r="AQ393" s="29"/>
      <c r="AR393" s="29"/>
      <c r="AS393" s="28"/>
    </row>
    <row r="394" spans="1:45"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712</v>
      </c>
      <c r="K394" s="32" t="s">
        <v>845</v>
      </c>
      <c r="L394" s="32" t="s">
        <v>743</v>
      </c>
      <c r="M394" s="28" t="s">
        <v>301</v>
      </c>
      <c r="N394" s="20">
        <v>3589.9292500000001</v>
      </c>
      <c r="O394" s="20">
        <v>176.68651940536799</v>
      </c>
      <c r="P394" s="28"/>
      <c r="Q394" s="20">
        <v>3775.6927142857098</v>
      </c>
      <c r="R394" s="20">
        <v>345.83616645540599</v>
      </c>
      <c r="S394" s="28"/>
      <c r="T394" s="20" t="s">
        <v>26</v>
      </c>
      <c r="U394" s="20" t="s">
        <v>26</v>
      </c>
      <c r="V394" s="28"/>
      <c r="W394" s="20">
        <v>4137.3085000000001</v>
      </c>
      <c r="X394" s="20">
        <v>395.384604960579</v>
      </c>
      <c r="AC394" s="29"/>
      <c r="AG394" s="28"/>
      <c r="AH394" s="20">
        <v>4</v>
      </c>
      <c r="AI394" s="35">
        <v>7</v>
      </c>
      <c r="AK394" s="35">
        <v>10</v>
      </c>
      <c r="AL394" s="35"/>
      <c r="AM394" s="35"/>
      <c r="AN394" s="35"/>
      <c r="AO394" s="36"/>
      <c r="AP394" s="29"/>
      <c r="AQ394" s="29"/>
      <c r="AR394" s="29"/>
      <c r="AS394" s="28"/>
    </row>
    <row r="395" spans="1:45"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712</v>
      </c>
      <c r="K395" s="32" t="s">
        <v>845</v>
      </c>
      <c r="L395" s="32" t="s">
        <v>743</v>
      </c>
      <c r="M395" s="28" t="s">
        <v>302</v>
      </c>
      <c r="N395" s="20">
        <v>0.18675</v>
      </c>
      <c r="O395" s="20">
        <v>6.6520673478250398E-3</v>
      </c>
      <c r="P395" s="28"/>
      <c r="Q395" s="20">
        <v>0.17871428571428599</v>
      </c>
      <c r="R395" s="20">
        <v>8.5967878829689495E-3</v>
      </c>
      <c r="S395" s="28"/>
      <c r="T395" s="20" t="s">
        <v>26</v>
      </c>
      <c r="U395" s="20" t="s">
        <v>26</v>
      </c>
      <c r="V395" s="28"/>
      <c r="W395" s="20">
        <v>0.2046</v>
      </c>
      <c r="X395" s="20">
        <v>2.0337158110217898E-2</v>
      </c>
      <c r="AC395" s="29"/>
      <c r="AG395" s="28"/>
      <c r="AH395" s="20">
        <v>4</v>
      </c>
      <c r="AI395" s="35">
        <v>7</v>
      </c>
      <c r="AK395" s="35">
        <v>10</v>
      </c>
      <c r="AL395" s="35"/>
      <c r="AM395" s="35"/>
      <c r="AN395" s="35"/>
      <c r="AO395" s="36"/>
      <c r="AP395" s="29"/>
      <c r="AQ395" s="29"/>
      <c r="AR395" s="29"/>
      <c r="AS395" s="28"/>
    </row>
    <row r="396" spans="1:45"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712</v>
      </c>
      <c r="K396" s="32" t="s">
        <v>845</v>
      </c>
      <c r="L396" s="32" t="s">
        <v>743</v>
      </c>
      <c r="M396" s="28" t="s">
        <v>303</v>
      </c>
      <c r="N396" s="20">
        <v>80755.217000000004</v>
      </c>
      <c r="O396" s="20">
        <v>7130.3793512124303</v>
      </c>
      <c r="P396" s="28"/>
      <c r="Q396" s="20">
        <v>84010.684571428603</v>
      </c>
      <c r="R396" s="20">
        <v>7798.91890140533</v>
      </c>
      <c r="S396" s="28"/>
      <c r="T396" s="20" t="s">
        <v>26</v>
      </c>
      <c r="U396" s="20" t="s">
        <v>26</v>
      </c>
      <c r="V396" s="28"/>
      <c r="W396" s="20">
        <v>72124.228799999997</v>
      </c>
      <c r="X396" s="20">
        <v>8826.0091312288296</v>
      </c>
      <c r="AC396" s="29"/>
      <c r="AG396" s="28"/>
      <c r="AH396" s="20">
        <v>4</v>
      </c>
      <c r="AI396" s="35">
        <v>7</v>
      </c>
      <c r="AK396" s="35">
        <v>10</v>
      </c>
      <c r="AL396" s="35"/>
      <c r="AM396" s="35"/>
      <c r="AN396" s="35"/>
      <c r="AO396" s="36"/>
      <c r="AP396" s="29"/>
      <c r="AQ396" s="29"/>
      <c r="AR396" s="29"/>
      <c r="AS396" s="28"/>
    </row>
    <row r="397" spans="1:45"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712</v>
      </c>
      <c r="K397" s="32" t="s">
        <v>845</v>
      </c>
      <c r="L397" s="32" t="s">
        <v>743</v>
      </c>
      <c r="M397" s="28" t="s">
        <v>304</v>
      </c>
      <c r="N397" s="20">
        <v>-31.716249999999999</v>
      </c>
      <c r="O397" s="20">
        <v>2.6170905442239998</v>
      </c>
      <c r="P397" s="28"/>
      <c r="Q397" s="20">
        <v>-25.625142857142901</v>
      </c>
      <c r="R397" s="20">
        <v>3.1602433676628698</v>
      </c>
      <c r="S397" s="28"/>
      <c r="T397" s="20" t="s">
        <v>26</v>
      </c>
      <c r="U397" s="20" t="s">
        <v>26</v>
      </c>
      <c r="V397" s="28"/>
      <c r="W397" s="20">
        <v>-31.640999999999998</v>
      </c>
      <c r="X397" s="20">
        <v>5.3234500717736299</v>
      </c>
      <c r="AC397" s="29"/>
      <c r="AG397" s="28"/>
      <c r="AH397" s="20">
        <v>4</v>
      </c>
      <c r="AI397" s="35">
        <v>7</v>
      </c>
      <c r="AK397" s="35">
        <v>10</v>
      </c>
      <c r="AL397" s="35"/>
      <c r="AM397" s="35"/>
      <c r="AN397" s="35"/>
      <c r="AO397" s="36"/>
      <c r="AP397" s="29"/>
      <c r="AQ397" s="29"/>
      <c r="AR397" s="29"/>
      <c r="AS397" s="28"/>
    </row>
    <row r="398" spans="1:45"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712</v>
      </c>
      <c r="K398" s="32" t="s">
        <v>845</v>
      </c>
      <c r="L398" s="32" t="s">
        <v>743</v>
      </c>
      <c r="M398" s="28" t="s">
        <v>305</v>
      </c>
      <c r="N398" s="20">
        <v>79211.873999999996</v>
      </c>
      <c r="O398" s="20">
        <v>7021.7575623084103</v>
      </c>
      <c r="P398" s="28"/>
      <c r="Q398" s="20">
        <v>82066.591</v>
      </c>
      <c r="R398" s="20">
        <v>7545.2449096425598</v>
      </c>
      <c r="S398" s="28"/>
      <c r="T398" s="20" t="s">
        <v>26</v>
      </c>
      <c r="U398" s="20" t="s">
        <v>26</v>
      </c>
      <c r="V398" s="28"/>
      <c r="W398" s="20">
        <v>70563.016000000003</v>
      </c>
      <c r="X398" s="20">
        <v>8746.6720876314903</v>
      </c>
      <c r="AC398" s="29"/>
      <c r="AG398" s="28"/>
      <c r="AH398" s="20">
        <v>4</v>
      </c>
      <c r="AI398" s="35">
        <v>7</v>
      </c>
      <c r="AK398" s="35">
        <v>10</v>
      </c>
      <c r="AL398" s="35"/>
      <c r="AM398" s="35"/>
      <c r="AN398" s="35"/>
      <c r="AO398" s="36"/>
      <c r="AP398" s="29"/>
      <c r="AQ398" s="29"/>
      <c r="AR398" s="29"/>
      <c r="AS398" s="28"/>
    </row>
    <row r="399" spans="1:45"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712</v>
      </c>
      <c r="K399" s="32" t="s">
        <v>845</v>
      </c>
      <c r="L399" s="32" t="s">
        <v>743</v>
      </c>
      <c r="M399" s="28" t="s">
        <v>306</v>
      </c>
      <c r="N399" s="20">
        <v>83357.777499999997</v>
      </c>
      <c r="O399" s="20">
        <v>7015.1036045505198</v>
      </c>
      <c r="P399" s="28"/>
      <c r="Q399" s="20">
        <v>86438.184142857193</v>
      </c>
      <c r="R399" s="20">
        <v>7823.3391056459895</v>
      </c>
      <c r="S399" s="28"/>
      <c r="T399" s="20" t="s">
        <v>26</v>
      </c>
      <c r="U399" s="20" t="s">
        <v>26</v>
      </c>
      <c r="V399" s="28"/>
      <c r="W399" s="20">
        <v>74765.774799999999</v>
      </c>
      <c r="X399" s="20">
        <v>8842.4361598584801</v>
      </c>
      <c r="AC399" s="29"/>
      <c r="AG399" s="28"/>
      <c r="AH399" s="20">
        <v>4</v>
      </c>
      <c r="AI399" s="35">
        <v>7</v>
      </c>
      <c r="AK399" s="35">
        <v>10</v>
      </c>
      <c r="AL399" s="35"/>
      <c r="AM399" s="35"/>
      <c r="AN399" s="35"/>
      <c r="AO399" s="36"/>
      <c r="AP399" s="29"/>
      <c r="AQ399" s="29"/>
      <c r="AR399" s="29"/>
      <c r="AS399" s="28"/>
    </row>
    <row r="400" spans="1:45"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712</v>
      </c>
      <c r="K400" s="32" t="s">
        <v>845</v>
      </c>
      <c r="L400" s="32" t="s">
        <v>743</v>
      </c>
      <c r="M400" s="28" t="s">
        <v>307</v>
      </c>
      <c r="N400" s="20">
        <v>4100.5467500000004</v>
      </c>
      <c r="O400" s="20">
        <v>191.50422017695399</v>
      </c>
      <c r="P400" s="28"/>
      <c r="Q400" s="20">
        <v>4319.4790000000003</v>
      </c>
      <c r="R400" s="20">
        <v>348.18161723493301</v>
      </c>
      <c r="S400" s="28"/>
      <c r="T400" s="20" t="s">
        <v>26</v>
      </c>
      <c r="U400" s="20" t="s">
        <v>26</v>
      </c>
      <c r="V400" s="28"/>
      <c r="W400" s="20">
        <v>4153.6997000000001</v>
      </c>
      <c r="X400" s="20">
        <v>370.04418492662597</v>
      </c>
      <c r="AC400" s="29"/>
      <c r="AG400" s="28"/>
      <c r="AH400" s="20">
        <v>4</v>
      </c>
      <c r="AI400" s="35">
        <v>7</v>
      </c>
      <c r="AK400" s="35">
        <v>10</v>
      </c>
      <c r="AL400" s="35"/>
      <c r="AM400" s="35"/>
      <c r="AN400" s="35"/>
      <c r="AO400" s="36"/>
      <c r="AP400" s="29"/>
      <c r="AQ400" s="29"/>
      <c r="AR400" s="29"/>
      <c r="AS400" s="28"/>
    </row>
    <row r="401" spans="1:45"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712</v>
      </c>
      <c r="K401" s="32" t="s">
        <v>845</v>
      </c>
      <c r="L401" s="32" t="s">
        <v>743</v>
      </c>
      <c r="M401" s="28" t="s">
        <v>308</v>
      </c>
      <c r="N401" s="20">
        <v>0.19825000000000001</v>
      </c>
      <c r="O401" s="20">
        <v>8.2613558209291508E-3</v>
      </c>
      <c r="P401" s="28"/>
      <c r="Q401" s="20">
        <v>0.189142857142857</v>
      </c>
      <c r="R401" s="20">
        <v>7.9041881604748395E-3</v>
      </c>
      <c r="S401" s="28"/>
      <c r="T401" s="20" t="s">
        <v>26</v>
      </c>
      <c r="U401" s="20" t="s">
        <v>26</v>
      </c>
      <c r="V401" s="28"/>
      <c r="W401" s="20">
        <v>0.20749999999999999</v>
      </c>
      <c r="X401" s="20">
        <v>2.4595618399309301E-2</v>
      </c>
      <c r="AC401" s="29"/>
      <c r="AG401" s="28"/>
      <c r="AH401" s="20">
        <v>4</v>
      </c>
      <c r="AI401" s="35">
        <v>7</v>
      </c>
      <c r="AK401" s="35">
        <v>10</v>
      </c>
      <c r="AL401" s="35"/>
      <c r="AM401" s="35"/>
      <c r="AN401" s="35"/>
      <c r="AO401" s="36"/>
      <c r="AP401" s="29"/>
      <c r="AQ401" s="29"/>
      <c r="AR401" s="29"/>
      <c r="AS401" s="28"/>
    </row>
    <row r="402" spans="1:45"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712</v>
      </c>
      <c r="K402" s="32" t="s">
        <v>845</v>
      </c>
      <c r="L402" s="32" t="s">
        <v>743</v>
      </c>
      <c r="M402" s="28" t="s">
        <v>309</v>
      </c>
      <c r="N402" s="20">
        <v>74106.622000000003</v>
      </c>
      <c r="O402" s="20">
        <v>7044.5184840029597</v>
      </c>
      <c r="P402" s="28"/>
      <c r="Q402" s="20">
        <v>72854.881571428603</v>
      </c>
      <c r="R402" s="20">
        <v>4026.89545972319</v>
      </c>
      <c r="S402" s="28"/>
      <c r="T402" s="20" t="s">
        <v>26</v>
      </c>
      <c r="U402" s="20" t="s">
        <v>26</v>
      </c>
      <c r="V402" s="28"/>
      <c r="W402" s="20">
        <v>70103.393299999996</v>
      </c>
      <c r="X402" s="20">
        <v>7576.5492005359501</v>
      </c>
      <c r="AC402" s="29"/>
      <c r="AG402" s="28"/>
      <c r="AH402" s="20">
        <v>4</v>
      </c>
      <c r="AI402" s="35">
        <v>7</v>
      </c>
      <c r="AK402" s="35">
        <v>10</v>
      </c>
      <c r="AL402" s="35"/>
      <c r="AM402" s="35"/>
      <c r="AN402" s="35"/>
      <c r="AO402" s="36"/>
      <c r="AP402" s="29"/>
      <c r="AQ402" s="29"/>
      <c r="AR402" s="29"/>
      <c r="AS402" s="28"/>
    </row>
    <row r="403" spans="1:45"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712</v>
      </c>
      <c r="K403" s="32" t="s">
        <v>845</v>
      </c>
      <c r="L403" s="32" t="s">
        <v>743</v>
      </c>
      <c r="M403" s="28" t="s">
        <v>310</v>
      </c>
      <c r="N403" s="20">
        <v>-27.12425</v>
      </c>
      <c r="O403" s="20">
        <v>1.5006950334206299</v>
      </c>
      <c r="P403" s="28"/>
      <c r="Q403" s="20">
        <v>-18.200571428571401</v>
      </c>
      <c r="R403" s="20">
        <v>4.3547233688315696</v>
      </c>
      <c r="S403" s="28"/>
      <c r="T403" s="20" t="s">
        <v>26</v>
      </c>
      <c r="U403" s="20" t="s">
        <v>26</v>
      </c>
      <c r="V403" s="28"/>
      <c r="W403" s="20">
        <v>-23.459199999999999</v>
      </c>
      <c r="X403" s="20">
        <v>5.09797279535917</v>
      </c>
      <c r="AC403" s="29"/>
      <c r="AG403" s="28"/>
      <c r="AH403" s="20">
        <v>4</v>
      </c>
      <c r="AI403" s="35">
        <v>7</v>
      </c>
      <c r="AK403" s="35">
        <v>10</v>
      </c>
      <c r="AL403" s="35"/>
      <c r="AM403" s="35"/>
      <c r="AN403" s="35"/>
      <c r="AO403" s="36"/>
      <c r="AP403" s="29"/>
      <c r="AQ403" s="29"/>
      <c r="AR403" s="29"/>
      <c r="AS403" s="28"/>
    </row>
    <row r="404" spans="1:45"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712</v>
      </c>
      <c r="K404" s="32" t="s">
        <v>845</v>
      </c>
      <c r="L404" s="32" t="s">
        <v>743</v>
      </c>
      <c r="M404" s="28" t="s">
        <v>311</v>
      </c>
      <c r="N404" s="20">
        <v>72668.032000000007</v>
      </c>
      <c r="O404" s="20">
        <v>6267.50027413721</v>
      </c>
      <c r="P404" s="28"/>
      <c r="Q404" s="20">
        <v>70949.8125714286</v>
      </c>
      <c r="R404" s="20">
        <v>3823.12415311635</v>
      </c>
      <c r="S404" s="28"/>
      <c r="T404" s="20" t="s">
        <v>26</v>
      </c>
      <c r="U404" s="20" t="s">
        <v>26</v>
      </c>
      <c r="V404" s="28"/>
      <c r="W404" s="20">
        <v>68409.525999999998</v>
      </c>
      <c r="X404" s="20">
        <v>7641.2047793350002</v>
      </c>
      <c r="AC404" s="29"/>
      <c r="AG404" s="28"/>
      <c r="AH404" s="20">
        <v>4</v>
      </c>
      <c r="AI404" s="35">
        <v>7</v>
      </c>
      <c r="AK404" s="35">
        <v>10</v>
      </c>
      <c r="AL404" s="35"/>
      <c r="AM404" s="35"/>
      <c r="AN404" s="35"/>
      <c r="AO404" s="36"/>
      <c r="AP404" s="29"/>
      <c r="AQ404" s="29"/>
      <c r="AR404" s="29"/>
      <c r="AS404" s="28"/>
    </row>
    <row r="405" spans="1:45"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712</v>
      </c>
      <c r="K405" s="32" t="s">
        <v>845</v>
      </c>
      <c r="L405" s="32" t="s">
        <v>743</v>
      </c>
      <c r="M405" s="28" t="s">
        <v>312</v>
      </c>
      <c r="N405" s="20">
        <v>78169.563999999998</v>
      </c>
      <c r="O405" s="20">
        <v>5725.8571622843801</v>
      </c>
      <c r="P405" s="28"/>
      <c r="Q405" s="20">
        <v>75534.119000000006</v>
      </c>
      <c r="R405" s="20">
        <v>4229.4249556881095</v>
      </c>
      <c r="S405" s="28"/>
      <c r="T405" s="20" t="s">
        <v>26</v>
      </c>
      <c r="U405" s="20" t="s">
        <v>26</v>
      </c>
      <c r="V405" s="28"/>
      <c r="W405" s="20">
        <v>72564.270799999998</v>
      </c>
      <c r="X405" s="20">
        <v>7651.97503340412</v>
      </c>
      <c r="AC405" s="29"/>
      <c r="AG405" s="28"/>
      <c r="AH405" s="20">
        <v>4</v>
      </c>
      <c r="AI405" s="35">
        <v>7</v>
      </c>
      <c r="AK405" s="35">
        <v>10</v>
      </c>
      <c r="AL405" s="35"/>
      <c r="AM405" s="35"/>
      <c r="AN405" s="35"/>
      <c r="AO405" s="36"/>
      <c r="AP405" s="29"/>
      <c r="AQ405" s="29"/>
      <c r="AR405" s="29"/>
      <c r="AS405" s="28"/>
    </row>
    <row r="406" spans="1:45"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712</v>
      </c>
      <c r="K406" s="32" t="s">
        <v>845</v>
      </c>
      <c r="L406" s="32" t="s">
        <v>743</v>
      </c>
      <c r="M406" s="28" t="s">
        <v>313</v>
      </c>
      <c r="N406" s="20">
        <v>5460.9155000000001</v>
      </c>
      <c r="O406" s="20">
        <v>1647.20909869928</v>
      </c>
      <c r="P406" s="28"/>
      <c r="Q406" s="20">
        <v>4543.9688571428596</v>
      </c>
      <c r="R406" s="20">
        <v>473.16655728380601</v>
      </c>
      <c r="S406" s="28"/>
      <c r="T406" s="20" t="s">
        <v>26</v>
      </c>
      <c r="U406" s="20" t="s">
        <v>26</v>
      </c>
      <c r="V406" s="28"/>
      <c r="W406" s="20">
        <v>4121.6782000000003</v>
      </c>
      <c r="X406" s="20">
        <v>165.340999791878</v>
      </c>
      <c r="AC406" s="29"/>
      <c r="AG406" s="28"/>
      <c r="AH406" s="20">
        <v>4</v>
      </c>
      <c r="AI406" s="35">
        <v>7</v>
      </c>
      <c r="AK406" s="35">
        <v>10</v>
      </c>
      <c r="AL406" s="35"/>
      <c r="AM406" s="35"/>
      <c r="AN406" s="35"/>
      <c r="AO406" s="36"/>
      <c r="AP406" s="29"/>
      <c r="AQ406" s="29"/>
      <c r="AR406" s="29"/>
      <c r="AS406" s="28"/>
    </row>
    <row r="407" spans="1:45"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712</v>
      </c>
      <c r="K407" s="32" t="s">
        <v>845</v>
      </c>
      <c r="L407" s="32" t="s">
        <v>743</v>
      </c>
      <c r="M407" s="28" t="s">
        <v>314</v>
      </c>
      <c r="N407" s="20">
        <v>0.20549999999999999</v>
      </c>
      <c r="O407" s="20">
        <v>1.2449899597988701E-2</v>
      </c>
      <c r="P407" s="28"/>
      <c r="Q407" s="20">
        <v>0.192</v>
      </c>
      <c r="R407" s="20">
        <v>8.0415587212098894E-3</v>
      </c>
      <c r="S407" s="28"/>
      <c r="T407" s="20" t="s">
        <v>26</v>
      </c>
      <c r="U407" s="20" t="s">
        <v>26</v>
      </c>
      <c r="V407" s="28"/>
      <c r="W407" s="20">
        <v>0.1996</v>
      </c>
      <c r="X407" s="20">
        <v>1.8215988093491401E-2</v>
      </c>
      <c r="AC407" s="29"/>
      <c r="AG407" s="28"/>
      <c r="AH407" s="20">
        <v>4</v>
      </c>
      <c r="AI407" s="35">
        <v>7</v>
      </c>
      <c r="AK407" s="35">
        <v>10</v>
      </c>
      <c r="AL407" s="35"/>
      <c r="AM407" s="35"/>
      <c r="AN407" s="35"/>
      <c r="AO407" s="36"/>
      <c r="AP407" s="29"/>
      <c r="AQ407" s="29"/>
      <c r="AR407" s="29"/>
      <c r="AS407" s="28"/>
    </row>
    <row r="408" spans="1:45"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712</v>
      </c>
      <c r="K408" s="32" t="s">
        <v>845</v>
      </c>
      <c r="L408" s="32" t="s">
        <v>743</v>
      </c>
      <c r="M408" s="28" t="s">
        <v>315</v>
      </c>
      <c r="N408" s="20">
        <v>77823.183499999999</v>
      </c>
      <c r="O408" s="20">
        <v>5399.8126400084502</v>
      </c>
      <c r="P408" s="28"/>
      <c r="Q408" s="20">
        <v>75226.540571428603</v>
      </c>
      <c r="R408" s="20">
        <v>3353.0057009306802</v>
      </c>
      <c r="S408" s="28"/>
      <c r="T408" s="20" t="s">
        <v>26</v>
      </c>
      <c r="U408" s="20" t="s">
        <v>26</v>
      </c>
      <c r="V408" s="28"/>
      <c r="W408" s="20">
        <v>70628.716199999995</v>
      </c>
      <c r="X408" s="20">
        <v>7823.2305707159103</v>
      </c>
      <c r="AC408" s="29"/>
      <c r="AG408" s="28"/>
      <c r="AH408" s="20">
        <v>4</v>
      </c>
      <c r="AI408" s="35">
        <v>7</v>
      </c>
      <c r="AK408" s="35">
        <v>10</v>
      </c>
      <c r="AL408" s="35"/>
      <c r="AM408" s="35"/>
      <c r="AN408" s="35"/>
      <c r="AO408" s="36"/>
      <c r="AP408" s="29"/>
      <c r="AQ408" s="29"/>
      <c r="AR408" s="29"/>
      <c r="AS408" s="28"/>
    </row>
    <row r="409" spans="1:45"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712</v>
      </c>
      <c r="K409" s="32" t="s">
        <v>845</v>
      </c>
      <c r="L409" s="32" t="s">
        <v>743</v>
      </c>
      <c r="M409" s="28" t="s">
        <v>316</v>
      </c>
      <c r="N409" s="20">
        <v>-17.715250000000001</v>
      </c>
      <c r="O409" s="20">
        <v>3.15696187021639</v>
      </c>
      <c r="P409" s="28"/>
      <c r="Q409" s="20">
        <v>-11.557714285714299</v>
      </c>
      <c r="R409" s="20">
        <v>3.83380697280939</v>
      </c>
      <c r="S409" s="28"/>
      <c r="T409" s="20" t="s">
        <v>26</v>
      </c>
      <c r="U409" s="20" t="s">
        <v>26</v>
      </c>
      <c r="V409" s="28"/>
      <c r="W409" s="20">
        <v>-17.477599999999999</v>
      </c>
      <c r="X409" s="20">
        <v>5.1154566256482701</v>
      </c>
      <c r="AC409" s="29"/>
      <c r="AG409" s="28"/>
      <c r="AH409" s="20">
        <v>4</v>
      </c>
      <c r="AI409" s="35">
        <v>7</v>
      </c>
      <c r="AK409" s="35">
        <v>10</v>
      </c>
      <c r="AL409" s="35"/>
      <c r="AM409" s="35"/>
      <c r="AN409" s="35"/>
      <c r="AO409" s="36"/>
      <c r="AP409" s="29"/>
      <c r="AQ409" s="29"/>
      <c r="AR409" s="29"/>
      <c r="AS409" s="28"/>
    </row>
    <row r="410" spans="1:45"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712</v>
      </c>
      <c r="K410" s="32" t="s">
        <v>845</v>
      </c>
      <c r="L410" s="32" t="s">
        <v>743</v>
      </c>
      <c r="M410" s="28" t="s">
        <v>317</v>
      </c>
      <c r="N410" s="20">
        <v>75957.821249999994</v>
      </c>
      <c r="O410" s="20">
        <v>5436.7383935821499</v>
      </c>
      <c r="P410" s="28"/>
      <c r="Q410" s="20">
        <v>73565.367571428593</v>
      </c>
      <c r="R410" s="20">
        <v>3374.9969636901801</v>
      </c>
      <c r="S410" s="28"/>
      <c r="T410" s="20" t="s">
        <v>26</v>
      </c>
      <c r="U410" s="20" t="s">
        <v>26</v>
      </c>
      <c r="V410" s="28"/>
      <c r="W410" s="20">
        <v>69142.019799999995</v>
      </c>
      <c r="X410" s="20">
        <v>7795.79570980055</v>
      </c>
      <c r="AC410" s="29"/>
      <c r="AG410" s="28"/>
      <c r="AH410" s="20">
        <v>4</v>
      </c>
      <c r="AI410" s="35">
        <v>7</v>
      </c>
      <c r="AK410" s="35">
        <v>10</v>
      </c>
      <c r="AL410" s="35"/>
      <c r="AM410" s="35"/>
      <c r="AN410" s="35"/>
      <c r="AO410" s="36"/>
      <c r="AP410" s="29"/>
      <c r="AQ410" s="29"/>
      <c r="AR410" s="29"/>
      <c r="AS410" s="28"/>
    </row>
    <row r="411" spans="1:45"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712</v>
      </c>
      <c r="K411" s="32" t="s">
        <v>845</v>
      </c>
      <c r="L411" s="32" t="s">
        <v>743</v>
      </c>
      <c r="M411" s="28" t="s">
        <v>318</v>
      </c>
      <c r="N411" s="20">
        <v>80373.008749999994</v>
      </c>
      <c r="O411" s="20">
        <v>5426.3663452629398</v>
      </c>
      <c r="P411" s="28"/>
      <c r="Q411" s="20">
        <v>77772.728857142894</v>
      </c>
      <c r="R411" s="20">
        <v>3462.0600996551898</v>
      </c>
      <c r="S411" s="28"/>
      <c r="T411" s="20" t="s">
        <v>26</v>
      </c>
      <c r="U411" s="20" t="s">
        <v>26</v>
      </c>
      <c r="V411" s="28"/>
      <c r="W411" s="20">
        <v>73062.249800000005</v>
      </c>
      <c r="X411" s="20">
        <v>7849.4368574663704</v>
      </c>
      <c r="AC411" s="29"/>
      <c r="AG411" s="28"/>
      <c r="AH411" s="20">
        <v>4</v>
      </c>
      <c r="AI411" s="35">
        <v>7</v>
      </c>
      <c r="AK411" s="35">
        <v>10</v>
      </c>
      <c r="AL411" s="35"/>
      <c r="AM411" s="35"/>
      <c r="AN411" s="35"/>
      <c r="AO411" s="36"/>
      <c r="AP411" s="29"/>
      <c r="AQ411" s="29"/>
      <c r="AR411" s="29"/>
      <c r="AS411" s="28"/>
    </row>
    <row r="412" spans="1:45"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712</v>
      </c>
      <c r="K412" s="32" t="s">
        <v>845</v>
      </c>
      <c r="L412" s="32" t="s">
        <v>743</v>
      </c>
      <c r="M412" s="28" t="s">
        <v>319</v>
      </c>
      <c r="N412" s="20">
        <v>4377.1182500000004</v>
      </c>
      <c r="O412" s="20">
        <v>458.37713120048102</v>
      </c>
      <c r="P412" s="28"/>
      <c r="Q412" s="20">
        <v>4169.4832857142901</v>
      </c>
      <c r="R412" s="20">
        <v>128.27744256456299</v>
      </c>
      <c r="S412" s="28"/>
      <c r="T412" s="20" t="s">
        <v>26</v>
      </c>
      <c r="U412" s="20" t="s">
        <v>26</v>
      </c>
      <c r="V412" s="28"/>
      <c r="W412" s="20">
        <v>3893.3591999999999</v>
      </c>
      <c r="X412" s="20">
        <v>143.56969429343701</v>
      </c>
      <c r="AC412" s="29"/>
      <c r="AG412" s="28"/>
      <c r="AH412" s="20">
        <v>4</v>
      </c>
      <c r="AI412" s="35">
        <v>7</v>
      </c>
      <c r="AK412" s="35">
        <v>10</v>
      </c>
      <c r="AL412" s="35"/>
      <c r="AM412" s="35"/>
      <c r="AN412" s="35"/>
      <c r="AO412" s="36"/>
      <c r="AP412" s="29"/>
      <c r="AQ412" s="29"/>
      <c r="AR412" s="29"/>
      <c r="AS412" s="28"/>
    </row>
    <row r="413" spans="1:45"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712</v>
      </c>
      <c r="K413" s="32" t="s">
        <v>845</v>
      </c>
      <c r="L413" s="32" t="s">
        <v>743</v>
      </c>
      <c r="M413" s="28" t="s">
        <v>320</v>
      </c>
      <c r="N413" s="20">
        <v>0.19775000000000001</v>
      </c>
      <c r="O413" s="20">
        <v>1.21757956618859E-2</v>
      </c>
      <c r="P413" s="28"/>
      <c r="Q413" s="20">
        <v>0.184285714285714</v>
      </c>
      <c r="R413" s="20">
        <v>3.5923198500080601E-3</v>
      </c>
      <c r="S413" s="28"/>
      <c r="T413" s="20" t="s">
        <v>26</v>
      </c>
      <c r="U413" s="20" t="s">
        <v>26</v>
      </c>
      <c r="V413" s="28"/>
      <c r="W413" s="20">
        <v>0.1923</v>
      </c>
      <c r="X413" s="20">
        <v>1.79074782640599E-2</v>
      </c>
      <c r="AC413" s="29"/>
      <c r="AG413" s="28"/>
      <c r="AH413" s="20">
        <v>4</v>
      </c>
      <c r="AI413" s="35">
        <v>7</v>
      </c>
      <c r="AK413" s="35">
        <v>10</v>
      </c>
      <c r="AL413" s="35"/>
      <c r="AM413" s="35"/>
      <c r="AN413" s="35"/>
      <c r="AO413" s="36"/>
      <c r="AP413" s="29"/>
      <c r="AQ413" s="29"/>
      <c r="AR413" s="29"/>
      <c r="AS413" s="28"/>
    </row>
    <row r="414" spans="1:45"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712</v>
      </c>
      <c r="K414" s="32" t="s">
        <v>845</v>
      </c>
      <c r="L414" s="32" t="s">
        <v>743</v>
      </c>
      <c r="M414" s="28" t="s">
        <v>321</v>
      </c>
      <c r="N414" s="20">
        <v>1.07302535402063</v>
      </c>
      <c r="O414" s="20">
        <v>0.63199045391850905</v>
      </c>
      <c r="P414" s="28"/>
      <c r="Q414" s="20">
        <v>1.1317147026107099</v>
      </c>
      <c r="R414" s="20">
        <v>0.69985383523146605</v>
      </c>
      <c r="S414" s="28"/>
      <c r="T414" s="20" t="s">
        <v>26</v>
      </c>
      <c r="U414" s="20" t="s">
        <v>26</v>
      </c>
      <c r="V414" s="28"/>
      <c r="W414" s="20">
        <v>0.34900313734876198</v>
      </c>
      <c r="X414" s="20">
        <v>0.87012063665014405</v>
      </c>
      <c r="AC414" s="29"/>
      <c r="AG414" s="28"/>
      <c r="AH414" s="20">
        <v>4</v>
      </c>
      <c r="AI414" s="35">
        <v>7</v>
      </c>
      <c r="AK414" s="35">
        <v>10</v>
      </c>
      <c r="AL414" s="35"/>
      <c r="AM414" s="35"/>
      <c r="AN414" s="35"/>
      <c r="AO414" s="36"/>
      <c r="AP414" s="29"/>
      <c r="AQ414" s="29"/>
      <c r="AR414" s="29"/>
      <c r="AS414" s="28"/>
    </row>
    <row r="415" spans="1:45"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712</v>
      </c>
      <c r="K415" s="32" t="s">
        <v>845</v>
      </c>
      <c r="L415" s="32" t="s">
        <v>743</v>
      </c>
      <c r="M415" s="28" t="s">
        <v>322</v>
      </c>
      <c r="N415" s="20">
        <v>-0.54818196999805202</v>
      </c>
      <c r="O415" s="20">
        <v>0.40901758531094401</v>
      </c>
      <c r="P415" s="28"/>
      <c r="Q415" s="20">
        <v>-0.76986444282121302</v>
      </c>
      <c r="R415" s="20">
        <v>0.28209975319395503</v>
      </c>
      <c r="S415" s="28"/>
      <c r="T415" s="20" t="s">
        <v>26</v>
      </c>
      <c r="U415" s="20" t="s">
        <v>26</v>
      </c>
      <c r="V415" s="28"/>
      <c r="W415" s="20">
        <v>-0.84970440391067004</v>
      </c>
      <c r="X415" s="20">
        <v>0.39842695861178901</v>
      </c>
      <c r="AC415" s="29"/>
      <c r="AG415" s="28"/>
      <c r="AH415" s="20">
        <v>4</v>
      </c>
      <c r="AI415" s="35">
        <v>7</v>
      </c>
      <c r="AK415" s="35">
        <v>10</v>
      </c>
      <c r="AL415" s="35"/>
      <c r="AM415" s="35"/>
      <c r="AN415" s="35"/>
      <c r="AO415" s="36"/>
      <c r="AP415" s="29"/>
      <c r="AQ415" s="29"/>
      <c r="AR415" s="29"/>
      <c r="AS415" s="28"/>
    </row>
    <row r="416" spans="1:45"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712</v>
      </c>
      <c r="K416" s="32" t="s">
        <v>845</v>
      </c>
      <c r="L416" s="32" t="s">
        <v>743</v>
      </c>
      <c r="M416" s="28" t="s">
        <v>323</v>
      </c>
      <c r="N416" s="20">
        <v>-1.0516180985514399E-2</v>
      </c>
      <c r="O416" s="20">
        <v>0.414525140808992</v>
      </c>
      <c r="P416" s="28"/>
      <c r="Q416" s="20">
        <v>1.0980671832994799</v>
      </c>
      <c r="R416" s="20">
        <v>0.63434010438028698</v>
      </c>
      <c r="S416" s="28"/>
      <c r="T416" s="20" t="s">
        <v>26</v>
      </c>
      <c r="U416" s="20" t="s">
        <v>26</v>
      </c>
      <c r="V416" s="28"/>
      <c r="W416" s="20">
        <v>0.14173420451364499</v>
      </c>
      <c r="X416" s="20">
        <v>0.83729257402503099</v>
      </c>
      <c r="AC416" s="29"/>
      <c r="AG416" s="28"/>
      <c r="AH416" s="20">
        <v>4</v>
      </c>
      <c r="AI416" s="35">
        <v>7</v>
      </c>
      <c r="AK416" s="35">
        <v>10</v>
      </c>
      <c r="AL416" s="35"/>
      <c r="AM416" s="35"/>
      <c r="AN416" s="35"/>
      <c r="AO416" s="36"/>
      <c r="AP416" s="29"/>
      <c r="AQ416" s="29"/>
      <c r="AR416" s="29"/>
      <c r="AS416" s="28"/>
    </row>
    <row r="417" spans="1:45"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712</v>
      </c>
      <c r="K417" s="32" t="s">
        <v>845</v>
      </c>
      <c r="L417" s="32" t="s">
        <v>743</v>
      </c>
      <c r="M417" s="28" t="s">
        <v>324</v>
      </c>
      <c r="N417" s="20">
        <v>-5.8196435107839103E-2</v>
      </c>
      <c r="O417" s="20">
        <v>0.369723797453679</v>
      </c>
      <c r="P417" s="28"/>
      <c r="Q417" s="20">
        <v>-9.2427840083813398E-2</v>
      </c>
      <c r="R417" s="20">
        <v>0.39148292022326597</v>
      </c>
      <c r="S417" s="28"/>
      <c r="T417" s="20" t="s">
        <v>26</v>
      </c>
      <c r="U417" s="20" t="s">
        <v>26</v>
      </c>
      <c r="V417" s="28"/>
      <c r="W417" s="20">
        <v>-0.23135284224921701</v>
      </c>
      <c r="X417" s="20">
        <v>0.370128167826</v>
      </c>
      <c r="AC417" s="29"/>
      <c r="AG417" s="28"/>
      <c r="AH417" s="20">
        <v>4</v>
      </c>
      <c r="AI417" s="35">
        <v>7</v>
      </c>
      <c r="AK417" s="35">
        <v>10</v>
      </c>
      <c r="AL417" s="35"/>
      <c r="AM417" s="35"/>
      <c r="AN417" s="35"/>
      <c r="AO417" s="36"/>
      <c r="AP417" s="29"/>
      <c r="AQ417" s="29"/>
      <c r="AR417" s="29"/>
      <c r="AS417" s="28"/>
    </row>
    <row r="418" spans="1:45"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712</v>
      </c>
      <c r="K418" s="32" t="s">
        <v>845</v>
      </c>
      <c r="L418" s="32" t="s">
        <v>743</v>
      </c>
      <c r="M418" s="28" t="s">
        <v>325</v>
      </c>
      <c r="N418" s="20">
        <v>-0.14572397860313399</v>
      </c>
      <c r="O418" s="20">
        <v>0.51138614588121301</v>
      </c>
      <c r="P418" s="28"/>
      <c r="Q418" s="20">
        <v>-0.89753902066663904</v>
      </c>
      <c r="R418" s="20">
        <v>0.39893942684836398</v>
      </c>
      <c r="S418" s="28"/>
      <c r="T418" s="20" t="s">
        <v>26</v>
      </c>
      <c r="U418" s="20" t="s">
        <v>26</v>
      </c>
      <c r="V418" s="28"/>
      <c r="W418" s="20">
        <v>-1.02759439536633E-2</v>
      </c>
      <c r="X418" s="20">
        <v>1.2307109501929501</v>
      </c>
      <c r="AC418" s="29"/>
      <c r="AG418" s="28"/>
      <c r="AH418" s="20">
        <v>4</v>
      </c>
      <c r="AI418" s="35">
        <v>7</v>
      </c>
      <c r="AK418" s="35">
        <v>10</v>
      </c>
      <c r="AL418" s="35"/>
      <c r="AM418" s="35"/>
      <c r="AN418" s="35"/>
      <c r="AO418" s="36"/>
      <c r="AP418" s="29"/>
      <c r="AQ418" s="29"/>
      <c r="AR418" s="29"/>
      <c r="AS418" s="28"/>
    </row>
    <row r="419" spans="1:45"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712</v>
      </c>
      <c r="K419" s="32" t="s">
        <v>845</v>
      </c>
      <c r="L419" s="32" t="s">
        <v>743</v>
      </c>
      <c r="M419" s="28" t="s">
        <v>326</v>
      </c>
      <c r="N419" s="20">
        <v>2.6749999999999999E-2</v>
      </c>
      <c r="O419" s="20">
        <v>2.5000000000000001E-3</v>
      </c>
      <c r="P419" s="28"/>
      <c r="Q419" s="20">
        <v>1.8857142857142899E-2</v>
      </c>
      <c r="R419" s="20">
        <v>4.8107023544236502E-3</v>
      </c>
      <c r="S419" s="28"/>
      <c r="T419" s="20" t="s">
        <v>26</v>
      </c>
      <c r="U419" s="20" t="s">
        <v>26</v>
      </c>
      <c r="V419" s="28"/>
      <c r="W419" s="20">
        <v>3.4200000000000001E-2</v>
      </c>
      <c r="X419" s="20">
        <v>9.0529307716095998E-3</v>
      </c>
      <c r="AC419" s="29"/>
      <c r="AG419" s="28"/>
      <c r="AH419" s="20">
        <v>4</v>
      </c>
      <c r="AI419" s="35">
        <v>7</v>
      </c>
      <c r="AK419" s="35">
        <v>10</v>
      </c>
      <c r="AL419" s="35"/>
      <c r="AM419" s="35"/>
      <c r="AN419" s="35"/>
      <c r="AO419" s="36"/>
      <c r="AP419" s="29"/>
      <c r="AQ419" s="29"/>
      <c r="AR419" s="29"/>
      <c r="AS419" s="28"/>
    </row>
    <row r="420" spans="1:45"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712</v>
      </c>
      <c r="K420" s="32" t="s">
        <v>845</v>
      </c>
      <c r="L420" s="32" t="s">
        <v>743</v>
      </c>
      <c r="M420" s="28" t="s">
        <v>327</v>
      </c>
      <c r="N420" s="20">
        <v>92946.928</v>
      </c>
      <c r="O420" s="20">
        <v>15749.639752721499</v>
      </c>
      <c r="P420" s="28"/>
      <c r="Q420" s="20">
        <v>83172.845857142893</v>
      </c>
      <c r="R420" s="20">
        <v>6591.5365309531398</v>
      </c>
      <c r="S420" s="28"/>
      <c r="T420" s="20" t="s">
        <v>26</v>
      </c>
      <c r="U420" s="20" t="s">
        <v>26</v>
      </c>
      <c r="V420" s="28"/>
      <c r="W420" s="20">
        <v>74608.2984</v>
      </c>
      <c r="X420" s="20">
        <v>9917.5386681838409</v>
      </c>
      <c r="AC420" s="29"/>
      <c r="AG420" s="28"/>
      <c r="AH420" s="20">
        <v>4</v>
      </c>
      <c r="AI420" s="35">
        <v>7</v>
      </c>
      <c r="AK420" s="35">
        <v>10</v>
      </c>
      <c r="AL420" s="35"/>
      <c r="AM420" s="35"/>
      <c r="AN420" s="35"/>
      <c r="AO420" s="36"/>
      <c r="AP420" s="29"/>
      <c r="AQ420" s="29"/>
      <c r="AR420" s="29"/>
      <c r="AS420" s="28"/>
    </row>
    <row r="421" spans="1:45"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712</v>
      </c>
      <c r="K421" s="32" t="s">
        <v>845</v>
      </c>
      <c r="L421" s="32" t="s">
        <v>743</v>
      </c>
      <c r="M421" s="28" t="s">
        <v>328</v>
      </c>
      <c r="N421" s="20">
        <v>-33.172249999999998</v>
      </c>
      <c r="O421" s="20">
        <v>3.4350401623076601</v>
      </c>
      <c r="P421" s="28"/>
      <c r="Q421" s="20">
        <v>-30.347142857142899</v>
      </c>
      <c r="R421" s="20">
        <v>3.6353762954505302</v>
      </c>
      <c r="S421" s="28"/>
      <c r="T421" s="20" t="s">
        <v>26</v>
      </c>
      <c r="U421" s="20" t="s">
        <v>26</v>
      </c>
      <c r="V421" s="28"/>
      <c r="W421" s="20">
        <v>-32.534199999999998</v>
      </c>
      <c r="X421" s="20">
        <v>6.0958502059461397</v>
      </c>
      <c r="AC421" s="29"/>
      <c r="AG421" s="28"/>
      <c r="AH421" s="20">
        <v>4</v>
      </c>
      <c r="AI421" s="35">
        <v>7</v>
      </c>
      <c r="AK421" s="35">
        <v>10</v>
      </c>
      <c r="AL421" s="35"/>
      <c r="AM421" s="35"/>
      <c r="AN421" s="35"/>
      <c r="AO421" s="36"/>
      <c r="AP421" s="29"/>
      <c r="AQ421" s="29"/>
      <c r="AR421" s="29"/>
      <c r="AS421" s="28"/>
    </row>
    <row r="422" spans="1:45"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712</v>
      </c>
      <c r="K422" s="32" t="s">
        <v>845</v>
      </c>
      <c r="L422" s="32" t="s">
        <v>743</v>
      </c>
      <c r="M422" s="28" t="s">
        <v>329</v>
      </c>
      <c r="N422" s="20">
        <v>91265.431500000006</v>
      </c>
      <c r="O422" s="20">
        <v>15635.478502485401</v>
      </c>
      <c r="P422" s="28"/>
      <c r="Q422" s="20">
        <v>81643.795142857198</v>
      </c>
      <c r="R422" s="20">
        <v>6791.6267627815196</v>
      </c>
      <c r="S422" s="28"/>
      <c r="T422" s="20" t="s">
        <v>26</v>
      </c>
      <c r="U422" s="20" t="s">
        <v>26</v>
      </c>
      <c r="V422" s="28"/>
      <c r="W422" s="20">
        <v>73061.032800000001</v>
      </c>
      <c r="X422" s="20">
        <v>9813.6525388986302</v>
      </c>
      <c r="AC422" s="29"/>
      <c r="AG422" s="28"/>
      <c r="AH422" s="20">
        <v>4</v>
      </c>
      <c r="AI422" s="35">
        <v>7</v>
      </c>
      <c r="AK422" s="35">
        <v>10</v>
      </c>
      <c r="AL422" s="35"/>
      <c r="AM422" s="35"/>
      <c r="AN422" s="35"/>
      <c r="AO422" s="36"/>
      <c r="AP422" s="29"/>
      <c r="AQ422" s="29"/>
      <c r="AR422" s="29"/>
      <c r="AS422" s="28"/>
    </row>
    <row r="423" spans="1:45"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712</v>
      </c>
      <c r="K423" s="32" t="s">
        <v>845</v>
      </c>
      <c r="L423" s="32" t="s">
        <v>743</v>
      </c>
      <c r="M423" s="28" t="s">
        <v>330</v>
      </c>
      <c r="N423" s="20">
        <v>95250.437000000005</v>
      </c>
      <c r="O423" s="20">
        <v>15611.6348854317</v>
      </c>
      <c r="P423" s="28"/>
      <c r="Q423" s="20">
        <v>85390.538</v>
      </c>
      <c r="R423" s="20">
        <v>6887.5176861554201</v>
      </c>
      <c r="S423" s="28"/>
      <c r="T423" s="20" t="s">
        <v>26</v>
      </c>
      <c r="U423" s="20" t="s">
        <v>26</v>
      </c>
      <c r="V423" s="28"/>
      <c r="W423" s="20">
        <v>76974.242899999997</v>
      </c>
      <c r="X423" s="20">
        <v>9878.5598701141007</v>
      </c>
      <c r="AC423" s="29"/>
      <c r="AG423" s="28"/>
      <c r="AH423" s="20">
        <v>4</v>
      </c>
      <c r="AI423" s="35">
        <v>7</v>
      </c>
      <c r="AK423" s="35">
        <v>10</v>
      </c>
      <c r="AL423" s="35"/>
      <c r="AM423" s="35"/>
      <c r="AN423" s="35"/>
      <c r="AO423" s="36"/>
      <c r="AP423" s="29"/>
      <c r="AQ423" s="29"/>
      <c r="AR423" s="29"/>
      <c r="AS423" s="28"/>
    </row>
    <row r="424" spans="1:45"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712</v>
      </c>
      <c r="K424" s="32" t="s">
        <v>845</v>
      </c>
      <c r="L424" s="32" t="s">
        <v>743</v>
      </c>
      <c r="M424" s="28" t="s">
        <v>331</v>
      </c>
      <c r="N424" s="20">
        <v>3938.6365000000001</v>
      </c>
      <c r="O424" s="20">
        <v>407.46638263338201</v>
      </c>
      <c r="P424" s="28"/>
      <c r="Q424" s="20">
        <v>3697.4025714285699</v>
      </c>
      <c r="R424" s="20">
        <v>538.06587831722197</v>
      </c>
      <c r="S424" s="28"/>
      <c r="T424" s="20" t="s">
        <v>26</v>
      </c>
      <c r="U424" s="20" t="s">
        <v>26</v>
      </c>
      <c r="V424" s="28"/>
      <c r="W424" s="20">
        <v>3869.6487000000002</v>
      </c>
      <c r="X424" s="20">
        <v>469.94302501332101</v>
      </c>
      <c r="AC424" s="29"/>
      <c r="AG424" s="28"/>
      <c r="AH424" s="20">
        <v>4</v>
      </c>
      <c r="AI424" s="35">
        <v>7</v>
      </c>
      <c r="AK424" s="35">
        <v>10</v>
      </c>
      <c r="AL424" s="35"/>
      <c r="AM424" s="35"/>
      <c r="AN424" s="35"/>
      <c r="AO424" s="36"/>
      <c r="AP424" s="29"/>
      <c r="AQ424" s="29"/>
      <c r="AR424" s="29"/>
      <c r="AS424" s="28"/>
    </row>
    <row r="425" spans="1:45"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712</v>
      </c>
      <c r="K425" s="32" t="s">
        <v>845</v>
      </c>
      <c r="L425" s="32" t="s">
        <v>743</v>
      </c>
      <c r="M425" s="28" t="s">
        <v>332</v>
      </c>
      <c r="N425" s="20">
        <v>0.19400000000000001</v>
      </c>
      <c r="O425" s="20">
        <v>1.6268579122549899E-2</v>
      </c>
      <c r="P425" s="28"/>
      <c r="Q425" s="20">
        <v>0.17799999999999999</v>
      </c>
      <c r="R425" s="20">
        <v>1.6792855623746699E-2</v>
      </c>
      <c r="S425" s="28"/>
      <c r="T425" s="20" t="s">
        <v>26</v>
      </c>
      <c r="U425" s="20" t="s">
        <v>26</v>
      </c>
      <c r="V425" s="28"/>
      <c r="W425" s="20">
        <v>0.19739999999999999</v>
      </c>
      <c r="X425" s="20">
        <v>2.4572794351115701E-2</v>
      </c>
      <c r="AC425" s="29"/>
      <c r="AG425" s="28"/>
      <c r="AH425" s="20">
        <v>4</v>
      </c>
      <c r="AI425" s="35">
        <v>7</v>
      </c>
      <c r="AK425" s="35">
        <v>10</v>
      </c>
      <c r="AL425" s="35"/>
      <c r="AM425" s="35"/>
      <c r="AN425" s="35"/>
      <c r="AO425" s="36"/>
      <c r="AP425" s="29"/>
      <c r="AQ425" s="29"/>
      <c r="AR425" s="29"/>
      <c r="AS425" s="28"/>
    </row>
    <row r="426" spans="1:45"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712</v>
      </c>
      <c r="K426" s="32" t="s">
        <v>845</v>
      </c>
      <c r="L426" s="32" t="s">
        <v>743</v>
      </c>
      <c r="M426" s="28" t="s">
        <v>333</v>
      </c>
      <c r="N426" s="20">
        <v>80321.313250000007</v>
      </c>
      <c r="O426" s="20">
        <v>13264.16013251</v>
      </c>
      <c r="P426" s="28"/>
      <c r="Q426" s="20">
        <v>75947.536714285699</v>
      </c>
      <c r="R426" s="20">
        <v>5476.7229010788797</v>
      </c>
      <c r="S426" s="28"/>
      <c r="T426" s="20" t="s">
        <v>26</v>
      </c>
      <c r="U426" s="20" t="s">
        <v>26</v>
      </c>
      <c r="V426" s="28"/>
      <c r="W426" s="20">
        <v>66474.052100000001</v>
      </c>
      <c r="X426" s="20">
        <v>8898.1472847976893</v>
      </c>
      <c r="AC426" s="29"/>
      <c r="AG426" s="28"/>
      <c r="AH426" s="20">
        <v>4</v>
      </c>
      <c r="AI426" s="35">
        <v>7</v>
      </c>
      <c r="AK426" s="35">
        <v>10</v>
      </c>
      <c r="AL426" s="35"/>
      <c r="AM426" s="35"/>
      <c r="AN426" s="35"/>
      <c r="AO426" s="36"/>
      <c r="AP426" s="29"/>
      <c r="AQ426" s="29"/>
      <c r="AR426" s="29"/>
      <c r="AS426" s="28"/>
    </row>
    <row r="427" spans="1:45"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712</v>
      </c>
      <c r="K427" s="32" t="s">
        <v>845</v>
      </c>
      <c r="L427" s="32" t="s">
        <v>743</v>
      </c>
      <c r="M427" s="28" t="s">
        <v>334</v>
      </c>
      <c r="N427" s="20">
        <v>-32.686</v>
      </c>
      <c r="O427" s="20">
        <v>2.4343931481993599</v>
      </c>
      <c r="P427" s="28"/>
      <c r="Q427" s="20">
        <v>-31.206428571428599</v>
      </c>
      <c r="R427" s="20">
        <v>4.5110332466499496</v>
      </c>
      <c r="S427" s="28"/>
      <c r="T427" s="20" t="s">
        <v>26</v>
      </c>
      <c r="U427" s="20" t="s">
        <v>26</v>
      </c>
      <c r="V427" s="28"/>
      <c r="W427" s="20">
        <v>-31.272300000000001</v>
      </c>
      <c r="X427" s="20">
        <v>7.0761163712872497</v>
      </c>
      <c r="AC427" s="29"/>
      <c r="AG427" s="28"/>
      <c r="AH427" s="20">
        <v>4</v>
      </c>
      <c r="AI427" s="35">
        <v>7</v>
      </c>
      <c r="AK427" s="35">
        <v>10</v>
      </c>
      <c r="AL427" s="35"/>
      <c r="AM427" s="35"/>
      <c r="AN427" s="35"/>
      <c r="AO427" s="36"/>
      <c r="AP427" s="29"/>
      <c r="AQ427" s="29"/>
      <c r="AR427" s="29"/>
      <c r="AS427" s="28"/>
    </row>
    <row r="428" spans="1:45"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712</v>
      </c>
      <c r="K428" s="32" t="s">
        <v>845</v>
      </c>
      <c r="L428" s="32" t="s">
        <v>743</v>
      </c>
      <c r="M428" s="28" t="s">
        <v>335</v>
      </c>
      <c r="N428" s="20">
        <v>78858.054749999996</v>
      </c>
      <c r="O428" s="20">
        <v>13220.5889300611</v>
      </c>
      <c r="P428" s="28"/>
      <c r="Q428" s="20">
        <v>74498.098285714295</v>
      </c>
      <c r="R428" s="20">
        <v>5701.1827887090203</v>
      </c>
      <c r="S428" s="28"/>
      <c r="T428" s="20" t="s">
        <v>26</v>
      </c>
      <c r="U428" s="20" t="s">
        <v>26</v>
      </c>
      <c r="V428" s="28"/>
      <c r="W428" s="20">
        <v>64969.004300000001</v>
      </c>
      <c r="X428" s="20">
        <v>8816.5109640262308</v>
      </c>
      <c r="AC428" s="29"/>
      <c r="AG428" s="28"/>
      <c r="AH428" s="20">
        <v>4</v>
      </c>
      <c r="AI428" s="35">
        <v>7</v>
      </c>
      <c r="AK428" s="35">
        <v>10</v>
      </c>
      <c r="AL428" s="35"/>
      <c r="AM428" s="35"/>
      <c r="AN428" s="35"/>
      <c r="AO428" s="36"/>
      <c r="AP428" s="29"/>
      <c r="AQ428" s="29"/>
      <c r="AR428" s="29"/>
      <c r="AS428" s="28"/>
    </row>
    <row r="429" spans="1:45"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712</v>
      </c>
      <c r="K429" s="32" t="s">
        <v>845</v>
      </c>
      <c r="L429" s="32" t="s">
        <v>743</v>
      </c>
      <c r="M429" s="28" t="s">
        <v>336</v>
      </c>
      <c r="N429" s="20">
        <v>83015.564249999996</v>
      </c>
      <c r="O429" s="20">
        <v>13098.4743971997</v>
      </c>
      <c r="P429" s="28"/>
      <c r="Q429" s="20">
        <v>78965.373142857105</v>
      </c>
      <c r="R429" s="20">
        <v>6242.7990745410198</v>
      </c>
      <c r="S429" s="28"/>
      <c r="T429" s="20" t="s">
        <v>26</v>
      </c>
      <c r="U429" s="20" t="s">
        <v>26</v>
      </c>
      <c r="V429" s="28"/>
      <c r="W429" s="20">
        <v>69391.893599999996</v>
      </c>
      <c r="X429" s="20">
        <v>8906.2629016993506</v>
      </c>
      <c r="AC429" s="29"/>
      <c r="AG429" s="28"/>
      <c r="AH429" s="20">
        <v>4</v>
      </c>
      <c r="AI429" s="35">
        <v>7</v>
      </c>
      <c r="AK429" s="35">
        <v>10</v>
      </c>
      <c r="AL429" s="35"/>
      <c r="AM429" s="35"/>
      <c r="AN429" s="35"/>
      <c r="AO429" s="36"/>
      <c r="AP429" s="29"/>
      <c r="AQ429" s="29"/>
      <c r="AR429" s="29"/>
      <c r="AS429" s="28"/>
    </row>
    <row r="430" spans="1:45"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712</v>
      </c>
      <c r="K430" s="32" t="s">
        <v>845</v>
      </c>
      <c r="L430" s="32" t="s">
        <v>743</v>
      </c>
      <c r="M430" s="28" t="s">
        <v>337</v>
      </c>
      <c r="N430" s="20">
        <v>4104.4317499999997</v>
      </c>
      <c r="O430" s="20">
        <v>319.23200895417199</v>
      </c>
      <c r="P430" s="28"/>
      <c r="Q430" s="20">
        <v>4429.1331428571402</v>
      </c>
      <c r="R430" s="20">
        <v>1120.88457346277</v>
      </c>
      <c r="S430" s="28"/>
      <c r="T430" s="20" t="s">
        <v>26</v>
      </c>
      <c r="U430" s="20" t="s">
        <v>26</v>
      </c>
      <c r="V430" s="28"/>
      <c r="W430" s="20">
        <v>4364.9189999999999</v>
      </c>
      <c r="X430" s="20">
        <v>441.70750332368601</v>
      </c>
      <c r="AC430" s="29"/>
      <c r="AG430" s="28"/>
      <c r="AH430" s="20">
        <v>4</v>
      </c>
      <c r="AI430" s="35">
        <v>7</v>
      </c>
      <c r="AK430" s="35">
        <v>10</v>
      </c>
      <c r="AL430" s="35"/>
      <c r="AM430" s="35"/>
      <c r="AN430" s="35"/>
      <c r="AO430" s="36"/>
      <c r="AP430" s="29"/>
      <c r="AQ430" s="29"/>
      <c r="AR430" s="29"/>
      <c r="AS430" s="28"/>
    </row>
    <row r="431" spans="1:45"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712</v>
      </c>
      <c r="K431" s="32" t="s">
        <v>845</v>
      </c>
      <c r="L431" s="32" t="s">
        <v>743</v>
      </c>
      <c r="M431" s="28" t="s">
        <v>338</v>
      </c>
      <c r="N431" s="20">
        <v>0.19575000000000001</v>
      </c>
      <c r="O431" s="20">
        <v>1.2737739202857E-2</v>
      </c>
      <c r="P431" s="28"/>
      <c r="Q431" s="20">
        <v>0.2</v>
      </c>
      <c r="R431" s="20">
        <v>3.8070110760717903E-2</v>
      </c>
      <c r="S431" s="28"/>
      <c r="T431" s="20" t="s">
        <v>26</v>
      </c>
      <c r="U431" s="20" t="s">
        <v>26</v>
      </c>
      <c r="V431" s="28"/>
      <c r="W431" s="20">
        <v>0.21010000000000001</v>
      </c>
      <c r="X431" s="20">
        <v>2.4785524449206401E-2</v>
      </c>
      <c r="AC431" s="29"/>
      <c r="AG431" s="28"/>
      <c r="AH431" s="20">
        <v>4</v>
      </c>
      <c r="AI431" s="35">
        <v>7</v>
      </c>
      <c r="AK431" s="35">
        <v>10</v>
      </c>
      <c r="AL431" s="35"/>
      <c r="AM431" s="35"/>
      <c r="AN431" s="35"/>
      <c r="AO431" s="36"/>
      <c r="AP431" s="29"/>
      <c r="AQ431" s="29"/>
      <c r="AR431" s="29"/>
      <c r="AS431" s="28"/>
    </row>
    <row r="432" spans="1:45"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712</v>
      </c>
      <c r="K432" s="32" t="s">
        <v>845</v>
      </c>
      <c r="L432" s="32" t="s">
        <v>743</v>
      </c>
      <c r="M432" s="28" t="s">
        <v>339</v>
      </c>
      <c r="N432" s="20">
        <v>85783.707999999999</v>
      </c>
      <c r="O432" s="20">
        <v>13616.0068269972</v>
      </c>
      <c r="P432" s="28"/>
      <c r="Q432" s="20">
        <v>77128.808571428599</v>
      </c>
      <c r="R432" s="20">
        <v>6248.6809489089001</v>
      </c>
      <c r="S432" s="28"/>
      <c r="T432" s="20" t="s">
        <v>26</v>
      </c>
      <c r="U432" s="20" t="s">
        <v>26</v>
      </c>
      <c r="V432" s="28"/>
      <c r="W432" s="20">
        <v>69161.746799999994</v>
      </c>
      <c r="X432" s="20">
        <v>8267.9554885893795</v>
      </c>
      <c r="AC432" s="29"/>
      <c r="AG432" s="28"/>
      <c r="AH432" s="20">
        <v>4</v>
      </c>
      <c r="AI432" s="35">
        <v>7</v>
      </c>
      <c r="AK432" s="35">
        <v>10</v>
      </c>
      <c r="AL432" s="35"/>
      <c r="AM432" s="35"/>
      <c r="AN432" s="35"/>
      <c r="AO432" s="36"/>
      <c r="AP432" s="29"/>
      <c r="AQ432" s="29"/>
      <c r="AR432" s="29"/>
      <c r="AS432" s="28"/>
    </row>
    <row r="433" spans="1:45"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712</v>
      </c>
      <c r="K433" s="32" t="s">
        <v>845</v>
      </c>
      <c r="L433" s="32" t="s">
        <v>743</v>
      </c>
      <c r="M433" s="28" t="s">
        <v>340</v>
      </c>
      <c r="N433" s="20">
        <v>-24.429749999999999</v>
      </c>
      <c r="O433" s="20">
        <v>3.5262346655698602</v>
      </c>
      <c r="P433" s="28"/>
      <c r="Q433" s="20">
        <v>-21.674571428571401</v>
      </c>
      <c r="R433" s="20">
        <v>4.3425256804899002</v>
      </c>
      <c r="S433" s="28"/>
      <c r="T433" s="20" t="s">
        <v>26</v>
      </c>
      <c r="U433" s="20" t="s">
        <v>26</v>
      </c>
      <c r="V433" s="28"/>
      <c r="W433" s="20">
        <v>-23.578900000000001</v>
      </c>
      <c r="X433" s="20">
        <v>6.7340038849277803</v>
      </c>
      <c r="AC433" s="29"/>
      <c r="AG433" s="28"/>
      <c r="AH433" s="20">
        <v>4</v>
      </c>
      <c r="AI433" s="35">
        <v>7</v>
      </c>
      <c r="AK433" s="35">
        <v>10</v>
      </c>
      <c r="AL433" s="35"/>
      <c r="AM433" s="35"/>
      <c r="AN433" s="35"/>
      <c r="AO433" s="36"/>
      <c r="AP433" s="29"/>
      <c r="AQ433" s="29"/>
      <c r="AR433" s="29"/>
      <c r="AS433" s="28"/>
    </row>
    <row r="434" spans="1:45"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712</v>
      </c>
      <c r="K434" s="32" t="s">
        <v>845</v>
      </c>
      <c r="L434" s="32" t="s">
        <v>743</v>
      </c>
      <c r="M434" s="28" t="s">
        <v>341</v>
      </c>
      <c r="N434" s="20">
        <v>84079.941250000003</v>
      </c>
      <c r="O434" s="20">
        <v>13437.847931808399</v>
      </c>
      <c r="P434" s="28"/>
      <c r="Q434" s="20">
        <v>75565.852428571394</v>
      </c>
      <c r="R434" s="20">
        <v>6160.4471028222097</v>
      </c>
      <c r="S434" s="28"/>
      <c r="T434" s="20" t="s">
        <v>26</v>
      </c>
      <c r="U434" s="20" t="s">
        <v>26</v>
      </c>
      <c r="V434" s="28"/>
      <c r="W434" s="20">
        <v>67649.998200000002</v>
      </c>
      <c r="X434" s="20">
        <v>8204.8806696650408</v>
      </c>
      <c r="AC434" s="29"/>
      <c r="AG434" s="28"/>
      <c r="AH434" s="20">
        <v>4</v>
      </c>
      <c r="AI434" s="35">
        <v>7</v>
      </c>
      <c r="AK434" s="35">
        <v>10</v>
      </c>
      <c r="AL434" s="35"/>
      <c r="AM434" s="35"/>
      <c r="AN434" s="35"/>
      <c r="AO434" s="36"/>
      <c r="AP434" s="29"/>
      <c r="AQ434" s="29"/>
      <c r="AR434" s="29"/>
      <c r="AS434" s="28"/>
    </row>
    <row r="435" spans="1:45"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712</v>
      </c>
      <c r="K435" s="32" t="s">
        <v>845</v>
      </c>
      <c r="L435" s="32" t="s">
        <v>743</v>
      </c>
      <c r="M435" s="28" t="s">
        <v>342</v>
      </c>
      <c r="N435" s="20">
        <v>88618.948000000004</v>
      </c>
      <c r="O435" s="20">
        <v>13627.6886529312</v>
      </c>
      <c r="P435" s="28"/>
      <c r="Q435" s="20">
        <v>79822.083142857198</v>
      </c>
      <c r="R435" s="20">
        <v>6243.4272218321303</v>
      </c>
      <c r="S435" s="28"/>
      <c r="T435" s="20" t="s">
        <v>26</v>
      </c>
      <c r="U435" s="20" t="s">
        <v>26</v>
      </c>
      <c r="V435" s="28"/>
      <c r="W435" s="20">
        <v>71784.969800000006</v>
      </c>
      <c r="X435" s="20">
        <v>8317.2169851976105</v>
      </c>
      <c r="AC435" s="29"/>
      <c r="AG435" s="28"/>
      <c r="AH435" s="20">
        <v>4</v>
      </c>
      <c r="AI435" s="35">
        <v>7</v>
      </c>
      <c r="AK435" s="35">
        <v>10</v>
      </c>
      <c r="AL435" s="35"/>
      <c r="AM435" s="35"/>
      <c r="AN435" s="35"/>
      <c r="AO435" s="36"/>
      <c r="AP435" s="29"/>
      <c r="AQ435" s="29"/>
      <c r="AR435" s="29"/>
      <c r="AS435" s="28"/>
    </row>
    <row r="436" spans="1:45"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712</v>
      </c>
      <c r="K436" s="32" t="s">
        <v>845</v>
      </c>
      <c r="L436" s="32" t="s">
        <v>743</v>
      </c>
      <c r="M436" s="28" t="s">
        <v>343</v>
      </c>
      <c r="N436" s="20">
        <v>4503.1745000000001</v>
      </c>
      <c r="O436" s="20">
        <v>390.75714063554398</v>
      </c>
      <c r="P436" s="28"/>
      <c r="Q436" s="20">
        <v>4201.2110000000002</v>
      </c>
      <c r="R436" s="20">
        <v>195.38059901041001</v>
      </c>
      <c r="S436" s="28"/>
      <c r="T436" s="20" t="s">
        <v>26</v>
      </c>
      <c r="U436" s="20" t="s">
        <v>26</v>
      </c>
      <c r="V436" s="28"/>
      <c r="W436" s="20">
        <v>4089.9495000000002</v>
      </c>
      <c r="X436" s="20">
        <v>253.443309678362</v>
      </c>
      <c r="AC436" s="29"/>
      <c r="AG436" s="28"/>
      <c r="AH436" s="20">
        <v>4</v>
      </c>
      <c r="AI436" s="35">
        <v>7</v>
      </c>
      <c r="AK436" s="35">
        <v>10</v>
      </c>
      <c r="AL436" s="35"/>
      <c r="AM436" s="35"/>
      <c r="AN436" s="35"/>
      <c r="AO436" s="36"/>
      <c r="AP436" s="29"/>
      <c r="AQ436" s="29"/>
      <c r="AR436" s="29"/>
      <c r="AS436" s="28"/>
    </row>
    <row r="437" spans="1:45"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712</v>
      </c>
      <c r="K437" s="32" t="s">
        <v>845</v>
      </c>
      <c r="L437" s="32" t="s">
        <v>743</v>
      </c>
      <c r="M437" s="28" t="s">
        <v>344</v>
      </c>
      <c r="N437" s="20">
        <v>0.20275000000000001</v>
      </c>
      <c r="O437" s="20">
        <v>9.2870878105033496E-3</v>
      </c>
      <c r="P437" s="28"/>
      <c r="Q437" s="20">
        <v>0.189857142857143</v>
      </c>
      <c r="R437" s="20">
        <v>5.2417736002416697E-3</v>
      </c>
      <c r="S437" s="28"/>
      <c r="T437" s="20" t="s">
        <v>26</v>
      </c>
      <c r="U437" s="20" t="s">
        <v>26</v>
      </c>
      <c r="V437" s="28"/>
      <c r="W437" s="20">
        <v>0.1996</v>
      </c>
      <c r="X437" s="20">
        <v>1.8222086720363399E-2</v>
      </c>
      <c r="AC437" s="29"/>
      <c r="AG437" s="28"/>
      <c r="AH437" s="20">
        <v>4</v>
      </c>
      <c r="AI437" s="35">
        <v>7</v>
      </c>
      <c r="AK437" s="35">
        <v>10</v>
      </c>
      <c r="AL437" s="35"/>
      <c r="AM437" s="35"/>
      <c r="AN437" s="35"/>
      <c r="AO437" s="36"/>
      <c r="AP437" s="29"/>
      <c r="AQ437" s="29"/>
      <c r="AR437" s="29"/>
      <c r="AS437" s="28"/>
    </row>
    <row r="438" spans="1:45"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712</v>
      </c>
      <c r="K438" s="32" t="s">
        <v>845</v>
      </c>
      <c r="L438" s="32" t="s">
        <v>743</v>
      </c>
      <c r="M438" s="28" t="s">
        <v>345</v>
      </c>
      <c r="N438" s="20">
        <v>86744.433749999997</v>
      </c>
      <c r="O438" s="20">
        <v>13629.454178041</v>
      </c>
      <c r="P438" s="28"/>
      <c r="Q438" s="20">
        <v>77734.956714285698</v>
      </c>
      <c r="R438" s="20">
        <v>5425.7783009486202</v>
      </c>
      <c r="S438" s="28"/>
      <c r="T438" s="20" t="s">
        <v>26</v>
      </c>
      <c r="U438" s="20" t="s">
        <v>26</v>
      </c>
      <c r="V438" s="28"/>
      <c r="W438" s="20">
        <v>70111.613500000007</v>
      </c>
      <c r="X438" s="20">
        <v>8434.1731775978897</v>
      </c>
      <c r="AC438" s="29"/>
      <c r="AG438" s="28"/>
      <c r="AH438" s="20">
        <v>4</v>
      </c>
      <c r="AI438" s="35">
        <v>7</v>
      </c>
      <c r="AK438" s="35">
        <v>10</v>
      </c>
      <c r="AL438" s="35"/>
      <c r="AM438" s="35"/>
      <c r="AN438" s="35"/>
      <c r="AO438" s="36"/>
      <c r="AP438" s="29"/>
      <c r="AQ438" s="29"/>
      <c r="AR438" s="29"/>
      <c r="AS438" s="28"/>
    </row>
    <row r="439" spans="1:45"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712</v>
      </c>
      <c r="K439" s="32" t="s">
        <v>845</v>
      </c>
      <c r="L439" s="32" t="s">
        <v>743</v>
      </c>
      <c r="M439" s="28" t="s">
        <v>346</v>
      </c>
      <c r="N439" s="20">
        <v>-18.419499999999999</v>
      </c>
      <c r="O439" s="20">
        <v>3.2380558467492002</v>
      </c>
      <c r="P439" s="28"/>
      <c r="Q439" s="20">
        <v>-16.124428571428599</v>
      </c>
      <c r="R439" s="20">
        <v>4.4528293199246898</v>
      </c>
      <c r="S439" s="28"/>
      <c r="T439" s="20" t="s">
        <v>26</v>
      </c>
      <c r="U439" s="20" t="s">
        <v>26</v>
      </c>
      <c r="V439" s="28"/>
      <c r="W439" s="20">
        <v>-16.978899999999999</v>
      </c>
      <c r="X439" s="20">
        <v>7.3178874979964901</v>
      </c>
      <c r="AC439" s="29"/>
      <c r="AG439" s="28"/>
      <c r="AH439" s="20">
        <v>4</v>
      </c>
      <c r="AI439" s="35">
        <v>7</v>
      </c>
      <c r="AK439" s="35">
        <v>10</v>
      </c>
      <c r="AL439" s="35"/>
      <c r="AM439" s="35"/>
      <c r="AN439" s="35"/>
      <c r="AO439" s="36"/>
      <c r="AP439" s="29"/>
      <c r="AQ439" s="29"/>
      <c r="AR439" s="29"/>
      <c r="AS439" s="28"/>
    </row>
    <row r="440" spans="1:45"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712</v>
      </c>
      <c r="K440" s="32" t="s">
        <v>845</v>
      </c>
      <c r="L440" s="32" t="s">
        <v>743</v>
      </c>
      <c r="M440" s="28" t="s">
        <v>347</v>
      </c>
      <c r="N440" s="20">
        <v>84959.109500000006</v>
      </c>
      <c r="O440" s="20">
        <v>13504.3981074698</v>
      </c>
      <c r="P440" s="28"/>
      <c r="Q440" s="20">
        <v>76064.729000000007</v>
      </c>
      <c r="R440" s="20">
        <v>5169.3925629737496</v>
      </c>
      <c r="S440" s="28"/>
      <c r="T440" s="20" t="s">
        <v>26</v>
      </c>
      <c r="U440" s="20" t="s">
        <v>26</v>
      </c>
      <c r="V440" s="28"/>
      <c r="W440" s="20">
        <v>68609.650599999994</v>
      </c>
      <c r="X440" s="20">
        <v>8448.2002277034899</v>
      </c>
      <c r="AC440" s="29"/>
      <c r="AG440" s="28"/>
      <c r="AH440" s="20">
        <v>4</v>
      </c>
      <c r="AI440" s="35">
        <v>7</v>
      </c>
      <c r="AK440" s="35">
        <v>10</v>
      </c>
      <c r="AL440" s="35"/>
      <c r="AM440" s="35"/>
      <c r="AN440" s="35"/>
      <c r="AO440" s="36"/>
      <c r="AP440" s="29"/>
      <c r="AQ440" s="29"/>
      <c r="AR440" s="29"/>
      <c r="AS440" s="28"/>
    </row>
    <row r="441" spans="1:45"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712</v>
      </c>
      <c r="K441" s="32" t="s">
        <v>845</v>
      </c>
      <c r="L441" s="32" t="s">
        <v>743</v>
      </c>
      <c r="M441" s="28" t="s">
        <v>348</v>
      </c>
      <c r="N441" s="20">
        <v>89437.192500000005</v>
      </c>
      <c r="O441" s="20">
        <v>13622.5958524216</v>
      </c>
      <c r="P441" s="28"/>
      <c r="Q441" s="20">
        <v>80257.029428571404</v>
      </c>
      <c r="R441" s="20">
        <v>5557.83651507796</v>
      </c>
      <c r="S441" s="28"/>
      <c r="T441" s="20" t="s">
        <v>26</v>
      </c>
      <c r="U441" s="20" t="s">
        <v>26</v>
      </c>
      <c r="V441" s="28"/>
      <c r="W441" s="20">
        <v>72587.040699999998</v>
      </c>
      <c r="X441" s="20">
        <v>8452.0702898428408</v>
      </c>
      <c r="AC441" s="29"/>
      <c r="AG441" s="28"/>
      <c r="AH441" s="20">
        <v>4</v>
      </c>
      <c r="AI441" s="35">
        <v>7</v>
      </c>
      <c r="AK441" s="35">
        <v>10</v>
      </c>
      <c r="AL441" s="35"/>
      <c r="AM441" s="35"/>
      <c r="AN441" s="35"/>
      <c r="AO441" s="36"/>
      <c r="AP441" s="29"/>
      <c r="AQ441" s="29"/>
      <c r="AR441" s="29"/>
      <c r="AS441" s="28"/>
    </row>
    <row r="442" spans="1:45"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712</v>
      </c>
      <c r="K442" s="32" t="s">
        <v>845</v>
      </c>
      <c r="L442" s="32" t="s">
        <v>743</v>
      </c>
      <c r="M442" s="28" t="s">
        <v>349</v>
      </c>
      <c r="N442" s="20">
        <v>4434.5437499999998</v>
      </c>
      <c r="O442" s="20">
        <v>323.80481495326302</v>
      </c>
      <c r="P442" s="28"/>
      <c r="Q442" s="20">
        <v>4156.9417142857101</v>
      </c>
      <c r="R442" s="20">
        <v>513.08287568537605</v>
      </c>
      <c r="S442" s="28"/>
      <c r="T442" s="20" t="s">
        <v>26</v>
      </c>
      <c r="U442" s="20" t="s">
        <v>26</v>
      </c>
      <c r="V442" s="28"/>
      <c r="W442" s="20">
        <v>3949.5720999999999</v>
      </c>
      <c r="X442" s="20">
        <v>94.219366747618494</v>
      </c>
      <c r="AC442" s="29"/>
      <c r="AG442" s="28"/>
      <c r="AH442" s="20">
        <v>4</v>
      </c>
      <c r="AI442" s="35">
        <v>7</v>
      </c>
      <c r="AK442" s="35">
        <v>10</v>
      </c>
      <c r="AL442" s="35"/>
      <c r="AM442" s="35"/>
      <c r="AN442" s="35"/>
      <c r="AO442" s="36"/>
      <c r="AP442" s="29"/>
      <c r="AQ442" s="29"/>
      <c r="AR442" s="29"/>
      <c r="AS442" s="28"/>
    </row>
    <row r="443" spans="1:45"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712</v>
      </c>
      <c r="K443" s="32" t="s">
        <v>845</v>
      </c>
      <c r="L443" s="32" t="s">
        <v>743</v>
      </c>
      <c r="M443" s="28" t="s">
        <v>350</v>
      </c>
      <c r="N443" s="20">
        <v>0.19900000000000001</v>
      </c>
      <c r="O443" s="20">
        <v>1.15181016954473E-2</v>
      </c>
      <c r="P443" s="28"/>
      <c r="Q443" s="20">
        <v>0.185</v>
      </c>
      <c r="R443" s="20">
        <v>1.29614813968157E-2</v>
      </c>
      <c r="S443" s="28"/>
      <c r="T443" s="20" t="s">
        <v>26</v>
      </c>
      <c r="U443" s="20" t="s">
        <v>26</v>
      </c>
      <c r="V443" s="28"/>
      <c r="W443" s="20">
        <v>0.19370000000000001</v>
      </c>
      <c r="X443" s="20">
        <v>1.7172652678022701E-2</v>
      </c>
      <c r="AC443" s="29"/>
      <c r="AG443" s="28"/>
      <c r="AH443" s="20">
        <v>4</v>
      </c>
      <c r="AI443" s="35">
        <v>7</v>
      </c>
      <c r="AK443" s="35">
        <v>10</v>
      </c>
      <c r="AL443" s="35"/>
      <c r="AM443" s="35"/>
      <c r="AN443" s="35"/>
      <c r="AO443" s="36"/>
      <c r="AP443" s="29"/>
      <c r="AQ443" s="29"/>
      <c r="AR443" s="29"/>
      <c r="AS443" s="28"/>
    </row>
    <row r="444" spans="1:45"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712</v>
      </c>
      <c r="K444" s="32" t="s">
        <v>845</v>
      </c>
      <c r="L444" s="32" t="s">
        <v>743</v>
      </c>
      <c r="M444" s="28" t="s">
        <v>351</v>
      </c>
      <c r="N444" s="20">
        <v>0.63836114312620895</v>
      </c>
      <c r="O444" s="20">
        <v>1.1927643730498401</v>
      </c>
      <c r="P444" s="28"/>
      <c r="Q444" s="20">
        <v>0.12650090499733099</v>
      </c>
      <c r="R444" s="20">
        <v>0.52950360245916905</v>
      </c>
      <c r="S444" s="28"/>
      <c r="T444" s="20" t="s">
        <v>26</v>
      </c>
      <c r="U444" s="20" t="s">
        <v>26</v>
      </c>
      <c r="V444" s="28"/>
      <c r="W444" s="20">
        <v>-0.69787091176560101</v>
      </c>
      <c r="X444" s="20">
        <v>0.76048493892428903</v>
      </c>
      <c r="AC444" s="29"/>
      <c r="AG444" s="28"/>
      <c r="AH444" s="20">
        <v>4</v>
      </c>
      <c r="AI444" s="35">
        <v>7</v>
      </c>
      <c r="AK444" s="35">
        <v>10</v>
      </c>
      <c r="AL444" s="35"/>
      <c r="AM444" s="35"/>
      <c r="AN444" s="35"/>
      <c r="AO444" s="36"/>
      <c r="AP444" s="29"/>
      <c r="AQ444" s="29"/>
      <c r="AR444" s="29"/>
      <c r="AS444" s="28"/>
    </row>
    <row r="445" spans="1:45"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712</v>
      </c>
      <c r="K445" s="32" t="s">
        <v>845</v>
      </c>
      <c r="L445" s="32" t="s">
        <v>743</v>
      </c>
      <c r="M445" s="28" t="s">
        <v>352</v>
      </c>
      <c r="N445" s="20">
        <v>2.08869485972538</v>
      </c>
      <c r="O445" s="20">
        <v>1.11363147737084</v>
      </c>
      <c r="P445" s="28"/>
      <c r="Q445" s="20">
        <v>1.2441253211116801</v>
      </c>
      <c r="R445" s="20">
        <v>0.50517072221858195</v>
      </c>
      <c r="S445" s="28"/>
      <c r="T445" s="20" t="s">
        <v>26</v>
      </c>
      <c r="U445" s="20" t="s">
        <v>26</v>
      </c>
      <c r="V445" s="28"/>
      <c r="W445" s="20">
        <v>0.76183154256429397</v>
      </c>
      <c r="X445" s="20">
        <v>0.66565328813816804</v>
      </c>
      <c r="AC445" s="29"/>
      <c r="AG445" s="28"/>
      <c r="AH445" s="20">
        <v>4</v>
      </c>
      <c r="AI445" s="35">
        <v>7</v>
      </c>
      <c r="AK445" s="35">
        <v>10</v>
      </c>
      <c r="AL445" s="35"/>
      <c r="AM445" s="35"/>
      <c r="AN445" s="35"/>
      <c r="AO445" s="36"/>
      <c r="AP445" s="29"/>
      <c r="AQ445" s="29"/>
      <c r="AR445" s="29"/>
      <c r="AS445" s="28"/>
    </row>
    <row r="446" spans="1:45"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712</v>
      </c>
      <c r="K446" s="32" t="s">
        <v>845</v>
      </c>
      <c r="L446" s="32" t="s">
        <v>743</v>
      </c>
      <c r="M446" s="28" t="s">
        <v>353</v>
      </c>
      <c r="N446" s="20">
        <v>1.2620088220493E-2</v>
      </c>
      <c r="O446" s="20">
        <v>0.54166318686006198</v>
      </c>
      <c r="P446" s="28"/>
      <c r="Q446" s="20">
        <v>0.41694068750968699</v>
      </c>
      <c r="R446" s="20">
        <v>0.69865664966561103</v>
      </c>
      <c r="S446" s="28"/>
      <c r="T446" s="20" t="s">
        <v>26</v>
      </c>
      <c r="U446" s="20" t="s">
        <v>26</v>
      </c>
      <c r="V446" s="28"/>
      <c r="W446" s="20">
        <v>0.20719208320915999</v>
      </c>
      <c r="X446" s="20">
        <v>1.17138525347779</v>
      </c>
      <c r="AC446" s="29"/>
      <c r="AG446" s="28"/>
      <c r="AH446" s="20">
        <v>4</v>
      </c>
      <c r="AI446" s="35">
        <v>7</v>
      </c>
      <c r="AK446" s="35">
        <v>10</v>
      </c>
      <c r="AL446" s="35"/>
      <c r="AM446" s="35"/>
      <c r="AN446" s="35"/>
      <c r="AO446" s="36"/>
      <c r="AP446" s="29"/>
      <c r="AQ446" s="29"/>
      <c r="AR446" s="29"/>
      <c r="AS446" s="28"/>
    </row>
    <row r="447" spans="1:45"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712</v>
      </c>
      <c r="K447" s="32" t="s">
        <v>845</v>
      </c>
      <c r="L447" s="32" t="s">
        <v>743</v>
      </c>
      <c r="M447" s="28" t="s">
        <v>354</v>
      </c>
      <c r="N447" s="20">
        <v>7.0605049430983696E-2</v>
      </c>
      <c r="O447" s="20">
        <v>0.45094194003657601</v>
      </c>
      <c r="P447" s="28"/>
      <c r="Q447" s="20">
        <v>-0.11101809043362799</v>
      </c>
      <c r="R447" s="20">
        <v>0.98239725046602999</v>
      </c>
      <c r="S447" s="28"/>
      <c r="T447" s="20" t="s">
        <v>26</v>
      </c>
      <c r="U447" s="20" t="s">
        <v>26</v>
      </c>
      <c r="V447" s="28"/>
      <c r="W447" s="20">
        <v>-0.21855131374673301</v>
      </c>
      <c r="X447" s="20">
        <v>0.39180632280936301</v>
      </c>
      <c r="AC447" s="29"/>
      <c r="AG447" s="28"/>
      <c r="AH447" s="20">
        <v>4</v>
      </c>
      <c r="AI447" s="35">
        <v>7</v>
      </c>
      <c r="AK447" s="35">
        <v>10</v>
      </c>
      <c r="AL447" s="35"/>
      <c r="AM447" s="35"/>
      <c r="AN447" s="35"/>
      <c r="AO447" s="36"/>
      <c r="AP447" s="29"/>
      <c r="AQ447" s="29"/>
      <c r="AR447" s="29"/>
      <c r="AS447" s="28"/>
    </row>
    <row r="448" spans="1:45"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712</v>
      </c>
      <c r="K448" s="32" t="s">
        <v>845</v>
      </c>
      <c r="L448" s="32" t="s">
        <v>743</v>
      </c>
      <c r="M448" s="28" t="s">
        <v>355</v>
      </c>
      <c r="N448" s="20">
        <v>-0.10133406245318</v>
      </c>
      <c r="O448" s="20">
        <v>0.602748389933911</v>
      </c>
      <c r="P448" s="28"/>
      <c r="Q448" s="20">
        <v>-0.77556110296776204</v>
      </c>
      <c r="R448" s="20">
        <v>0.98964650520705</v>
      </c>
      <c r="S448" s="28"/>
      <c r="T448" s="20" t="s">
        <v>26</v>
      </c>
      <c r="U448" s="20" t="s">
        <v>26</v>
      </c>
      <c r="V448" s="28"/>
      <c r="W448" s="20">
        <v>-3.4411308837611197E-2</v>
      </c>
      <c r="X448" s="20">
        <v>1.26705311313084</v>
      </c>
      <c r="AC448" s="29"/>
      <c r="AG448" s="28"/>
      <c r="AH448" s="20">
        <v>4</v>
      </c>
      <c r="AI448" s="35">
        <v>7</v>
      </c>
      <c r="AK448" s="35">
        <v>10</v>
      </c>
      <c r="AL448" s="35"/>
      <c r="AM448" s="35"/>
      <c r="AN448" s="35"/>
      <c r="AO448" s="36"/>
      <c r="AP448" s="29"/>
      <c r="AQ448" s="29"/>
      <c r="AR448" s="29"/>
      <c r="AS448" s="28"/>
    </row>
    <row r="449" spans="1:45"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712</v>
      </c>
      <c r="K449" s="32" t="s">
        <v>845</v>
      </c>
      <c r="L449" s="32" t="s">
        <v>743</v>
      </c>
      <c r="M449" s="28" t="s">
        <v>356</v>
      </c>
      <c r="N449" s="20">
        <v>2.6499999999999999E-2</v>
      </c>
      <c r="O449" s="20">
        <v>1.0661457061146301E-2</v>
      </c>
      <c r="P449" s="28"/>
      <c r="Q449" s="20">
        <v>2.7E-2</v>
      </c>
      <c r="R449" s="20">
        <v>7.1879528842826003E-3</v>
      </c>
      <c r="S449" s="28"/>
      <c r="T449" s="20" t="s">
        <v>26</v>
      </c>
      <c r="U449" s="20" t="s">
        <v>26</v>
      </c>
      <c r="V449" s="28"/>
      <c r="W449" s="20">
        <v>3.1E-2</v>
      </c>
      <c r="X449" s="20">
        <v>7.8031332738130801E-3</v>
      </c>
      <c r="AC449" s="29"/>
      <c r="AG449" s="28"/>
      <c r="AH449" s="20">
        <v>4</v>
      </c>
      <c r="AI449" s="35">
        <v>7</v>
      </c>
      <c r="AK449" s="35">
        <v>10</v>
      </c>
      <c r="AL449" s="35"/>
      <c r="AM449" s="35"/>
      <c r="AN449" s="35"/>
      <c r="AO449" s="36"/>
      <c r="AP449" s="29"/>
      <c r="AQ449" s="29"/>
      <c r="AR449" s="29"/>
      <c r="AS449" s="28"/>
    </row>
    <row r="450" spans="1:45"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712</v>
      </c>
      <c r="K450" s="32" t="s">
        <v>845</v>
      </c>
      <c r="L450" s="32" t="s">
        <v>743</v>
      </c>
      <c r="M450" s="28" t="s">
        <v>357</v>
      </c>
      <c r="N450" s="20">
        <v>69169.091</v>
      </c>
      <c r="O450" s="20">
        <v>9324.4840585663496</v>
      </c>
      <c r="P450" s="28"/>
      <c r="Q450" s="20">
        <v>63660.051530106</v>
      </c>
      <c r="R450" s="20">
        <v>25465.552822784</v>
      </c>
      <c r="S450" s="28"/>
      <c r="T450" s="20" t="s">
        <v>26</v>
      </c>
      <c r="U450" s="20" t="s">
        <v>26</v>
      </c>
      <c r="V450" s="28"/>
      <c r="W450" s="20">
        <v>66991.56</v>
      </c>
      <c r="X450" s="20">
        <v>8194.95237061021</v>
      </c>
      <c r="AC450" s="29"/>
      <c r="AG450" s="28"/>
      <c r="AH450" s="20">
        <v>4</v>
      </c>
      <c r="AI450" s="35">
        <v>7</v>
      </c>
      <c r="AK450" s="35">
        <v>10</v>
      </c>
      <c r="AL450" s="35"/>
      <c r="AM450" s="35"/>
      <c r="AN450" s="35"/>
      <c r="AO450" s="36"/>
      <c r="AP450" s="29"/>
      <c r="AQ450" s="29"/>
      <c r="AR450" s="29"/>
      <c r="AS450" s="28"/>
    </row>
    <row r="451" spans="1:45"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712</v>
      </c>
      <c r="K451" s="32" t="s">
        <v>845</v>
      </c>
      <c r="L451" s="32" t="s">
        <v>743</v>
      </c>
      <c r="M451" s="28" t="s">
        <v>358</v>
      </c>
      <c r="N451" s="20">
        <v>-35.476750000000003</v>
      </c>
      <c r="O451" s="20">
        <v>4.2277498644866203</v>
      </c>
      <c r="P451" s="28"/>
      <c r="Q451" s="20">
        <v>-27.047326887234998</v>
      </c>
      <c r="R451" s="20">
        <v>13.451272583412701</v>
      </c>
      <c r="S451" s="28"/>
      <c r="T451" s="20" t="s">
        <v>26</v>
      </c>
      <c r="U451" s="20" t="s">
        <v>26</v>
      </c>
      <c r="V451" s="28"/>
      <c r="W451" s="20">
        <v>-32.280700000000003</v>
      </c>
      <c r="X451" s="20">
        <v>5.6365901640776999</v>
      </c>
      <c r="AC451" s="29"/>
      <c r="AG451" s="28"/>
      <c r="AH451" s="20">
        <v>4</v>
      </c>
      <c r="AI451" s="35">
        <v>7</v>
      </c>
      <c r="AK451" s="35">
        <v>10</v>
      </c>
      <c r="AL451" s="35"/>
      <c r="AM451" s="35"/>
      <c r="AN451" s="35"/>
      <c r="AO451" s="36"/>
      <c r="AP451" s="29"/>
      <c r="AQ451" s="29"/>
      <c r="AR451" s="29"/>
      <c r="AS451" s="28"/>
    </row>
    <row r="452" spans="1:45"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712</v>
      </c>
      <c r="K452" s="32" t="s">
        <v>845</v>
      </c>
      <c r="L452" s="32" t="s">
        <v>743</v>
      </c>
      <c r="M452" s="28" t="s">
        <v>359</v>
      </c>
      <c r="N452" s="20">
        <v>67626.363750000004</v>
      </c>
      <c r="O452" s="20">
        <v>9012.4152324772895</v>
      </c>
      <c r="P452" s="28"/>
      <c r="Q452" s="20">
        <v>62489.4885774336</v>
      </c>
      <c r="R452" s="20">
        <v>24999.782827209401</v>
      </c>
      <c r="S452" s="28"/>
      <c r="T452" s="20" t="s">
        <v>26</v>
      </c>
      <c r="U452" s="20" t="s">
        <v>26</v>
      </c>
      <c r="V452" s="28"/>
      <c r="W452" s="20">
        <v>65844.585000000006</v>
      </c>
      <c r="X452" s="20">
        <v>8115.5487360098796</v>
      </c>
      <c r="AC452" s="29"/>
      <c r="AG452" s="28"/>
      <c r="AH452" s="20">
        <v>4</v>
      </c>
      <c r="AI452" s="35">
        <v>7</v>
      </c>
      <c r="AK452" s="35">
        <v>10</v>
      </c>
      <c r="AL452" s="35"/>
      <c r="AM452" s="35"/>
      <c r="AN452" s="35"/>
      <c r="AO452" s="36"/>
      <c r="AP452" s="29"/>
      <c r="AQ452" s="29"/>
      <c r="AR452" s="29"/>
      <c r="AS452" s="28"/>
    </row>
    <row r="453" spans="1:45"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712</v>
      </c>
      <c r="K453" s="32" t="s">
        <v>845</v>
      </c>
      <c r="L453" s="32" t="s">
        <v>743</v>
      </c>
      <c r="M453" s="28" t="s">
        <v>360</v>
      </c>
      <c r="N453" s="20">
        <v>71406.136249999996</v>
      </c>
      <c r="O453" s="20">
        <v>8903.2731161592201</v>
      </c>
      <c r="P453" s="28"/>
      <c r="Q453" s="20">
        <v>65671.934399106904</v>
      </c>
      <c r="R453" s="20">
        <v>26271.1332349488</v>
      </c>
      <c r="S453" s="28"/>
      <c r="T453" s="20" t="s">
        <v>26</v>
      </c>
      <c r="U453" s="20" t="s">
        <v>26</v>
      </c>
      <c r="V453" s="28"/>
      <c r="W453" s="20">
        <v>69454.721699999995</v>
      </c>
      <c r="X453" s="20">
        <v>8199.8533693399895</v>
      </c>
      <c r="AC453" s="29"/>
      <c r="AG453" s="28"/>
      <c r="AH453" s="20">
        <v>4</v>
      </c>
      <c r="AI453" s="35">
        <v>7</v>
      </c>
      <c r="AK453" s="35">
        <v>10</v>
      </c>
      <c r="AL453" s="35"/>
      <c r="AM453" s="35"/>
      <c r="AN453" s="35"/>
      <c r="AO453" s="36"/>
      <c r="AP453" s="29"/>
      <c r="AQ453" s="29"/>
      <c r="AR453" s="29"/>
      <c r="AS453" s="28"/>
    </row>
    <row r="454" spans="1:45"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712</v>
      </c>
      <c r="K454" s="32" t="s">
        <v>845</v>
      </c>
      <c r="L454" s="32" t="s">
        <v>743</v>
      </c>
      <c r="M454" s="28" t="s">
        <v>361</v>
      </c>
      <c r="N454" s="20">
        <v>3756.6667499999999</v>
      </c>
      <c r="O454" s="20">
        <v>157.621283108966</v>
      </c>
      <c r="P454" s="28"/>
      <c r="Q454" s="20">
        <v>3144.0522479382698</v>
      </c>
      <c r="R454" s="20">
        <v>1261.73639132323</v>
      </c>
      <c r="S454" s="28"/>
      <c r="T454" s="20" t="s">
        <v>26</v>
      </c>
      <c r="U454" s="20" t="s">
        <v>26</v>
      </c>
      <c r="V454" s="28"/>
      <c r="W454" s="20">
        <v>3561.5091000000002</v>
      </c>
      <c r="X454" s="20">
        <v>715.74153710981602</v>
      </c>
      <c r="AC454" s="29"/>
      <c r="AG454" s="28"/>
      <c r="AH454" s="20">
        <v>4</v>
      </c>
      <c r="AI454" s="35">
        <v>7</v>
      </c>
      <c r="AK454" s="35">
        <v>10</v>
      </c>
      <c r="AL454" s="35"/>
      <c r="AM454" s="35"/>
      <c r="AN454" s="35"/>
      <c r="AO454" s="36"/>
      <c r="AP454" s="29"/>
      <c r="AQ454" s="29"/>
      <c r="AR454" s="29"/>
      <c r="AS454" s="28"/>
    </row>
    <row r="455" spans="1:45"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712</v>
      </c>
      <c r="K455" s="32" t="s">
        <v>845</v>
      </c>
      <c r="L455" s="32" t="s">
        <v>743</v>
      </c>
      <c r="M455" s="28" t="s">
        <v>362</v>
      </c>
      <c r="N455" s="20">
        <v>0.186</v>
      </c>
      <c r="O455" s="20">
        <v>4.0824829046386298E-3</v>
      </c>
      <c r="P455" s="28"/>
      <c r="Q455" s="20">
        <v>0.49022561651810898</v>
      </c>
      <c r="R455" s="20">
        <v>1.2484113714649401</v>
      </c>
      <c r="S455" s="28"/>
      <c r="T455" s="20" t="s">
        <v>26</v>
      </c>
      <c r="U455" s="20" t="s">
        <v>26</v>
      </c>
      <c r="V455" s="28"/>
      <c r="W455" s="20">
        <v>0.18759999999999999</v>
      </c>
      <c r="X455" s="20">
        <v>3.1291461384146901E-2</v>
      </c>
      <c r="AC455" s="29"/>
      <c r="AG455" s="28"/>
      <c r="AH455" s="20">
        <v>4</v>
      </c>
      <c r="AI455" s="35">
        <v>7</v>
      </c>
      <c r="AK455" s="35">
        <v>10</v>
      </c>
      <c r="AL455" s="35"/>
      <c r="AM455" s="35"/>
      <c r="AN455" s="35"/>
      <c r="AO455" s="36"/>
      <c r="AP455" s="29"/>
      <c r="AQ455" s="29"/>
      <c r="AR455" s="29"/>
      <c r="AS455" s="28"/>
    </row>
    <row r="456" spans="1:45"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712</v>
      </c>
      <c r="K456" s="32" t="s">
        <v>845</v>
      </c>
      <c r="L456" s="32" t="s">
        <v>743</v>
      </c>
      <c r="M456" s="28" t="s">
        <v>363</v>
      </c>
      <c r="N456" s="20">
        <v>69355.757750000004</v>
      </c>
      <c r="O456" s="20">
        <v>7543.9312104199498</v>
      </c>
      <c r="P456" s="28"/>
      <c r="Q456" s="20">
        <v>64144.723306248103</v>
      </c>
      <c r="R456" s="20">
        <v>25832.129741333301</v>
      </c>
      <c r="S456" s="28"/>
      <c r="T456" s="20" t="s">
        <v>26</v>
      </c>
      <c r="U456" s="20" t="s">
        <v>26</v>
      </c>
      <c r="V456" s="28"/>
      <c r="W456" s="20">
        <v>67522.421100000007</v>
      </c>
      <c r="X456" s="20">
        <v>8547.3791191930304</v>
      </c>
      <c r="AC456" s="29"/>
      <c r="AG456" s="28"/>
      <c r="AH456" s="20">
        <v>4</v>
      </c>
      <c r="AI456" s="35">
        <v>7</v>
      </c>
      <c r="AK456" s="41">
        <v>10</v>
      </c>
      <c r="AL456" s="35"/>
      <c r="AM456" s="35"/>
      <c r="AN456" s="35"/>
      <c r="AO456" s="36"/>
      <c r="AP456" s="29"/>
      <c r="AQ456" s="29"/>
      <c r="AR456" s="29"/>
      <c r="AS456" s="28"/>
    </row>
    <row r="457" spans="1:45"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712</v>
      </c>
      <c r="K457" s="32" t="s">
        <v>845</v>
      </c>
      <c r="L457" s="32" t="s">
        <v>743</v>
      </c>
      <c r="M457" s="28" t="s">
        <v>364</v>
      </c>
      <c r="N457" s="20">
        <v>-34.255499999999998</v>
      </c>
      <c r="O457" s="20">
        <v>2.7864750133457101</v>
      </c>
      <c r="P457" s="28"/>
      <c r="Q457" s="20">
        <v>-26.303804626027599</v>
      </c>
      <c r="R457" s="20">
        <v>12.8237222868862</v>
      </c>
      <c r="S457" s="28"/>
      <c r="T457" s="20" t="s">
        <v>26</v>
      </c>
      <c r="U457" s="20" t="s">
        <v>26</v>
      </c>
      <c r="V457" s="28"/>
      <c r="W457" s="20">
        <v>-30.19</v>
      </c>
      <c r="X457" s="20">
        <v>6.0623079580121697</v>
      </c>
      <c r="AC457" s="29"/>
      <c r="AG457" s="28"/>
      <c r="AH457" s="20">
        <v>4</v>
      </c>
      <c r="AI457" s="35">
        <v>7</v>
      </c>
      <c r="AK457" s="41">
        <v>10</v>
      </c>
      <c r="AL457" s="35"/>
      <c r="AM457" s="35"/>
      <c r="AN457" s="35"/>
      <c r="AO457" s="36"/>
      <c r="AP457" s="29"/>
      <c r="AQ457" s="29"/>
      <c r="AR457" s="29"/>
      <c r="AS457" s="28"/>
    </row>
    <row r="458" spans="1:45"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712</v>
      </c>
      <c r="K458" s="32" t="s">
        <v>845</v>
      </c>
      <c r="L458" s="32" t="s">
        <v>743</v>
      </c>
      <c r="M458" s="28" t="s">
        <v>365</v>
      </c>
      <c r="N458" s="20">
        <v>67679.924249999996</v>
      </c>
      <c r="O458" s="20">
        <v>7694.1337932746501</v>
      </c>
      <c r="P458" s="28"/>
      <c r="Q458" s="20">
        <v>62735.794640255801</v>
      </c>
      <c r="R458" s="20">
        <v>25225.240720301499</v>
      </c>
      <c r="S458" s="28"/>
      <c r="T458" s="20" t="s">
        <v>26</v>
      </c>
      <c r="U458" s="20" t="s">
        <v>26</v>
      </c>
      <c r="V458" s="28"/>
      <c r="W458" s="20">
        <v>66277.708400000003</v>
      </c>
      <c r="X458" s="20">
        <v>8406.3181878463492</v>
      </c>
      <c r="AC458" s="29"/>
      <c r="AG458" s="28"/>
      <c r="AH458" s="20">
        <v>4</v>
      </c>
      <c r="AI458" s="35">
        <v>7</v>
      </c>
      <c r="AK458" s="41">
        <v>10</v>
      </c>
      <c r="AL458" s="35"/>
      <c r="AM458" s="35"/>
      <c r="AN458" s="35"/>
      <c r="AO458" s="36"/>
      <c r="AP458" s="29"/>
      <c r="AQ458" s="29"/>
      <c r="AR458" s="29"/>
      <c r="AS458" s="28"/>
    </row>
    <row r="459" spans="1:45"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712</v>
      </c>
      <c r="K459" s="32" t="s">
        <v>845</v>
      </c>
      <c r="L459" s="32" t="s">
        <v>743</v>
      </c>
      <c r="M459" s="28" t="s">
        <v>366</v>
      </c>
      <c r="N459" s="20">
        <v>72289.772750000004</v>
      </c>
      <c r="O459" s="20">
        <v>7207.9161126202198</v>
      </c>
      <c r="P459" s="28"/>
      <c r="Q459" s="20">
        <v>66204.704957512004</v>
      </c>
      <c r="R459" s="20">
        <v>26631.267494903499</v>
      </c>
      <c r="S459" s="28"/>
      <c r="T459" s="20" t="s">
        <v>26</v>
      </c>
      <c r="U459" s="20" t="s">
        <v>26</v>
      </c>
      <c r="V459" s="28"/>
      <c r="W459" s="20">
        <v>70072.834400000007</v>
      </c>
      <c r="X459" s="20">
        <v>8466.4939926634706</v>
      </c>
      <c r="Y459" s="29"/>
      <c r="AC459" s="29"/>
      <c r="AG459" s="28"/>
      <c r="AH459" s="20">
        <v>4</v>
      </c>
      <c r="AI459" s="35">
        <v>7</v>
      </c>
      <c r="AK459" s="41">
        <v>10</v>
      </c>
      <c r="AL459" s="35"/>
      <c r="AM459" s="35"/>
      <c r="AN459" s="35"/>
      <c r="AO459" s="36"/>
      <c r="AP459" s="29"/>
      <c r="AQ459" s="29"/>
      <c r="AR459" s="29"/>
      <c r="AS459" s="28"/>
    </row>
    <row r="460" spans="1:45"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712</v>
      </c>
      <c r="K460" s="32" t="s">
        <v>845</v>
      </c>
      <c r="L460" s="32" t="s">
        <v>743</v>
      </c>
      <c r="M460" s="28" t="s">
        <v>367</v>
      </c>
      <c r="N460" s="20">
        <v>4533.4849999999997</v>
      </c>
      <c r="O460" s="20">
        <v>626.22826629432404</v>
      </c>
      <c r="P460" s="28"/>
      <c r="Q460" s="20">
        <v>3436.0465660177101</v>
      </c>
      <c r="R460" s="20">
        <v>1511.7179335324299</v>
      </c>
      <c r="S460" s="28"/>
      <c r="T460" s="20" t="s">
        <v>26</v>
      </c>
      <c r="U460" s="20" t="s">
        <v>26</v>
      </c>
      <c r="V460" s="28"/>
      <c r="W460" s="20">
        <v>3743.4124999999999</v>
      </c>
      <c r="X460" s="20">
        <v>411.913673877387</v>
      </c>
      <c r="AC460" s="29"/>
      <c r="AG460" s="28"/>
      <c r="AH460" s="20">
        <v>4</v>
      </c>
      <c r="AI460" s="35">
        <v>7</v>
      </c>
      <c r="AK460" s="41">
        <v>10</v>
      </c>
      <c r="AL460" s="35"/>
      <c r="AM460" s="35"/>
      <c r="AN460" s="35"/>
      <c r="AO460" s="36"/>
      <c r="AP460" s="29"/>
      <c r="AQ460" s="29"/>
      <c r="AR460" s="29"/>
      <c r="AS460" s="28"/>
    </row>
    <row r="461" spans="1:45"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712</v>
      </c>
      <c r="K461" s="32" t="s">
        <v>845</v>
      </c>
      <c r="L461" s="32" t="s">
        <v>743</v>
      </c>
      <c r="M461" s="28" t="s">
        <v>368</v>
      </c>
      <c r="N461" s="20">
        <v>0.20624999999999999</v>
      </c>
      <c r="O461" s="20">
        <v>1.0781929326423899E-2</v>
      </c>
      <c r="P461" s="28"/>
      <c r="Q461" s="20">
        <v>0.49675976185412501</v>
      </c>
      <c r="R461" s="20">
        <v>1.2467427729040701</v>
      </c>
      <c r="S461" s="28"/>
      <c r="T461" s="20" t="s">
        <v>26</v>
      </c>
      <c r="U461" s="20" t="s">
        <v>26</v>
      </c>
      <c r="V461" s="28"/>
      <c r="W461" s="20">
        <v>0.1918</v>
      </c>
      <c r="X461" s="20">
        <v>2.2493455838433301E-2</v>
      </c>
      <c r="AC461" s="29"/>
      <c r="AG461" s="28"/>
      <c r="AH461" s="20">
        <v>4</v>
      </c>
      <c r="AI461" s="35">
        <v>7</v>
      </c>
      <c r="AK461" s="41">
        <v>10</v>
      </c>
      <c r="AL461" s="35"/>
      <c r="AM461" s="35"/>
      <c r="AN461" s="35"/>
      <c r="AO461" s="36"/>
      <c r="AP461" s="29"/>
      <c r="AQ461" s="29"/>
      <c r="AR461" s="29"/>
      <c r="AS461" s="28"/>
    </row>
    <row r="462" spans="1:45"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712</v>
      </c>
      <c r="K462" s="32" t="s">
        <v>845</v>
      </c>
      <c r="L462" s="32" t="s">
        <v>743</v>
      </c>
      <c r="M462" s="28" t="s">
        <v>369</v>
      </c>
      <c r="N462" s="20">
        <v>68660.681750000003</v>
      </c>
      <c r="O462" s="20">
        <v>7663.49485368559</v>
      </c>
      <c r="P462" s="28"/>
      <c r="Q462" s="20">
        <v>63366.974445753403</v>
      </c>
      <c r="R462" s="20">
        <v>25500.1528586405</v>
      </c>
      <c r="S462" s="28"/>
      <c r="T462" s="20" t="s">
        <v>26</v>
      </c>
      <c r="U462" s="20" t="s">
        <v>26</v>
      </c>
      <c r="V462" s="28"/>
      <c r="W462" s="20">
        <v>68809.861999999994</v>
      </c>
      <c r="X462" s="20">
        <v>8155.6970593858596</v>
      </c>
      <c r="AC462" s="29"/>
      <c r="AG462" s="28"/>
      <c r="AH462" s="20">
        <v>4</v>
      </c>
      <c r="AI462" s="35">
        <v>7</v>
      </c>
      <c r="AK462" s="41">
        <v>10</v>
      </c>
      <c r="AL462" s="35"/>
      <c r="AM462" s="35"/>
      <c r="AN462" s="35"/>
      <c r="AO462" s="36"/>
      <c r="AP462" s="29"/>
      <c r="AQ462" s="29"/>
      <c r="AR462" s="29"/>
      <c r="AS462" s="28"/>
    </row>
    <row r="463" spans="1:45"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712</v>
      </c>
      <c r="K463" s="32" t="s">
        <v>845</v>
      </c>
      <c r="L463" s="32" t="s">
        <v>743</v>
      </c>
      <c r="M463" s="28" t="s">
        <v>370</v>
      </c>
      <c r="N463" s="20">
        <v>-27.566749999999999</v>
      </c>
      <c r="O463" s="20">
        <v>3.6865452097232101</v>
      </c>
      <c r="P463" s="28"/>
      <c r="Q463" s="20">
        <v>-19.822853037102501</v>
      </c>
      <c r="R463" s="20">
        <v>11.4356385566649</v>
      </c>
      <c r="S463" s="28"/>
      <c r="T463" s="20" t="s">
        <v>26</v>
      </c>
      <c r="U463" s="20" t="s">
        <v>26</v>
      </c>
      <c r="V463" s="28"/>
      <c r="W463" s="20">
        <v>-23.095099999999999</v>
      </c>
      <c r="X463" s="20">
        <v>5.3691470137774502</v>
      </c>
      <c r="AC463" s="29"/>
      <c r="AG463" s="28"/>
      <c r="AH463" s="20">
        <v>4</v>
      </c>
      <c r="AI463" s="35">
        <v>7</v>
      </c>
      <c r="AK463" s="41">
        <v>10</v>
      </c>
      <c r="AL463" s="35"/>
      <c r="AM463" s="35"/>
      <c r="AN463" s="35"/>
      <c r="AO463" s="36"/>
      <c r="AP463" s="29"/>
      <c r="AQ463" s="29"/>
      <c r="AR463" s="29"/>
      <c r="AS463" s="28"/>
    </row>
    <row r="464" spans="1:45"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712</v>
      </c>
      <c r="K464" s="32" t="s">
        <v>845</v>
      </c>
      <c r="L464" s="32" t="s">
        <v>743</v>
      </c>
      <c r="M464" s="28" t="s">
        <v>371</v>
      </c>
      <c r="N464" s="20">
        <v>67142.272750000004</v>
      </c>
      <c r="O464" s="20">
        <v>7703.6470736206202</v>
      </c>
      <c r="P464" s="28"/>
      <c r="Q464" s="20">
        <v>61936.185455673301</v>
      </c>
      <c r="R464" s="20">
        <v>24915.9881116986</v>
      </c>
      <c r="S464" s="28"/>
      <c r="T464" s="20" t="s">
        <v>26</v>
      </c>
      <c r="U464" s="20" t="s">
        <v>26</v>
      </c>
      <c r="V464" s="28"/>
      <c r="W464" s="20">
        <v>67349.284299999999</v>
      </c>
      <c r="X464" s="20">
        <v>8118.6006467409197</v>
      </c>
      <c r="AC464" s="29"/>
      <c r="AG464" s="28"/>
      <c r="AH464" s="20">
        <v>4</v>
      </c>
      <c r="AI464" s="35">
        <v>7</v>
      </c>
      <c r="AK464" s="41">
        <v>10</v>
      </c>
      <c r="AL464" s="35"/>
      <c r="AM464" s="35"/>
      <c r="AN464" s="35"/>
      <c r="AO464" s="36"/>
      <c r="AP464" s="29"/>
      <c r="AQ464" s="29"/>
      <c r="AR464" s="29"/>
      <c r="AS464" s="28"/>
    </row>
    <row r="465" spans="1:45"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712</v>
      </c>
      <c r="K465" s="32" t="s">
        <v>845</v>
      </c>
      <c r="L465" s="32" t="s">
        <v>743</v>
      </c>
      <c r="M465" s="28" t="s">
        <v>372</v>
      </c>
      <c r="N465" s="20">
        <v>71632.045499999993</v>
      </c>
      <c r="O465" s="20">
        <v>7409.1498506653497</v>
      </c>
      <c r="P465" s="28"/>
      <c r="Q465" s="20">
        <v>65518.206000700302</v>
      </c>
      <c r="R465" s="20">
        <v>26340.069798185599</v>
      </c>
      <c r="S465" s="28"/>
      <c r="T465" s="20" t="s">
        <v>26</v>
      </c>
      <c r="U465" s="20" t="s">
        <v>26</v>
      </c>
      <c r="V465" s="28"/>
      <c r="W465" s="20">
        <v>71150.953500000003</v>
      </c>
      <c r="X465" s="20">
        <v>8127.7818883610998</v>
      </c>
      <c r="AC465" s="29"/>
      <c r="AG465" s="28"/>
      <c r="AH465" s="20">
        <v>4</v>
      </c>
      <c r="AI465" s="35">
        <v>7</v>
      </c>
      <c r="AK465" s="41">
        <v>10</v>
      </c>
      <c r="AL465" s="35"/>
      <c r="AM465" s="35"/>
      <c r="AN465" s="35"/>
      <c r="AO465" s="36"/>
      <c r="AP465" s="29"/>
      <c r="AQ465" s="29"/>
      <c r="AR465" s="29"/>
      <c r="AS465" s="28"/>
    </row>
    <row r="466" spans="1:45"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712</v>
      </c>
      <c r="K466" s="32" t="s">
        <v>845</v>
      </c>
      <c r="L466" s="32" t="s">
        <v>743</v>
      </c>
      <c r="M466" s="28" t="s">
        <v>373</v>
      </c>
      <c r="N466" s="20">
        <v>4444.6212500000001</v>
      </c>
      <c r="O466" s="20">
        <v>673.93363921747903</v>
      </c>
      <c r="P466" s="28"/>
      <c r="Q466" s="20">
        <v>3594.68770061941</v>
      </c>
      <c r="R466" s="20">
        <v>1395.2722122554701</v>
      </c>
      <c r="S466" s="28"/>
      <c r="T466" s="20" t="s">
        <v>26</v>
      </c>
      <c r="U466" s="20" t="s">
        <v>26</v>
      </c>
      <c r="V466" s="28"/>
      <c r="W466" s="20">
        <v>3784.8906999999999</v>
      </c>
      <c r="X466" s="20">
        <v>131.23807715247</v>
      </c>
      <c r="AC466" s="29"/>
      <c r="AG466" s="28"/>
      <c r="AH466" s="20">
        <v>4</v>
      </c>
      <c r="AI466" s="35">
        <v>7</v>
      </c>
      <c r="AK466" s="41">
        <v>10</v>
      </c>
      <c r="AL466" s="35"/>
      <c r="AM466" s="35"/>
      <c r="AN466" s="35"/>
      <c r="AO466" s="36"/>
      <c r="AP466" s="29"/>
      <c r="AQ466" s="29"/>
      <c r="AR466" s="29"/>
      <c r="AS466" s="28"/>
    </row>
    <row r="467" spans="1:45"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712</v>
      </c>
      <c r="K467" s="32" t="s">
        <v>845</v>
      </c>
      <c r="L467" s="32" t="s">
        <v>743</v>
      </c>
      <c r="M467" s="28" t="s">
        <v>374</v>
      </c>
      <c r="N467" s="20">
        <v>0.19900000000000001</v>
      </c>
      <c r="O467" s="20">
        <v>1.34412301024373E-2</v>
      </c>
      <c r="P467" s="28"/>
      <c r="Q467" s="20">
        <v>0.49951623911406301</v>
      </c>
      <c r="R467" s="20">
        <v>1.24589977993302</v>
      </c>
      <c r="S467" s="28"/>
      <c r="T467" s="20" t="s">
        <v>26</v>
      </c>
      <c r="U467" s="20" t="s">
        <v>26</v>
      </c>
      <c r="V467" s="28"/>
      <c r="W467" s="20">
        <v>0.19009999999999999</v>
      </c>
      <c r="X467" s="20">
        <v>1.6689650818529599E-2</v>
      </c>
      <c r="AC467" s="29"/>
      <c r="AG467" s="28"/>
      <c r="AH467" s="20">
        <v>4</v>
      </c>
      <c r="AI467" s="35">
        <v>7</v>
      </c>
      <c r="AK467" s="41">
        <v>10</v>
      </c>
      <c r="AL467" s="35"/>
      <c r="AM467" s="35"/>
      <c r="AN467" s="35"/>
      <c r="AO467" s="36"/>
      <c r="AP467" s="29"/>
      <c r="AQ467" s="29"/>
      <c r="AR467" s="29"/>
      <c r="AS467" s="28"/>
    </row>
    <row r="468" spans="1:45"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712</v>
      </c>
      <c r="K468" s="32" t="s">
        <v>845</v>
      </c>
      <c r="L468" s="32" t="s">
        <v>743</v>
      </c>
      <c r="M468" s="28" t="s">
        <v>375</v>
      </c>
      <c r="N468" s="20">
        <v>68920.454500000007</v>
      </c>
      <c r="O468" s="20">
        <v>7723.1945600863701</v>
      </c>
      <c r="P468" s="28"/>
      <c r="Q468" s="20">
        <v>63978.4102443745</v>
      </c>
      <c r="R468" s="20">
        <v>25657.417663040898</v>
      </c>
      <c r="S468" s="28"/>
      <c r="T468" s="20" t="s">
        <v>26</v>
      </c>
      <c r="U468" s="20" t="s">
        <v>26</v>
      </c>
      <c r="V468" s="28"/>
      <c r="W468" s="20">
        <v>68911.781700000007</v>
      </c>
      <c r="X468" s="20">
        <v>8343.3168912968704</v>
      </c>
      <c r="AC468" s="29"/>
      <c r="AG468" s="28"/>
      <c r="AH468" s="20">
        <v>4</v>
      </c>
      <c r="AI468" s="35">
        <v>7</v>
      </c>
      <c r="AK468" s="41">
        <v>10</v>
      </c>
      <c r="AL468" s="35"/>
      <c r="AM468" s="35"/>
      <c r="AN468" s="35"/>
      <c r="AO468" s="36"/>
      <c r="AP468" s="29"/>
      <c r="AQ468" s="29"/>
      <c r="AR468" s="29"/>
      <c r="AS468" s="28"/>
    </row>
    <row r="469" spans="1:45"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712</v>
      </c>
      <c r="K469" s="32" t="s">
        <v>845</v>
      </c>
      <c r="L469" s="32" t="s">
        <v>743</v>
      </c>
      <c r="M469" s="28" t="s">
        <v>376</v>
      </c>
      <c r="N469" s="20">
        <v>-20.786249999999999</v>
      </c>
      <c r="O469" s="20">
        <v>4.1301840455359802</v>
      </c>
      <c r="P469" s="28"/>
      <c r="Q469" s="20">
        <v>-14.1333675155065</v>
      </c>
      <c r="R469" s="20">
        <v>8.4725149754720093</v>
      </c>
      <c r="S469" s="28"/>
      <c r="T469" s="20" t="s">
        <v>26</v>
      </c>
      <c r="U469" s="20" t="s">
        <v>26</v>
      </c>
      <c r="V469" s="28"/>
      <c r="W469" s="20">
        <v>-17.201499999999999</v>
      </c>
      <c r="X469" s="20">
        <v>6.3196226900381003</v>
      </c>
      <c r="AC469" s="29"/>
      <c r="AG469" s="28"/>
      <c r="AH469" s="20">
        <v>4</v>
      </c>
      <c r="AI469" s="35">
        <v>7</v>
      </c>
      <c r="AK469" s="41">
        <v>10</v>
      </c>
      <c r="AL469" s="35"/>
      <c r="AM469" s="35"/>
      <c r="AN469" s="35"/>
      <c r="AO469" s="36"/>
      <c r="AP469" s="29"/>
      <c r="AQ469" s="29"/>
      <c r="AR469" s="29"/>
      <c r="AS469" s="28"/>
    </row>
    <row r="470" spans="1:45"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712</v>
      </c>
      <c r="K470" s="32" t="s">
        <v>845</v>
      </c>
      <c r="L470" s="32" t="s">
        <v>743</v>
      </c>
      <c r="M470" s="28" t="s">
        <v>377</v>
      </c>
      <c r="N470" s="20">
        <v>67252.954500000007</v>
      </c>
      <c r="O470" s="20">
        <v>7730.3144970271196</v>
      </c>
      <c r="P470" s="28"/>
      <c r="Q470" s="20">
        <v>62686.627332180004</v>
      </c>
      <c r="R470" s="20">
        <v>25145.848705521799</v>
      </c>
      <c r="S470" s="28"/>
      <c r="T470" s="20" t="s">
        <v>26</v>
      </c>
      <c r="U470" s="20" t="s">
        <v>26</v>
      </c>
      <c r="V470" s="28"/>
      <c r="W470" s="20">
        <v>67480.777499999997</v>
      </c>
      <c r="X470" s="20">
        <v>8341.8147142402995</v>
      </c>
      <c r="AC470" s="29"/>
      <c r="AG470" s="28"/>
      <c r="AH470" s="20">
        <v>4</v>
      </c>
      <c r="AI470" s="35">
        <v>7</v>
      </c>
      <c r="AK470" s="41">
        <v>10</v>
      </c>
      <c r="AL470" s="35"/>
      <c r="AM470" s="35"/>
      <c r="AN470" s="35"/>
      <c r="AO470" s="36"/>
      <c r="AP470" s="29"/>
      <c r="AQ470" s="29"/>
      <c r="AR470" s="29"/>
      <c r="AS470" s="28"/>
    </row>
    <row r="471" spans="1:45"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712</v>
      </c>
      <c r="K471" s="32" t="s">
        <v>845</v>
      </c>
      <c r="L471" s="32" t="s">
        <v>743</v>
      </c>
      <c r="M471" s="28" t="s">
        <v>378</v>
      </c>
      <c r="N471" s="20">
        <v>71630.757750000004</v>
      </c>
      <c r="O471" s="20">
        <v>7551.5296523871002</v>
      </c>
      <c r="P471" s="28"/>
      <c r="Q471" s="20">
        <v>66036.042321632107</v>
      </c>
      <c r="R471" s="20">
        <v>26494.063873290001</v>
      </c>
      <c r="S471" s="28"/>
      <c r="T471" s="20" t="s">
        <v>26</v>
      </c>
      <c r="U471" s="20" t="s">
        <v>26</v>
      </c>
      <c r="V471" s="28"/>
      <c r="W471" s="20">
        <v>71293.210300000006</v>
      </c>
      <c r="X471" s="20">
        <v>8344.5429679941299</v>
      </c>
      <c r="AC471" s="29"/>
      <c r="AG471" s="28"/>
      <c r="AH471" s="20">
        <v>4</v>
      </c>
      <c r="AI471" s="35">
        <v>7</v>
      </c>
      <c r="AK471" s="41">
        <v>10</v>
      </c>
      <c r="AL471" s="35"/>
      <c r="AM471" s="35"/>
      <c r="AN471" s="35"/>
      <c r="AO471" s="36"/>
      <c r="AP471" s="29"/>
      <c r="AQ471" s="29"/>
      <c r="AR471" s="29"/>
      <c r="AS471" s="28"/>
    </row>
    <row r="472" spans="1:45"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712</v>
      </c>
      <c r="K472" s="32" t="s">
        <v>845</v>
      </c>
      <c r="L472" s="32" t="s">
        <v>743</v>
      </c>
      <c r="M472" s="28" t="s">
        <v>379</v>
      </c>
      <c r="N472" s="20">
        <v>4330.1514999999999</v>
      </c>
      <c r="O472" s="20">
        <v>407.15814028826702</v>
      </c>
      <c r="P472" s="28"/>
      <c r="Q472" s="20">
        <v>3352.2286112245501</v>
      </c>
      <c r="R472" s="20">
        <v>1328.7828083679699</v>
      </c>
      <c r="S472" s="28"/>
      <c r="T472" s="20" t="s">
        <v>26</v>
      </c>
      <c r="U472" s="20" t="s">
        <v>26</v>
      </c>
      <c r="V472" s="28"/>
      <c r="W472" s="20">
        <v>3787.5374000000002</v>
      </c>
      <c r="X472" s="20">
        <v>147.56586047607499</v>
      </c>
      <c r="AC472" s="29"/>
      <c r="AG472" s="28"/>
      <c r="AH472" s="20">
        <v>4</v>
      </c>
      <c r="AI472" s="35">
        <v>7</v>
      </c>
      <c r="AK472" s="41">
        <v>10</v>
      </c>
      <c r="AL472" s="35"/>
      <c r="AM472" s="35"/>
      <c r="AN472" s="35"/>
      <c r="AO472" s="36"/>
      <c r="AP472" s="29"/>
      <c r="AQ472" s="29"/>
      <c r="AR472" s="29"/>
      <c r="AS472" s="28"/>
    </row>
    <row r="473" spans="1:45"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712</v>
      </c>
      <c r="K473" s="32" t="s">
        <v>845</v>
      </c>
      <c r="L473" s="32" t="s">
        <v>743</v>
      </c>
      <c r="M473" s="28" t="s">
        <v>380</v>
      </c>
      <c r="N473" s="20">
        <v>0.19975000000000001</v>
      </c>
      <c r="O473" s="20">
        <v>1.5649813630413199E-2</v>
      </c>
      <c r="P473" s="28"/>
      <c r="Q473" s="20">
        <v>0.49283587293492997</v>
      </c>
      <c r="R473" s="20">
        <v>1.24769896424312</v>
      </c>
      <c r="S473" s="28"/>
      <c r="T473" s="20" t="s">
        <v>26</v>
      </c>
      <c r="U473" s="20" t="s">
        <v>26</v>
      </c>
      <c r="V473" s="28"/>
      <c r="W473" s="20">
        <v>0.18779999999999999</v>
      </c>
      <c r="X473" s="20">
        <v>1.6164432835360801E-2</v>
      </c>
      <c r="AC473" s="29"/>
      <c r="AG473" s="28"/>
      <c r="AH473" s="20">
        <v>4</v>
      </c>
      <c r="AI473" s="35">
        <v>7</v>
      </c>
      <c r="AK473" s="41">
        <v>10</v>
      </c>
      <c r="AL473" s="35"/>
      <c r="AM473" s="35"/>
      <c r="AN473" s="35"/>
      <c r="AO473" s="36"/>
      <c r="AP473" s="29"/>
      <c r="AQ473" s="29"/>
      <c r="AR473" s="29"/>
      <c r="AS473" s="28"/>
    </row>
    <row r="474" spans="1:45"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712</v>
      </c>
      <c r="K474" s="32" t="s">
        <v>845</v>
      </c>
      <c r="L474" s="32" t="s">
        <v>743</v>
      </c>
      <c r="M474" s="28" t="s">
        <v>381</v>
      </c>
      <c r="N474" s="20">
        <v>-0.28708044066803701</v>
      </c>
      <c r="O474" s="20">
        <v>0.65580659369431105</v>
      </c>
      <c r="P474" s="28"/>
      <c r="Q474" s="20">
        <v>0.47452021225380903</v>
      </c>
      <c r="R474" s="20">
        <v>1.3196535708459201</v>
      </c>
      <c r="S474" s="28"/>
      <c r="T474" s="20" t="s">
        <v>26</v>
      </c>
      <c r="U474" s="20" t="s">
        <v>26</v>
      </c>
      <c r="V474" s="28"/>
      <c r="W474" s="20">
        <v>-0.29957385422681998</v>
      </c>
      <c r="X474" s="20">
        <v>0.81971583404228598</v>
      </c>
      <c r="AC474" s="29"/>
      <c r="AG474" s="28"/>
      <c r="AH474" s="20">
        <v>4</v>
      </c>
      <c r="AI474" s="35">
        <v>7</v>
      </c>
      <c r="AK474" s="41">
        <v>10</v>
      </c>
      <c r="AL474" s="35"/>
      <c r="AM474" s="35"/>
      <c r="AN474" s="35"/>
      <c r="AO474" s="36"/>
      <c r="AP474" s="29"/>
      <c r="AQ474" s="29"/>
      <c r="AR474" s="29"/>
      <c r="AS474" s="28"/>
    </row>
    <row r="475" spans="1:45"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712</v>
      </c>
      <c r="K475" s="32" t="s">
        <v>845</v>
      </c>
      <c r="L475" s="32" t="s">
        <v>743</v>
      </c>
      <c r="M475" s="28" t="s">
        <v>382</v>
      </c>
      <c r="N475" s="20">
        <v>5.30746952733974E-3</v>
      </c>
      <c r="O475" s="20">
        <v>0.64220459495946203</v>
      </c>
      <c r="P475" s="28"/>
      <c r="Q475" s="20">
        <v>0.56068152005320104</v>
      </c>
      <c r="R475" s="20">
        <v>1.2763700328546099</v>
      </c>
      <c r="S475" s="28"/>
      <c r="T475" s="20" t="s">
        <v>26</v>
      </c>
      <c r="U475" s="20" t="s">
        <v>26</v>
      </c>
      <c r="V475" s="28"/>
      <c r="W475" s="20">
        <v>-0.14671824941308301</v>
      </c>
      <c r="X475" s="20">
        <v>0.50909914105357601</v>
      </c>
      <c r="AC475" s="29"/>
      <c r="AG475" s="28"/>
      <c r="AH475" s="20">
        <v>4</v>
      </c>
      <c r="AI475" s="35">
        <v>7</v>
      </c>
      <c r="AK475" s="41">
        <v>10</v>
      </c>
      <c r="AL475" s="35"/>
      <c r="AM475" s="35"/>
      <c r="AN475" s="35"/>
      <c r="AO475" s="36"/>
      <c r="AP475" s="29"/>
      <c r="AQ475" s="29"/>
      <c r="AR475" s="29"/>
      <c r="AS475" s="28"/>
    </row>
    <row r="476" spans="1:45"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712</v>
      </c>
      <c r="K476" s="32" t="s">
        <v>845</v>
      </c>
      <c r="L476" s="32" t="s">
        <v>743</v>
      </c>
      <c r="M476" s="28" t="s">
        <v>383</v>
      </c>
      <c r="N476" s="20">
        <v>-0.38477768549568198</v>
      </c>
      <c r="O476" s="20">
        <v>0.59126071181596895</v>
      </c>
      <c r="P476" s="28"/>
      <c r="Q476" s="20">
        <v>0.59475254666951705</v>
      </c>
      <c r="R476" s="20">
        <v>1.3985194561540899</v>
      </c>
      <c r="S476" s="28"/>
      <c r="T476" s="20" t="s">
        <v>26</v>
      </c>
      <c r="U476" s="20" t="s">
        <v>26</v>
      </c>
      <c r="V476" s="28"/>
      <c r="W476" s="20">
        <v>0.27611511605161698</v>
      </c>
      <c r="X476" s="20">
        <v>1.0166668448023599</v>
      </c>
      <c r="AC476" s="29"/>
      <c r="AG476" s="28"/>
      <c r="AH476" s="20">
        <v>4</v>
      </c>
      <c r="AI476" s="35">
        <v>7</v>
      </c>
      <c r="AK476" s="41">
        <v>10</v>
      </c>
      <c r="AL476" s="35"/>
      <c r="AM476" s="35"/>
      <c r="AN476" s="35"/>
      <c r="AO476" s="36"/>
      <c r="AP476" s="29"/>
      <c r="AQ476" s="29"/>
      <c r="AR476" s="29"/>
      <c r="AS476" s="28"/>
    </row>
    <row r="477" spans="1:45"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712</v>
      </c>
      <c r="K477" s="32" t="s">
        <v>845</v>
      </c>
      <c r="L477" s="32" t="s">
        <v>743</v>
      </c>
      <c r="M477" s="28" t="s">
        <v>384</v>
      </c>
      <c r="N477" s="20">
        <v>9.8504217130094496E-2</v>
      </c>
      <c r="O477" s="20">
        <v>0.564735316760411</v>
      </c>
      <c r="P477" s="28"/>
      <c r="Q477" s="20">
        <v>-0.16310217890568199</v>
      </c>
      <c r="R477" s="20">
        <v>1.4927120378193199</v>
      </c>
      <c r="S477" s="28"/>
      <c r="T477" s="20" t="s">
        <v>26</v>
      </c>
      <c r="U477" s="20" t="s">
        <v>26</v>
      </c>
      <c r="V477" s="28"/>
      <c r="W477" s="20">
        <v>-0.754179520729645</v>
      </c>
      <c r="X477" s="20">
        <v>0.54596303659677103</v>
      </c>
      <c r="AC477" s="29"/>
      <c r="AG477" s="28"/>
      <c r="AH477" s="20">
        <v>4</v>
      </c>
      <c r="AI477" s="35">
        <v>7</v>
      </c>
      <c r="AK477" s="41">
        <v>10</v>
      </c>
      <c r="AL477" s="35"/>
      <c r="AM477" s="35"/>
      <c r="AN477" s="35"/>
      <c r="AO477" s="36"/>
      <c r="AP477" s="29"/>
      <c r="AQ477" s="29"/>
      <c r="AR477" s="29"/>
      <c r="AS477" s="28"/>
    </row>
    <row r="478" spans="1:45"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712</v>
      </c>
      <c r="K478" s="32" t="s">
        <v>845</v>
      </c>
      <c r="L478" s="32" t="s">
        <v>743</v>
      </c>
      <c r="M478" s="28" t="s">
        <v>385</v>
      </c>
      <c r="N478" s="20">
        <v>-0.10188631320849</v>
      </c>
      <c r="O478" s="20">
        <v>0.76701216786003701</v>
      </c>
      <c r="P478" s="28"/>
      <c r="Q478" s="20">
        <v>-0.44928296706173998</v>
      </c>
      <c r="R478" s="20">
        <v>1.6534574584144199</v>
      </c>
      <c r="S478" s="28"/>
      <c r="T478" s="20" t="s">
        <v>26</v>
      </c>
      <c r="U478" s="20" t="s">
        <v>26</v>
      </c>
      <c r="V478" s="28"/>
      <c r="W478" s="20">
        <v>-0.69590839134669003</v>
      </c>
      <c r="X478" s="20">
        <v>1.23701951748974</v>
      </c>
      <c r="AC478" s="29"/>
      <c r="AG478" s="28"/>
      <c r="AH478" s="20">
        <v>4</v>
      </c>
      <c r="AI478" s="35">
        <v>7</v>
      </c>
      <c r="AK478" s="41">
        <v>10</v>
      </c>
      <c r="AL478" s="35"/>
      <c r="AM478" s="35"/>
      <c r="AN478" s="35"/>
      <c r="AO478" s="36"/>
      <c r="AP478" s="29"/>
      <c r="AQ478" s="29"/>
      <c r="AR478" s="29"/>
      <c r="AS478" s="28"/>
    </row>
    <row r="479" spans="1:45"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845</v>
      </c>
      <c r="L479" s="32" t="s">
        <v>743</v>
      </c>
      <c r="M479" s="28" t="s">
        <v>390</v>
      </c>
      <c r="N479" s="20">
        <v>15</v>
      </c>
      <c r="O479" s="20">
        <v>2.21</v>
      </c>
      <c r="P479" s="28"/>
      <c r="Q479" s="20" t="s">
        <v>26</v>
      </c>
      <c r="R479" s="20" t="s">
        <v>26</v>
      </c>
      <c r="S479" s="28"/>
      <c r="T479" s="20">
        <v>10.199999999999999</v>
      </c>
      <c r="U479" s="20">
        <v>0.84</v>
      </c>
      <c r="V479" s="28"/>
      <c r="W479" s="20">
        <v>0</v>
      </c>
      <c r="X479" s="20" t="s">
        <v>26</v>
      </c>
      <c r="AB479" s="20" t="s">
        <v>26</v>
      </c>
      <c r="AC479" s="20" t="s">
        <v>26</v>
      </c>
      <c r="AD479" s="20">
        <v>10</v>
      </c>
      <c r="AE479" s="20">
        <v>10</v>
      </c>
      <c r="AG479" s="28"/>
      <c r="AH479" s="20">
        <v>10</v>
      </c>
      <c r="AI479" s="20" t="s">
        <v>26</v>
      </c>
      <c r="AJ479" s="20">
        <v>5</v>
      </c>
      <c r="AK479" s="28">
        <v>10</v>
      </c>
      <c r="AL479" s="29"/>
      <c r="AM479" s="29"/>
      <c r="AN479" s="29"/>
      <c r="AO479" s="28"/>
      <c r="AP479" s="29"/>
      <c r="AQ479" s="29"/>
      <c r="AR479" s="29"/>
      <c r="AS479" s="28"/>
    </row>
    <row r="480" spans="1:45"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845</v>
      </c>
      <c r="L480" s="32" t="s">
        <v>743</v>
      </c>
      <c r="M480" s="28" t="s">
        <v>391</v>
      </c>
      <c r="N480" s="20">
        <v>20.7</v>
      </c>
      <c r="O480" s="20">
        <v>2.71</v>
      </c>
      <c r="P480" s="28"/>
      <c r="Q480" s="20" t="s">
        <v>26</v>
      </c>
      <c r="R480" s="20" t="s">
        <v>26</v>
      </c>
      <c r="S480" s="28"/>
      <c r="T480" s="20">
        <v>20</v>
      </c>
      <c r="U480" s="20">
        <v>2.74</v>
      </c>
      <c r="V480" s="28"/>
      <c r="W480" s="20">
        <v>19.7</v>
      </c>
      <c r="X480" s="20">
        <v>1.25</v>
      </c>
      <c r="AB480" s="20" t="s">
        <v>26</v>
      </c>
      <c r="AC480" s="20" t="s">
        <v>26</v>
      </c>
      <c r="AD480" s="20">
        <v>10</v>
      </c>
      <c r="AE480" s="20">
        <v>10</v>
      </c>
      <c r="AG480" s="28"/>
      <c r="AH480" s="20">
        <v>10</v>
      </c>
      <c r="AI480" s="20" t="s">
        <v>26</v>
      </c>
      <c r="AJ480" s="20">
        <v>5</v>
      </c>
      <c r="AK480" s="28">
        <v>10</v>
      </c>
      <c r="AL480" s="29"/>
      <c r="AM480" s="29"/>
      <c r="AN480" s="29"/>
      <c r="AO480" s="28"/>
      <c r="AP480" s="29"/>
      <c r="AQ480" s="29"/>
      <c r="AR480" s="29"/>
      <c r="AS480" s="28"/>
    </row>
    <row r="481" spans="1:45"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845</v>
      </c>
      <c r="L481" s="32" t="s">
        <v>743</v>
      </c>
      <c r="M481" s="28" t="s">
        <v>187</v>
      </c>
      <c r="N481" s="20">
        <v>35.700000000000003</v>
      </c>
      <c r="O481" s="20">
        <v>2.11</v>
      </c>
      <c r="P481" s="28"/>
      <c r="Q481" s="20" t="s">
        <v>26</v>
      </c>
      <c r="R481" s="20" t="s">
        <v>26</v>
      </c>
      <c r="S481" s="28"/>
      <c r="T481" s="20">
        <v>30.2</v>
      </c>
      <c r="U481" s="20">
        <v>3.27</v>
      </c>
      <c r="V481" s="28"/>
      <c r="W481" s="20">
        <v>19.7</v>
      </c>
      <c r="X481" s="20">
        <v>1.25</v>
      </c>
      <c r="AB481" s="20" t="s">
        <v>26</v>
      </c>
      <c r="AC481" s="20" t="s">
        <v>26</v>
      </c>
      <c r="AD481" s="20">
        <v>10</v>
      </c>
      <c r="AE481" s="20">
        <v>10</v>
      </c>
      <c r="AG481" s="28"/>
      <c r="AH481" s="20">
        <v>10</v>
      </c>
      <c r="AI481" s="20" t="s">
        <v>26</v>
      </c>
      <c r="AJ481" s="20">
        <v>5</v>
      </c>
      <c r="AK481" s="28">
        <v>10</v>
      </c>
      <c r="AL481" s="29"/>
      <c r="AM481" s="29"/>
      <c r="AN481" s="29"/>
      <c r="AO481" s="28"/>
      <c r="AP481" s="29"/>
      <c r="AQ481" s="29"/>
      <c r="AR481" s="29"/>
      <c r="AS481" s="28"/>
    </row>
    <row r="482" spans="1:45"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845</v>
      </c>
      <c r="L482" s="32" t="s">
        <v>743</v>
      </c>
      <c r="M482" s="28" t="s">
        <v>390</v>
      </c>
      <c r="N482" s="20">
        <v>245</v>
      </c>
      <c r="O482" s="20">
        <v>52.4</v>
      </c>
      <c r="P482" s="28"/>
      <c r="Q482" s="20" t="s">
        <v>26</v>
      </c>
      <c r="R482" s="20" t="s">
        <v>26</v>
      </c>
      <c r="S482" s="28"/>
      <c r="T482" s="20">
        <v>20</v>
      </c>
      <c r="U482" s="20">
        <v>2.1800000000000002</v>
      </c>
      <c r="V482" s="28"/>
      <c r="W482" s="20">
        <v>0</v>
      </c>
      <c r="X482" s="20" t="s">
        <v>26</v>
      </c>
      <c r="Y482" s="33"/>
      <c r="AB482" s="20" t="s">
        <v>26</v>
      </c>
      <c r="AC482" s="20" t="s">
        <v>26</v>
      </c>
      <c r="AD482" s="20">
        <v>10</v>
      </c>
      <c r="AE482" s="20">
        <v>10</v>
      </c>
      <c r="AG482" s="28"/>
      <c r="AH482" s="20">
        <v>10</v>
      </c>
      <c r="AI482" s="20" t="s">
        <v>26</v>
      </c>
      <c r="AJ482" s="20">
        <v>10</v>
      </c>
      <c r="AK482" s="28">
        <v>10</v>
      </c>
      <c r="AL482" s="29"/>
      <c r="AM482" s="29"/>
      <c r="AN482" s="29"/>
      <c r="AO482" s="28"/>
      <c r="AP482" s="29"/>
      <c r="AQ482" s="29"/>
      <c r="AR482" s="29"/>
      <c r="AS482" s="28"/>
    </row>
    <row r="483" spans="1:45"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845</v>
      </c>
      <c r="L483" s="32" t="s">
        <v>743</v>
      </c>
      <c r="M483" s="28" t="s">
        <v>391</v>
      </c>
      <c r="N483" s="20">
        <v>41.2</v>
      </c>
      <c r="O483" s="20">
        <v>4.96</v>
      </c>
      <c r="P483" s="28"/>
      <c r="Q483" s="20" t="s">
        <v>26</v>
      </c>
      <c r="R483" s="20" t="s">
        <v>26</v>
      </c>
      <c r="S483" s="28"/>
      <c r="T483" s="20">
        <v>19.399999999999999</v>
      </c>
      <c r="U483" s="20">
        <v>2.9</v>
      </c>
      <c r="V483" s="28"/>
      <c r="W483" s="20">
        <v>19.7</v>
      </c>
      <c r="X483" s="20">
        <v>1.25</v>
      </c>
      <c r="AB483" s="20" t="s">
        <v>26</v>
      </c>
      <c r="AC483" s="20" t="s">
        <v>26</v>
      </c>
      <c r="AD483" s="20">
        <v>10</v>
      </c>
      <c r="AE483" s="20">
        <v>10</v>
      </c>
      <c r="AG483" s="28"/>
      <c r="AH483" s="20">
        <v>10</v>
      </c>
      <c r="AI483" s="20" t="s">
        <v>26</v>
      </c>
      <c r="AJ483" s="20">
        <v>10</v>
      </c>
      <c r="AK483" s="28">
        <v>10</v>
      </c>
      <c r="AL483" s="29"/>
      <c r="AM483" s="29"/>
      <c r="AN483" s="29"/>
      <c r="AO483" s="28"/>
      <c r="AP483" s="29"/>
      <c r="AQ483" s="29"/>
      <c r="AR483" s="29"/>
      <c r="AS483" s="28"/>
    </row>
    <row r="484" spans="1:45"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845</v>
      </c>
      <c r="L484" s="32" t="s">
        <v>743</v>
      </c>
      <c r="M484" s="28" t="s">
        <v>187</v>
      </c>
      <c r="N484" s="20">
        <v>286</v>
      </c>
      <c r="O484" s="20">
        <v>51.5</v>
      </c>
      <c r="P484" s="28"/>
      <c r="Q484" s="20" t="s">
        <v>26</v>
      </c>
      <c r="R484" s="20" t="s">
        <v>26</v>
      </c>
      <c r="S484" s="28"/>
      <c r="T484" s="20">
        <v>39.4</v>
      </c>
      <c r="U484" s="20">
        <v>2.3199999999999998</v>
      </c>
      <c r="V484" s="28"/>
      <c r="W484" s="20">
        <v>19.7</v>
      </c>
      <c r="X484" s="20">
        <v>1.25</v>
      </c>
      <c r="AB484" s="20" t="s">
        <v>26</v>
      </c>
      <c r="AC484" s="20" t="s">
        <v>26</v>
      </c>
      <c r="AD484" s="20">
        <v>10</v>
      </c>
      <c r="AE484" s="20">
        <v>10</v>
      </c>
      <c r="AG484" s="28"/>
      <c r="AH484" s="20">
        <v>10</v>
      </c>
      <c r="AI484" s="20" t="s">
        <v>26</v>
      </c>
      <c r="AJ484" s="20">
        <v>10</v>
      </c>
      <c r="AK484" s="28">
        <v>10</v>
      </c>
      <c r="AL484" s="29"/>
      <c r="AM484" s="29"/>
      <c r="AN484" s="29"/>
      <c r="AO484" s="28"/>
      <c r="AP484" s="29"/>
      <c r="AQ484" s="29"/>
      <c r="AR484" s="29"/>
      <c r="AS484" s="28"/>
    </row>
    <row r="485" spans="1:45"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845</v>
      </c>
      <c r="L485" s="32" t="s">
        <v>743</v>
      </c>
      <c r="M485" s="28" t="s">
        <v>390</v>
      </c>
      <c r="N485" s="20">
        <v>85.7</v>
      </c>
      <c r="O485" s="20">
        <v>9.94</v>
      </c>
      <c r="P485" s="28"/>
      <c r="Q485" s="20">
        <v>19.7</v>
      </c>
      <c r="R485" s="20">
        <v>6.57</v>
      </c>
      <c r="S485" s="28"/>
      <c r="T485" s="20">
        <v>12</v>
      </c>
      <c r="U485" s="20">
        <v>2</v>
      </c>
      <c r="V485" s="28"/>
      <c r="W485" s="20">
        <v>0</v>
      </c>
      <c r="X485" s="20" t="s">
        <v>26</v>
      </c>
      <c r="AB485" s="20">
        <v>10</v>
      </c>
      <c r="AC485" s="20">
        <v>10</v>
      </c>
      <c r="AD485" s="20">
        <v>10</v>
      </c>
      <c r="AE485" s="20">
        <v>10</v>
      </c>
      <c r="AG485" s="28"/>
      <c r="AH485" s="32">
        <v>10</v>
      </c>
      <c r="AI485" s="20">
        <v>10</v>
      </c>
      <c r="AJ485" s="20">
        <v>10</v>
      </c>
      <c r="AK485" s="28">
        <v>10</v>
      </c>
      <c r="AL485" s="29"/>
      <c r="AM485" s="29"/>
      <c r="AN485" s="29"/>
      <c r="AO485" s="28"/>
      <c r="AP485" s="29"/>
      <c r="AQ485" s="29"/>
      <c r="AR485" s="29"/>
      <c r="AS485" s="28"/>
    </row>
    <row r="486" spans="1:45"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845</v>
      </c>
      <c r="L486" s="32" t="s">
        <v>743</v>
      </c>
      <c r="M486" s="28" t="s">
        <v>391</v>
      </c>
      <c r="N486" s="20">
        <v>27.1</v>
      </c>
      <c r="O486" s="20">
        <v>2.38</v>
      </c>
      <c r="P486" s="28"/>
      <c r="Q486" s="20">
        <v>22.9</v>
      </c>
      <c r="R486" s="20">
        <v>2.1800000000000002</v>
      </c>
      <c r="S486" s="28"/>
      <c r="T486" s="20">
        <v>17.5</v>
      </c>
      <c r="U486" s="20">
        <v>2.0699999999999998</v>
      </c>
      <c r="V486" s="28"/>
      <c r="W486" s="20">
        <v>19.7</v>
      </c>
      <c r="X486" s="20">
        <v>1.25</v>
      </c>
      <c r="Y486" s="20"/>
      <c r="Z486" s="20"/>
      <c r="AA486" s="20"/>
      <c r="AB486" s="20">
        <v>10</v>
      </c>
      <c r="AC486" s="20">
        <v>10</v>
      </c>
      <c r="AD486" s="20">
        <v>10</v>
      </c>
      <c r="AE486" s="20">
        <v>10</v>
      </c>
      <c r="AF486" s="20"/>
      <c r="AG486" s="28"/>
      <c r="AH486" s="32">
        <v>10</v>
      </c>
      <c r="AI486" s="20">
        <v>10</v>
      </c>
      <c r="AJ486" s="20">
        <v>10</v>
      </c>
      <c r="AK486" s="28">
        <v>10</v>
      </c>
      <c r="AL486" s="29"/>
      <c r="AM486" s="29"/>
      <c r="AN486" s="29"/>
      <c r="AO486" s="28"/>
      <c r="AP486" s="29"/>
      <c r="AQ486" s="29"/>
      <c r="AR486" s="29"/>
      <c r="AS486" s="28"/>
    </row>
    <row r="487" spans="1:45"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845</v>
      </c>
      <c r="L487" s="32" t="s">
        <v>743</v>
      </c>
      <c r="M487" s="28" t="s">
        <v>187</v>
      </c>
      <c r="N487" s="20">
        <v>113</v>
      </c>
      <c r="O487" s="20">
        <v>8.93</v>
      </c>
      <c r="P487" s="28"/>
      <c r="Q487" s="20">
        <v>42.6</v>
      </c>
      <c r="R487" s="20">
        <v>5.21</v>
      </c>
      <c r="S487" s="28"/>
      <c r="T487" s="20">
        <v>29.5</v>
      </c>
      <c r="U487" s="20">
        <v>2.2200000000000002</v>
      </c>
      <c r="V487" s="28"/>
      <c r="W487" s="20">
        <v>19.7</v>
      </c>
      <c r="X487" s="20">
        <v>1.25</v>
      </c>
      <c r="Y487" s="20"/>
      <c r="Z487" s="20"/>
      <c r="AA487" s="20"/>
      <c r="AB487" s="20">
        <v>10</v>
      </c>
      <c r="AC487" s="20">
        <v>10</v>
      </c>
      <c r="AD487" s="20">
        <v>10</v>
      </c>
      <c r="AE487" s="20">
        <v>10</v>
      </c>
      <c r="AF487" s="20"/>
      <c r="AG487" s="28"/>
      <c r="AH487" s="32">
        <v>10</v>
      </c>
      <c r="AI487" s="20">
        <v>10</v>
      </c>
      <c r="AJ487" s="20">
        <v>10</v>
      </c>
      <c r="AK487" s="28">
        <v>10</v>
      </c>
      <c r="AL487" s="29"/>
      <c r="AM487" s="29"/>
      <c r="AN487" s="29"/>
      <c r="AO487" s="28"/>
      <c r="AP487" s="29"/>
      <c r="AQ487" s="29"/>
      <c r="AR487" s="29"/>
      <c r="AS487" s="28"/>
    </row>
    <row r="488" spans="1:45"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845</v>
      </c>
      <c r="L488" s="32" t="s">
        <v>743</v>
      </c>
      <c r="M488" s="28" t="s">
        <v>390</v>
      </c>
      <c r="N488" s="20">
        <v>85.7</v>
      </c>
      <c r="O488" s="20">
        <v>9.94</v>
      </c>
      <c r="P488" s="28"/>
      <c r="Q488" s="20">
        <v>39</v>
      </c>
      <c r="R488" s="20">
        <v>8.8800000000000008</v>
      </c>
      <c r="S488" s="28"/>
      <c r="T488" s="20" t="s">
        <v>26</v>
      </c>
      <c r="U488" s="20" t="s">
        <v>26</v>
      </c>
      <c r="V488" s="28"/>
      <c r="W488" s="20">
        <v>15</v>
      </c>
      <c r="X488" s="20">
        <v>2.21</v>
      </c>
      <c r="Y488" s="20"/>
      <c r="Z488" s="20"/>
      <c r="AA488" s="20"/>
      <c r="AB488" s="20">
        <v>10</v>
      </c>
      <c r="AC488" s="20">
        <v>10</v>
      </c>
      <c r="AD488" s="20" t="s">
        <v>26</v>
      </c>
      <c r="AE488" s="20" t="s">
        <v>26</v>
      </c>
      <c r="AF488" s="20"/>
      <c r="AG488" s="28"/>
      <c r="AH488" s="32">
        <v>10</v>
      </c>
      <c r="AI488" s="20">
        <v>8</v>
      </c>
      <c r="AJ488" s="20" t="s">
        <v>26</v>
      </c>
      <c r="AK488" s="28">
        <v>10</v>
      </c>
      <c r="AL488" s="29"/>
      <c r="AM488" s="29"/>
      <c r="AN488" s="29"/>
      <c r="AO488" s="28"/>
      <c r="AP488" s="29"/>
      <c r="AQ488" s="29"/>
      <c r="AR488" s="29"/>
      <c r="AS488" s="28"/>
    </row>
    <row r="489" spans="1:45"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845</v>
      </c>
      <c r="L489" s="32" t="s">
        <v>743</v>
      </c>
      <c r="M489" s="28" t="s">
        <v>391</v>
      </c>
      <c r="N489" s="20">
        <v>27.1</v>
      </c>
      <c r="O489" s="20">
        <v>2.38</v>
      </c>
      <c r="P489" s="28"/>
      <c r="Q489" s="20">
        <v>16.600000000000001</v>
      </c>
      <c r="R489" s="20">
        <v>0.92</v>
      </c>
      <c r="S489" s="28"/>
      <c r="T489" s="20" t="s">
        <v>26</v>
      </c>
      <c r="U489" s="20" t="s">
        <v>26</v>
      </c>
      <c r="V489" s="28"/>
      <c r="W489" s="20">
        <v>20.7</v>
      </c>
      <c r="X489" s="20">
        <v>2.71</v>
      </c>
      <c r="Y489" s="20"/>
      <c r="Z489" s="20"/>
      <c r="AA489" s="20"/>
      <c r="AB489" s="20">
        <v>10</v>
      </c>
      <c r="AC489" s="20">
        <v>10</v>
      </c>
      <c r="AD489" s="20" t="s">
        <v>26</v>
      </c>
      <c r="AE489" s="20" t="s">
        <v>26</v>
      </c>
      <c r="AF489" s="20"/>
      <c r="AG489" s="28"/>
      <c r="AH489" s="32">
        <v>10</v>
      </c>
      <c r="AI489" s="20">
        <v>8</v>
      </c>
      <c r="AJ489" s="20" t="s">
        <v>26</v>
      </c>
      <c r="AK489" s="28">
        <v>10</v>
      </c>
      <c r="AL489" s="29"/>
      <c r="AM489" s="29"/>
      <c r="AN489" s="29"/>
      <c r="AO489" s="28"/>
      <c r="AP489" s="29"/>
      <c r="AQ489" s="29"/>
      <c r="AR489" s="29"/>
      <c r="AS489" s="28"/>
    </row>
    <row r="490" spans="1:45"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845</v>
      </c>
      <c r="L490" s="32" t="s">
        <v>743</v>
      </c>
      <c r="M490" s="28" t="s">
        <v>187</v>
      </c>
      <c r="N490" s="20">
        <v>113</v>
      </c>
      <c r="O490" s="20">
        <v>8.93</v>
      </c>
      <c r="P490" s="28"/>
      <c r="Q490" s="20">
        <v>55.6</v>
      </c>
      <c r="R490" s="20">
        <v>9.02</v>
      </c>
      <c r="S490" s="28"/>
      <c r="T490" s="20" t="s">
        <v>26</v>
      </c>
      <c r="U490" s="20" t="s">
        <v>26</v>
      </c>
      <c r="V490" s="28"/>
      <c r="W490" s="20">
        <v>35.700000000000003</v>
      </c>
      <c r="X490" s="20">
        <v>2.11</v>
      </c>
      <c r="Y490" s="20"/>
      <c r="Z490" s="20"/>
      <c r="AA490" s="20"/>
      <c r="AB490" s="20">
        <v>10</v>
      </c>
      <c r="AC490" s="20">
        <v>10</v>
      </c>
      <c r="AD490" s="20" t="s">
        <v>26</v>
      </c>
      <c r="AE490" s="20" t="s">
        <v>26</v>
      </c>
      <c r="AF490" s="20"/>
      <c r="AG490" s="28"/>
      <c r="AH490" s="32">
        <v>10</v>
      </c>
      <c r="AI490" s="20">
        <v>8</v>
      </c>
      <c r="AJ490" s="20" t="s">
        <v>26</v>
      </c>
      <c r="AK490" s="28">
        <v>10</v>
      </c>
      <c r="AL490" s="29"/>
      <c r="AM490" s="29"/>
      <c r="AN490" s="29"/>
      <c r="AO490" s="28"/>
      <c r="AP490" s="29"/>
      <c r="AQ490" s="29"/>
      <c r="AR490" s="29"/>
      <c r="AS490" s="28"/>
    </row>
    <row r="491" spans="1:45"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845</v>
      </c>
      <c r="L491" s="32" t="s">
        <v>743</v>
      </c>
      <c r="M491" s="28" t="s">
        <v>390</v>
      </c>
      <c r="N491" s="20">
        <v>85.7</v>
      </c>
      <c r="O491" s="20">
        <v>9.94</v>
      </c>
      <c r="P491" s="28"/>
      <c r="Q491" s="20">
        <v>128</v>
      </c>
      <c r="R491" s="20">
        <v>19.100000000000001</v>
      </c>
      <c r="S491" s="28"/>
      <c r="T491" s="20" t="s">
        <v>26</v>
      </c>
      <c r="U491" s="20" t="s">
        <v>26</v>
      </c>
      <c r="V491" s="28"/>
      <c r="W491" s="20">
        <v>245</v>
      </c>
      <c r="X491" s="20">
        <v>52.4</v>
      </c>
      <c r="Y491" s="20"/>
      <c r="Z491" s="20"/>
      <c r="AA491" s="20"/>
      <c r="AB491" s="20">
        <v>10</v>
      </c>
      <c r="AC491" s="20">
        <v>10</v>
      </c>
      <c r="AD491" s="20" t="s">
        <v>26</v>
      </c>
      <c r="AE491" s="20" t="s">
        <v>26</v>
      </c>
      <c r="AF491" s="20"/>
      <c r="AG491" s="28"/>
      <c r="AH491" s="32">
        <v>10</v>
      </c>
      <c r="AI491" s="20">
        <v>5</v>
      </c>
      <c r="AJ491" s="20" t="s">
        <v>26</v>
      </c>
      <c r="AK491" s="28">
        <v>10</v>
      </c>
      <c r="AL491" s="29"/>
      <c r="AM491" s="29"/>
      <c r="AN491" s="29"/>
      <c r="AO491" s="28"/>
      <c r="AP491" s="29"/>
      <c r="AQ491" s="29"/>
      <c r="AR491" s="29"/>
      <c r="AS491" s="28"/>
    </row>
    <row r="492" spans="1:45"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845</v>
      </c>
      <c r="L492" s="32" t="s">
        <v>743</v>
      </c>
      <c r="M492" s="28" t="s">
        <v>391</v>
      </c>
      <c r="N492" s="20">
        <v>27.1</v>
      </c>
      <c r="O492" s="20">
        <v>2.38</v>
      </c>
      <c r="P492" s="28"/>
      <c r="Q492" s="20">
        <v>20.8</v>
      </c>
      <c r="R492" s="20">
        <v>0.84</v>
      </c>
      <c r="S492" s="28"/>
      <c r="T492" s="20" t="s">
        <v>26</v>
      </c>
      <c r="U492" s="20" t="s">
        <v>26</v>
      </c>
      <c r="V492" s="28"/>
      <c r="W492" s="20">
        <v>41.2</v>
      </c>
      <c r="X492" s="20">
        <v>4.96</v>
      </c>
      <c r="Y492" s="20"/>
      <c r="Z492" s="20"/>
      <c r="AA492" s="20"/>
      <c r="AB492" s="20">
        <v>10</v>
      </c>
      <c r="AC492" s="20">
        <v>10</v>
      </c>
      <c r="AD492" s="20" t="s">
        <v>26</v>
      </c>
      <c r="AE492" s="20" t="s">
        <v>26</v>
      </c>
      <c r="AF492" s="20"/>
      <c r="AG492" s="28"/>
      <c r="AH492" s="32">
        <v>10</v>
      </c>
      <c r="AI492" s="20">
        <v>5</v>
      </c>
      <c r="AJ492" s="20" t="s">
        <v>26</v>
      </c>
      <c r="AK492" s="28">
        <v>10</v>
      </c>
      <c r="AL492" s="29"/>
      <c r="AM492" s="29"/>
      <c r="AN492" s="29"/>
      <c r="AO492" s="28"/>
      <c r="AP492" s="29"/>
      <c r="AQ492" s="29"/>
      <c r="AR492" s="29"/>
      <c r="AS492" s="28"/>
    </row>
    <row r="493" spans="1:45"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845</v>
      </c>
      <c r="L493" s="32" t="s">
        <v>743</v>
      </c>
      <c r="M493" s="28" t="s">
        <v>187</v>
      </c>
      <c r="N493" s="20">
        <v>113</v>
      </c>
      <c r="O493" s="20">
        <v>8.93</v>
      </c>
      <c r="P493" s="28"/>
      <c r="Q493" s="20">
        <v>148</v>
      </c>
      <c r="R493" s="20">
        <v>19.100000000000001</v>
      </c>
      <c r="S493" s="28"/>
      <c r="T493" s="20" t="s">
        <v>26</v>
      </c>
      <c r="U493" s="20" t="s">
        <v>26</v>
      </c>
      <c r="V493" s="28"/>
      <c r="W493" s="20">
        <v>286</v>
      </c>
      <c r="X493" s="20">
        <v>51.5</v>
      </c>
      <c r="Y493" s="20"/>
      <c r="Z493" s="20"/>
      <c r="AA493" s="20"/>
      <c r="AB493" s="20">
        <v>10</v>
      </c>
      <c r="AC493" s="20">
        <v>10</v>
      </c>
      <c r="AD493" s="20" t="s">
        <v>26</v>
      </c>
      <c r="AE493" s="20" t="s">
        <v>26</v>
      </c>
      <c r="AF493" s="20"/>
      <c r="AG493" s="28"/>
      <c r="AH493" s="32">
        <v>10</v>
      </c>
      <c r="AI493" s="20">
        <v>5</v>
      </c>
      <c r="AJ493" s="20" t="s">
        <v>26</v>
      </c>
      <c r="AK493" s="28">
        <v>10</v>
      </c>
      <c r="AL493" s="29"/>
      <c r="AM493" s="29"/>
      <c r="AN493" s="29"/>
      <c r="AO493" s="28"/>
      <c r="AP493" s="29"/>
      <c r="AQ493" s="29"/>
      <c r="AR493" s="29"/>
      <c r="AS493" s="28"/>
    </row>
    <row r="494" spans="1:45" ht="16" hidden="1"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846</v>
      </c>
      <c r="L494" s="32" t="s">
        <v>744</v>
      </c>
      <c r="M494" s="28" t="s">
        <v>398</v>
      </c>
      <c r="N494" s="20" t="s">
        <v>26</v>
      </c>
      <c r="O494" s="20" t="s">
        <v>763</v>
      </c>
      <c r="P494" s="28"/>
      <c r="Q494" s="20">
        <v>5.15</v>
      </c>
      <c r="R494" s="20">
        <f t="shared" ref="R494:R497" si="26">IFERROR(S494*(SQRT(AI494)),"NA")</f>
        <v>2.2135943621178655</v>
      </c>
      <c r="S494" s="28">
        <v>0.35</v>
      </c>
      <c r="T494" s="20">
        <v>0</v>
      </c>
      <c r="U494" s="20" t="s">
        <v>26</v>
      </c>
      <c r="V494" s="28">
        <v>0</v>
      </c>
      <c r="W494" s="20" t="s">
        <v>26</v>
      </c>
      <c r="X494" s="20" t="s">
        <v>26</v>
      </c>
      <c r="Y494" s="20"/>
      <c r="Z494" s="20"/>
      <c r="AA494" s="20"/>
      <c r="AB494" s="20">
        <v>21</v>
      </c>
      <c r="AC494" s="29">
        <v>21</v>
      </c>
      <c r="AD494" s="20">
        <v>2</v>
      </c>
      <c r="AE494" s="20">
        <v>2</v>
      </c>
      <c r="AF494" s="20"/>
      <c r="AG494" s="28"/>
      <c r="AH494" s="20"/>
      <c r="AI494" s="20">
        <v>40</v>
      </c>
      <c r="AJ494" s="20">
        <v>4</v>
      </c>
      <c r="AK494" s="28"/>
      <c r="AL494" s="29"/>
      <c r="AM494" s="29"/>
      <c r="AN494" s="29"/>
      <c r="AO494" s="28"/>
      <c r="AP494" s="29"/>
      <c r="AQ494" s="29"/>
      <c r="AR494" s="29"/>
      <c r="AS494" s="28"/>
    </row>
    <row r="495" spans="1:45" ht="16" hidden="1"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846</v>
      </c>
      <c r="L495" s="32" t="s">
        <v>744</v>
      </c>
      <c r="M495" s="28" t="s">
        <v>398</v>
      </c>
      <c r="N495" s="20" t="s">
        <v>26</v>
      </c>
      <c r="O495" s="20" t="s">
        <v>763</v>
      </c>
      <c r="P495" s="28"/>
      <c r="Q495" s="20">
        <v>5.46</v>
      </c>
      <c r="R495" s="20">
        <f t="shared" si="26"/>
        <v>2.4979991993593593</v>
      </c>
      <c r="S495" s="28">
        <v>0.4</v>
      </c>
      <c r="T495" s="19" t="s">
        <v>26</v>
      </c>
      <c r="U495" s="19" t="str">
        <f>IFERROR(V495/(AJ495^(1/2)),"NA")</f>
        <v>NA</v>
      </c>
      <c r="V495" s="43" t="s">
        <v>26</v>
      </c>
      <c r="W495" s="20" t="s">
        <v>26</v>
      </c>
      <c r="X495" s="20" t="s">
        <v>26</v>
      </c>
      <c r="Y495" s="20"/>
      <c r="Z495" s="20"/>
      <c r="AA495" s="20"/>
      <c r="AB495" s="20">
        <v>6</v>
      </c>
      <c r="AC495" s="29">
        <v>6</v>
      </c>
      <c r="AD495" s="20">
        <v>16</v>
      </c>
      <c r="AE495" s="20">
        <v>16</v>
      </c>
      <c r="AF495" s="20"/>
      <c r="AG495" s="28"/>
      <c r="AH495" s="20"/>
      <c r="AI495" s="20">
        <v>39</v>
      </c>
      <c r="AJ495" s="20">
        <v>58</v>
      </c>
      <c r="AK495" s="28"/>
      <c r="AL495" s="29"/>
      <c r="AM495" s="29"/>
      <c r="AN495" s="29"/>
      <c r="AO495" s="28"/>
      <c r="AP495" s="29"/>
      <c r="AQ495" s="29"/>
      <c r="AR495" s="29"/>
      <c r="AS495" s="28"/>
    </row>
    <row r="496" spans="1:45" ht="16" hidden="1"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846</v>
      </c>
      <c r="L496" s="32" t="s">
        <v>744</v>
      </c>
      <c r="M496" s="28" t="s">
        <v>398</v>
      </c>
      <c r="N496" s="20" t="s">
        <v>26</v>
      </c>
      <c r="O496" s="20" t="s">
        <v>763</v>
      </c>
      <c r="P496" s="28"/>
      <c r="Q496" s="20">
        <v>6.29</v>
      </c>
      <c r="R496" s="20">
        <f t="shared" si="26"/>
        <v>1.4816207341961709</v>
      </c>
      <c r="S496" s="28">
        <v>0.28000000000000003</v>
      </c>
      <c r="T496" s="20">
        <v>0</v>
      </c>
      <c r="U496" s="20" t="s">
        <v>26</v>
      </c>
      <c r="V496" s="28">
        <v>0</v>
      </c>
      <c r="W496" s="20" t="s">
        <v>26</v>
      </c>
      <c r="X496" s="20" t="s">
        <v>26</v>
      </c>
      <c r="Y496" s="20"/>
      <c r="Z496" s="20"/>
      <c r="AA496" s="20"/>
      <c r="AB496" s="20">
        <v>2</v>
      </c>
      <c r="AC496" s="29">
        <v>2</v>
      </c>
      <c r="AD496" s="20">
        <v>2</v>
      </c>
      <c r="AE496" s="20">
        <v>2</v>
      </c>
      <c r="AF496" s="20"/>
      <c r="AG496" s="28"/>
      <c r="AH496" s="20"/>
      <c r="AI496" s="20">
        <v>28</v>
      </c>
      <c r="AJ496" s="20">
        <v>13</v>
      </c>
      <c r="AK496" s="28"/>
      <c r="AL496" s="29"/>
      <c r="AM496" s="29"/>
      <c r="AN496" s="29"/>
      <c r="AO496" s="28"/>
      <c r="AP496" s="29"/>
      <c r="AQ496" s="29"/>
      <c r="AR496" s="29"/>
      <c r="AS496" s="28"/>
    </row>
    <row r="497" spans="1:45" ht="16" hidden="1"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846</v>
      </c>
      <c r="L497" s="32" t="s">
        <v>744</v>
      </c>
      <c r="M497" s="28" t="s">
        <v>398</v>
      </c>
      <c r="N497" s="20" t="s">
        <v>26</v>
      </c>
      <c r="O497" s="20" t="s">
        <v>763</v>
      </c>
      <c r="P497" s="28"/>
      <c r="Q497" s="20">
        <v>3.75</v>
      </c>
      <c r="R497" s="20">
        <f t="shared" si="26"/>
        <v>1.7399999999999998</v>
      </c>
      <c r="S497" s="28">
        <v>0.28999999999999998</v>
      </c>
      <c r="T497" s="20">
        <v>1.88679245283019E-2</v>
      </c>
      <c r="U497" s="20">
        <v>0.13736056394868901</v>
      </c>
      <c r="V497" s="28"/>
      <c r="W497" s="20" t="s">
        <v>26</v>
      </c>
      <c r="X497" s="20" t="s">
        <v>26</v>
      </c>
      <c r="Y497" s="29"/>
      <c r="Z497" s="20"/>
      <c r="AA497" s="20"/>
      <c r="AB497" s="20">
        <v>12</v>
      </c>
      <c r="AC497" s="29">
        <v>12</v>
      </c>
      <c r="AD497" s="20">
        <v>12</v>
      </c>
      <c r="AE497" s="20">
        <v>12</v>
      </c>
      <c r="AF497" s="20"/>
      <c r="AG497" s="28"/>
      <c r="AH497" s="20"/>
      <c r="AI497" s="20">
        <v>36</v>
      </c>
      <c r="AJ497" s="20">
        <v>52</v>
      </c>
      <c r="AK497" s="28"/>
      <c r="AL497" s="29"/>
      <c r="AM497" s="29"/>
      <c r="AN497" s="29"/>
      <c r="AO497" s="28"/>
      <c r="AP497" s="29"/>
      <c r="AQ497" s="29"/>
      <c r="AR497" s="29"/>
      <c r="AS497" s="28"/>
    </row>
    <row r="498" spans="1:45"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845</v>
      </c>
      <c r="L498" s="32" t="s">
        <v>743</v>
      </c>
      <c r="M498" s="28" t="s">
        <v>407</v>
      </c>
      <c r="N498" s="20">
        <v>0.27100000000000002</v>
      </c>
      <c r="O498" s="20">
        <v>0.01</v>
      </c>
      <c r="P498" s="28"/>
      <c r="Q498" s="20">
        <v>0.46400000000000002</v>
      </c>
      <c r="R498" s="20">
        <v>1.4E-2</v>
      </c>
      <c r="S498" s="28"/>
      <c r="T498" s="20">
        <v>0.59599999999999997</v>
      </c>
      <c r="U498" s="20">
        <v>1.4999999999999999E-2</v>
      </c>
      <c r="V498" s="28"/>
      <c r="W498" s="20">
        <v>1.423</v>
      </c>
      <c r="X498" s="20">
        <v>0.15</v>
      </c>
      <c r="Y498" s="20"/>
      <c r="Z498" s="20">
        <v>40</v>
      </c>
      <c r="AA498" s="20">
        <v>40</v>
      </c>
      <c r="AB498" s="20">
        <v>5</v>
      </c>
      <c r="AC498" s="20">
        <v>5</v>
      </c>
      <c r="AD498" s="20">
        <v>2</v>
      </c>
      <c r="AE498" s="20">
        <v>2</v>
      </c>
      <c r="AF498" s="29">
        <v>28</v>
      </c>
      <c r="AG498" s="28">
        <v>28</v>
      </c>
      <c r="AH498" s="20">
        <v>40</v>
      </c>
      <c r="AI498" s="20">
        <v>5</v>
      </c>
      <c r="AJ498" s="20">
        <v>2</v>
      </c>
      <c r="AK498" s="28">
        <v>28</v>
      </c>
      <c r="AL498" s="29"/>
      <c r="AM498" s="29"/>
      <c r="AN498" s="29"/>
      <c r="AO498" s="28"/>
      <c r="AP498" s="29"/>
      <c r="AQ498" s="29"/>
      <c r="AR498" s="29"/>
      <c r="AS498" s="28"/>
    </row>
    <row r="499" spans="1:45"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845</v>
      </c>
      <c r="L499" s="32" t="s">
        <v>743</v>
      </c>
      <c r="M499" s="28" t="s">
        <v>27</v>
      </c>
      <c r="N499" s="20">
        <v>3.694</v>
      </c>
      <c r="O499" s="20">
        <v>0.13200000000000001</v>
      </c>
      <c r="P499" s="28"/>
      <c r="Q499" s="20">
        <v>2.1589999999999998</v>
      </c>
      <c r="R499" s="20">
        <v>6.7000000000000004E-2</v>
      </c>
      <c r="S499" s="28"/>
      <c r="T499" s="20">
        <v>1.6779999999999999</v>
      </c>
      <c r="U499" s="20">
        <v>4.2000000000000003E-2</v>
      </c>
      <c r="V499" s="28"/>
      <c r="W499" s="20">
        <v>0.71799999999999997</v>
      </c>
      <c r="X499" s="20">
        <v>7.9000000000000001E-2</v>
      </c>
      <c r="Y499" s="20"/>
      <c r="Z499" s="20">
        <v>40</v>
      </c>
      <c r="AA499" s="20">
        <v>40</v>
      </c>
      <c r="AB499" s="20">
        <v>5</v>
      </c>
      <c r="AC499" s="20">
        <v>5</v>
      </c>
      <c r="AD499" s="20">
        <v>2</v>
      </c>
      <c r="AE499" s="20">
        <v>2</v>
      </c>
      <c r="AF499" s="29">
        <v>28</v>
      </c>
      <c r="AG499" s="28">
        <v>28</v>
      </c>
      <c r="AH499" s="20">
        <v>40</v>
      </c>
      <c r="AI499" s="20">
        <v>5</v>
      </c>
      <c r="AJ499" s="20">
        <v>2</v>
      </c>
      <c r="AK499" s="28">
        <v>28</v>
      </c>
      <c r="AL499" s="29"/>
      <c r="AM499" s="29"/>
      <c r="AN499" s="29"/>
      <c r="AO499" s="28"/>
      <c r="AP499" s="29"/>
      <c r="AQ499" s="29"/>
      <c r="AR499" s="29"/>
      <c r="AS499" s="28"/>
    </row>
    <row r="500" spans="1:45"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845</v>
      </c>
      <c r="L500" s="32" t="s">
        <v>743</v>
      </c>
      <c r="M500" s="28" t="s">
        <v>25</v>
      </c>
      <c r="N500" s="20">
        <v>4.9269999999999996</v>
      </c>
      <c r="O500" s="20">
        <v>0.246</v>
      </c>
      <c r="P500" s="28"/>
      <c r="Q500" s="20">
        <v>5.2930000000000001</v>
      </c>
      <c r="R500" s="20">
        <v>0.30399999999999999</v>
      </c>
      <c r="S500" s="28"/>
      <c r="T500" s="20">
        <v>5.2930000000000001</v>
      </c>
      <c r="U500" s="20">
        <v>0.30399999999999999</v>
      </c>
      <c r="V500" s="28"/>
      <c r="W500" s="20">
        <v>5.1180000000000003</v>
      </c>
      <c r="X500" s="20">
        <v>0.19900000000000001</v>
      </c>
      <c r="Y500" s="20"/>
      <c r="Z500" s="20">
        <v>38</v>
      </c>
      <c r="AA500" s="20">
        <v>38</v>
      </c>
      <c r="AB500" s="20">
        <v>5</v>
      </c>
      <c r="AC500" s="20">
        <v>5</v>
      </c>
      <c r="AD500" s="20">
        <v>2</v>
      </c>
      <c r="AE500" s="20">
        <v>2</v>
      </c>
      <c r="AF500" s="29">
        <v>27</v>
      </c>
      <c r="AG500" s="28">
        <v>27</v>
      </c>
      <c r="AH500" s="20">
        <v>38</v>
      </c>
      <c r="AI500" s="20">
        <v>5</v>
      </c>
      <c r="AJ500" s="20">
        <v>2</v>
      </c>
      <c r="AK500" s="28">
        <v>27</v>
      </c>
      <c r="AL500" s="29"/>
      <c r="AM500" s="29"/>
      <c r="AN500" s="29"/>
      <c r="AO500" s="28"/>
      <c r="AP500" s="29"/>
      <c r="AQ500" s="29"/>
      <c r="AR500" s="29"/>
      <c r="AS500" s="28"/>
    </row>
    <row r="501" spans="1:45"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845</v>
      </c>
      <c r="L501" s="32" t="s">
        <v>743</v>
      </c>
      <c r="M501" s="28" t="s">
        <v>408</v>
      </c>
      <c r="N501" s="20">
        <v>39.770000000000003</v>
      </c>
      <c r="O501" s="20">
        <v>4.41</v>
      </c>
      <c r="P501" s="28"/>
      <c r="Q501" s="20">
        <v>38.4</v>
      </c>
      <c r="R501" s="20">
        <v>2.33</v>
      </c>
      <c r="S501" s="28"/>
      <c r="T501" s="20">
        <v>38.76</v>
      </c>
      <c r="U501" s="20">
        <v>0.34</v>
      </c>
      <c r="V501" s="28"/>
      <c r="W501" s="20">
        <v>38.369999999999997</v>
      </c>
      <c r="X501" s="20">
        <v>4.53</v>
      </c>
      <c r="Y501" s="20"/>
      <c r="Z501" s="20">
        <v>37</v>
      </c>
      <c r="AA501" s="20">
        <v>37</v>
      </c>
      <c r="AB501" s="20">
        <v>5</v>
      </c>
      <c r="AC501" s="20">
        <v>5</v>
      </c>
      <c r="AD501" s="20">
        <v>2</v>
      </c>
      <c r="AE501" s="20">
        <v>2</v>
      </c>
      <c r="AF501" s="29">
        <v>27</v>
      </c>
      <c r="AG501" s="28">
        <v>27</v>
      </c>
      <c r="AH501" s="20">
        <v>37</v>
      </c>
      <c r="AI501" s="20">
        <v>5</v>
      </c>
      <c r="AJ501" s="20">
        <v>2</v>
      </c>
      <c r="AK501" s="28">
        <v>27</v>
      </c>
      <c r="AL501" s="29"/>
      <c r="AM501" s="29"/>
      <c r="AN501" s="29"/>
      <c r="AO501" s="28"/>
      <c r="AP501" s="29"/>
      <c r="AQ501" s="29"/>
      <c r="AR501" s="29"/>
      <c r="AS501" s="28"/>
    </row>
    <row r="502" spans="1:45">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845</v>
      </c>
      <c r="L502" s="32" t="s">
        <v>743</v>
      </c>
      <c r="M502" s="28" t="s">
        <v>407</v>
      </c>
      <c r="N502" s="20">
        <v>0.27100000000000002</v>
      </c>
      <c r="O502" s="20">
        <v>0.01</v>
      </c>
      <c r="P502" s="28"/>
      <c r="Q502" s="20">
        <v>0.52</v>
      </c>
      <c r="R502" s="20">
        <v>2.3E-2</v>
      </c>
      <c r="S502" s="28"/>
      <c r="T502" s="20">
        <v>0.57299999999999995</v>
      </c>
      <c r="U502" s="20">
        <v>2.7E-2</v>
      </c>
      <c r="V502" s="28"/>
      <c r="W502" s="20">
        <v>1.079</v>
      </c>
      <c r="X502" s="20">
        <v>8.6999999999999994E-2</v>
      </c>
      <c r="Y502" s="20"/>
      <c r="Z502" s="20">
        <v>40</v>
      </c>
      <c r="AA502" s="20">
        <v>40</v>
      </c>
      <c r="AB502" s="20">
        <v>10</v>
      </c>
      <c r="AC502" s="20">
        <v>10</v>
      </c>
      <c r="AD502" s="20">
        <v>4</v>
      </c>
      <c r="AE502" s="20">
        <v>4</v>
      </c>
      <c r="AF502" s="20">
        <v>27</v>
      </c>
      <c r="AG502" s="28">
        <v>27</v>
      </c>
      <c r="AH502" s="20">
        <v>40</v>
      </c>
      <c r="AI502" s="20">
        <v>10</v>
      </c>
      <c r="AJ502" s="20">
        <v>4</v>
      </c>
      <c r="AK502" s="28">
        <v>27</v>
      </c>
      <c r="AL502" s="29"/>
      <c r="AM502" s="29"/>
      <c r="AN502" s="29"/>
      <c r="AO502" s="28"/>
      <c r="AP502" s="29"/>
      <c r="AQ502" s="29"/>
      <c r="AR502" s="29"/>
      <c r="AS502" s="28"/>
    </row>
    <row r="503" spans="1:45">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845</v>
      </c>
      <c r="L503" s="32" t="s">
        <v>743</v>
      </c>
      <c r="M503" s="28" t="s">
        <v>27</v>
      </c>
      <c r="N503" s="20">
        <v>3.694</v>
      </c>
      <c r="O503" s="20">
        <v>0.13200000000000001</v>
      </c>
      <c r="P503" s="28"/>
      <c r="Q503" s="20">
        <v>1.925</v>
      </c>
      <c r="R503" s="20">
        <v>8.5999999999999993E-2</v>
      </c>
      <c r="S503" s="28"/>
      <c r="T503" s="20">
        <v>1.748</v>
      </c>
      <c r="U503" s="20">
        <v>0.08</v>
      </c>
      <c r="V503" s="28"/>
      <c r="W503" s="20">
        <v>0.93300000000000005</v>
      </c>
      <c r="X503" s="20">
        <v>7.8E-2</v>
      </c>
      <c r="Y503" s="20"/>
      <c r="Z503" s="20">
        <v>40</v>
      </c>
      <c r="AA503" s="20">
        <v>40</v>
      </c>
      <c r="AB503" s="20">
        <v>10</v>
      </c>
      <c r="AC503" s="20">
        <v>10</v>
      </c>
      <c r="AD503" s="20">
        <v>4</v>
      </c>
      <c r="AE503" s="20">
        <v>4</v>
      </c>
      <c r="AF503" s="20">
        <v>27</v>
      </c>
      <c r="AG503" s="28">
        <v>27</v>
      </c>
      <c r="AH503" s="20">
        <v>40</v>
      </c>
      <c r="AI503" s="20">
        <v>10</v>
      </c>
      <c r="AJ503" s="20">
        <v>4</v>
      </c>
      <c r="AK503" s="28">
        <v>27</v>
      </c>
      <c r="AL503" s="29"/>
      <c r="AM503" s="29"/>
      <c r="AN503" s="29"/>
      <c r="AO503" s="28"/>
      <c r="AP503" s="29"/>
      <c r="AQ503" s="29"/>
      <c r="AR503" s="29"/>
      <c r="AS503" s="28"/>
    </row>
    <row r="504" spans="1:45">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845</v>
      </c>
      <c r="L504" s="32" t="s">
        <v>743</v>
      </c>
      <c r="M504" s="28" t="s">
        <v>25</v>
      </c>
      <c r="N504" s="20">
        <v>4.9269999999999996</v>
      </c>
      <c r="O504" s="20">
        <v>0.246</v>
      </c>
      <c r="P504" s="28"/>
      <c r="Q504" s="20">
        <v>4.9939999999999998</v>
      </c>
      <c r="R504" s="20">
        <v>9.6000000000000002E-2</v>
      </c>
      <c r="S504" s="28"/>
      <c r="T504" s="20">
        <v>5.0190000000000001</v>
      </c>
      <c r="U504" s="20">
        <v>0.245</v>
      </c>
      <c r="V504" s="28"/>
      <c r="W504" s="20">
        <v>5.0810000000000004</v>
      </c>
      <c r="X504" s="20">
        <v>0.23300000000000001</v>
      </c>
      <c r="Y504" s="20"/>
      <c r="Z504" s="20">
        <v>38</v>
      </c>
      <c r="AA504" s="20">
        <v>38</v>
      </c>
      <c r="AB504" s="20">
        <v>10</v>
      </c>
      <c r="AC504" s="20">
        <v>10</v>
      </c>
      <c r="AD504" s="20">
        <v>4</v>
      </c>
      <c r="AE504" s="20">
        <v>4</v>
      </c>
      <c r="AF504" s="20">
        <v>25</v>
      </c>
      <c r="AG504" s="28">
        <v>25</v>
      </c>
      <c r="AH504" s="20">
        <v>38</v>
      </c>
      <c r="AI504" s="20">
        <v>10</v>
      </c>
      <c r="AJ504" s="20">
        <v>4</v>
      </c>
      <c r="AK504" s="28">
        <v>25</v>
      </c>
      <c r="AL504" s="29"/>
      <c r="AM504" s="29"/>
      <c r="AN504" s="29"/>
      <c r="AO504" s="28"/>
      <c r="AP504" s="29"/>
      <c r="AQ504" s="29"/>
      <c r="AR504" s="29"/>
      <c r="AS504" s="28"/>
    </row>
    <row r="505" spans="1:45">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845</v>
      </c>
      <c r="L505" s="32" t="s">
        <v>743</v>
      </c>
      <c r="M505" s="28" t="s">
        <v>408</v>
      </c>
      <c r="N505" s="20">
        <v>39.770000000000003</v>
      </c>
      <c r="O505" s="20">
        <v>4.41</v>
      </c>
      <c r="P505" s="28"/>
      <c r="Q505" s="20">
        <v>39.96</v>
      </c>
      <c r="R505" s="20">
        <v>1.85</v>
      </c>
      <c r="S505" s="28"/>
      <c r="T505" s="20">
        <v>35.94</v>
      </c>
      <c r="U505" s="20">
        <v>3.36</v>
      </c>
      <c r="V505" s="28"/>
      <c r="W505" s="20">
        <v>38.17</v>
      </c>
      <c r="X505" s="20">
        <v>0.6</v>
      </c>
      <c r="Y505" s="20"/>
      <c r="Z505" s="20">
        <v>37</v>
      </c>
      <c r="AA505" s="20">
        <v>37</v>
      </c>
      <c r="AB505" s="20">
        <v>10</v>
      </c>
      <c r="AC505" s="20">
        <v>10</v>
      </c>
      <c r="AD505" s="20">
        <v>4</v>
      </c>
      <c r="AE505" s="20">
        <v>4</v>
      </c>
      <c r="AF505" s="20">
        <v>25</v>
      </c>
      <c r="AG505" s="28">
        <v>25</v>
      </c>
      <c r="AH505" s="20">
        <v>37</v>
      </c>
      <c r="AI505" s="20">
        <v>10</v>
      </c>
      <c r="AJ505" s="20">
        <v>4</v>
      </c>
      <c r="AK505" s="28">
        <v>25</v>
      </c>
      <c r="AL505" s="29"/>
      <c r="AM505" s="29"/>
      <c r="AN505" s="29"/>
      <c r="AO505" s="28"/>
      <c r="AP505" s="29"/>
      <c r="AQ505" s="29"/>
      <c r="AR505" s="29"/>
      <c r="AS505" s="28"/>
    </row>
    <row r="506" spans="1:45" hidden="1">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846</v>
      </c>
      <c r="L506" s="32" t="s">
        <v>744</v>
      </c>
      <c r="M506" s="28" t="s">
        <v>413</v>
      </c>
      <c r="N506" s="20"/>
      <c r="O506" s="20"/>
      <c r="P506" s="28"/>
      <c r="Q506" s="20" t="s">
        <v>26</v>
      </c>
      <c r="R506" s="20" t="s">
        <v>26</v>
      </c>
      <c r="S506" s="28"/>
      <c r="T506" s="20"/>
      <c r="U506" s="20"/>
      <c r="V506" s="28"/>
      <c r="W506" s="20"/>
      <c r="X506" s="20"/>
      <c r="Y506" s="20"/>
      <c r="Z506" s="20"/>
      <c r="AA506" s="20"/>
      <c r="AB506" s="20" t="s">
        <v>26</v>
      </c>
      <c r="AC506" s="29" t="s">
        <v>26</v>
      </c>
      <c r="AD506" s="20">
        <v>25</v>
      </c>
      <c r="AE506" s="20">
        <v>50</v>
      </c>
      <c r="AF506" s="20"/>
      <c r="AG506" s="28"/>
      <c r="AH506" s="49" t="s">
        <v>414</v>
      </c>
      <c r="AI506" s="20" t="s">
        <v>26</v>
      </c>
      <c r="AJ506" s="49" t="s">
        <v>414</v>
      </c>
      <c r="AK506" s="50" t="s">
        <v>414</v>
      </c>
      <c r="AL506" s="49"/>
      <c r="AM506" s="49"/>
      <c r="AN506" s="49"/>
      <c r="AO506" s="51"/>
      <c r="AP506" s="29">
        <v>1</v>
      </c>
      <c r="AQ506" s="29"/>
      <c r="AR506" s="29">
        <v>1</v>
      </c>
      <c r="AS506" s="28"/>
    </row>
    <row r="507" spans="1:45" hidden="1">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846</v>
      </c>
      <c r="L507" s="32" t="s">
        <v>743</v>
      </c>
      <c r="M507" s="28" t="s">
        <v>420</v>
      </c>
      <c r="N507" s="20">
        <v>12</v>
      </c>
      <c r="O507" s="20">
        <v>5.7882469680725102</v>
      </c>
      <c r="P507" s="28"/>
      <c r="Q507" s="20">
        <v>10</v>
      </c>
      <c r="R507" s="20">
        <v>5.2187705902406201</v>
      </c>
      <c r="S507" s="28"/>
      <c r="T507" s="20">
        <v>12</v>
      </c>
      <c r="U507" s="20">
        <v>4.68837062023138</v>
      </c>
      <c r="V507" s="28"/>
      <c r="W507" s="20" t="s">
        <v>26</v>
      </c>
      <c r="X507" s="20" t="s">
        <v>26</v>
      </c>
      <c r="Y507" s="20"/>
      <c r="Z507" s="20" t="s">
        <v>26</v>
      </c>
      <c r="AA507" s="20" t="s">
        <v>26</v>
      </c>
      <c r="AB507" s="20" t="s">
        <v>26</v>
      </c>
      <c r="AC507" s="20" t="s">
        <v>26</v>
      </c>
      <c r="AD507" s="20" t="s">
        <v>26</v>
      </c>
      <c r="AE507" s="20" t="s">
        <v>26</v>
      </c>
      <c r="AF507" s="20" t="s">
        <v>26</v>
      </c>
      <c r="AG507" s="28" t="s">
        <v>26</v>
      </c>
      <c r="AH507" s="20">
        <v>5</v>
      </c>
      <c r="AI507" s="20">
        <v>6</v>
      </c>
      <c r="AJ507" s="20">
        <v>3</v>
      </c>
      <c r="AK507" s="28" t="s">
        <v>26</v>
      </c>
      <c r="AL507" s="20">
        <v>80</v>
      </c>
      <c r="AM507" s="20">
        <v>75</v>
      </c>
      <c r="AN507" s="20">
        <v>29</v>
      </c>
      <c r="AO507" s="28" t="s">
        <v>26</v>
      </c>
      <c r="AP507" s="29"/>
      <c r="AQ507" s="29"/>
      <c r="AR507" s="29"/>
      <c r="AS507" s="28"/>
    </row>
    <row r="508" spans="1:45" hidden="1">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846</v>
      </c>
      <c r="L508" s="32" t="s">
        <v>743</v>
      </c>
      <c r="M508" s="28" t="s">
        <v>422</v>
      </c>
      <c r="N508" s="20">
        <v>3</v>
      </c>
      <c r="O508" s="20">
        <v>1.44706174201813</v>
      </c>
      <c r="P508" s="28"/>
      <c r="Q508" s="20">
        <v>3</v>
      </c>
      <c r="R508" s="20">
        <v>1.2525049416577501</v>
      </c>
      <c r="S508" s="28"/>
      <c r="T508" s="20">
        <v>4</v>
      </c>
      <c r="U508" s="20">
        <v>1.2337817421661501</v>
      </c>
      <c r="V508" s="28"/>
      <c r="W508" s="20" t="s">
        <v>26</v>
      </c>
      <c r="X508" s="20" t="s">
        <v>26</v>
      </c>
      <c r="Y508" s="20"/>
      <c r="Z508" s="20" t="s">
        <v>26</v>
      </c>
      <c r="AA508" s="20" t="s">
        <v>26</v>
      </c>
      <c r="AB508" s="20" t="s">
        <v>26</v>
      </c>
      <c r="AC508" s="20" t="s">
        <v>26</v>
      </c>
      <c r="AD508" s="20" t="s">
        <v>26</v>
      </c>
      <c r="AE508" s="20" t="s">
        <v>26</v>
      </c>
      <c r="AF508" s="20" t="s">
        <v>26</v>
      </c>
      <c r="AG508" s="28" t="s">
        <v>26</v>
      </c>
      <c r="AH508" s="20">
        <v>5</v>
      </c>
      <c r="AI508" s="20">
        <v>6</v>
      </c>
      <c r="AJ508" s="20">
        <v>3</v>
      </c>
      <c r="AK508" s="28" t="s">
        <v>26</v>
      </c>
      <c r="AL508" s="20">
        <v>80</v>
      </c>
      <c r="AM508" s="20">
        <v>75</v>
      </c>
      <c r="AN508" s="20">
        <v>29</v>
      </c>
      <c r="AO508" s="28" t="s">
        <v>26</v>
      </c>
      <c r="AP508" s="29"/>
      <c r="AQ508" s="29"/>
      <c r="AR508" s="29"/>
      <c r="AS508" s="28"/>
    </row>
    <row r="509" spans="1:45" hidden="1">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846</v>
      </c>
      <c r="L509" s="32" t="s">
        <v>743</v>
      </c>
      <c r="M509" s="28" t="s">
        <v>423</v>
      </c>
      <c r="N509" s="20">
        <v>59</v>
      </c>
      <c r="O509" s="20">
        <v>58.295915892730299</v>
      </c>
      <c r="P509" s="28"/>
      <c r="Q509" s="20">
        <v>47</v>
      </c>
      <c r="R509" s="20">
        <v>30.060118599786001</v>
      </c>
      <c r="S509" s="28"/>
      <c r="T509" s="20">
        <v>57</v>
      </c>
      <c r="U509" s="20">
        <v>21.467802313690999</v>
      </c>
      <c r="V509" s="28"/>
      <c r="W509" s="20" t="s">
        <v>26</v>
      </c>
      <c r="X509" s="20" t="s">
        <v>26</v>
      </c>
      <c r="Y509" s="29"/>
      <c r="Z509" s="20" t="s">
        <v>26</v>
      </c>
      <c r="AA509" s="20" t="s">
        <v>26</v>
      </c>
      <c r="AB509" s="20" t="s">
        <v>26</v>
      </c>
      <c r="AC509" s="20" t="s">
        <v>26</v>
      </c>
      <c r="AD509" s="20" t="s">
        <v>26</v>
      </c>
      <c r="AE509" s="20" t="s">
        <v>26</v>
      </c>
      <c r="AF509" s="20" t="s">
        <v>26</v>
      </c>
      <c r="AG509" s="28" t="s">
        <v>26</v>
      </c>
      <c r="AH509" s="20">
        <v>5</v>
      </c>
      <c r="AI509" s="20">
        <v>6</v>
      </c>
      <c r="AJ509" s="20">
        <v>3</v>
      </c>
      <c r="AK509" s="28" t="s">
        <v>26</v>
      </c>
      <c r="AL509" s="20">
        <v>80</v>
      </c>
      <c r="AM509" s="20">
        <v>75</v>
      </c>
      <c r="AN509" s="20">
        <v>29</v>
      </c>
      <c r="AO509" s="28" t="s">
        <v>26</v>
      </c>
      <c r="AP509" s="29"/>
      <c r="AQ509" s="29"/>
      <c r="AR509" s="29"/>
      <c r="AS509" s="28"/>
    </row>
    <row r="510" spans="1:45" hidden="1">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846</v>
      </c>
      <c r="L510" s="32" t="s">
        <v>743</v>
      </c>
      <c r="M510" s="28" t="s">
        <v>420</v>
      </c>
      <c r="N510" s="20">
        <v>12</v>
      </c>
      <c r="O510" s="20">
        <v>16.608959753530801</v>
      </c>
      <c r="P510" s="28"/>
      <c r="Q510" s="20">
        <v>10</v>
      </c>
      <c r="R510" s="20">
        <v>8.8417066075652802</v>
      </c>
      <c r="S510" s="28"/>
      <c r="T510" s="20">
        <v>14</v>
      </c>
      <c r="U510" s="20">
        <v>11.240515885794</v>
      </c>
      <c r="V510" s="28"/>
      <c r="W510" s="20" t="s">
        <v>26</v>
      </c>
      <c r="X510" s="20" t="s">
        <v>26</v>
      </c>
      <c r="Y510" s="20"/>
      <c r="Z510" s="20" t="s">
        <v>26</v>
      </c>
      <c r="AA510" s="20" t="s">
        <v>26</v>
      </c>
      <c r="AB510" s="20" t="s">
        <v>26</v>
      </c>
      <c r="AC510" s="20" t="s">
        <v>26</v>
      </c>
      <c r="AD510" s="20" t="s">
        <v>26</v>
      </c>
      <c r="AE510" s="20" t="s">
        <v>26</v>
      </c>
      <c r="AF510" s="20" t="s">
        <v>26</v>
      </c>
      <c r="AG510" s="28" t="s">
        <v>26</v>
      </c>
      <c r="AH510" s="20">
        <v>5</v>
      </c>
      <c r="AI510" s="20">
        <v>4</v>
      </c>
      <c r="AJ510" s="20">
        <v>2</v>
      </c>
      <c r="AK510" s="28" t="s">
        <v>26</v>
      </c>
      <c r="AL510" s="20">
        <v>66</v>
      </c>
      <c r="AM510" s="20">
        <v>71</v>
      </c>
      <c r="AN510" s="20">
        <v>20</v>
      </c>
      <c r="AO510" s="28" t="s">
        <v>26</v>
      </c>
      <c r="AP510" s="29"/>
      <c r="AQ510" s="29"/>
      <c r="AR510" s="29"/>
      <c r="AS510" s="28"/>
    </row>
    <row r="511" spans="1:45" hidden="1">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846</v>
      </c>
      <c r="L511" s="32" t="s">
        <v>743</v>
      </c>
      <c r="M511" s="28" t="s">
        <v>422</v>
      </c>
      <c r="N511" s="20">
        <v>3</v>
      </c>
      <c r="O511" s="20">
        <v>4.2587076291104502</v>
      </c>
      <c r="P511" s="28"/>
      <c r="Q511" s="20">
        <v>3</v>
      </c>
      <c r="R511" s="20">
        <v>1.4736177679275499</v>
      </c>
      <c r="S511" s="28"/>
      <c r="T511" s="20">
        <v>3</v>
      </c>
      <c r="U511" s="20">
        <v>1.6057879836848501</v>
      </c>
      <c r="V511" s="28"/>
      <c r="W511" s="20" t="s">
        <v>26</v>
      </c>
      <c r="X511" s="20" t="s">
        <v>26</v>
      </c>
      <c r="Y511" s="20"/>
      <c r="Z511" s="20" t="s">
        <v>26</v>
      </c>
      <c r="AA511" s="20" t="s">
        <v>26</v>
      </c>
      <c r="AB511" s="20" t="s">
        <v>26</v>
      </c>
      <c r="AC511" s="20" t="s">
        <v>26</v>
      </c>
      <c r="AD511" s="20" t="s">
        <v>26</v>
      </c>
      <c r="AE511" s="20" t="s">
        <v>26</v>
      </c>
      <c r="AF511" s="20" t="s">
        <v>26</v>
      </c>
      <c r="AG511" s="28" t="s">
        <v>26</v>
      </c>
      <c r="AH511" s="20">
        <v>5</v>
      </c>
      <c r="AI511" s="20">
        <v>4</v>
      </c>
      <c r="AJ511" s="20">
        <v>2</v>
      </c>
      <c r="AK511" s="28" t="s">
        <v>26</v>
      </c>
      <c r="AL511" s="20">
        <v>66</v>
      </c>
      <c r="AM511" s="20">
        <v>71</v>
      </c>
      <c r="AN511" s="20">
        <v>20</v>
      </c>
      <c r="AO511" s="28" t="s">
        <v>26</v>
      </c>
      <c r="AP511" s="29"/>
      <c r="AQ511" s="29"/>
      <c r="AR511" s="29"/>
      <c r="AS511" s="28"/>
    </row>
    <row r="512" spans="1:45" hidden="1">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846</v>
      </c>
      <c r="L512" s="32" t="s">
        <v>743</v>
      </c>
      <c r="M512" s="28" t="s">
        <v>423</v>
      </c>
      <c r="N512" s="20">
        <v>25</v>
      </c>
      <c r="O512" s="20">
        <v>12.7761228873314</v>
      </c>
      <c r="P512" s="28"/>
      <c r="Q512" s="20">
        <v>3</v>
      </c>
      <c r="R512" s="20">
        <v>1.2631009439379</v>
      </c>
      <c r="S512" s="28"/>
      <c r="T512" s="20">
        <v>39</v>
      </c>
      <c r="U512" s="20">
        <v>61.287574710638502</v>
      </c>
      <c r="V512" s="28"/>
      <c r="W512" s="20" t="s">
        <v>26</v>
      </c>
      <c r="X512" s="20" t="s">
        <v>26</v>
      </c>
      <c r="Y512" s="29"/>
      <c r="Z512" s="20" t="s">
        <v>26</v>
      </c>
      <c r="AA512" s="20" t="s">
        <v>26</v>
      </c>
      <c r="AB512" s="20" t="s">
        <v>26</v>
      </c>
      <c r="AC512" s="20" t="s">
        <v>26</v>
      </c>
      <c r="AD512" s="20" t="s">
        <v>26</v>
      </c>
      <c r="AE512" s="20" t="s">
        <v>26</v>
      </c>
      <c r="AF512" s="20" t="s">
        <v>26</v>
      </c>
      <c r="AG512" s="28" t="s">
        <v>26</v>
      </c>
      <c r="AH512" s="20">
        <v>5</v>
      </c>
      <c r="AI512" s="20">
        <v>4</v>
      </c>
      <c r="AJ512" s="20">
        <v>2</v>
      </c>
      <c r="AK512" s="28" t="s">
        <v>26</v>
      </c>
      <c r="AL512" s="20">
        <v>66</v>
      </c>
      <c r="AM512" s="20">
        <v>71</v>
      </c>
      <c r="AN512" s="20">
        <v>20</v>
      </c>
      <c r="AO512" s="28" t="s">
        <v>26</v>
      </c>
      <c r="AP512" s="29"/>
      <c r="AQ512" s="29"/>
      <c r="AR512" s="29"/>
      <c r="AS512" s="28"/>
    </row>
    <row r="513" spans="1:45" s="37" customFormat="1" hidden="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846</v>
      </c>
      <c r="L513" s="32" t="s">
        <v>743</v>
      </c>
      <c r="M513" s="28" t="s">
        <v>420</v>
      </c>
      <c r="N513" s="20">
        <v>84</v>
      </c>
      <c r="O513" s="20">
        <v>28.8723679883967</v>
      </c>
      <c r="P513" s="28"/>
      <c r="Q513" s="20" t="s">
        <v>26</v>
      </c>
      <c r="R513" s="20" t="s">
        <v>26</v>
      </c>
      <c r="S513" s="28"/>
      <c r="T513" s="20">
        <v>73</v>
      </c>
      <c r="U513" s="20">
        <v>32.328242427036699</v>
      </c>
      <c r="V513" s="28"/>
      <c r="W513" s="20" t="s">
        <v>26</v>
      </c>
      <c r="X513" s="20" t="s">
        <v>26</v>
      </c>
      <c r="Y513" s="33"/>
      <c r="Z513" s="20" t="s">
        <v>26</v>
      </c>
      <c r="AA513" s="20" t="s">
        <v>26</v>
      </c>
      <c r="AB513" s="20" t="s">
        <v>26</v>
      </c>
      <c r="AC513" s="20" t="s">
        <v>26</v>
      </c>
      <c r="AD513" s="20" t="s">
        <v>26</v>
      </c>
      <c r="AE513" s="20" t="s">
        <v>26</v>
      </c>
      <c r="AF513" s="20" t="s">
        <v>26</v>
      </c>
      <c r="AG513" s="28" t="s">
        <v>26</v>
      </c>
      <c r="AH513" s="20">
        <v>5</v>
      </c>
      <c r="AI513" s="20" t="s">
        <v>26</v>
      </c>
      <c r="AJ513" s="20">
        <v>5</v>
      </c>
      <c r="AK513" s="28" t="s">
        <v>26</v>
      </c>
      <c r="AL513" s="20">
        <v>11</v>
      </c>
      <c r="AM513" s="20" t="s">
        <v>26</v>
      </c>
      <c r="AN513" s="20">
        <v>10</v>
      </c>
      <c r="AO513" s="28" t="s">
        <v>26</v>
      </c>
      <c r="AP513" s="29"/>
      <c r="AQ513" s="29"/>
      <c r="AR513" s="29"/>
      <c r="AS513" s="28"/>
    </row>
    <row r="514" spans="1:45" hidden="1">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846</v>
      </c>
      <c r="L514" s="32" t="s">
        <v>743</v>
      </c>
      <c r="M514" s="28" t="s">
        <v>422</v>
      </c>
      <c r="N514" s="20">
        <v>11</v>
      </c>
      <c r="O514" s="20">
        <v>5.0212813892863899</v>
      </c>
      <c r="P514" s="28"/>
      <c r="Q514" s="20" t="s">
        <v>26</v>
      </c>
      <c r="R514" s="20" t="s">
        <v>26</v>
      </c>
      <c r="S514" s="28"/>
      <c r="T514" s="20">
        <v>12</v>
      </c>
      <c r="U514" s="20">
        <v>4.8492363640555096</v>
      </c>
      <c r="V514" s="28"/>
      <c r="W514" s="20" t="s">
        <v>26</v>
      </c>
      <c r="X514" s="20" t="s">
        <v>26</v>
      </c>
      <c r="Y514" s="20"/>
      <c r="Z514" s="20" t="s">
        <v>26</v>
      </c>
      <c r="AA514" s="20" t="s">
        <v>26</v>
      </c>
      <c r="AB514" s="20" t="s">
        <v>26</v>
      </c>
      <c r="AC514" s="20" t="s">
        <v>26</v>
      </c>
      <c r="AD514" s="20" t="s">
        <v>26</v>
      </c>
      <c r="AE514" s="20" t="s">
        <v>26</v>
      </c>
      <c r="AF514" s="20" t="s">
        <v>26</v>
      </c>
      <c r="AG514" s="28" t="s">
        <v>26</v>
      </c>
      <c r="AH514" s="20">
        <v>5</v>
      </c>
      <c r="AI514" s="20" t="s">
        <v>26</v>
      </c>
      <c r="AJ514" s="20">
        <v>5</v>
      </c>
      <c r="AK514" s="28" t="s">
        <v>26</v>
      </c>
      <c r="AL514" s="20">
        <v>11</v>
      </c>
      <c r="AM514" s="20" t="s">
        <v>26</v>
      </c>
      <c r="AN514" s="20">
        <v>10</v>
      </c>
      <c r="AO514" s="28" t="s">
        <v>26</v>
      </c>
      <c r="AP514" s="29"/>
      <c r="AQ514" s="29"/>
      <c r="AR514" s="29"/>
      <c r="AS514" s="28"/>
    </row>
    <row r="515" spans="1:45" hidden="1">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846</v>
      </c>
      <c r="L515" s="32" t="s">
        <v>743</v>
      </c>
      <c r="M515" s="28" t="s">
        <v>423</v>
      </c>
      <c r="N515" s="20" t="s">
        <v>26</v>
      </c>
      <c r="O515" s="20" t="s">
        <v>26</v>
      </c>
      <c r="P515" s="28"/>
      <c r="Q515" s="20" t="s">
        <v>26</v>
      </c>
      <c r="R515" s="20" t="s">
        <v>26</v>
      </c>
      <c r="S515" s="28"/>
      <c r="T515" s="20" t="s">
        <v>26</v>
      </c>
      <c r="U515" s="20" t="s">
        <v>26</v>
      </c>
      <c r="V515" s="28"/>
      <c r="W515" s="20" t="s">
        <v>26</v>
      </c>
      <c r="X515" s="20" t="s">
        <v>26</v>
      </c>
      <c r="Y515" s="29"/>
      <c r="Z515" s="20" t="s">
        <v>26</v>
      </c>
      <c r="AA515" s="20" t="s">
        <v>26</v>
      </c>
      <c r="AB515" s="20" t="s">
        <v>26</v>
      </c>
      <c r="AC515" s="20" t="s">
        <v>26</v>
      </c>
      <c r="AD515" s="20" t="s">
        <v>26</v>
      </c>
      <c r="AE515" s="20" t="s">
        <v>26</v>
      </c>
      <c r="AF515" s="20" t="s">
        <v>26</v>
      </c>
      <c r="AG515" s="28" t="s">
        <v>26</v>
      </c>
      <c r="AH515" s="20">
        <v>5</v>
      </c>
      <c r="AI515" s="20" t="s">
        <v>26</v>
      </c>
      <c r="AJ515" s="20">
        <v>5</v>
      </c>
      <c r="AK515" s="28" t="s">
        <v>26</v>
      </c>
      <c r="AL515" s="20">
        <v>11</v>
      </c>
      <c r="AM515" s="20" t="s">
        <v>26</v>
      </c>
      <c r="AN515" s="20">
        <v>10</v>
      </c>
      <c r="AO515" s="28" t="s">
        <v>26</v>
      </c>
      <c r="AP515" s="29"/>
      <c r="AQ515" s="29"/>
      <c r="AR515" s="29"/>
      <c r="AS515" s="28"/>
    </row>
    <row r="516" spans="1:45">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845</v>
      </c>
      <c r="L516" s="32" t="s">
        <v>743</v>
      </c>
      <c r="M516" s="28" t="s">
        <v>425</v>
      </c>
      <c r="N516" s="20">
        <v>9</v>
      </c>
      <c r="O516" s="20">
        <v>3.5774005555485999</v>
      </c>
      <c r="P516" s="28"/>
      <c r="Q516" s="20">
        <v>10</v>
      </c>
      <c r="R516" s="20">
        <v>3.18417274137474</v>
      </c>
      <c r="S516" s="28"/>
      <c r="T516" s="20">
        <v>11</v>
      </c>
      <c r="U516" s="20">
        <v>8.3708755332319296</v>
      </c>
      <c r="V516" s="28"/>
      <c r="W516" s="20">
        <v>11</v>
      </c>
      <c r="X516" s="20">
        <v>3.74250547996682</v>
      </c>
      <c r="Y516" s="20"/>
      <c r="Z516" s="20" t="s">
        <v>26</v>
      </c>
      <c r="AA516" s="20" t="s">
        <v>26</v>
      </c>
      <c r="AB516" s="20" t="s">
        <v>26</v>
      </c>
      <c r="AC516" s="20" t="s">
        <v>26</v>
      </c>
      <c r="AD516" s="20" t="s">
        <v>26</v>
      </c>
      <c r="AE516" s="20" t="s">
        <v>26</v>
      </c>
      <c r="AF516" s="20" t="s">
        <v>26</v>
      </c>
      <c r="AG516" s="28" t="s">
        <v>26</v>
      </c>
      <c r="AH516" s="20">
        <v>5</v>
      </c>
      <c r="AI516" s="20">
        <v>5</v>
      </c>
      <c r="AJ516" s="20">
        <v>4</v>
      </c>
      <c r="AK516" s="28">
        <v>5</v>
      </c>
      <c r="AL516" s="20">
        <v>105</v>
      </c>
      <c r="AM516" s="20">
        <v>104</v>
      </c>
      <c r="AN516" s="20">
        <v>87</v>
      </c>
      <c r="AO516" s="28">
        <v>112</v>
      </c>
      <c r="AP516" s="29"/>
      <c r="AQ516" s="29"/>
      <c r="AR516" s="29"/>
      <c r="AS516" s="28"/>
    </row>
    <row r="517" spans="1:45">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845</v>
      </c>
      <c r="L517" s="32" t="s">
        <v>743</v>
      </c>
      <c r="M517" s="28" t="s">
        <v>426</v>
      </c>
      <c r="N517" s="20">
        <v>3</v>
      </c>
      <c r="O517" s="20">
        <v>0.99372237654127804</v>
      </c>
      <c r="P517" s="28"/>
      <c r="Q517" s="20">
        <v>3</v>
      </c>
      <c r="R517" s="20">
        <v>0.99505398167960701</v>
      </c>
      <c r="S517" s="28"/>
      <c r="T517" s="20">
        <v>3</v>
      </c>
      <c r="U517" s="20">
        <v>3.2666831349197798</v>
      </c>
      <c r="V517" s="28"/>
      <c r="W517" s="20">
        <v>4</v>
      </c>
      <c r="X517" s="20">
        <v>0.98486986314916203</v>
      </c>
      <c r="Y517" s="20"/>
      <c r="Z517" s="20" t="s">
        <v>26</v>
      </c>
      <c r="AA517" s="20" t="s">
        <v>26</v>
      </c>
      <c r="AB517" s="20" t="s">
        <v>26</v>
      </c>
      <c r="AC517" s="20" t="s">
        <v>26</v>
      </c>
      <c r="AD517" s="20" t="s">
        <v>26</v>
      </c>
      <c r="AE517" s="20" t="s">
        <v>26</v>
      </c>
      <c r="AF517" s="20" t="s">
        <v>26</v>
      </c>
      <c r="AG517" s="28" t="s">
        <v>26</v>
      </c>
      <c r="AH517" s="20">
        <v>5</v>
      </c>
      <c r="AI517" s="20">
        <v>5</v>
      </c>
      <c r="AJ517" s="20">
        <v>4</v>
      </c>
      <c r="AK517" s="28">
        <v>5</v>
      </c>
      <c r="AL517" s="20">
        <v>105</v>
      </c>
      <c r="AM517" s="20">
        <v>104</v>
      </c>
      <c r="AN517" s="20">
        <v>87</v>
      </c>
      <c r="AO517" s="28">
        <v>112</v>
      </c>
      <c r="AP517" s="29"/>
      <c r="AQ517" s="29"/>
      <c r="AR517" s="29"/>
      <c r="AS517" s="28"/>
    </row>
    <row r="518" spans="1:45"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845</v>
      </c>
      <c r="L518" s="32" t="s">
        <v>743</v>
      </c>
      <c r="M518" s="28" t="s">
        <v>427</v>
      </c>
      <c r="N518" s="20">
        <v>51</v>
      </c>
      <c r="O518" s="20">
        <v>16.0983024999687</v>
      </c>
      <c r="P518" s="28"/>
      <c r="Q518" s="20">
        <v>53</v>
      </c>
      <c r="R518" s="20">
        <v>26.866457505349398</v>
      </c>
      <c r="S518" s="28"/>
      <c r="T518" s="20">
        <v>48</v>
      </c>
      <c r="U518" s="20">
        <v>30.216818998007899</v>
      </c>
      <c r="V518" s="28"/>
      <c r="W518" s="20">
        <v>46</v>
      </c>
      <c r="X518" s="20">
        <v>30.530965757623999</v>
      </c>
      <c r="Y518" s="29"/>
      <c r="Z518" s="20" t="s">
        <v>26</v>
      </c>
      <c r="AA518" s="20" t="s">
        <v>26</v>
      </c>
      <c r="AB518" s="20" t="s">
        <v>26</v>
      </c>
      <c r="AC518" s="20" t="s">
        <v>26</v>
      </c>
      <c r="AD518" s="20" t="s">
        <v>26</v>
      </c>
      <c r="AE518" s="20" t="s">
        <v>26</v>
      </c>
      <c r="AF518" s="20" t="s">
        <v>26</v>
      </c>
      <c r="AG518" s="28" t="s">
        <v>26</v>
      </c>
      <c r="AH518" s="20">
        <v>5</v>
      </c>
      <c r="AI518" s="20">
        <v>5</v>
      </c>
      <c r="AJ518" s="20">
        <v>4</v>
      </c>
      <c r="AK518" s="28">
        <v>5</v>
      </c>
      <c r="AL518" s="20">
        <v>105</v>
      </c>
      <c r="AM518" s="20">
        <v>104</v>
      </c>
      <c r="AN518" s="20">
        <v>87</v>
      </c>
      <c r="AO518" s="28">
        <v>112</v>
      </c>
      <c r="AP518" s="29"/>
      <c r="AQ518" s="29"/>
      <c r="AR518" s="29"/>
      <c r="AS518" s="28"/>
    </row>
    <row r="519" spans="1:45">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845</v>
      </c>
      <c r="L519" s="32" t="s">
        <v>743</v>
      </c>
      <c r="M519" s="28" t="s">
        <v>425</v>
      </c>
      <c r="N519" s="20">
        <v>8</v>
      </c>
      <c r="O519" s="20">
        <v>9.6613486958282202</v>
      </c>
      <c r="P519" s="28"/>
      <c r="Q519" s="20">
        <v>12</v>
      </c>
      <c r="R519" s="20">
        <v>5.93092560184646</v>
      </c>
      <c r="S519" s="28"/>
      <c r="T519" s="20">
        <v>12</v>
      </c>
      <c r="U519" s="20">
        <v>8.4409716542486599</v>
      </c>
      <c r="V519" s="28"/>
      <c r="W519" s="20">
        <v>11</v>
      </c>
      <c r="X519" s="20">
        <v>3.74250547996682</v>
      </c>
      <c r="Y519" s="29"/>
      <c r="Z519" s="20" t="s">
        <v>26</v>
      </c>
      <c r="AA519" s="20" t="s">
        <v>26</v>
      </c>
      <c r="AB519" s="20" t="s">
        <v>26</v>
      </c>
      <c r="AC519" s="20" t="s">
        <v>26</v>
      </c>
      <c r="AD519" s="20" t="s">
        <v>26</v>
      </c>
      <c r="AE519" s="20" t="s">
        <v>26</v>
      </c>
      <c r="AF519" s="20" t="s">
        <v>26</v>
      </c>
      <c r="AG519" s="28" t="s">
        <v>26</v>
      </c>
      <c r="AH519" s="20">
        <v>4</v>
      </c>
      <c r="AI519" s="20">
        <v>4</v>
      </c>
      <c r="AJ519" s="20">
        <v>2</v>
      </c>
      <c r="AK519" s="28">
        <v>5</v>
      </c>
      <c r="AL519" s="20">
        <v>96</v>
      </c>
      <c r="AM519" s="20">
        <v>86</v>
      </c>
      <c r="AN519" s="20">
        <v>51</v>
      </c>
      <c r="AO519" s="28">
        <v>112</v>
      </c>
      <c r="AP519" s="29"/>
      <c r="AQ519" s="29"/>
      <c r="AR519" s="29"/>
      <c r="AS519" s="28"/>
    </row>
    <row r="520" spans="1:45"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845</v>
      </c>
      <c r="L520" s="32" t="s">
        <v>743</v>
      </c>
      <c r="M520" s="28" t="s">
        <v>426</v>
      </c>
      <c r="N520" s="20">
        <v>2</v>
      </c>
      <c r="O520" s="20">
        <v>1.81150288046779</v>
      </c>
      <c r="P520" s="28"/>
      <c r="Q520" s="20">
        <v>3</v>
      </c>
      <c r="R520" s="20">
        <v>1.8406320833316601</v>
      </c>
      <c r="S520" s="28"/>
      <c r="T520" s="20">
        <v>3</v>
      </c>
      <c r="U520" s="20">
        <v>1.55491583104581</v>
      </c>
      <c r="V520" s="28"/>
      <c r="W520" s="20">
        <v>4</v>
      </c>
      <c r="X520" s="20">
        <v>0.98486986314916203</v>
      </c>
      <c r="Y520" s="29"/>
      <c r="Z520" s="20" t="s">
        <v>26</v>
      </c>
      <c r="AA520" s="20" t="s">
        <v>26</v>
      </c>
      <c r="AB520" s="20" t="s">
        <v>26</v>
      </c>
      <c r="AC520" s="20" t="s">
        <v>26</v>
      </c>
      <c r="AD520" s="20" t="s">
        <v>26</v>
      </c>
      <c r="AE520" s="20" t="s">
        <v>26</v>
      </c>
      <c r="AF520" s="20" t="s">
        <v>26</v>
      </c>
      <c r="AG520" s="28" t="s">
        <v>26</v>
      </c>
      <c r="AH520" s="20">
        <v>4</v>
      </c>
      <c r="AI520" s="20">
        <v>4</v>
      </c>
      <c r="AJ520" s="20">
        <v>2</v>
      </c>
      <c r="AK520" s="28">
        <v>5</v>
      </c>
      <c r="AL520" s="20">
        <v>96</v>
      </c>
      <c r="AM520" s="20">
        <v>86</v>
      </c>
      <c r="AN520" s="20">
        <v>51</v>
      </c>
      <c r="AO520" s="28">
        <v>112</v>
      </c>
      <c r="AP520" s="29"/>
      <c r="AQ520" s="29"/>
      <c r="AR520" s="29"/>
      <c r="AS520" s="28"/>
    </row>
    <row r="521" spans="1:45"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32" t="s">
        <v>845</v>
      </c>
      <c r="L521" s="69" t="s">
        <v>743</v>
      </c>
      <c r="M521" s="70" t="s">
        <v>427</v>
      </c>
      <c r="N521" s="68">
        <v>28</v>
      </c>
      <c r="O521" s="68">
        <v>57.9680921749693</v>
      </c>
      <c r="P521" s="70"/>
      <c r="Q521" s="68">
        <v>34</v>
      </c>
      <c r="R521" s="68">
        <v>61.558917453647702</v>
      </c>
      <c r="S521" s="70"/>
      <c r="T521" s="68">
        <v>30</v>
      </c>
      <c r="U521" s="68">
        <v>60.419586577779903</v>
      </c>
      <c r="V521" s="70"/>
      <c r="W521" s="68">
        <v>46</v>
      </c>
      <c r="X521" s="68">
        <v>30.530965757623999</v>
      </c>
      <c r="Y521" s="71"/>
      <c r="Z521" s="68" t="s">
        <v>26</v>
      </c>
      <c r="AA521" s="68" t="s">
        <v>26</v>
      </c>
      <c r="AB521" s="68" t="s">
        <v>26</v>
      </c>
      <c r="AC521" s="68" t="s">
        <v>26</v>
      </c>
      <c r="AD521" s="68" t="s">
        <v>26</v>
      </c>
      <c r="AE521" s="68" t="s">
        <v>26</v>
      </c>
      <c r="AF521" s="68" t="s">
        <v>26</v>
      </c>
      <c r="AG521" s="70" t="s">
        <v>26</v>
      </c>
      <c r="AH521" s="68">
        <v>4</v>
      </c>
      <c r="AI521" s="68">
        <v>4</v>
      </c>
      <c r="AJ521" s="68">
        <v>2</v>
      </c>
      <c r="AK521" s="70">
        <v>5</v>
      </c>
      <c r="AL521" s="68">
        <v>96</v>
      </c>
      <c r="AM521" s="68">
        <v>86</v>
      </c>
      <c r="AN521" s="68">
        <v>51</v>
      </c>
      <c r="AO521" s="70">
        <v>112</v>
      </c>
      <c r="AP521" s="71"/>
      <c r="AQ521" s="71"/>
      <c r="AR521" s="71"/>
      <c r="AS521" s="70"/>
    </row>
    <row r="522" spans="1:45"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845</v>
      </c>
      <c r="L522" s="32" t="s">
        <v>743</v>
      </c>
      <c r="M522" s="28" t="s">
        <v>425</v>
      </c>
      <c r="N522" s="20">
        <v>9</v>
      </c>
      <c r="O522" s="20">
        <v>5.0099490681251497</v>
      </c>
      <c r="P522" s="28"/>
      <c r="Q522" s="20" t="s">
        <v>26</v>
      </c>
      <c r="R522" s="20" t="s">
        <v>26</v>
      </c>
      <c r="S522" s="28"/>
      <c r="T522" s="20">
        <v>11</v>
      </c>
      <c r="U522" s="20">
        <v>4.9521371916637902</v>
      </c>
      <c r="V522" s="28"/>
      <c r="W522" s="20">
        <v>11</v>
      </c>
      <c r="X522" s="20">
        <v>3.74250547996682</v>
      </c>
      <c r="Y522" s="33"/>
      <c r="Z522" s="20" t="s">
        <v>26</v>
      </c>
      <c r="AA522" s="20" t="s">
        <v>26</v>
      </c>
      <c r="AB522" s="20" t="s">
        <v>26</v>
      </c>
      <c r="AC522" s="20" t="s">
        <v>26</v>
      </c>
      <c r="AD522" s="20" t="s">
        <v>26</v>
      </c>
      <c r="AE522" s="20" t="s">
        <v>26</v>
      </c>
      <c r="AF522" s="20" t="s">
        <v>26</v>
      </c>
      <c r="AG522" s="28" t="s">
        <v>26</v>
      </c>
      <c r="AH522" s="20">
        <v>5</v>
      </c>
      <c r="AI522" s="20" t="s">
        <v>26</v>
      </c>
      <c r="AJ522" s="20">
        <v>4</v>
      </c>
      <c r="AK522" s="28">
        <v>5</v>
      </c>
      <c r="AL522" s="20">
        <v>99</v>
      </c>
      <c r="AM522" s="20" t="s">
        <v>26</v>
      </c>
      <c r="AN522" s="20">
        <v>81</v>
      </c>
      <c r="AO522" s="28">
        <v>112</v>
      </c>
      <c r="AP522" s="29"/>
      <c r="AQ522" s="29"/>
      <c r="AR522" s="29"/>
      <c r="AS522" s="28"/>
    </row>
    <row r="523" spans="1:45">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845</v>
      </c>
      <c r="L523" s="32" t="s">
        <v>743</v>
      </c>
      <c r="M523" s="28" t="s">
        <v>426</v>
      </c>
      <c r="N523" s="20">
        <v>2</v>
      </c>
      <c r="O523" s="20">
        <v>1.00198981362503</v>
      </c>
      <c r="P523" s="28"/>
      <c r="Q523" s="20" t="s">
        <v>26</v>
      </c>
      <c r="R523" s="20" t="s">
        <v>26</v>
      </c>
      <c r="S523" s="28"/>
      <c r="T523" s="20">
        <v>3</v>
      </c>
      <c r="U523" s="20">
        <v>1.23803429791595</v>
      </c>
      <c r="V523" s="28"/>
      <c r="W523" s="20">
        <v>4</v>
      </c>
      <c r="X523" s="20">
        <v>0.98486986314916203</v>
      </c>
      <c r="Y523" s="29"/>
      <c r="Z523" s="20" t="s">
        <v>26</v>
      </c>
      <c r="AA523" s="20" t="s">
        <v>26</v>
      </c>
      <c r="AB523" s="20" t="s">
        <v>26</v>
      </c>
      <c r="AC523" s="20" t="s">
        <v>26</v>
      </c>
      <c r="AD523" s="20" t="s">
        <v>26</v>
      </c>
      <c r="AE523" s="20" t="s">
        <v>26</v>
      </c>
      <c r="AF523" s="20" t="s">
        <v>26</v>
      </c>
      <c r="AG523" s="28" t="s">
        <v>26</v>
      </c>
      <c r="AH523" s="20">
        <v>5</v>
      </c>
      <c r="AI523" s="20" t="s">
        <v>26</v>
      </c>
      <c r="AJ523" s="20">
        <v>4</v>
      </c>
      <c r="AK523" s="28">
        <v>5</v>
      </c>
      <c r="AL523" s="20">
        <v>99</v>
      </c>
      <c r="AM523" s="20" t="s">
        <v>26</v>
      </c>
      <c r="AN523" s="20">
        <v>81</v>
      </c>
      <c r="AO523" s="28">
        <v>112</v>
      </c>
      <c r="AP523" s="29"/>
      <c r="AQ523" s="29"/>
      <c r="AR523" s="29"/>
      <c r="AS523" s="28"/>
    </row>
    <row r="524" spans="1:45"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845</v>
      </c>
      <c r="L524" s="32" t="s">
        <v>743</v>
      </c>
      <c r="M524" s="28" t="s">
        <v>427</v>
      </c>
      <c r="N524" s="20">
        <v>62</v>
      </c>
      <c r="O524" s="20">
        <v>40.680786433176301</v>
      </c>
      <c r="P524" s="28"/>
      <c r="Q524" s="20" t="s">
        <v>26</v>
      </c>
      <c r="R524" s="20" t="s">
        <v>26</v>
      </c>
      <c r="S524" s="28"/>
      <c r="T524" s="20">
        <v>34</v>
      </c>
      <c r="U524" s="20">
        <v>35.490316540257197</v>
      </c>
      <c r="V524" s="28"/>
      <c r="W524" s="20">
        <v>46</v>
      </c>
      <c r="X524" s="20">
        <v>30.530965757623999</v>
      </c>
      <c r="Y524" s="33"/>
      <c r="Z524" s="20" t="s">
        <v>26</v>
      </c>
      <c r="AA524" s="20" t="s">
        <v>26</v>
      </c>
      <c r="AB524" s="20" t="s">
        <v>26</v>
      </c>
      <c r="AC524" s="20" t="s">
        <v>26</v>
      </c>
      <c r="AD524" s="20" t="s">
        <v>26</v>
      </c>
      <c r="AE524" s="20" t="s">
        <v>26</v>
      </c>
      <c r="AF524" s="20" t="s">
        <v>26</v>
      </c>
      <c r="AG524" s="28" t="s">
        <v>26</v>
      </c>
      <c r="AH524" s="20">
        <v>5</v>
      </c>
      <c r="AI524" s="20" t="s">
        <v>26</v>
      </c>
      <c r="AJ524" s="20">
        <v>4</v>
      </c>
      <c r="AK524" s="28">
        <v>5</v>
      </c>
      <c r="AL524" s="20">
        <v>99</v>
      </c>
      <c r="AM524" s="20" t="s">
        <v>26</v>
      </c>
      <c r="AN524" s="20">
        <v>81</v>
      </c>
      <c r="AO524" s="28">
        <v>112</v>
      </c>
      <c r="AP524" s="29"/>
      <c r="AQ524" s="29"/>
      <c r="AR524" s="29"/>
      <c r="AS524" s="28"/>
    </row>
    <row r="525" spans="1:45">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845</v>
      </c>
      <c r="L525" s="32" t="s">
        <v>743</v>
      </c>
      <c r="M525" s="28" t="s">
        <v>425</v>
      </c>
      <c r="N525" s="20">
        <v>12</v>
      </c>
      <c r="O525" s="20">
        <v>41.067678213457597</v>
      </c>
      <c r="P525" s="28"/>
      <c r="Q525" s="20" t="s">
        <v>26</v>
      </c>
      <c r="R525" s="20" t="s">
        <v>26</v>
      </c>
      <c r="S525" s="28"/>
      <c r="T525" s="20">
        <v>13</v>
      </c>
      <c r="U525" s="20">
        <v>8.4855081412499302</v>
      </c>
      <c r="V525" s="28"/>
      <c r="W525" s="20">
        <v>11</v>
      </c>
      <c r="X525" s="20">
        <v>3.74250547996682</v>
      </c>
      <c r="Y525" s="29"/>
      <c r="Z525" s="20" t="s">
        <v>26</v>
      </c>
      <c r="AA525" s="20" t="s">
        <v>26</v>
      </c>
      <c r="AB525" s="20" t="s">
        <v>26</v>
      </c>
      <c r="AC525" s="20" t="s">
        <v>26</v>
      </c>
      <c r="AD525" s="20" t="s">
        <v>26</v>
      </c>
      <c r="AE525" s="20" t="s">
        <v>26</v>
      </c>
      <c r="AF525" s="20" t="s">
        <v>26</v>
      </c>
      <c r="AG525" s="28" t="s">
        <v>26</v>
      </c>
      <c r="AH525" s="20">
        <v>5</v>
      </c>
      <c r="AI525" s="20" t="s">
        <v>26</v>
      </c>
      <c r="AJ525" s="20">
        <v>5</v>
      </c>
      <c r="AK525" s="28">
        <v>5</v>
      </c>
      <c r="AL525" s="20">
        <v>114</v>
      </c>
      <c r="AM525" s="20" t="s">
        <v>26</v>
      </c>
      <c r="AN525" s="20">
        <v>131</v>
      </c>
      <c r="AO525" s="28">
        <v>112</v>
      </c>
      <c r="AP525" s="29"/>
      <c r="AQ525" s="29"/>
      <c r="AR525" s="29"/>
      <c r="AS525" s="28"/>
    </row>
    <row r="526" spans="1:45">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845</v>
      </c>
      <c r="L526" s="32" t="s">
        <v>743</v>
      </c>
      <c r="M526" s="28" t="s">
        <v>426</v>
      </c>
      <c r="N526" s="20">
        <v>3</v>
      </c>
      <c r="O526" s="20">
        <v>4.9124017001743496</v>
      </c>
      <c r="P526" s="28"/>
      <c r="Q526" s="20" t="s">
        <v>26</v>
      </c>
      <c r="R526" s="20" t="s">
        <v>26</v>
      </c>
      <c r="S526" s="28"/>
      <c r="T526" s="20">
        <v>4</v>
      </c>
      <c r="U526" s="20">
        <v>1.3499672042897599</v>
      </c>
      <c r="V526" s="28"/>
      <c r="W526" s="20">
        <v>4</v>
      </c>
      <c r="X526" s="20">
        <v>0.98486986314916203</v>
      </c>
      <c r="Y526" s="29"/>
      <c r="Z526" s="20" t="s">
        <v>26</v>
      </c>
      <c r="AA526" s="20" t="s">
        <v>26</v>
      </c>
      <c r="AB526" s="20" t="s">
        <v>26</v>
      </c>
      <c r="AC526" s="20" t="s">
        <v>26</v>
      </c>
      <c r="AD526" s="20" t="s">
        <v>26</v>
      </c>
      <c r="AE526" s="20" t="s">
        <v>26</v>
      </c>
      <c r="AF526" s="20" t="s">
        <v>26</v>
      </c>
      <c r="AG526" s="28" t="s">
        <v>26</v>
      </c>
      <c r="AH526" s="20">
        <v>5</v>
      </c>
      <c r="AI526" s="20" t="s">
        <v>26</v>
      </c>
      <c r="AJ526" s="20">
        <v>5</v>
      </c>
      <c r="AK526" s="28">
        <v>5</v>
      </c>
      <c r="AL526" s="20">
        <v>114</v>
      </c>
      <c r="AM526" s="20" t="s">
        <v>26</v>
      </c>
      <c r="AN526" s="20">
        <v>131</v>
      </c>
      <c r="AO526" s="28">
        <v>112</v>
      </c>
      <c r="AP526" s="29"/>
      <c r="AQ526" s="29"/>
      <c r="AR526" s="29"/>
      <c r="AS526" s="28"/>
    </row>
    <row r="527" spans="1:45"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845</v>
      </c>
      <c r="L527" s="32" t="s">
        <v>743</v>
      </c>
      <c r="M527" s="28" t="s">
        <v>427</v>
      </c>
      <c r="N527" s="20">
        <v>21</v>
      </c>
      <c r="O527" s="20">
        <v>21.811063548774101</v>
      </c>
      <c r="P527" s="28"/>
      <c r="Q527" s="20" t="s">
        <v>26</v>
      </c>
      <c r="R527" s="20" t="s">
        <v>26</v>
      </c>
      <c r="S527" s="28"/>
      <c r="T527" s="20">
        <v>35</v>
      </c>
      <c r="U527" s="20">
        <v>20.8280654376135</v>
      </c>
      <c r="V527" s="28"/>
      <c r="W527" s="20">
        <v>46</v>
      </c>
      <c r="X527" s="20">
        <v>30.530965757623999</v>
      </c>
      <c r="Y527" s="33"/>
      <c r="Z527" s="20" t="s">
        <v>26</v>
      </c>
      <c r="AA527" s="20" t="s">
        <v>26</v>
      </c>
      <c r="AB527" s="20" t="s">
        <v>26</v>
      </c>
      <c r="AC527" s="20" t="s">
        <v>26</v>
      </c>
      <c r="AD527" s="20" t="s">
        <v>26</v>
      </c>
      <c r="AE527" s="20" t="s">
        <v>26</v>
      </c>
      <c r="AF527" s="20" t="s">
        <v>26</v>
      </c>
      <c r="AG527" s="28" t="s">
        <v>26</v>
      </c>
      <c r="AH527" s="20">
        <v>5</v>
      </c>
      <c r="AI527" s="20" t="s">
        <v>26</v>
      </c>
      <c r="AJ527" s="20">
        <v>5</v>
      </c>
      <c r="AK527" s="28">
        <v>5</v>
      </c>
      <c r="AL527" s="20">
        <v>114</v>
      </c>
      <c r="AM527" s="20" t="s">
        <v>26</v>
      </c>
      <c r="AN527" s="20">
        <v>131</v>
      </c>
      <c r="AO527" s="28">
        <v>112</v>
      </c>
      <c r="AP527" s="29"/>
      <c r="AQ527" s="29"/>
      <c r="AR527" s="29"/>
      <c r="AS527" s="28"/>
    </row>
    <row r="528" spans="1:45">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845</v>
      </c>
      <c r="L528" s="32" t="s">
        <v>743</v>
      </c>
      <c r="M528" s="28" t="s">
        <v>425</v>
      </c>
      <c r="N528" s="20">
        <v>25</v>
      </c>
      <c r="O528" s="20">
        <v>17.149368645518599</v>
      </c>
      <c r="P528" s="28"/>
      <c r="Q528" s="20">
        <v>11</v>
      </c>
      <c r="R528" s="20">
        <v>3.5013479731145498</v>
      </c>
      <c r="S528" s="28"/>
      <c r="T528" s="20" t="s">
        <v>26</v>
      </c>
      <c r="U528" s="20" t="s">
        <v>26</v>
      </c>
      <c r="V528" s="28"/>
      <c r="W528" s="20">
        <v>11</v>
      </c>
      <c r="X528" s="20">
        <v>3.74250547996682</v>
      </c>
      <c r="Y528" s="20"/>
      <c r="Z528" s="20" t="s">
        <v>26</v>
      </c>
      <c r="AA528" s="20" t="s">
        <v>26</v>
      </c>
      <c r="AB528" s="20" t="s">
        <v>26</v>
      </c>
      <c r="AC528" s="20" t="s">
        <v>26</v>
      </c>
      <c r="AD528" s="20" t="s">
        <v>26</v>
      </c>
      <c r="AE528" s="20" t="s">
        <v>26</v>
      </c>
      <c r="AF528" s="20" t="s">
        <v>26</v>
      </c>
      <c r="AG528" s="28" t="s">
        <v>26</v>
      </c>
      <c r="AH528" s="20">
        <v>4</v>
      </c>
      <c r="AI528" s="20">
        <v>3</v>
      </c>
      <c r="AJ528" s="20" t="s">
        <v>26</v>
      </c>
      <c r="AK528" s="28">
        <v>5</v>
      </c>
      <c r="AL528" s="20">
        <v>28</v>
      </c>
      <c r="AM528" s="20">
        <v>82</v>
      </c>
      <c r="AN528" s="20" t="s">
        <v>26</v>
      </c>
      <c r="AO528" s="28">
        <v>112</v>
      </c>
      <c r="AP528" s="29"/>
      <c r="AQ528" s="29"/>
      <c r="AR528" s="29"/>
      <c r="AS528" s="28"/>
    </row>
    <row r="529" spans="1:45">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845</v>
      </c>
      <c r="L529" s="32" t="s">
        <v>743</v>
      </c>
      <c r="M529" s="28" t="s">
        <v>426</v>
      </c>
      <c r="N529" s="20">
        <v>5</v>
      </c>
      <c r="O529" s="20">
        <v>3.7281236185909998</v>
      </c>
      <c r="P529" s="28"/>
      <c r="Q529" s="20">
        <v>4</v>
      </c>
      <c r="R529" s="20">
        <v>1.02980822738663</v>
      </c>
      <c r="S529" s="28"/>
      <c r="T529" s="20" t="s">
        <v>26</v>
      </c>
      <c r="U529" s="20" t="s">
        <v>26</v>
      </c>
      <c r="V529" s="28"/>
      <c r="W529" s="20">
        <v>4</v>
      </c>
      <c r="X529" s="20">
        <v>0.98486986314916203</v>
      </c>
      <c r="Y529" s="29"/>
      <c r="Z529" s="20" t="s">
        <v>26</v>
      </c>
      <c r="AA529" s="20" t="s">
        <v>26</v>
      </c>
      <c r="AB529" s="20" t="s">
        <v>26</v>
      </c>
      <c r="AC529" s="20" t="s">
        <v>26</v>
      </c>
      <c r="AD529" s="20" t="s">
        <v>26</v>
      </c>
      <c r="AE529" s="20" t="s">
        <v>26</v>
      </c>
      <c r="AF529" s="20" t="s">
        <v>26</v>
      </c>
      <c r="AG529" s="28" t="s">
        <v>26</v>
      </c>
      <c r="AH529" s="20">
        <v>4</v>
      </c>
      <c r="AI529" s="20">
        <v>3</v>
      </c>
      <c r="AJ529" s="20" t="s">
        <v>26</v>
      </c>
      <c r="AK529" s="28">
        <v>5</v>
      </c>
      <c r="AL529" s="20">
        <v>28</v>
      </c>
      <c r="AM529" s="20">
        <v>82</v>
      </c>
      <c r="AN529" s="20" t="s">
        <v>26</v>
      </c>
      <c r="AO529" s="28">
        <v>112</v>
      </c>
      <c r="AP529" s="29"/>
      <c r="AQ529" s="29"/>
      <c r="AR529" s="29"/>
      <c r="AS529" s="28"/>
    </row>
    <row r="530" spans="1:45"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845</v>
      </c>
      <c r="L530" s="32" t="s">
        <v>743</v>
      </c>
      <c r="M530" s="28" t="s">
        <v>427</v>
      </c>
      <c r="N530" s="20">
        <v>218</v>
      </c>
      <c r="O530" s="20">
        <v>92.208924166483996</v>
      </c>
      <c r="P530" s="28"/>
      <c r="Q530" s="20">
        <v>36</v>
      </c>
      <c r="R530" s="20">
        <v>23.6855892298925</v>
      </c>
      <c r="S530" s="28"/>
      <c r="T530" s="20" t="s">
        <v>26</v>
      </c>
      <c r="U530" s="20" t="s">
        <v>26</v>
      </c>
      <c r="V530" s="28"/>
      <c r="W530" s="20">
        <v>46</v>
      </c>
      <c r="X530" s="20">
        <v>30.530965757623999</v>
      </c>
      <c r="Y530" s="33"/>
      <c r="Z530" s="20" t="s">
        <v>26</v>
      </c>
      <c r="AA530" s="29" t="s">
        <v>26</v>
      </c>
      <c r="AB530" s="20" t="s">
        <v>26</v>
      </c>
      <c r="AC530" s="20" t="s">
        <v>26</v>
      </c>
      <c r="AD530" s="20" t="s">
        <v>26</v>
      </c>
      <c r="AE530" s="20" t="s">
        <v>26</v>
      </c>
      <c r="AF530" s="20" t="s">
        <v>26</v>
      </c>
      <c r="AG530" s="28" t="s">
        <v>26</v>
      </c>
      <c r="AH530" s="29">
        <v>4</v>
      </c>
      <c r="AI530" s="20">
        <v>3</v>
      </c>
      <c r="AJ530" s="20" t="s">
        <v>26</v>
      </c>
      <c r="AK530" s="28">
        <v>5</v>
      </c>
      <c r="AL530" s="20">
        <v>28</v>
      </c>
      <c r="AM530" s="20">
        <v>82</v>
      </c>
      <c r="AN530" s="20" t="s">
        <v>26</v>
      </c>
      <c r="AO530" s="28">
        <v>112</v>
      </c>
      <c r="AP530" s="29"/>
      <c r="AQ530" s="29"/>
      <c r="AR530" s="29"/>
      <c r="AS530" s="28"/>
    </row>
    <row r="531" spans="1:45">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845</v>
      </c>
      <c r="L531" s="32" t="s">
        <v>743</v>
      </c>
      <c r="M531" s="28" t="s">
        <v>425</v>
      </c>
      <c r="N531" s="20">
        <v>13</v>
      </c>
      <c r="O531" s="20">
        <v>6.8200005881324097</v>
      </c>
      <c r="P531" s="28"/>
      <c r="Q531" s="20">
        <v>12</v>
      </c>
      <c r="R531" s="20">
        <v>3.9527755826507902</v>
      </c>
      <c r="S531" s="28"/>
      <c r="T531" s="20" t="s">
        <v>26</v>
      </c>
      <c r="U531" s="20" t="s">
        <v>26</v>
      </c>
      <c r="V531" s="28"/>
      <c r="W531" s="20">
        <v>11</v>
      </c>
      <c r="X531" s="20">
        <v>4.62136917427227</v>
      </c>
      <c r="Y531" s="33"/>
      <c r="Z531" s="20" t="s">
        <v>26</v>
      </c>
      <c r="AA531" s="20" t="s">
        <v>26</v>
      </c>
      <c r="AB531" s="20" t="s">
        <v>26</v>
      </c>
      <c r="AC531" s="20" t="s">
        <v>26</v>
      </c>
      <c r="AD531" s="20" t="s">
        <v>26</v>
      </c>
      <c r="AE531" s="20" t="s">
        <v>26</v>
      </c>
      <c r="AF531" s="20" t="s">
        <v>26</v>
      </c>
      <c r="AG531" s="28" t="s">
        <v>26</v>
      </c>
      <c r="AH531" s="20">
        <v>5</v>
      </c>
      <c r="AI531" s="20">
        <v>5</v>
      </c>
      <c r="AJ531" s="20" t="s">
        <v>26</v>
      </c>
      <c r="AK531" s="28">
        <v>5</v>
      </c>
      <c r="AL531" s="20">
        <v>187</v>
      </c>
      <c r="AM531" s="20">
        <v>158</v>
      </c>
      <c r="AN531" s="20" t="s">
        <v>26</v>
      </c>
      <c r="AO531" s="28">
        <v>72</v>
      </c>
      <c r="AP531" s="29"/>
      <c r="AQ531" s="29"/>
      <c r="AR531" s="29"/>
      <c r="AS531" s="28"/>
    </row>
    <row r="532" spans="1:45">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845</v>
      </c>
      <c r="L532" s="32" t="s">
        <v>743</v>
      </c>
      <c r="M532" s="28" t="s">
        <v>426</v>
      </c>
      <c r="N532" s="20">
        <v>3</v>
      </c>
      <c r="O532" s="20">
        <v>1.1059460413187701</v>
      </c>
      <c r="P532" s="28"/>
      <c r="Q532" s="20">
        <v>3</v>
      </c>
      <c r="R532" s="20">
        <v>0.94113704348828198</v>
      </c>
      <c r="S532" s="28"/>
      <c r="T532" s="20" t="s">
        <v>26</v>
      </c>
      <c r="U532" s="20" t="s">
        <v>26</v>
      </c>
      <c r="V532" s="28"/>
      <c r="W532" s="20">
        <v>3</v>
      </c>
      <c r="X532" s="20">
        <v>1.05031117597097</v>
      </c>
      <c r="Y532" s="33"/>
      <c r="Z532" s="20" t="s">
        <v>26</v>
      </c>
      <c r="AA532" s="29" t="s">
        <v>26</v>
      </c>
      <c r="AB532" s="20" t="s">
        <v>26</v>
      </c>
      <c r="AC532" s="20" t="s">
        <v>26</v>
      </c>
      <c r="AD532" s="20" t="s">
        <v>26</v>
      </c>
      <c r="AE532" s="20" t="s">
        <v>26</v>
      </c>
      <c r="AF532" s="20" t="s">
        <v>26</v>
      </c>
      <c r="AG532" s="28" t="s">
        <v>26</v>
      </c>
      <c r="AH532" s="29">
        <v>5</v>
      </c>
      <c r="AI532" s="20">
        <v>5</v>
      </c>
      <c r="AJ532" s="20" t="s">
        <v>26</v>
      </c>
      <c r="AK532" s="28">
        <v>5</v>
      </c>
      <c r="AL532" s="20">
        <v>187</v>
      </c>
      <c r="AM532" s="20">
        <v>158</v>
      </c>
      <c r="AN532" s="20" t="s">
        <v>26</v>
      </c>
      <c r="AO532" s="28">
        <v>72</v>
      </c>
      <c r="AP532" s="29"/>
      <c r="AQ532" s="29"/>
      <c r="AR532" s="29"/>
      <c r="AS532" s="28"/>
    </row>
    <row r="533" spans="1:45">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845</v>
      </c>
      <c r="L533" s="32" t="s">
        <v>743</v>
      </c>
      <c r="M533" s="28" t="s">
        <v>427</v>
      </c>
      <c r="N533" s="20">
        <v>31</v>
      </c>
      <c r="O533" s="20">
        <v>15.8518932589024</v>
      </c>
      <c r="P533" s="28"/>
      <c r="Q533" s="20">
        <v>35</v>
      </c>
      <c r="R533" s="20">
        <v>15.058192695812499</v>
      </c>
      <c r="S533" s="28"/>
      <c r="T533" s="20" t="s">
        <v>26</v>
      </c>
      <c r="U533" s="20" t="s">
        <v>26</v>
      </c>
      <c r="V533" s="28"/>
      <c r="W533" s="20">
        <v>62</v>
      </c>
      <c r="X533" s="20">
        <v>38.0212645701491</v>
      </c>
      <c r="Y533" s="33"/>
      <c r="Z533" s="20" t="s">
        <v>26</v>
      </c>
      <c r="AA533" s="20" t="s">
        <v>26</v>
      </c>
      <c r="AB533" s="20" t="s">
        <v>26</v>
      </c>
      <c r="AC533" s="20" t="s">
        <v>26</v>
      </c>
      <c r="AD533" s="20" t="s">
        <v>26</v>
      </c>
      <c r="AE533" s="20" t="s">
        <v>26</v>
      </c>
      <c r="AF533" s="20" t="s">
        <v>26</v>
      </c>
      <c r="AG533" s="28" t="s">
        <v>26</v>
      </c>
      <c r="AH533" s="29">
        <v>5</v>
      </c>
      <c r="AI533" s="20">
        <v>5</v>
      </c>
      <c r="AJ533" s="20" t="s">
        <v>26</v>
      </c>
      <c r="AK533" s="28">
        <v>5</v>
      </c>
      <c r="AL533" s="20">
        <v>187</v>
      </c>
      <c r="AM533" s="20">
        <v>158</v>
      </c>
      <c r="AN533" s="20" t="s">
        <v>26</v>
      </c>
      <c r="AO533" s="28">
        <v>72</v>
      </c>
      <c r="AP533" s="29"/>
      <c r="AQ533" s="29"/>
      <c r="AR533" s="29"/>
      <c r="AS533" s="28"/>
    </row>
    <row r="534" spans="1:45">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845</v>
      </c>
      <c r="L534" s="32" t="s">
        <v>743</v>
      </c>
      <c r="M534" s="28" t="s">
        <v>187</v>
      </c>
      <c r="N534" s="20">
        <v>21.4</v>
      </c>
      <c r="O534" s="20">
        <v>1.9</v>
      </c>
      <c r="P534" s="28"/>
      <c r="Q534" s="20">
        <v>15.7</v>
      </c>
      <c r="R534" s="20">
        <v>0.52</v>
      </c>
      <c r="S534" s="28"/>
      <c r="T534" s="20">
        <v>16</v>
      </c>
      <c r="U534" s="20">
        <v>0.5</v>
      </c>
      <c r="V534" s="28"/>
      <c r="W534" s="20">
        <v>12.9</v>
      </c>
      <c r="X534" s="20">
        <v>0.91</v>
      </c>
      <c r="Y534" s="33"/>
      <c r="Z534" s="20">
        <v>6</v>
      </c>
      <c r="AA534" s="20">
        <v>6</v>
      </c>
      <c r="AB534" s="20" t="s">
        <v>436</v>
      </c>
      <c r="AC534" s="29" t="s">
        <v>436</v>
      </c>
      <c r="AD534" s="20" t="s">
        <v>436</v>
      </c>
      <c r="AE534" s="29" t="s">
        <v>436</v>
      </c>
      <c r="AF534" s="20">
        <v>10</v>
      </c>
      <c r="AG534" s="28">
        <v>10</v>
      </c>
      <c r="AH534" s="20">
        <v>6</v>
      </c>
      <c r="AI534" s="20">
        <v>22</v>
      </c>
      <c r="AJ534" s="20">
        <v>15</v>
      </c>
      <c r="AK534" s="28">
        <v>10</v>
      </c>
      <c r="AL534" s="20">
        <v>180</v>
      </c>
      <c r="AM534" s="29">
        <f>10*AI534</f>
        <v>220</v>
      </c>
      <c r="AN534" s="29">
        <f t="shared" ref="AN534:AN539" si="29">10*AJ534</f>
        <v>150</v>
      </c>
      <c r="AO534" s="28">
        <v>300</v>
      </c>
      <c r="AP534" s="29">
        <v>1</v>
      </c>
      <c r="AQ534" s="29"/>
      <c r="AR534" s="29">
        <v>1</v>
      </c>
      <c r="AS534" s="28"/>
    </row>
    <row r="535" spans="1:45">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845</v>
      </c>
      <c r="L535" s="32" t="s">
        <v>743</v>
      </c>
      <c r="M535" s="28" t="s">
        <v>187</v>
      </c>
      <c r="N535" s="20">
        <v>21.4</v>
      </c>
      <c r="O535" s="20">
        <v>1.9</v>
      </c>
      <c r="P535" s="28"/>
      <c r="Q535" s="20">
        <v>15.2</v>
      </c>
      <c r="R535" s="20">
        <v>1.31</v>
      </c>
      <c r="S535" s="28"/>
      <c r="T535" s="20">
        <v>16.2</v>
      </c>
      <c r="U535" s="20">
        <v>0.42</v>
      </c>
      <c r="V535" s="28"/>
      <c r="W535" s="20">
        <v>12.4</v>
      </c>
      <c r="X535" s="20">
        <v>0.76</v>
      </c>
      <c r="Y535" s="33"/>
      <c r="Z535" s="20">
        <v>6</v>
      </c>
      <c r="AA535" s="20">
        <v>6</v>
      </c>
      <c r="AB535" s="20" t="s">
        <v>436</v>
      </c>
      <c r="AC535" s="29" t="s">
        <v>436</v>
      </c>
      <c r="AD535" s="20">
        <v>6</v>
      </c>
      <c r="AE535" s="29" t="s">
        <v>436</v>
      </c>
      <c r="AF535" s="20">
        <v>9</v>
      </c>
      <c r="AG535" s="28">
        <v>9</v>
      </c>
      <c r="AH535" s="29">
        <v>6</v>
      </c>
      <c r="AI535" s="20">
        <v>12</v>
      </c>
      <c r="AJ535" s="20">
        <v>6</v>
      </c>
      <c r="AK535" s="28">
        <v>9</v>
      </c>
      <c r="AL535" s="29">
        <v>180</v>
      </c>
      <c r="AM535" s="29">
        <f t="shared" ref="AM535:AM540" si="30">10*AI535</f>
        <v>120</v>
      </c>
      <c r="AN535" s="29">
        <f t="shared" si="29"/>
        <v>60</v>
      </c>
      <c r="AO535" s="28">
        <v>270</v>
      </c>
      <c r="AP535" s="29">
        <v>1</v>
      </c>
      <c r="AQ535" s="29"/>
      <c r="AR535" s="29">
        <v>1</v>
      </c>
      <c r="AS535" s="28"/>
    </row>
    <row r="536" spans="1:45">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845</v>
      </c>
      <c r="L536" s="32" t="s">
        <v>743</v>
      </c>
      <c r="M536" s="28" t="s">
        <v>187</v>
      </c>
      <c r="N536" s="20">
        <v>18.899999999999999</v>
      </c>
      <c r="O536" s="20">
        <v>1.98</v>
      </c>
      <c r="P536" s="28"/>
      <c r="Q536" s="20">
        <v>16.600000000000001</v>
      </c>
      <c r="R536" s="20">
        <v>0.37</v>
      </c>
      <c r="S536" s="28"/>
      <c r="T536" s="20">
        <v>15.8</v>
      </c>
      <c r="U536" s="20">
        <v>0.49</v>
      </c>
      <c r="V536" s="28"/>
      <c r="W536" s="20">
        <v>12.4</v>
      </c>
      <c r="X536" s="20">
        <v>0.76</v>
      </c>
      <c r="Y536" s="33"/>
      <c r="Z536" s="20">
        <v>8</v>
      </c>
      <c r="AA536" s="29">
        <v>8</v>
      </c>
      <c r="AB536" s="29">
        <v>5</v>
      </c>
      <c r="AC536" s="29">
        <v>5</v>
      </c>
      <c r="AD536" s="20">
        <v>6</v>
      </c>
      <c r="AE536" s="20">
        <v>6</v>
      </c>
      <c r="AF536" s="20">
        <v>9</v>
      </c>
      <c r="AG536" s="28">
        <v>9</v>
      </c>
      <c r="AH536" s="29">
        <v>8</v>
      </c>
      <c r="AI536" s="20">
        <v>5</v>
      </c>
      <c r="AJ536" s="20">
        <v>6</v>
      </c>
      <c r="AK536" s="28">
        <v>9</v>
      </c>
      <c r="AL536" s="29">
        <v>240</v>
      </c>
      <c r="AM536" s="29">
        <f t="shared" si="30"/>
        <v>50</v>
      </c>
      <c r="AN536" s="29">
        <f t="shared" si="29"/>
        <v>60</v>
      </c>
      <c r="AO536" s="28">
        <v>270</v>
      </c>
      <c r="AP536" s="29"/>
      <c r="AQ536" s="29"/>
      <c r="AR536" s="29"/>
      <c r="AS536" s="28"/>
    </row>
    <row r="537" spans="1:45">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845</v>
      </c>
      <c r="L537" s="32" t="s">
        <v>743</v>
      </c>
      <c r="M537" s="28" t="s">
        <v>187</v>
      </c>
      <c r="N537" s="20">
        <v>19.899999999999999</v>
      </c>
      <c r="O537" s="20">
        <v>0.72</v>
      </c>
      <c r="P537" s="28"/>
      <c r="Q537" s="20" t="s">
        <v>26</v>
      </c>
      <c r="R537" s="20" t="s">
        <v>26</v>
      </c>
      <c r="S537" s="28"/>
      <c r="T537" s="20">
        <v>16.3</v>
      </c>
      <c r="U537" s="20">
        <v>0.6</v>
      </c>
      <c r="V537" s="28"/>
      <c r="W537" s="20">
        <v>12.9</v>
      </c>
      <c r="X537" s="20">
        <v>0.91</v>
      </c>
      <c r="Y537" s="33"/>
      <c r="Z537" s="20"/>
      <c r="AA537" s="20"/>
      <c r="AB537" s="29" t="s">
        <v>26</v>
      </c>
      <c r="AC537" s="29" t="s">
        <v>26</v>
      </c>
      <c r="AD537" s="20" t="s">
        <v>436</v>
      </c>
      <c r="AE537" s="20" t="s">
        <v>436</v>
      </c>
      <c r="AF537" s="20">
        <v>10</v>
      </c>
      <c r="AG537" s="28">
        <v>10</v>
      </c>
      <c r="AH537" s="20">
        <v>11</v>
      </c>
      <c r="AI537" s="20" t="s">
        <v>26</v>
      </c>
      <c r="AJ537" s="20">
        <v>27</v>
      </c>
      <c r="AK537" s="28">
        <v>10</v>
      </c>
      <c r="AL537" s="29">
        <v>110</v>
      </c>
      <c r="AM537" s="29" t="s">
        <v>691</v>
      </c>
      <c r="AN537" s="29">
        <f t="shared" si="29"/>
        <v>270</v>
      </c>
      <c r="AO537" s="28">
        <v>300</v>
      </c>
      <c r="AP537" s="29"/>
      <c r="AQ537" s="29"/>
      <c r="AR537" s="29"/>
      <c r="AS537" s="28"/>
    </row>
    <row r="538" spans="1:45">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845</v>
      </c>
      <c r="L538" s="32" t="s">
        <v>743</v>
      </c>
      <c r="M538" s="28" t="s">
        <v>187</v>
      </c>
      <c r="N538" s="20">
        <v>21.4</v>
      </c>
      <c r="O538" s="20">
        <v>1.9</v>
      </c>
      <c r="P538" s="28"/>
      <c r="Q538" s="20">
        <v>17.3</v>
      </c>
      <c r="R538" s="20">
        <v>0.43</v>
      </c>
      <c r="S538" s="28"/>
      <c r="T538" s="20">
        <v>18.100000000000001</v>
      </c>
      <c r="U538" s="20">
        <v>0.39</v>
      </c>
      <c r="V538" s="28"/>
      <c r="W538" s="20">
        <v>16.100000000000001</v>
      </c>
      <c r="X538" s="20">
        <v>0.96</v>
      </c>
      <c r="Y538" s="33"/>
      <c r="Z538" s="20">
        <v>6</v>
      </c>
      <c r="AA538" s="20">
        <v>6</v>
      </c>
      <c r="AB538" s="29">
        <v>8</v>
      </c>
      <c r="AC538" s="29">
        <v>8</v>
      </c>
      <c r="AD538" s="20">
        <v>10</v>
      </c>
      <c r="AE538" s="20">
        <v>10</v>
      </c>
      <c r="AF538" s="20">
        <v>7</v>
      </c>
      <c r="AG538" s="28">
        <v>7</v>
      </c>
      <c r="AH538" s="20">
        <v>6</v>
      </c>
      <c r="AI538" s="20">
        <v>8</v>
      </c>
      <c r="AJ538" s="20">
        <v>10</v>
      </c>
      <c r="AK538" s="28">
        <v>7</v>
      </c>
      <c r="AL538" s="20">
        <v>180</v>
      </c>
      <c r="AM538" s="29">
        <f t="shared" si="30"/>
        <v>80</v>
      </c>
      <c r="AN538" s="29">
        <f t="shared" si="29"/>
        <v>100</v>
      </c>
      <c r="AO538" s="28">
        <v>210</v>
      </c>
      <c r="AP538" s="29"/>
      <c r="AQ538" s="29"/>
      <c r="AR538" s="29"/>
      <c r="AS538" s="28"/>
    </row>
    <row r="539" spans="1:45">
      <c r="A539" s="19" t="s">
        <v>432</v>
      </c>
      <c r="B539" s="20" t="s">
        <v>741</v>
      </c>
      <c r="C539" s="20" t="s">
        <v>434</v>
      </c>
      <c r="D539" s="20" t="s">
        <v>22</v>
      </c>
      <c r="E539" s="20" t="s">
        <v>435</v>
      </c>
      <c r="F539" s="20" t="s">
        <v>56</v>
      </c>
      <c r="G539" s="32" t="s">
        <v>596</v>
      </c>
      <c r="H539" s="32" t="s">
        <v>602</v>
      </c>
      <c r="I539" s="32" t="str">
        <f t="shared" si="28"/>
        <v>Drosophila_auraria_Drosophila_quadraria</v>
      </c>
      <c r="J539" s="32"/>
      <c r="K539" s="32" t="s">
        <v>845</v>
      </c>
      <c r="L539" s="32" t="s">
        <v>743</v>
      </c>
      <c r="M539" s="28" t="s">
        <v>187</v>
      </c>
      <c r="N539" s="20">
        <v>21.4</v>
      </c>
      <c r="O539" s="20">
        <v>1.9</v>
      </c>
      <c r="P539" s="28"/>
      <c r="Q539" s="20">
        <v>17.100000000000001</v>
      </c>
      <c r="R539" s="20">
        <v>0.41</v>
      </c>
      <c r="S539" s="28"/>
      <c r="T539" s="20">
        <v>17.600000000000001</v>
      </c>
      <c r="U539" s="20">
        <v>0.26</v>
      </c>
      <c r="V539" s="28"/>
      <c r="W539" s="20">
        <v>15.6</v>
      </c>
      <c r="X539" s="20">
        <v>0.68</v>
      </c>
      <c r="Y539" s="33"/>
      <c r="Z539" s="20">
        <v>6</v>
      </c>
      <c r="AA539" s="20">
        <v>6</v>
      </c>
      <c r="AB539" s="20">
        <v>9</v>
      </c>
      <c r="AC539" s="29">
        <v>9</v>
      </c>
      <c r="AD539" s="20">
        <v>6</v>
      </c>
      <c r="AE539" s="29">
        <v>6</v>
      </c>
      <c r="AF539" s="20">
        <v>5</v>
      </c>
      <c r="AG539" s="28">
        <v>5</v>
      </c>
      <c r="AH539" s="20">
        <v>6</v>
      </c>
      <c r="AI539" s="20">
        <v>9</v>
      </c>
      <c r="AJ539" s="20">
        <v>6</v>
      </c>
      <c r="AK539" s="28">
        <v>5</v>
      </c>
      <c r="AL539" s="20">
        <v>180</v>
      </c>
      <c r="AM539" s="29">
        <f t="shared" si="30"/>
        <v>90</v>
      </c>
      <c r="AN539" s="29">
        <f t="shared" si="29"/>
        <v>60</v>
      </c>
      <c r="AO539" s="28">
        <v>150</v>
      </c>
      <c r="AP539" s="29"/>
      <c r="AQ539" s="29"/>
      <c r="AR539" s="29"/>
      <c r="AS539" s="28"/>
    </row>
    <row r="540" spans="1:45">
      <c r="A540" s="19" t="s">
        <v>432</v>
      </c>
      <c r="B540" s="20" t="s">
        <v>742</v>
      </c>
      <c r="C540" s="20" t="s">
        <v>434</v>
      </c>
      <c r="D540" s="20" t="s">
        <v>22</v>
      </c>
      <c r="E540" s="20" t="s">
        <v>435</v>
      </c>
      <c r="F540" s="20" t="s">
        <v>56</v>
      </c>
      <c r="G540" s="32" t="s">
        <v>596</v>
      </c>
      <c r="H540" s="32" t="s">
        <v>599</v>
      </c>
      <c r="I540" s="32" t="str">
        <f t="shared" si="28"/>
        <v>Drosophila_auraria_Drosophila_subauraria</v>
      </c>
      <c r="J540" s="32"/>
      <c r="K540" s="32" t="s">
        <v>845</v>
      </c>
      <c r="L540" s="32" t="s">
        <v>743</v>
      </c>
      <c r="M540" s="28" t="s">
        <v>187</v>
      </c>
      <c r="N540" s="20">
        <v>21.4</v>
      </c>
      <c r="O540" s="20">
        <v>1.9</v>
      </c>
      <c r="P540" s="28"/>
      <c r="Q540" s="20">
        <v>14.3</v>
      </c>
      <c r="R540" s="20">
        <v>0.4</v>
      </c>
      <c r="S540" s="28"/>
      <c r="T540" s="20" t="s">
        <v>26</v>
      </c>
      <c r="U540" s="20" t="s">
        <v>26</v>
      </c>
      <c r="V540" s="28"/>
      <c r="W540" s="20">
        <v>11.1</v>
      </c>
      <c r="X540" s="20">
        <v>0.64</v>
      </c>
      <c r="Y540" s="33"/>
      <c r="Z540" s="20">
        <v>6</v>
      </c>
      <c r="AA540" s="20">
        <v>6</v>
      </c>
      <c r="AB540" s="20">
        <v>3</v>
      </c>
      <c r="AC540" s="29">
        <v>3</v>
      </c>
      <c r="AD540" s="20" t="s">
        <v>26</v>
      </c>
      <c r="AE540" s="20" t="s">
        <v>26</v>
      </c>
      <c r="AF540" s="20">
        <v>10</v>
      </c>
      <c r="AG540" s="28">
        <v>10</v>
      </c>
      <c r="AH540" s="20">
        <v>6</v>
      </c>
      <c r="AI540" s="20">
        <v>3</v>
      </c>
      <c r="AJ540" s="20" t="s">
        <v>26</v>
      </c>
      <c r="AK540" s="28">
        <v>10</v>
      </c>
      <c r="AL540" s="20">
        <v>180</v>
      </c>
      <c r="AM540" s="29">
        <f t="shared" si="30"/>
        <v>30</v>
      </c>
      <c r="AN540" s="29" t="s">
        <v>691</v>
      </c>
      <c r="AO540" s="28">
        <v>258</v>
      </c>
      <c r="AP540" s="29"/>
      <c r="AQ540" s="29"/>
      <c r="AR540" s="29"/>
      <c r="AS540" s="28"/>
    </row>
    <row r="541" spans="1:45">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845</v>
      </c>
      <c r="L541" s="32" t="s">
        <v>743</v>
      </c>
      <c r="M541" s="28" t="s">
        <v>187</v>
      </c>
      <c r="N541" s="20">
        <v>16.100000000000001</v>
      </c>
      <c r="O541" s="20">
        <v>0.96</v>
      </c>
      <c r="P541" s="28"/>
      <c r="Q541" s="20">
        <v>14.9</v>
      </c>
      <c r="R541" s="20">
        <v>0.37</v>
      </c>
      <c r="S541" s="28"/>
      <c r="T541" s="20">
        <v>16.5</v>
      </c>
      <c r="U541" s="20">
        <v>0.59</v>
      </c>
      <c r="V541" s="28"/>
      <c r="W541" s="20">
        <v>15.6</v>
      </c>
      <c r="X541" s="20">
        <v>0.68</v>
      </c>
      <c r="Y541" s="33"/>
      <c r="Z541" s="20">
        <v>7</v>
      </c>
      <c r="AA541" s="28">
        <v>7</v>
      </c>
      <c r="AB541" s="20">
        <v>9</v>
      </c>
      <c r="AC541" s="29">
        <v>9</v>
      </c>
      <c r="AD541" s="20">
        <v>6</v>
      </c>
      <c r="AE541" s="29">
        <v>6</v>
      </c>
      <c r="AF541" s="20">
        <v>5</v>
      </c>
      <c r="AG541" s="28">
        <v>5</v>
      </c>
      <c r="AH541" s="28">
        <v>210</v>
      </c>
      <c r="AI541" s="20">
        <v>9</v>
      </c>
      <c r="AJ541" s="20">
        <v>6</v>
      </c>
      <c r="AK541" s="28">
        <v>150</v>
      </c>
      <c r="AL541" s="29"/>
      <c r="AM541" s="29"/>
      <c r="AN541" s="29"/>
      <c r="AO541" s="28"/>
      <c r="AP541" s="29"/>
      <c r="AQ541" s="29"/>
      <c r="AR541" s="29"/>
      <c r="AS541" s="28"/>
    </row>
    <row r="542" spans="1:45">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845</v>
      </c>
      <c r="L542" s="32" t="s">
        <v>743</v>
      </c>
      <c r="M542" s="28" t="s">
        <v>187</v>
      </c>
      <c r="N542" s="20">
        <v>16.100000000000001</v>
      </c>
      <c r="O542" s="20">
        <v>0.96</v>
      </c>
      <c r="P542" s="28"/>
      <c r="Q542" s="20" t="s">
        <v>26</v>
      </c>
      <c r="R542" s="20" t="s">
        <v>26</v>
      </c>
      <c r="S542" s="28"/>
      <c r="T542" s="20">
        <v>14.3</v>
      </c>
      <c r="U542" s="20">
        <v>0.6</v>
      </c>
      <c r="V542" s="28"/>
      <c r="W542" s="20">
        <v>12.9</v>
      </c>
      <c r="X542" s="20">
        <v>0.91</v>
      </c>
      <c r="Y542" s="33"/>
      <c r="Z542" s="20">
        <v>7</v>
      </c>
      <c r="AA542" s="28">
        <v>7</v>
      </c>
      <c r="AB542" s="20" t="s">
        <v>26</v>
      </c>
      <c r="AC542" s="29" t="s">
        <v>26</v>
      </c>
      <c r="AD542" s="20">
        <v>6</v>
      </c>
      <c r="AE542" s="29">
        <v>6</v>
      </c>
      <c r="AF542" s="20">
        <v>10</v>
      </c>
      <c r="AG542" s="28">
        <v>10</v>
      </c>
      <c r="AH542" s="28">
        <v>210</v>
      </c>
      <c r="AI542" s="20" t="s">
        <v>26</v>
      </c>
      <c r="AJ542" s="20">
        <v>60</v>
      </c>
      <c r="AK542" s="28">
        <v>300</v>
      </c>
      <c r="AL542" s="29"/>
      <c r="AM542" s="29"/>
      <c r="AN542" s="29"/>
      <c r="AO542" s="28"/>
      <c r="AP542" s="29"/>
      <c r="AQ542" s="29"/>
      <c r="AR542" s="29"/>
      <c r="AS542" s="28"/>
    </row>
    <row r="543" spans="1:45">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845</v>
      </c>
      <c r="L543" s="32" t="s">
        <v>743</v>
      </c>
      <c r="M543" s="28" t="s">
        <v>187</v>
      </c>
      <c r="N543" s="20">
        <v>11.1</v>
      </c>
      <c r="O543" s="20">
        <v>0.64</v>
      </c>
      <c r="P543" s="28"/>
      <c r="Q543" s="20">
        <v>13.4</v>
      </c>
      <c r="R543" s="20">
        <v>0.27</v>
      </c>
      <c r="S543" s="28"/>
      <c r="T543" s="20">
        <v>13.9</v>
      </c>
      <c r="U543" s="20">
        <v>0.28000000000000003</v>
      </c>
      <c r="V543" s="28"/>
      <c r="W543" s="20">
        <v>12.9</v>
      </c>
      <c r="X543" s="20">
        <v>0.91</v>
      </c>
      <c r="Y543" s="33"/>
      <c r="Z543" s="20">
        <v>5</v>
      </c>
      <c r="AA543" s="20">
        <v>5</v>
      </c>
      <c r="AB543" s="20">
        <v>10</v>
      </c>
      <c r="AC543" s="29">
        <v>10</v>
      </c>
      <c r="AD543" s="20">
        <v>5</v>
      </c>
      <c r="AE543" s="20">
        <v>5</v>
      </c>
      <c r="AF543" s="20">
        <v>10</v>
      </c>
      <c r="AG543" s="28">
        <v>10</v>
      </c>
      <c r="AH543" s="28">
        <v>150</v>
      </c>
      <c r="AI543" s="20">
        <v>10</v>
      </c>
      <c r="AJ543" s="20">
        <v>5</v>
      </c>
      <c r="AK543" s="28">
        <v>300</v>
      </c>
      <c r="AL543" s="29"/>
      <c r="AM543" s="29"/>
      <c r="AN543" s="29"/>
      <c r="AO543" s="28"/>
      <c r="AP543" s="29"/>
      <c r="AQ543" s="29"/>
      <c r="AR543" s="29"/>
      <c r="AS543" s="28"/>
    </row>
    <row r="544" spans="1:45">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845</v>
      </c>
      <c r="L544" s="32" t="s">
        <v>743</v>
      </c>
      <c r="M544" s="28" t="s">
        <v>187</v>
      </c>
      <c r="N544" s="20">
        <v>11.1</v>
      </c>
      <c r="O544" s="20">
        <v>0.64</v>
      </c>
      <c r="P544" s="28"/>
      <c r="Q544" s="20">
        <v>13.3</v>
      </c>
      <c r="R544" s="20">
        <v>0.52</v>
      </c>
      <c r="S544" s="28"/>
      <c r="T544" s="20" t="s">
        <v>26</v>
      </c>
      <c r="U544" s="20" t="s">
        <v>26</v>
      </c>
      <c r="V544" s="28"/>
      <c r="W544" s="20">
        <v>11.1</v>
      </c>
      <c r="X544" s="20">
        <v>0.64</v>
      </c>
      <c r="Y544" s="33"/>
      <c r="Z544" s="20">
        <v>5</v>
      </c>
      <c r="AA544" s="20">
        <v>5</v>
      </c>
      <c r="AB544" s="20" t="s">
        <v>436</v>
      </c>
      <c r="AC544" s="20" t="s">
        <v>436</v>
      </c>
      <c r="AD544" s="20" t="s">
        <v>26</v>
      </c>
      <c r="AE544" s="20" t="s">
        <v>26</v>
      </c>
      <c r="AF544" s="20">
        <v>10</v>
      </c>
      <c r="AG544" s="28">
        <v>10</v>
      </c>
      <c r="AH544" s="28">
        <v>150</v>
      </c>
      <c r="AI544" s="20">
        <v>140</v>
      </c>
      <c r="AJ544" s="20" t="s">
        <v>26</v>
      </c>
      <c r="AK544" s="28">
        <v>258</v>
      </c>
      <c r="AL544" s="29"/>
      <c r="AM544" s="29"/>
      <c r="AN544" s="29"/>
      <c r="AO544" s="28"/>
      <c r="AP544" s="29"/>
      <c r="AQ544" s="29"/>
      <c r="AR544" s="29"/>
      <c r="AS544" s="28"/>
    </row>
    <row r="545" spans="1:45">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845</v>
      </c>
      <c r="L545" s="32" t="s">
        <v>743</v>
      </c>
      <c r="M545" s="28" t="s">
        <v>187</v>
      </c>
      <c r="N545" s="20">
        <v>12.9</v>
      </c>
      <c r="O545" s="20">
        <v>0.91</v>
      </c>
      <c r="P545" s="28"/>
      <c r="Q545" s="20">
        <v>11.8</v>
      </c>
      <c r="R545" s="20">
        <v>0.36</v>
      </c>
      <c r="S545" s="28"/>
      <c r="T545" s="20">
        <v>11.5</v>
      </c>
      <c r="U545" s="20">
        <v>0.51</v>
      </c>
      <c r="V545" s="28"/>
      <c r="W545" s="20">
        <v>11.1</v>
      </c>
      <c r="X545" s="20">
        <v>0.64</v>
      </c>
      <c r="Y545" s="33"/>
      <c r="Z545" s="20">
        <v>10</v>
      </c>
      <c r="AA545" s="28">
        <v>10</v>
      </c>
      <c r="AB545" s="20">
        <v>8</v>
      </c>
      <c r="AC545" s="20">
        <v>8</v>
      </c>
      <c r="AD545" s="20">
        <v>8</v>
      </c>
      <c r="AE545" s="20">
        <v>8</v>
      </c>
      <c r="AF545" s="20">
        <v>10</v>
      </c>
      <c r="AG545" s="28">
        <v>10</v>
      </c>
      <c r="AH545" s="28">
        <v>300</v>
      </c>
      <c r="AI545" s="20">
        <v>8</v>
      </c>
      <c r="AJ545" s="20">
        <v>8</v>
      </c>
      <c r="AK545" s="28">
        <v>258</v>
      </c>
      <c r="AL545" s="29"/>
      <c r="AM545" s="29"/>
      <c r="AN545" s="29"/>
      <c r="AO545" s="28"/>
      <c r="AP545" s="29"/>
      <c r="AQ545" s="29"/>
      <c r="AR545" s="29"/>
      <c r="AS545" s="28"/>
    </row>
    <row r="546" spans="1:45"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845</v>
      </c>
      <c r="L546" s="32" t="s">
        <v>743</v>
      </c>
      <c r="M546" s="28" t="s">
        <v>446</v>
      </c>
      <c r="N546" s="20">
        <v>71.3</v>
      </c>
      <c r="O546" s="20">
        <f t="shared" ref="O546:O551" si="32">IFERROR(P546*SQRT(AH546),"NA")</f>
        <v>4.9193495504995379</v>
      </c>
      <c r="P546" s="28">
        <v>1.1000000000000001</v>
      </c>
      <c r="Q546" s="20">
        <v>82.2</v>
      </c>
      <c r="R546" s="20">
        <f t="shared" ref="R546:R551" si="33">IFERROR(S546*(SQRT(AI546)),"NA")</f>
        <v>4.4090815370097207</v>
      </c>
      <c r="S546" s="28">
        <v>0.9</v>
      </c>
      <c r="T546" s="20">
        <v>79.3</v>
      </c>
      <c r="U546" s="20">
        <f t="shared" ref="U546:U551" si="34">IFERROR(V546*SQRT(AJ546),"NA")</f>
        <v>2.5</v>
      </c>
      <c r="V546" s="28">
        <v>0.5</v>
      </c>
      <c r="W546" s="20">
        <v>75.099999999999994</v>
      </c>
      <c r="X546" s="20">
        <f t="shared" ref="X546:X551" si="35">IFERROR(Y546*SQRT(AK546),"NA")</f>
        <v>7.6733304373003506</v>
      </c>
      <c r="Y546" s="33">
        <v>1.6</v>
      </c>
      <c r="Z546" s="20">
        <v>10</v>
      </c>
      <c r="AA546" s="20">
        <v>10</v>
      </c>
      <c r="AB546" s="20">
        <v>10</v>
      </c>
      <c r="AC546" s="20">
        <v>10</v>
      </c>
      <c r="AD546" s="20">
        <v>10</v>
      </c>
      <c r="AE546" s="20">
        <v>10</v>
      </c>
      <c r="AF546" s="20">
        <v>10</v>
      </c>
      <c r="AG546" s="28">
        <v>10</v>
      </c>
      <c r="AH546" s="20">
        <v>20</v>
      </c>
      <c r="AI546" s="20">
        <v>24</v>
      </c>
      <c r="AJ546" s="20">
        <v>25</v>
      </c>
      <c r="AK546" s="28">
        <v>23</v>
      </c>
      <c r="AL546" s="29"/>
      <c r="AM546" s="29"/>
      <c r="AN546" s="29"/>
      <c r="AO546" s="28"/>
      <c r="AP546" s="29"/>
      <c r="AQ546" s="29"/>
      <c r="AR546" s="29"/>
      <c r="AS546" s="28"/>
    </row>
    <row r="547" spans="1:45"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845</v>
      </c>
      <c r="L547" s="32" t="s">
        <v>743</v>
      </c>
      <c r="M547" s="28" t="s">
        <v>447</v>
      </c>
      <c r="N547" s="20">
        <v>58.2</v>
      </c>
      <c r="O547" s="20">
        <f t="shared" si="32"/>
        <v>2.2360679774997898</v>
      </c>
      <c r="P547" s="28">
        <v>0.5</v>
      </c>
      <c r="Q547" s="20">
        <v>67.900000000000006</v>
      </c>
      <c r="R547" s="20">
        <f t="shared" si="33"/>
        <v>2.9393876913398134</v>
      </c>
      <c r="S547" s="28">
        <v>0.6</v>
      </c>
      <c r="T547" s="20">
        <v>64.3</v>
      </c>
      <c r="U547" s="20">
        <f t="shared" si="34"/>
        <v>3.5</v>
      </c>
      <c r="V547" s="28">
        <v>0.7</v>
      </c>
      <c r="W547" s="20">
        <v>59.1</v>
      </c>
      <c r="X547" s="20">
        <f t="shared" si="35"/>
        <v>3.3570820663189034</v>
      </c>
      <c r="Y547" s="33">
        <v>0.7</v>
      </c>
      <c r="Z547" s="20">
        <v>10</v>
      </c>
      <c r="AA547" s="20">
        <v>10</v>
      </c>
      <c r="AB547" s="20">
        <v>10</v>
      </c>
      <c r="AC547" s="20">
        <v>10</v>
      </c>
      <c r="AD547" s="20">
        <v>10</v>
      </c>
      <c r="AE547" s="20">
        <v>10</v>
      </c>
      <c r="AF547" s="20">
        <v>10</v>
      </c>
      <c r="AG547" s="28">
        <v>10</v>
      </c>
      <c r="AH547" s="20">
        <v>20</v>
      </c>
      <c r="AI547" s="20">
        <v>24</v>
      </c>
      <c r="AJ547" s="20">
        <v>25</v>
      </c>
      <c r="AK547" s="28">
        <v>23</v>
      </c>
      <c r="AL547" s="29"/>
      <c r="AM547" s="29"/>
      <c r="AN547" s="29"/>
      <c r="AO547" s="28"/>
      <c r="AP547" s="29"/>
      <c r="AQ547" s="29"/>
      <c r="AR547" s="29"/>
      <c r="AS547" s="28"/>
    </row>
    <row r="548" spans="1:45">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845</v>
      </c>
      <c r="L548" s="32" t="s">
        <v>743</v>
      </c>
      <c r="M548" s="28" t="s">
        <v>448</v>
      </c>
      <c r="N548" s="20">
        <v>46.2</v>
      </c>
      <c r="O548" s="20">
        <f t="shared" si="32"/>
        <v>4.0249223594996222</v>
      </c>
      <c r="P548" s="28">
        <v>0.9</v>
      </c>
      <c r="Q548" s="20">
        <v>43.5</v>
      </c>
      <c r="R548" s="20">
        <f t="shared" si="33"/>
        <v>6.3686733312362627</v>
      </c>
      <c r="S548" s="28">
        <v>1.3</v>
      </c>
      <c r="T548" s="20">
        <v>37.299999999999997</v>
      </c>
      <c r="U548" s="20">
        <f t="shared" si="34"/>
        <v>5.5</v>
      </c>
      <c r="V548" s="28">
        <v>1.1000000000000001</v>
      </c>
      <c r="W548" s="20">
        <v>40.299999999999997</v>
      </c>
      <c r="X548" s="20">
        <f t="shared" si="35"/>
        <v>3.3570820663189034</v>
      </c>
      <c r="Y548" s="33">
        <v>0.7</v>
      </c>
      <c r="Z548" s="20">
        <v>10</v>
      </c>
      <c r="AA548" s="20">
        <v>10</v>
      </c>
      <c r="AB548" s="20">
        <v>10</v>
      </c>
      <c r="AC548" s="20">
        <v>10</v>
      </c>
      <c r="AD548" s="20">
        <v>10</v>
      </c>
      <c r="AE548" s="20">
        <v>10</v>
      </c>
      <c r="AF548" s="20">
        <v>10</v>
      </c>
      <c r="AG548" s="28">
        <v>10</v>
      </c>
      <c r="AH548" s="20">
        <v>20</v>
      </c>
      <c r="AI548" s="20">
        <v>24</v>
      </c>
      <c r="AJ548" s="20">
        <v>25</v>
      </c>
      <c r="AK548" s="28">
        <v>23</v>
      </c>
      <c r="AL548" s="29"/>
      <c r="AM548" s="29"/>
      <c r="AN548" s="29"/>
      <c r="AO548" s="28"/>
      <c r="AP548" s="29"/>
      <c r="AQ548" s="29"/>
      <c r="AR548" s="29"/>
      <c r="AS548" s="28"/>
    </row>
    <row r="549" spans="1:45">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845</v>
      </c>
      <c r="L549" s="32" t="s">
        <v>743</v>
      </c>
      <c r="M549" s="28" t="s">
        <v>449</v>
      </c>
      <c r="N549" s="20">
        <v>25.1</v>
      </c>
      <c r="O549" s="20">
        <f t="shared" si="32"/>
        <v>7.6026311234992852</v>
      </c>
      <c r="P549" s="28">
        <v>1.7</v>
      </c>
      <c r="Q549" s="20">
        <v>38.700000000000003</v>
      </c>
      <c r="R549" s="20">
        <f t="shared" si="33"/>
        <v>7.3484692283495336</v>
      </c>
      <c r="S549" s="28">
        <v>1.5</v>
      </c>
      <c r="T549" s="20">
        <v>41.9</v>
      </c>
      <c r="U549" s="20">
        <f t="shared" si="34"/>
        <v>4.5</v>
      </c>
      <c r="V549" s="28">
        <v>0.9</v>
      </c>
      <c r="W549" s="20">
        <v>34.700000000000003</v>
      </c>
      <c r="X549" s="20">
        <f t="shared" si="35"/>
        <v>8.6324967419628944</v>
      </c>
      <c r="Y549" s="33">
        <v>1.8</v>
      </c>
      <c r="Z549" s="20">
        <v>10</v>
      </c>
      <c r="AA549" s="20">
        <v>10</v>
      </c>
      <c r="AB549" s="20">
        <v>10</v>
      </c>
      <c r="AC549" s="20">
        <v>10</v>
      </c>
      <c r="AD549" s="20">
        <v>10</v>
      </c>
      <c r="AE549" s="20">
        <v>10</v>
      </c>
      <c r="AF549" s="20">
        <v>10</v>
      </c>
      <c r="AG549" s="28">
        <v>10</v>
      </c>
      <c r="AH549" s="20">
        <v>20</v>
      </c>
      <c r="AI549" s="20">
        <v>24</v>
      </c>
      <c r="AJ549" s="20">
        <v>25</v>
      </c>
      <c r="AK549" s="28">
        <v>23</v>
      </c>
      <c r="AL549" s="29"/>
      <c r="AM549" s="29"/>
      <c r="AN549" s="29"/>
      <c r="AO549" s="28"/>
      <c r="AP549" s="29"/>
      <c r="AQ549" s="29"/>
      <c r="AR549" s="29"/>
      <c r="AS549" s="28"/>
    </row>
    <row r="550" spans="1:45">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845</v>
      </c>
      <c r="L550" s="32" t="s">
        <v>743</v>
      </c>
      <c r="M550" s="28" t="s">
        <v>450</v>
      </c>
      <c r="N550" s="20">
        <v>1586</v>
      </c>
      <c r="O550" s="20">
        <f t="shared" si="32"/>
        <v>652.93184942993867</v>
      </c>
      <c r="P550" s="28">
        <v>146</v>
      </c>
      <c r="Q550" s="20">
        <v>892</v>
      </c>
      <c r="R550" s="20">
        <f t="shared" si="33"/>
        <v>274.34285119171591</v>
      </c>
      <c r="S550" s="28">
        <v>56</v>
      </c>
      <c r="T550" s="20">
        <v>718</v>
      </c>
      <c r="U550" s="20">
        <f t="shared" si="34"/>
        <v>170</v>
      </c>
      <c r="V550" s="28">
        <v>34</v>
      </c>
      <c r="W550" s="20">
        <v>604</v>
      </c>
      <c r="X550" s="20">
        <f t="shared" si="35"/>
        <v>105.50829351287982</v>
      </c>
      <c r="Y550" s="33">
        <v>22</v>
      </c>
      <c r="Z550" s="20">
        <v>10</v>
      </c>
      <c r="AA550" s="20">
        <v>10</v>
      </c>
      <c r="AB550" s="20">
        <v>10</v>
      </c>
      <c r="AC550" s="20">
        <v>10</v>
      </c>
      <c r="AD550" s="20">
        <v>10</v>
      </c>
      <c r="AE550" s="20">
        <v>10</v>
      </c>
      <c r="AF550" s="20">
        <v>10</v>
      </c>
      <c r="AG550" s="28">
        <v>10</v>
      </c>
      <c r="AH550" s="20">
        <v>20</v>
      </c>
      <c r="AI550" s="20">
        <v>24</v>
      </c>
      <c r="AJ550" s="20">
        <v>25</v>
      </c>
      <c r="AK550" s="28">
        <v>23</v>
      </c>
      <c r="AL550" s="29"/>
      <c r="AM550" s="29"/>
      <c r="AN550" s="29"/>
      <c r="AO550" s="28"/>
      <c r="AP550" s="29"/>
      <c r="AQ550" s="29"/>
      <c r="AR550" s="29"/>
      <c r="AS550" s="28"/>
    </row>
    <row r="551" spans="1:45">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845</v>
      </c>
      <c r="L551" s="32" t="s">
        <v>743</v>
      </c>
      <c r="M551" s="28" t="s">
        <v>451</v>
      </c>
      <c r="N551" s="20">
        <v>3499</v>
      </c>
      <c r="O551" s="20">
        <f t="shared" si="32"/>
        <v>1350.585058409873</v>
      </c>
      <c r="P551" s="28">
        <v>302</v>
      </c>
      <c r="Q551" s="20">
        <v>2220</v>
      </c>
      <c r="R551" s="20">
        <f t="shared" si="33"/>
        <v>357.62550244634394</v>
      </c>
      <c r="S551" s="28">
        <v>73</v>
      </c>
      <c r="T551" s="20">
        <v>1938</v>
      </c>
      <c r="U551" s="20">
        <f t="shared" si="34"/>
        <v>335</v>
      </c>
      <c r="V551" s="28">
        <v>67</v>
      </c>
      <c r="W551" s="20">
        <v>1199</v>
      </c>
      <c r="X551" s="20">
        <f t="shared" si="35"/>
        <v>153.46660874600701</v>
      </c>
      <c r="Y551" s="33">
        <v>32</v>
      </c>
      <c r="Z551" s="20">
        <v>10</v>
      </c>
      <c r="AA551" s="20">
        <v>10</v>
      </c>
      <c r="AB551" s="20">
        <v>10</v>
      </c>
      <c r="AC551" s="20">
        <v>10</v>
      </c>
      <c r="AD551" s="20">
        <v>10</v>
      </c>
      <c r="AE551" s="20">
        <v>10</v>
      </c>
      <c r="AF551" s="20">
        <v>10</v>
      </c>
      <c r="AG551" s="28">
        <v>10</v>
      </c>
      <c r="AH551" s="20">
        <v>20</v>
      </c>
      <c r="AI551" s="20">
        <v>24</v>
      </c>
      <c r="AJ551" s="20">
        <v>25</v>
      </c>
      <c r="AK551" s="28">
        <v>23</v>
      </c>
      <c r="AL551" s="29"/>
      <c r="AM551" s="29"/>
      <c r="AN551" s="29"/>
      <c r="AO551" s="28"/>
      <c r="AP551" s="29"/>
      <c r="AQ551" s="29"/>
      <c r="AR551" s="29"/>
      <c r="AS551" s="28"/>
    </row>
    <row r="552" spans="1:45">
      <c r="A552" s="19" t="s">
        <v>452</v>
      </c>
      <c r="B552" s="20" t="s">
        <v>403</v>
      </c>
      <c r="C552" s="20" t="s">
        <v>453</v>
      </c>
      <c r="D552" s="20" t="s">
        <v>22</v>
      </c>
      <c r="E552" s="20" t="s">
        <v>454</v>
      </c>
      <c r="F552" s="20" t="s">
        <v>406</v>
      </c>
      <c r="G552" s="32" t="s">
        <v>589</v>
      </c>
      <c r="H552" s="32" t="s">
        <v>590</v>
      </c>
      <c r="I552" s="32" t="str">
        <f t="shared" si="28"/>
        <v>Laupala_kohalensis_Laupala_paranigra</v>
      </c>
      <c r="J552" s="32" t="s">
        <v>710</v>
      </c>
      <c r="K552" s="32" t="s">
        <v>845</v>
      </c>
      <c r="L552" s="32" t="s">
        <v>743</v>
      </c>
      <c r="M552" s="28" t="s">
        <v>408</v>
      </c>
      <c r="N552" s="20">
        <v>3.75</v>
      </c>
      <c r="O552" s="20">
        <v>0.14000000000000001</v>
      </c>
      <c r="P552" s="28"/>
      <c r="Q552" s="20">
        <v>2.2200000000000002</v>
      </c>
      <c r="R552" s="20">
        <v>7.0000000000000007E-2</v>
      </c>
      <c r="S552" s="28"/>
      <c r="T552" s="20">
        <v>1.88</v>
      </c>
      <c r="U552" s="20">
        <v>0.12</v>
      </c>
      <c r="V552" s="28"/>
      <c r="W552" s="20">
        <v>0.94</v>
      </c>
      <c r="X552" s="20">
        <v>0.05</v>
      </c>
      <c r="Y552" s="33"/>
      <c r="Z552" s="20"/>
      <c r="AA552" s="20"/>
      <c r="AB552" s="20">
        <v>8</v>
      </c>
      <c r="AC552" s="29">
        <v>8</v>
      </c>
      <c r="AD552" s="20">
        <v>4</v>
      </c>
      <c r="AE552" s="20">
        <v>4</v>
      </c>
      <c r="AF552" s="20"/>
      <c r="AG552" s="28"/>
      <c r="AH552" s="20">
        <v>10</v>
      </c>
      <c r="AI552" s="20">
        <v>4</v>
      </c>
      <c r="AJ552" s="20">
        <v>2</v>
      </c>
      <c r="AK552" s="28">
        <v>10</v>
      </c>
      <c r="AL552" s="29"/>
      <c r="AM552" s="29"/>
      <c r="AN552" s="29"/>
      <c r="AO552" s="28"/>
      <c r="AP552" s="29"/>
      <c r="AQ552" s="29"/>
      <c r="AR552" s="29"/>
      <c r="AS552" s="28"/>
    </row>
    <row r="553" spans="1:45">
      <c r="A553" s="19" t="s">
        <v>452</v>
      </c>
      <c r="B553" s="20" t="s">
        <v>716</v>
      </c>
      <c r="C553" s="20" t="s">
        <v>733</v>
      </c>
      <c r="D553" s="20" t="s">
        <v>22</v>
      </c>
      <c r="E553" s="20" t="s">
        <v>454</v>
      </c>
      <c r="F553" s="20" t="s">
        <v>406</v>
      </c>
      <c r="G553" s="32" t="s">
        <v>767</v>
      </c>
      <c r="H553" s="32" t="s">
        <v>768</v>
      </c>
      <c r="I553" s="32" t="str">
        <f t="shared" si="28"/>
        <v>Laupala_kohalensis_Laupala_paranigra</v>
      </c>
      <c r="J553" s="32" t="s">
        <v>710</v>
      </c>
      <c r="K553" s="32" t="s">
        <v>845</v>
      </c>
      <c r="L553" s="32" t="s">
        <v>743</v>
      </c>
      <c r="M553" s="28" t="s">
        <v>408</v>
      </c>
      <c r="N553" s="20">
        <v>3.75</v>
      </c>
      <c r="O553" s="20">
        <v>0.14000000000000001</v>
      </c>
      <c r="P553" s="28"/>
      <c r="Q553" s="20">
        <v>2.4300000000000002</v>
      </c>
      <c r="R553" s="20">
        <v>7.0000000000000007E-2</v>
      </c>
      <c r="S553" s="28"/>
      <c r="T553" s="20">
        <v>2.09</v>
      </c>
      <c r="U553" s="20">
        <v>0.12</v>
      </c>
      <c r="V553" s="28"/>
      <c r="W553" s="20">
        <v>1.05</v>
      </c>
      <c r="X553" s="20">
        <v>7.0000000000000007E-2</v>
      </c>
      <c r="Y553" s="33"/>
      <c r="Z553" s="20"/>
      <c r="AA553" s="20"/>
      <c r="AB553" s="20">
        <v>8</v>
      </c>
      <c r="AC553" s="29">
        <v>8</v>
      </c>
      <c r="AD553" s="20">
        <v>4</v>
      </c>
      <c r="AE553" s="20">
        <v>4</v>
      </c>
      <c r="AF553" s="20"/>
      <c r="AG553" s="28"/>
      <c r="AH553" s="20">
        <v>10</v>
      </c>
      <c r="AI553" s="20">
        <v>2</v>
      </c>
      <c r="AJ553" s="20">
        <v>2</v>
      </c>
      <c r="AK553" s="28">
        <v>10</v>
      </c>
      <c r="AL553" s="29"/>
      <c r="AM553" s="29"/>
      <c r="AN553" s="29"/>
      <c r="AO553" s="28"/>
      <c r="AP553" s="29"/>
      <c r="AQ553" s="29"/>
      <c r="AR553" s="29"/>
      <c r="AS553" s="28"/>
    </row>
    <row r="554" spans="1:45">
      <c r="A554" s="15" t="s">
        <v>725</v>
      </c>
      <c r="B554" s="27" t="s">
        <v>739</v>
      </c>
      <c r="C554" s="16" t="s">
        <v>726</v>
      </c>
      <c r="D554" s="16" t="s">
        <v>740</v>
      </c>
      <c r="E554" s="16" t="s">
        <v>727</v>
      </c>
      <c r="F554" s="16" t="s">
        <v>736</v>
      </c>
      <c r="G554" s="16" t="s">
        <v>737</v>
      </c>
      <c r="H554" s="16" t="s">
        <v>738</v>
      </c>
      <c r="I554" s="32" t="str">
        <f t="shared" si="28"/>
        <v>Carabus_iwawakianus_Carabus_maiyasanus</v>
      </c>
      <c r="K554" s="32" t="s">
        <v>845</v>
      </c>
      <c r="L554" s="21" t="s">
        <v>744</v>
      </c>
      <c r="M554" s="22" t="s">
        <v>734</v>
      </c>
      <c r="N554" s="16">
        <v>1.274</v>
      </c>
      <c r="O554" s="16">
        <v>6.5000000000000002E-2</v>
      </c>
      <c r="Q554" s="16">
        <v>1.778</v>
      </c>
      <c r="R554" s="16">
        <v>0.14699999999999999</v>
      </c>
      <c r="T554" s="16">
        <v>1.8939999999999999</v>
      </c>
      <c r="U554" s="16">
        <v>0.112</v>
      </c>
      <c r="W554" s="16">
        <v>2.536</v>
      </c>
      <c r="X554" s="16">
        <v>0.14099999999999999</v>
      </c>
      <c r="AB554" s="16">
        <v>13</v>
      </c>
      <c r="AC554" s="26">
        <v>13</v>
      </c>
      <c r="AD554" s="16">
        <v>33</v>
      </c>
      <c r="AE554" s="16">
        <v>33</v>
      </c>
      <c r="AH554" s="16">
        <v>33</v>
      </c>
      <c r="AI554" s="16">
        <v>26</v>
      </c>
      <c r="AJ554" s="16">
        <v>96</v>
      </c>
      <c r="AK554" s="22">
        <v>22</v>
      </c>
    </row>
    <row r="555" spans="1:45">
      <c r="A555" s="15" t="s">
        <v>725</v>
      </c>
      <c r="B555" s="27" t="s">
        <v>739</v>
      </c>
      <c r="C555" s="16" t="s">
        <v>726</v>
      </c>
      <c r="D555" s="16" t="s">
        <v>740</v>
      </c>
      <c r="E555" s="16" t="s">
        <v>727</v>
      </c>
      <c r="F555" s="16" t="s">
        <v>736</v>
      </c>
      <c r="G555" s="16" t="s">
        <v>737</v>
      </c>
      <c r="H555" s="16" t="s">
        <v>738</v>
      </c>
      <c r="I555" s="32" t="str">
        <f t="shared" ref="I555" si="36">G555&amp;"_"&amp;H555</f>
        <v>Carabus_iwawakianus_Carabus_maiyasanus</v>
      </c>
      <c r="K555" s="32" t="s">
        <v>845</v>
      </c>
      <c r="L555" s="21" t="s">
        <v>744</v>
      </c>
      <c r="M555" s="22" t="s">
        <v>735</v>
      </c>
      <c r="N555" s="16">
        <v>0.753</v>
      </c>
      <c r="O555" s="16">
        <v>3.5999999999999997E-2</v>
      </c>
      <c r="Q555" s="16">
        <v>0.48199999999999998</v>
      </c>
      <c r="R555" s="16">
        <v>0.04</v>
      </c>
      <c r="T555" s="16">
        <v>0.43</v>
      </c>
      <c r="U555" s="16">
        <v>4.4999999999999998E-2</v>
      </c>
      <c r="W555" s="16">
        <v>0.36</v>
      </c>
      <c r="X555" s="16">
        <v>0.02</v>
      </c>
      <c r="AB555" s="16">
        <v>13</v>
      </c>
      <c r="AC555" s="26">
        <v>13</v>
      </c>
      <c r="AD555" s="16">
        <v>33</v>
      </c>
      <c r="AE555" s="16">
        <v>33</v>
      </c>
      <c r="AH555" s="16">
        <v>33</v>
      </c>
      <c r="AI555" s="16">
        <v>26</v>
      </c>
      <c r="AJ555" s="16">
        <v>96</v>
      </c>
      <c r="AK555" s="22">
        <v>22</v>
      </c>
    </row>
    <row r="556" spans="1:45">
      <c r="A556" s="15"/>
      <c r="B556" s="27"/>
      <c r="G556" s="16"/>
      <c r="H556" s="16"/>
      <c r="I556" s="32"/>
    </row>
    <row r="557" spans="1:45">
      <c r="A557" s="15"/>
    </row>
  </sheetData>
  <autoFilter ref="A1:AS555" xr:uid="{E6365CF9-4557-4908-8670-7053B3C230A0}">
    <filterColumn colId="10">
      <filters>
        <filter val="Yes"/>
      </filters>
    </filterColumn>
  </autoFilter>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8"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701</v>
      </c>
      <c r="J2" s="16" t="s">
        <v>702</v>
      </c>
      <c r="R2" s="16" t="s">
        <v>703</v>
      </c>
      <c r="Z2" s="16" t="s">
        <v>704</v>
      </c>
      <c r="AH2" s="16" t="s">
        <v>705</v>
      </c>
    </row>
    <row r="3" spans="1:41">
      <c r="A3" s="52" t="s">
        <v>695</v>
      </c>
      <c r="B3" s="52" t="s">
        <v>696</v>
      </c>
      <c r="C3" s="52" t="s">
        <v>706</v>
      </c>
      <c r="D3" s="52" t="s">
        <v>707</v>
      </c>
      <c r="E3" s="52" t="s">
        <v>697</v>
      </c>
      <c r="F3" s="16" t="s">
        <v>698</v>
      </c>
      <c r="G3" s="16" t="s">
        <v>699</v>
      </c>
      <c r="H3" s="16" t="s">
        <v>700</v>
      </c>
      <c r="J3" s="52" t="s">
        <v>695</v>
      </c>
      <c r="K3" s="52" t="s">
        <v>696</v>
      </c>
      <c r="L3" s="52" t="s">
        <v>706</v>
      </c>
      <c r="M3" s="52" t="s">
        <v>707</v>
      </c>
      <c r="N3" s="52" t="s">
        <v>697</v>
      </c>
      <c r="O3" s="16" t="s">
        <v>698</v>
      </c>
      <c r="P3" s="16" t="s">
        <v>699</v>
      </c>
      <c r="Q3" s="16" t="s">
        <v>700</v>
      </c>
      <c r="R3" s="52" t="s">
        <v>695</v>
      </c>
      <c r="S3" s="52" t="s">
        <v>696</v>
      </c>
      <c r="T3" s="52" t="s">
        <v>706</v>
      </c>
      <c r="U3" s="52" t="s">
        <v>707</v>
      </c>
      <c r="V3" s="52" t="s">
        <v>697</v>
      </c>
      <c r="W3" s="16" t="s">
        <v>698</v>
      </c>
      <c r="X3" s="16" t="s">
        <v>699</v>
      </c>
      <c r="Y3" s="16" t="s">
        <v>700</v>
      </c>
      <c r="Z3" s="52" t="s">
        <v>695</v>
      </c>
      <c r="AA3" s="52" t="s">
        <v>696</v>
      </c>
      <c r="AB3" s="52" t="s">
        <v>706</v>
      </c>
      <c r="AC3" s="52" t="s">
        <v>707</v>
      </c>
      <c r="AD3" s="52" t="s">
        <v>697</v>
      </c>
      <c r="AE3" s="16" t="s">
        <v>698</v>
      </c>
      <c r="AF3" s="16" t="s">
        <v>699</v>
      </c>
      <c r="AG3" s="16" t="s">
        <v>700</v>
      </c>
      <c r="AH3" s="52" t="s">
        <v>695</v>
      </c>
      <c r="AI3" s="52" t="s">
        <v>696</v>
      </c>
      <c r="AJ3" s="52" t="s">
        <v>706</v>
      </c>
      <c r="AK3" s="52" t="s">
        <v>707</v>
      </c>
      <c r="AL3" s="52" t="s">
        <v>697</v>
      </c>
      <c r="AM3" s="16" t="s">
        <v>698</v>
      </c>
      <c r="AN3" s="16" t="s">
        <v>699</v>
      </c>
      <c r="AO3" s="16" t="s">
        <v>700</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0"/>
  <sheetViews>
    <sheetView zoomScale="93" zoomScaleNormal="115" workbookViewId="0">
      <pane ySplit="1" topLeftCell="A43" activePane="bottomLeft" state="frozen"/>
      <selection activeCell="B1" sqref="B1"/>
      <selection pane="bottomLeft" activeCell="L1" sqref="A1:L62"/>
    </sheetView>
  </sheetViews>
  <sheetFormatPr defaultColWidth="8.90625" defaultRowHeight="16.5"/>
  <cols>
    <col min="1" max="1" width="31" style="21" bestFit="1" customWidth="1"/>
    <col min="2" max="2" width="22.6328125" style="21" customWidth="1"/>
    <col min="3" max="3" width="43.81640625" style="45" customWidth="1"/>
    <col min="4" max="4" width="58.6328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762</v>
      </c>
      <c r="F1" s="45" t="s">
        <v>718</v>
      </c>
      <c r="G1" s="21" t="s">
        <v>636</v>
      </c>
      <c r="H1" s="21" t="s">
        <v>747</v>
      </c>
      <c r="I1" s="21" t="s">
        <v>748</v>
      </c>
      <c r="J1" s="21" t="s">
        <v>745</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761</v>
      </c>
      <c r="F2" s="45" t="s">
        <v>719</v>
      </c>
      <c r="G2" s="21" t="s">
        <v>638</v>
      </c>
      <c r="H2" s="21" t="s">
        <v>754</v>
      </c>
      <c r="I2" s="21" t="s">
        <v>646</v>
      </c>
      <c r="J2" s="21" t="s">
        <v>764</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761</v>
      </c>
      <c r="F3" s="45" t="s">
        <v>719</v>
      </c>
      <c r="G3" s="21" t="s">
        <v>638</v>
      </c>
      <c r="H3" s="21" t="s">
        <v>754</v>
      </c>
      <c r="I3" s="21" t="s">
        <v>646</v>
      </c>
      <c r="J3" s="21" t="s">
        <v>764</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741</v>
      </c>
      <c r="E4" s="45" t="s">
        <v>746</v>
      </c>
      <c r="F4" s="45" t="s">
        <v>719</v>
      </c>
      <c r="G4" s="21" t="s">
        <v>638</v>
      </c>
      <c r="H4" s="21" t="s">
        <v>754</v>
      </c>
      <c r="I4" s="21" t="s">
        <v>646</v>
      </c>
      <c r="J4" s="21" t="s">
        <v>764</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742</v>
      </c>
      <c r="E5" s="45" t="s">
        <v>746</v>
      </c>
      <c r="F5" s="45" t="s">
        <v>719</v>
      </c>
      <c r="G5" s="21" t="s">
        <v>638</v>
      </c>
      <c r="H5" s="21" t="s">
        <v>754</v>
      </c>
      <c r="I5" s="21" t="s">
        <v>646</v>
      </c>
      <c r="J5" s="21" t="s">
        <v>764</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761</v>
      </c>
      <c r="F6" s="45" t="s">
        <v>719</v>
      </c>
      <c r="G6" s="21" t="s">
        <v>638</v>
      </c>
      <c r="H6" s="21" t="s">
        <v>754</v>
      </c>
      <c r="I6" s="21" t="s">
        <v>646</v>
      </c>
      <c r="J6" s="21" t="s">
        <v>764</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761</v>
      </c>
      <c r="F7" s="45" t="s">
        <v>719</v>
      </c>
      <c r="G7" s="21" t="s">
        <v>638</v>
      </c>
      <c r="H7" s="21" t="s">
        <v>754</v>
      </c>
      <c r="I7" s="21" t="s">
        <v>646</v>
      </c>
      <c r="J7" s="21" t="s">
        <v>764</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761</v>
      </c>
      <c r="F8" s="45" t="s">
        <v>719</v>
      </c>
      <c r="G8" s="32" t="s">
        <v>643</v>
      </c>
      <c r="H8" s="32" t="s">
        <v>755</v>
      </c>
      <c r="I8" s="32" t="s">
        <v>648</v>
      </c>
      <c r="J8" s="32" t="s">
        <v>765</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746</v>
      </c>
      <c r="F9" s="45" t="s">
        <v>719</v>
      </c>
      <c r="G9" s="21" t="s">
        <v>638</v>
      </c>
      <c r="H9" s="21" t="s">
        <v>754</v>
      </c>
      <c r="I9" s="21" t="s">
        <v>646</v>
      </c>
      <c r="J9" s="21" t="s">
        <v>764</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746</v>
      </c>
      <c r="F10" s="45" t="s">
        <v>719</v>
      </c>
      <c r="G10" s="21" t="s">
        <v>638</v>
      </c>
      <c r="H10" s="21" t="s">
        <v>754</v>
      </c>
      <c r="I10" s="21" t="s">
        <v>646</v>
      </c>
      <c r="J10" s="21" t="s">
        <v>764</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746</v>
      </c>
      <c r="F11" s="45" t="s">
        <v>719</v>
      </c>
      <c r="G11" s="21" t="s">
        <v>638</v>
      </c>
      <c r="H11" s="21" t="s">
        <v>754</v>
      </c>
      <c r="I11" s="21" t="s">
        <v>646</v>
      </c>
      <c r="J11" s="21" t="s">
        <v>764</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715</v>
      </c>
      <c r="E12" s="45" t="s">
        <v>746</v>
      </c>
      <c r="F12" s="45" t="s">
        <v>719</v>
      </c>
      <c r="G12" s="21" t="s">
        <v>638</v>
      </c>
      <c r="H12" s="21" t="s">
        <v>754</v>
      </c>
      <c r="I12" s="21" t="s">
        <v>646</v>
      </c>
      <c r="J12" s="21" t="s">
        <v>764</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737</v>
      </c>
      <c r="B13" s="21" t="s">
        <v>738</v>
      </c>
      <c r="C13" s="32" t="str">
        <f t="shared" si="0"/>
        <v>Carabus_iwawakianus_Carabus_maiyasanus</v>
      </c>
      <c r="D13" s="58" t="str">
        <f>C13</f>
        <v>Carabus_iwawakianus_Carabus_maiyasanus</v>
      </c>
      <c r="E13" s="46" t="s">
        <v>761</v>
      </c>
      <c r="F13" s="45" t="s">
        <v>719</v>
      </c>
      <c r="G13" s="21" t="s">
        <v>728</v>
      </c>
      <c r="H13" s="21" t="s">
        <v>756</v>
      </c>
      <c r="I13" s="21" t="s">
        <v>729</v>
      </c>
      <c r="J13" s="21" t="s">
        <v>764</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746</v>
      </c>
      <c r="F14" s="45" t="s">
        <v>719</v>
      </c>
      <c r="G14" s="21" t="s">
        <v>638</v>
      </c>
      <c r="H14" s="21" t="s">
        <v>754</v>
      </c>
      <c r="I14" s="21" t="s">
        <v>646</v>
      </c>
      <c r="J14" s="21" t="s">
        <v>764</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4" si="5">C15</f>
        <v>Chorthippus_biguttulus_Chorthippus_brunneus</v>
      </c>
      <c r="E15" s="62" t="s">
        <v>761</v>
      </c>
      <c r="F15" s="45" t="s">
        <v>719</v>
      </c>
      <c r="G15" s="21" t="s">
        <v>642</v>
      </c>
      <c r="H15" s="32" t="s">
        <v>757</v>
      </c>
      <c r="I15" s="21" t="s">
        <v>749</v>
      </c>
      <c r="J15" s="21" t="s">
        <v>764</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750</v>
      </c>
      <c r="B16" s="21" t="s">
        <v>601</v>
      </c>
      <c r="C16" s="45" t="str">
        <f t="shared" si="0"/>
        <v>Chrysoperla_johnsoni_Chrysoperla_plorabunda</v>
      </c>
      <c r="D16" s="58" t="str">
        <f t="shared" si="5"/>
        <v>Chrysoperla_johnsoni_Chrysoperla_plorabunda</v>
      </c>
      <c r="E16" s="62" t="s">
        <v>761</v>
      </c>
      <c r="F16" s="45" t="s">
        <v>719</v>
      </c>
      <c r="G16" s="21" t="s">
        <v>644</v>
      </c>
      <c r="H16" s="21" t="s">
        <v>758</v>
      </c>
      <c r="I16" s="21" t="s">
        <v>646</v>
      </c>
      <c r="J16" s="21" t="s">
        <v>764</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746</v>
      </c>
      <c r="F17" s="45" t="s">
        <v>719</v>
      </c>
      <c r="G17" s="21" t="s">
        <v>638</v>
      </c>
      <c r="H17" s="21" t="s">
        <v>754</v>
      </c>
      <c r="I17" s="21" t="s">
        <v>646</v>
      </c>
      <c r="J17" s="21" t="s">
        <v>764</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746</v>
      </c>
      <c r="F18" s="45" t="s">
        <v>719</v>
      </c>
      <c r="G18" s="21" t="s">
        <v>638</v>
      </c>
      <c r="H18" s="21" t="s">
        <v>754</v>
      </c>
      <c r="I18" s="21" t="s">
        <v>646</v>
      </c>
      <c r="J18" s="21" t="s">
        <v>764</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761</v>
      </c>
      <c r="F19" s="45" t="s">
        <v>719</v>
      </c>
      <c r="G19" s="21" t="s">
        <v>638</v>
      </c>
      <c r="H19" s="21" t="s">
        <v>754</v>
      </c>
      <c r="I19" s="21" t="s">
        <v>646</v>
      </c>
      <c r="J19" s="21" t="s">
        <v>764</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746</v>
      </c>
      <c r="F20" s="45" t="s">
        <v>719</v>
      </c>
      <c r="G20" s="21" t="s">
        <v>638</v>
      </c>
      <c r="H20" s="21" t="s">
        <v>754</v>
      </c>
      <c r="I20" s="21" t="s">
        <v>646</v>
      </c>
      <c r="J20" s="21" t="s">
        <v>764</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746</v>
      </c>
      <c r="F21" s="45" t="s">
        <v>721</v>
      </c>
      <c r="G21" s="21" t="s">
        <v>638</v>
      </c>
      <c r="H21" s="21" t="s">
        <v>754</v>
      </c>
      <c r="I21" s="21" t="s">
        <v>646</v>
      </c>
      <c r="J21" s="21" t="s">
        <v>764</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746</v>
      </c>
      <c r="F22" s="45" t="s">
        <v>721</v>
      </c>
      <c r="G22" s="21" t="s">
        <v>638</v>
      </c>
      <c r="H22" s="21" t="s">
        <v>754</v>
      </c>
      <c r="I22" s="21" t="s">
        <v>646</v>
      </c>
      <c r="J22" s="21" t="s">
        <v>764</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746</v>
      </c>
      <c r="F23" s="45" t="s">
        <v>719</v>
      </c>
      <c r="G23" s="21" t="s">
        <v>638</v>
      </c>
      <c r="H23" s="21" t="s">
        <v>754</v>
      </c>
      <c r="I23" s="21" t="s">
        <v>646</v>
      </c>
      <c r="J23" s="21" t="s">
        <v>764</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761</v>
      </c>
      <c r="F24" s="45" t="s">
        <v>724</v>
      </c>
      <c r="G24" s="21" t="s">
        <v>638</v>
      </c>
      <c r="H24" s="21" t="s">
        <v>754</v>
      </c>
      <c r="I24" s="21" t="s">
        <v>646</v>
      </c>
      <c r="J24" s="21" t="s">
        <v>764</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746</v>
      </c>
      <c r="F25" s="45" t="s">
        <v>719</v>
      </c>
      <c r="G25" s="21" t="s">
        <v>638</v>
      </c>
      <c r="H25" s="21" t="s">
        <v>754</v>
      </c>
      <c r="I25" s="21" t="s">
        <v>646</v>
      </c>
      <c r="J25" s="21" t="s">
        <v>764</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746</v>
      </c>
      <c r="F26" s="45" t="s">
        <v>719</v>
      </c>
      <c r="G26" s="21" t="s">
        <v>638</v>
      </c>
      <c r="H26" s="21" t="s">
        <v>754</v>
      </c>
      <c r="I26" s="21" t="s">
        <v>646</v>
      </c>
      <c r="J26" s="21" t="s">
        <v>764</v>
      </c>
      <c r="K26" s="34">
        <v>0.128</v>
      </c>
      <c r="L26" s="40">
        <v>0.122</v>
      </c>
      <c r="M26" s="26">
        <v>0.95499999999999996</v>
      </c>
      <c r="N26" s="26">
        <v>0</v>
      </c>
      <c r="O26" s="26">
        <v>0.16</v>
      </c>
      <c r="P26" s="26">
        <v>0.99</v>
      </c>
      <c r="Q26" s="24">
        <v>0</v>
      </c>
      <c r="R26" s="24">
        <f t="shared" ref="R26:R62"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746</v>
      </c>
      <c r="F27" s="45" t="s">
        <v>719</v>
      </c>
      <c r="G27" s="21" t="s">
        <v>638</v>
      </c>
      <c r="H27" s="21" t="s">
        <v>754</v>
      </c>
      <c r="I27" s="21" t="s">
        <v>646</v>
      </c>
      <c r="J27" s="21" t="s">
        <v>764</v>
      </c>
      <c r="K27" s="25">
        <v>0.06</v>
      </c>
      <c r="L27" s="40">
        <v>5.7000000000000002E-2</v>
      </c>
      <c r="M27" s="26">
        <v>0.97499999999999998</v>
      </c>
      <c r="N27" s="26">
        <v>0.98</v>
      </c>
      <c r="O27" s="26">
        <v>0.95</v>
      </c>
      <c r="P27" s="26">
        <v>0.99</v>
      </c>
      <c r="Q27" s="24">
        <f t="shared" ref="Q27:Q62"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746</v>
      </c>
      <c r="F28" s="45" t="s">
        <v>719</v>
      </c>
      <c r="G28" s="21" t="s">
        <v>638</v>
      </c>
      <c r="H28" s="21" t="s">
        <v>754</v>
      </c>
      <c r="I28" s="21" t="s">
        <v>646</v>
      </c>
      <c r="J28" s="21" t="s">
        <v>764</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761</v>
      </c>
      <c r="F29" s="45" t="s">
        <v>719</v>
      </c>
      <c r="G29" s="21" t="s">
        <v>638</v>
      </c>
      <c r="H29" s="21" t="s">
        <v>754</v>
      </c>
      <c r="I29" s="21" t="s">
        <v>646</v>
      </c>
      <c r="J29" s="21" t="s">
        <v>764</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746</v>
      </c>
      <c r="F30" s="45" t="s">
        <v>719</v>
      </c>
      <c r="G30" s="21" t="s">
        <v>638</v>
      </c>
      <c r="H30" s="21" t="s">
        <v>754</v>
      </c>
      <c r="I30" s="21" t="s">
        <v>646</v>
      </c>
      <c r="J30" s="21" t="s">
        <v>764</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746</v>
      </c>
      <c r="F31" s="45" t="s">
        <v>719</v>
      </c>
      <c r="G31" s="21" t="s">
        <v>638</v>
      </c>
      <c r="H31" s="21" t="s">
        <v>754</v>
      </c>
      <c r="I31" s="21" t="s">
        <v>646</v>
      </c>
      <c r="J31" s="21" t="s">
        <v>764</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746</v>
      </c>
      <c r="F32" s="45" t="s">
        <v>719</v>
      </c>
      <c r="G32" s="21" t="s">
        <v>638</v>
      </c>
      <c r="H32" s="21" t="s">
        <v>754</v>
      </c>
      <c r="I32" s="21" t="s">
        <v>646</v>
      </c>
      <c r="J32" s="21" t="s">
        <v>764</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746</v>
      </c>
      <c r="F33" s="45" t="s">
        <v>719</v>
      </c>
      <c r="G33" s="21" t="s">
        <v>638</v>
      </c>
      <c r="H33" s="21" t="s">
        <v>754</v>
      </c>
      <c r="I33" s="21" t="s">
        <v>646</v>
      </c>
      <c r="J33" s="21" t="s">
        <v>764</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2" si="8">A34&amp;"_"&amp;B34</f>
        <v>Coturnix_coturnix_coturnix_Coturnix_japonica</v>
      </c>
      <c r="D34" s="58" t="str">
        <f t="shared" si="5"/>
        <v>Coturnix_coturnix_coturnix_Coturnix_japonica</v>
      </c>
      <c r="E34" s="45" t="s">
        <v>746</v>
      </c>
      <c r="F34" s="45" t="s">
        <v>719</v>
      </c>
      <c r="G34" s="32" t="s">
        <v>639</v>
      </c>
      <c r="H34" s="32" t="s">
        <v>759</v>
      </c>
      <c r="I34" s="32" t="s">
        <v>652</v>
      </c>
      <c r="J34" s="32" t="s">
        <v>765</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21" t="s">
        <v>613</v>
      </c>
      <c r="B35" s="21" t="s">
        <v>611</v>
      </c>
      <c r="C35" s="45" t="str">
        <f t="shared" si="8"/>
        <v>Drosophila_sechellia_Drosophila_simulans</v>
      </c>
      <c r="D35" s="20" t="s">
        <v>82</v>
      </c>
      <c r="E35" s="45" t="s">
        <v>746</v>
      </c>
      <c r="F35" s="45" t="s">
        <v>719</v>
      </c>
      <c r="G35" s="21" t="s">
        <v>638</v>
      </c>
      <c r="H35" s="21" t="s">
        <v>754</v>
      </c>
      <c r="I35" s="21" t="s">
        <v>646</v>
      </c>
      <c r="J35" s="21" t="s">
        <v>764</v>
      </c>
      <c r="K35" s="25">
        <v>1.7000000000000001E-2</v>
      </c>
      <c r="L35" s="40">
        <v>4.1000000000000002E-2</v>
      </c>
      <c r="M35" s="26" t="s">
        <v>633</v>
      </c>
      <c r="N35" s="26" t="s">
        <v>633</v>
      </c>
      <c r="O35" s="26" t="s">
        <v>633</v>
      </c>
      <c r="P35" s="26" t="s">
        <v>633</v>
      </c>
      <c r="Q35" s="24" t="str">
        <f t="shared" si="7"/>
        <v>NA</v>
      </c>
      <c r="R35" s="24" t="str">
        <f t="shared" si="6"/>
        <v>NA</v>
      </c>
    </row>
    <row r="36" spans="1:23">
      <c r="A36" s="21" t="s">
        <v>613</v>
      </c>
      <c r="B36" s="21" t="s">
        <v>611</v>
      </c>
      <c r="C36" s="45" t="str">
        <f t="shared" si="8"/>
        <v>Drosophila_sechellia_Drosophila_simulans</v>
      </c>
      <c r="D36" s="20" t="s">
        <v>76</v>
      </c>
      <c r="E36" s="45" t="s">
        <v>746</v>
      </c>
      <c r="F36" s="45" t="s">
        <v>719</v>
      </c>
      <c r="G36" s="21" t="s">
        <v>638</v>
      </c>
      <c r="H36" s="21" t="s">
        <v>754</v>
      </c>
      <c r="I36" s="21" t="s">
        <v>646</v>
      </c>
      <c r="J36" s="21" t="s">
        <v>764</v>
      </c>
      <c r="K36" s="25">
        <v>1.7000000000000001E-2</v>
      </c>
      <c r="L36" s="40">
        <v>4.1000000000000002E-2</v>
      </c>
      <c r="M36" s="26" t="s">
        <v>633</v>
      </c>
      <c r="N36" s="26" t="s">
        <v>633</v>
      </c>
      <c r="O36" s="26" t="s">
        <v>633</v>
      </c>
      <c r="P36" s="26" t="s">
        <v>633</v>
      </c>
      <c r="Q36" s="24" t="str">
        <f t="shared" si="7"/>
        <v>NA</v>
      </c>
      <c r="R36" s="24" t="str">
        <f t="shared" si="6"/>
        <v>NA</v>
      </c>
    </row>
    <row r="37" spans="1:23">
      <c r="A37" s="63" t="s">
        <v>579</v>
      </c>
      <c r="B37" s="32" t="s">
        <v>605</v>
      </c>
      <c r="C37" s="45" t="str">
        <f t="shared" si="8"/>
        <v>Gryllus_armatus_Gryllus_rubens</v>
      </c>
      <c r="D37" s="58" t="str">
        <f>C37</f>
        <v>Gryllus_armatus_Gryllus_rubens</v>
      </c>
      <c r="E37" s="45" t="s">
        <v>746</v>
      </c>
      <c r="F37" s="45" t="s">
        <v>721</v>
      </c>
      <c r="G37" s="32" t="s">
        <v>642</v>
      </c>
      <c r="H37" s="32" t="s">
        <v>757</v>
      </c>
      <c r="I37" s="21" t="s">
        <v>647</v>
      </c>
      <c r="J37" s="21" t="s">
        <v>764</v>
      </c>
      <c r="K37" s="34" t="s">
        <v>26</v>
      </c>
      <c r="L37" s="40" t="s">
        <v>663</v>
      </c>
      <c r="M37" s="29" t="s">
        <v>502</v>
      </c>
      <c r="N37" s="29" t="s">
        <v>502</v>
      </c>
      <c r="O37" s="29" t="s">
        <v>502</v>
      </c>
      <c r="P37" s="29" t="s">
        <v>502</v>
      </c>
      <c r="Q37" s="24" t="str">
        <f t="shared" si="7"/>
        <v>NA</v>
      </c>
      <c r="R37" s="24" t="str">
        <f t="shared" si="6"/>
        <v>NA</v>
      </c>
      <c r="T37" s="20"/>
      <c r="U37" s="28"/>
      <c r="V37" s="20" t="s">
        <v>177</v>
      </c>
      <c r="W37" s="20"/>
    </row>
    <row r="38" spans="1:23">
      <c r="A38" s="64" t="s">
        <v>580</v>
      </c>
      <c r="B38" s="64" t="s">
        <v>731</v>
      </c>
      <c r="C38" s="45" t="str">
        <f t="shared" si="8"/>
        <v>Gryllus_campestris_Gryllus_rubens</v>
      </c>
      <c r="D38" s="58" t="str">
        <f>C38</f>
        <v>Gryllus_campestris_Gryllus_rubens</v>
      </c>
      <c r="E38" s="45" t="s">
        <v>746</v>
      </c>
      <c r="F38" s="45" t="s">
        <v>721</v>
      </c>
      <c r="G38" s="32" t="s">
        <v>642</v>
      </c>
      <c r="H38" s="32" t="s">
        <v>757</v>
      </c>
      <c r="I38" s="21" t="s">
        <v>647</v>
      </c>
      <c r="J38" s="21" t="s">
        <v>764</v>
      </c>
      <c r="K38" s="34">
        <v>0.111</v>
      </c>
      <c r="L38" s="40">
        <v>4.5990000000000002</v>
      </c>
      <c r="M38" s="29" t="s">
        <v>502</v>
      </c>
      <c r="N38" s="29" t="s">
        <v>502</v>
      </c>
      <c r="O38" s="29" t="s">
        <v>502</v>
      </c>
      <c r="P38" s="29" t="s">
        <v>502</v>
      </c>
      <c r="Q38" s="24" t="str">
        <f t="shared" si="7"/>
        <v>NA</v>
      </c>
      <c r="R38" s="24" t="str">
        <f t="shared" si="6"/>
        <v>NA</v>
      </c>
      <c r="T38" s="20"/>
      <c r="U38" s="28"/>
      <c r="V38" s="20" t="s">
        <v>177</v>
      </c>
      <c r="W38" s="20"/>
    </row>
    <row r="39" spans="1:23">
      <c r="A39" s="21" t="s">
        <v>605</v>
      </c>
      <c r="B39" s="21" t="s">
        <v>606</v>
      </c>
      <c r="C39" s="45" t="str">
        <f t="shared" si="8"/>
        <v>Gryllus_rubens_Gryllus_texensis</v>
      </c>
      <c r="D39" s="58" t="str">
        <f>C39</f>
        <v>Gryllus_rubens_Gryllus_texensis</v>
      </c>
      <c r="E39" s="62" t="s">
        <v>761</v>
      </c>
      <c r="F39" s="45" t="s">
        <v>719</v>
      </c>
      <c r="G39" s="21" t="s">
        <v>642</v>
      </c>
      <c r="H39" s="32" t="s">
        <v>757</v>
      </c>
      <c r="I39" s="21" t="s">
        <v>647</v>
      </c>
      <c r="J39" s="21" t="s">
        <v>764</v>
      </c>
      <c r="K39" s="25">
        <v>4.0000000000000001E-3</v>
      </c>
      <c r="L39" s="40">
        <v>8.9999999999999993E-3</v>
      </c>
      <c r="M39" s="26">
        <v>76.5</v>
      </c>
      <c r="N39" s="26">
        <v>69.099999999999994</v>
      </c>
      <c r="O39" s="26">
        <v>52.4</v>
      </c>
      <c r="P39" s="26">
        <v>43.8</v>
      </c>
      <c r="Q39" s="24">
        <f t="shared" si="7"/>
        <v>0.13871328835293623</v>
      </c>
      <c r="R39" s="24">
        <f t="shared" si="6"/>
        <v>-0.13793485109369141</v>
      </c>
      <c r="S39" s="29" t="s">
        <v>500</v>
      </c>
      <c r="T39" s="16" t="s">
        <v>501</v>
      </c>
      <c r="V39" s="16" t="s">
        <v>631</v>
      </c>
    </row>
    <row r="40" spans="1:23">
      <c r="A40" s="45" t="s">
        <v>618</v>
      </c>
      <c r="B40" s="45" t="s">
        <v>619</v>
      </c>
      <c r="C40" s="45" t="str">
        <f t="shared" si="8"/>
        <v>Drosophila_madeirensis_Drosophila_subobscura</v>
      </c>
      <c r="D40" s="20" t="s">
        <v>395</v>
      </c>
      <c r="E40" s="45" t="s">
        <v>746</v>
      </c>
      <c r="F40" s="45" t="s">
        <v>719</v>
      </c>
      <c r="G40" s="21" t="s">
        <v>638</v>
      </c>
      <c r="H40" s="21" t="s">
        <v>754</v>
      </c>
      <c r="I40" s="21" t="s">
        <v>646</v>
      </c>
      <c r="J40" s="21" t="s">
        <v>764</v>
      </c>
      <c r="L40" s="40">
        <v>3.496</v>
      </c>
      <c r="M40" s="26" t="s">
        <v>502</v>
      </c>
      <c r="N40" s="26" t="s">
        <v>502</v>
      </c>
      <c r="O40" s="26" t="s">
        <v>502</v>
      </c>
      <c r="P40" s="26" t="s">
        <v>502</v>
      </c>
      <c r="Q40" s="24" t="str">
        <f t="shared" si="7"/>
        <v>NA</v>
      </c>
      <c r="R40" s="24" t="str">
        <f t="shared" si="6"/>
        <v>NA</v>
      </c>
    </row>
    <row r="41" spans="1:23">
      <c r="A41" s="21" t="s">
        <v>622</v>
      </c>
      <c r="B41" s="65" t="s">
        <v>623</v>
      </c>
      <c r="C41" s="45" t="str">
        <f t="shared" si="8"/>
        <v>Haplochromis_burtoni_Haplochromis_nubilus</v>
      </c>
      <c r="D41" s="58" t="str">
        <f>C41</f>
        <v>Haplochromis_burtoni_Haplochromis_nubilus</v>
      </c>
      <c r="E41" s="45" t="s">
        <v>746</v>
      </c>
      <c r="F41" s="45" t="s">
        <v>719</v>
      </c>
      <c r="G41" s="21" t="s">
        <v>641</v>
      </c>
      <c r="J41" s="21" t="s">
        <v>689</v>
      </c>
      <c r="K41" s="25" t="s">
        <v>26</v>
      </c>
      <c r="L41" s="40" t="s">
        <v>502</v>
      </c>
      <c r="M41" s="26" t="s">
        <v>502</v>
      </c>
      <c r="N41" s="26" t="s">
        <v>502</v>
      </c>
      <c r="O41" s="26">
        <v>0</v>
      </c>
      <c r="P41" s="26" t="s">
        <v>502</v>
      </c>
      <c r="Q41" s="24" t="str">
        <f t="shared" si="7"/>
        <v>NA</v>
      </c>
      <c r="R41" s="24" t="str">
        <f t="shared" si="6"/>
        <v>NA</v>
      </c>
    </row>
    <row r="42" spans="1:23">
      <c r="A42" s="21" t="s">
        <v>722</v>
      </c>
      <c r="B42" s="21" t="s">
        <v>723</v>
      </c>
      <c r="C42" s="45" t="str">
        <f t="shared" si="8"/>
        <v>Hyla_chrysoscelis_Hyla_femoralis</v>
      </c>
      <c r="D42" s="58" t="str">
        <f>C42</f>
        <v>Hyla_chrysoscelis_Hyla_femoralis</v>
      </c>
      <c r="E42" s="62" t="s">
        <v>761</v>
      </c>
      <c r="F42" s="45" t="s">
        <v>719</v>
      </c>
      <c r="G42" s="21" t="s">
        <v>637</v>
      </c>
      <c r="H42" s="21" t="s">
        <v>760</v>
      </c>
      <c r="I42" s="32" t="s">
        <v>646</v>
      </c>
      <c r="J42" s="21" t="s">
        <v>764</v>
      </c>
      <c r="K42" s="25">
        <v>3.1E-2</v>
      </c>
      <c r="L42" s="40">
        <v>0.98399999999999999</v>
      </c>
      <c r="Q42" s="24" t="str">
        <f t="shared" si="7"/>
        <v>NA</v>
      </c>
      <c r="R42" s="24" t="str">
        <f t="shared" si="6"/>
        <v>NA</v>
      </c>
      <c r="S42" s="29"/>
    </row>
    <row r="43" spans="1:23">
      <c r="A43" s="65" t="s">
        <v>717</v>
      </c>
      <c r="B43" s="21" t="s">
        <v>590</v>
      </c>
      <c r="C43" s="45" t="str">
        <f t="shared" si="8"/>
        <v>Laupala_kohalensis_Laupala_paranigra</v>
      </c>
      <c r="D43" s="20" t="s">
        <v>403</v>
      </c>
      <c r="E43" s="45" t="s">
        <v>746</v>
      </c>
      <c r="F43" s="45" t="s">
        <v>719</v>
      </c>
      <c r="G43" s="32" t="s">
        <v>642</v>
      </c>
      <c r="H43" s="32" t="s">
        <v>757</v>
      </c>
      <c r="I43" s="21" t="s">
        <v>647</v>
      </c>
      <c r="J43" s="21" t="s">
        <v>764</v>
      </c>
      <c r="K43" s="25" t="s">
        <v>26</v>
      </c>
      <c r="L43" s="40" t="s">
        <v>663</v>
      </c>
      <c r="M43" s="26" t="s">
        <v>502</v>
      </c>
      <c r="N43" s="26" t="s">
        <v>502</v>
      </c>
      <c r="O43" s="26" t="s">
        <v>502</v>
      </c>
      <c r="P43" s="26" t="s">
        <v>502</v>
      </c>
      <c r="Q43" s="24" t="str">
        <f t="shared" si="7"/>
        <v>NA</v>
      </c>
      <c r="R43" s="24" t="str">
        <f t="shared" si="6"/>
        <v>NA</v>
      </c>
    </row>
    <row r="44" spans="1:23">
      <c r="A44" s="45" t="s">
        <v>618</v>
      </c>
      <c r="B44" s="45" t="s">
        <v>619</v>
      </c>
      <c r="C44" s="45" t="str">
        <f t="shared" si="8"/>
        <v>Drosophila_madeirensis_Drosophila_subobscura</v>
      </c>
      <c r="D44" s="20" t="s">
        <v>400</v>
      </c>
      <c r="E44" s="62" t="s">
        <v>761</v>
      </c>
      <c r="F44" s="45" t="s">
        <v>719</v>
      </c>
      <c r="G44" s="21" t="s">
        <v>638</v>
      </c>
      <c r="H44" s="21" t="s">
        <v>754</v>
      </c>
      <c r="I44" s="21" t="s">
        <v>646</v>
      </c>
      <c r="J44" s="21" t="s">
        <v>764</v>
      </c>
      <c r="L44" s="40">
        <v>3.496</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401</v>
      </c>
      <c r="E45" s="45" t="s">
        <v>746</v>
      </c>
      <c r="F45" s="45" t="s">
        <v>719</v>
      </c>
      <c r="G45" s="21" t="s">
        <v>638</v>
      </c>
      <c r="H45" s="21" t="s">
        <v>754</v>
      </c>
      <c r="I45" s="21" t="s">
        <v>646</v>
      </c>
      <c r="J45" s="21" t="s">
        <v>764</v>
      </c>
      <c r="L45" s="40">
        <v>3.496</v>
      </c>
      <c r="M45" s="26" t="s">
        <v>502</v>
      </c>
      <c r="N45" s="26" t="s">
        <v>502</v>
      </c>
      <c r="O45" s="26" t="s">
        <v>502</v>
      </c>
      <c r="P45" s="26" t="s">
        <v>502</v>
      </c>
      <c r="Q45" s="24" t="str">
        <f t="shared" si="7"/>
        <v>NA</v>
      </c>
      <c r="R45" s="24" t="str">
        <f t="shared" si="6"/>
        <v>NA</v>
      </c>
    </row>
    <row r="46" spans="1:23">
      <c r="A46" s="32" t="s">
        <v>584</v>
      </c>
      <c r="B46" s="32" t="s">
        <v>585</v>
      </c>
      <c r="C46" s="45" t="str">
        <f t="shared" si="8"/>
        <v>Mus_musculus_domesticus_Mus_musculus_musculus</v>
      </c>
      <c r="D46" t="s">
        <v>130</v>
      </c>
      <c r="E46" s="45" t="s">
        <v>746</v>
      </c>
      <c r="F46" s="45" t="s">
        <v>719</v>
      </c>
      <c r="G46" s="32" t="s">
        <v>640</v>
      </c>
      <c r="H46" s="32" t="s">
        <v>759</v>
      </c>
      <c r="I46" s="32" t="s">
        <v>646</v>
      </c>
      <c r="J46" s="32" t="s">
        <v>764</v>
      </c>
      <c r="K46" s="34">
        <v>3.1E-2</v>
      </c>
      <c r="L46" s="40">
        <v>2.9000000000000001E-2</v>
      </c>
      <c r="M46" s="29" t="s">
        <v>502</v>
      </c>
      <c r="N46" s="29" t="s">
        <v>502</v>
      </c>
      <c r="O46" s="29" t="s">
        <v>502</v>
      </c>
      <c r="P46" s="29" t="s">
        <v>502</v>
      </c>
      <c r="Q46" s="24" t="str">
        <f t="shared" si="7"/>
        <v>NA</v>
      </c>
      <c r="R46" s="24" t="str">
        <f t="shared" si="6"/>
        <v>NA</v>
      </c>
      <c r="T46" s="20"/>
      <c r="U46" s="28"/>
      <c r="V46" s="20" t="s">
        <v>206</v>
      </c>
      <c r="W46" s="20"/>
    </row>
    <row r="47" spans="1:23">
      <c r="A47" s="32" t="s">
        <v>584</v>
      </c>
      <c r="B47" s="32" t="s">
        <v>585</v>
      </c>
      <c r="C47" s="45" t="str">
        <f t="shared" si="8"/>
        <v>Mus_musculus_domesticus_Mus_musculus_musculus</v>
      </c>
      <c r="D47" t="s">
        <v>386</v>
      </c>
      <c r="E47" s="45" t="s">
        <v>746</v>
      </c>
      <c r="F47" s="45" t="s">
        <v>719</v>
      </c>
      <c r="G47" s="32" t="s">
        <v>640</v>
      </c>
      <c r="H47" s="32" t="s">
        <v>759</v>
      </c>
      <c r="I47" s="32" t="s">
        <v>646</v>
      </c>
      <c r="J47" s="32" t="s">
        <v>764</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65" t="s">
        <v>589</v>
      </c>
      <c r="B48" s="21" t="s">
        <v>590</v>
      </c>
      <c r="C48" s="45" t="str">
        <f t="shared" si="8"/>
        <v>Laupala_kohalensis_Laupala_paranigra</v>
      </c>
      <c r="D48" s="20" t="s">
        <v>409</v>
      </c>
      <c r="E48" s="45" t="s">
        <v>746</v>
      </c>
      <c r="F48" s="45" t="s">
        <v>719</v>
      </c>
      <c r="G48" s="32" t="s">
        <v>642</v>
      </c>
      <c r="H48" s="32" t="s">
        <v>757</v>
      </c>
      <c r="I48" s="21" t="s">
        <v>647</v>
      </c>
      <c r="J48" s="21" t="s">
        <v>764</v>
      </c>
      <c r="K48" s="25" t="s">
        <v>26</v>
      </c>
      <c r="L48" s="40" t="s">
        <v>502</v>
      </c>
      <c r="M48" s="26" t="s">
        <v>502</v>
      </c>
      <c r="N48" s="26" t="s">
        <v>502</v>
      </c>
      <c r="O48" s="26" t="s">
        <v>502</v>
      </c>
      <c r="P48" s="26" t="s">
        <v>502</v>
      </c>
      <c r="Q48" s="24" t="str">
        <f t="shared" si="7"/>
        <v>NA</v>
      </c>
      <c r="R48" s="24" t="str">
        <f t="shared" si="6"/>
        <v>NA</v>
      </c>
    </row>
    <row r="49" spans="1:23">
      <c r="A49" s="21" t="s">
        <v>613</v>
      </c>
      <c r="B49" s="21" t="s">
        <v>611</v>
      </c>
      <c r="C49" s="45" t="str">
        <f t="shared" si="8"/>
        <v>Drosophila_sechellia_Drosophila_simulans</v>
      </c>
      <c r="D49" s="20" t="s">
        <v>86</v>
      </c>
      <c r="E49" s="45" t="s">
        <v>746</v>
      </c>
      <c r="F49" s="45" t="s">
        <v>719</v>
      </c>
      <c r="G49" s="21" t="s">
        <v>638</v>
      </c>
      <c r="H49" s="21" t="s">
        <v>754</v>
      </c>
      <c r="I49" s="21" t="s">
        <v>646</v>
      </c>
      <c r="J49" s="21" t="s">
        <v>764</v>
      </c>
      <c r="K49" s="25">
        <v>1.7000000000000001E-2</v>
      </c>
      <c r="L49" s="40">
        <v>4.1000000000000002E-2</v>
      </c>
      <c r="M49" s="26" t="s">
        <v>633</v>
      </c>
      <c r="N49" s="26" t="s">
        <v>633</v>
      </c>
      <c r="O49" s="26" t="s">
        <v>633</v>
      </c>
      <c r="P49" s="26" t="s">
        <v>633</v>
      </c>
      <c r="Q49" s="24" t="str">
        <f t="shared" si="7"/>
        <v>NA</v>
      </c>
      <c r="R49" s="24" t="str">
        <f t="shared" si="6"/>
        <v>NA</v>
      </c>
    </row>
    <row r="50" spans="1:23">
      <c r="A50" s="66" t="s">
        <v>730</v>
      </c>
      <c r="B50" s="21" t="s">
        <v>607</v>
      </c>
      <c r="C50" s="45" t="str">
        <f t="shared" si="8"/>
        <v>Chorthippus_parallelus_erythropus_Chorthippus_parallelus_parallelus</v>
      </c>
      <c r="D50" t="s">
        <v>32</v>
      </c>
      <c r="E50" s="45" t="s">
        <v>761</v>
      </c>
      <c r="F50" s="45" t="s">
        <v>719</v>
      </c>
      <c r="G50" s="21" t="s">
        <v>642</v>
      </c>
      <c r="H50" s="32" t="s">
        <v>757</v>
      </c>
      <c r="I50" s="21" t="s">
        <v>647</v>
      </c>
      <c r="J50" s="21" t="s">
        <v>764</v>
      </c>
      <c r="K50" s="25" t="s">
        <v>26</v>
      </c>
      <c r="L50" s="40" t="s">
        <v>662</v>
      </c>
      <c r="M50" s="26" t="s">
        <v>502</v>
      </c>
      <c r="N50" s="26" t="s">
        <v>502</v>
      </c>
      <c r="O50" s="26" t="s">
        <v>502</v>
      </c>
      <c r="P50" s="26" t="s">
        <v>502</v>
      </c>
      <c r="Q50" s="24" t="str">
        <f t="shared" si="7"/>
        <v>NA</v>
      </c>
      <c r="R50" s="24" t="str">
        <f t="shared" si="6"/>
        <v>NA</v>
      </c>
      <c r="S50" s="29" t="s">
        <v>502</v>
      </c>
      <c r="T50" s="26" t="s">
        <v>502</v>
      </c>
      <c r="U50" s="22" t="s">
        <v>502</v>
      </c>
    </row>
    <row r="51" spans="1:23">
      <c r="A51" s="66" t="s">
        <v>667</v>
      </c>
      <c r="B51" s="21" t="s">
        <v>732</v>
      </c>
      <c r="C51" s="45" t="str">
        <f t="shared" si="8"/>
        <v>Chorthippus_parallelus_erythropus_Chorthippus_parallelus_parallelus</v>
      </c>
      <c r="D51" t="s">
        <v>38</v>
      </c>
      <c r="E51" s="45" t="s">
        <v>761</v>
      </c>
      <c r="F51" s="45" t="s">
        <v>719</v>
      </c>
      <c r="G51" s="21" t="s">
        <v>642</v>
      </c>
      <c r="H51" s="32" t="s">
        <v>757</v>
      </c>
      <c r="I51" s="21" t="s">
        <v>647</v>
      </c>
      <c r="J51" s="21" t="s">
        <v>764</v>
      </c>
      <c r="K51" s="25" t="s">
        <v>26</v>
      </c>
      <c r="L51" s="40" t="s">
        <v>502</v>
      </c>
      <c r="M51" s="26" t="s">
        <v>502</v>
      </c>
      <c r="N51" s="26" t="s">
        <v>502</v>
      </c>
      <c r="O51" s="26" t="s">
        <v>502</v>
      </c>
      <c r="P51" s="26" t="s">
        <v>502</v>
      </c>
      <c r="Q51" s="24" t="str">
        <f t="shared" si="7"/>
        <v>NA</v>
      </c>
      <c r="R51" s="24" t="str">
        <f t="shared" si="6"/>
        <v>NA</v>
      </c>
      <c r="S51" s="29" t="s">
        <v>502</v>
      </c>
      <c r="T51" s="26" t="s">
        <v>502</v>
      </c>
      <c r="U51" s="22" t="s">
        <v>502</v>
      </c>
    </row>
    <row r="52" spans="1:23">
      <c r="A52" s="21" t="s">
        <v>612</v>
      </c>
      <c r="B52" s="21" t="s">
        <v>613</v>
      </c>
      <c r="C52" s="45" t="str">
        <f t="shared" si="8"/>
        <v>Drosophila_mauritiana_Drosophila_sechellia</v>
      </c>
      <c r="D52" s="20" t="s">
        <v>92</v>
      </c>
      <c r="E52" s="45" t="s">
        <v>746</v>
      </c>
      <c r="F52" s="45" t="s">
        <v>719</v>
      </c>
      <c r="G52" s="21" t="s">
        <v>638</v>
      </c>
      <c r="H52" s="21" t="s">
        <v>754</v>
      </c>
      <c r="I52" s="21" t="s">
        <v>646</v>
      </c>
      <c r="J52" s="21" t="s">
        <v>764</v>
      </c>
      <c r="K52" s="25" t="s">
        <v>26</v>
      </c>
      <c r="L52" s="40">
        <v>3.3000000000000002E-2</v>
      </c>
      <c r="M52" s="26" t="s">
        <v>502</v>
      </c>
      <c r="N52" s="26" t="s">
        <v>502</v>
      </c>
      <c r="O52" s="26">
        <v>0</v>
      </c>
      <c r="P52" s="26" t="s">
        <v>502</v>
      </c>
      <c r="Q52" s="24" t="str">
        <f t="shared" si="7"/>
        <v>NA</v>
      </c>
      <c r="R52" s="24" t="str">
        <f t="shared" si="6"/>
        <v>NA</v>
      </c>
    </row>
    <row r="53" spans="1:23">
      <c r="A53" s="21" t="s">
        <v>604</v>
      </c>
      <c r="B53" s="65" t="s">
        <v>581</v>
      </c>
      <c r="C53" s="45" t="str">
        <f t="shared" si="8"/>
        <v>Pundamilia_nyererei_Pundamilia_pundamilia</v>
      </c>
      <c r="D53" s="58" t="str">
        <f>C53</f>
        <v>Pundamilia_nyererei_Pundamilia_pundamilia</v>
      </c>
      <c r="E53" s="62" t="s">
        <v>761</v>
      </c>
      <c r="F53" s="45" t="s">
        <v>719</v>
      </c>
      <c r="G53" s="21" t="s">
        <v>641</v>
      </c>
      <c r="J53" s="21" t="s">
        <v>689</v>
      </c>
      <c r="K53" s="25" t="s">
        <v>26</v>
      </c>
      <c r="L53" s="40" t="s">
        <v>663</v>
      </c>
      <c r="M53" s="26">
        <v>4.8600000000000003</v>
      </c>
      <c r="N53" s="26">
        <v>4.84</v>
      </c>
      <c r="O53" s="26">
        <v>4.51</v>
      </c>
      <c r="P53" s="26">
        <v>4.57</v>
      </c>
      <c r="Q53" s="24">
        <f t="shared" si="7"/>
        <v>2.616580464311944E-2</v>
      </c>
      <c r="R53" s="24">
        <f t="shared" si="6"/>
        <v>-4.445176257083381E-2</v>
      </c>
      <c r="S53" s="19" t="s">
        <v>551</v>
      </c>
      <c r="T53" s="16" t="s">
        <v>553</v>
      </c>
    </row>
    <row r="54" spans="1:23">
      <c r="A54" s="21" t="s">
        <v>613</v>
      </c>
      <c r="B54" s="21" t="s">
        <v>611</v>
      </c>
      <c r="C54" s="45" t="str">
        <f t="shared" si="8"/>
        <v>Drosophila_sechellia_Drosophila_simulans</v>
      </c>
      <c r="D54" s="20" t="s">
        <v>84</v>
      </c>
      <c r="E54" s="45" t="s">
        <v>746</v>
      </c>
      <c r="F54" s="45" t="s">
        <v>719</v>
      </c>
      <c r="G54" s="21" t="s">
        <v>638</v>
      </c>
      <c r="H54" s="21" t="s">
        <v>754</v>
      </c>
      <c r="I54" s="21" t="s">
        <v>646</v>
      </c>
      <c r="J54" s="21" t="s">
        <v>764</v>
      </c>
      <c r="K54" s="25">
        <v>1.7000000000000001E-2</v>
      </c>
      <c r="L54" s="40">
        <v>4.1000000000000002E-2</v>
      </c>
      <c r="M54" s="26" t="s">
        <v>633</v>
      </c>
      <c r="N54" s="26" t="s">
        <v>633</v>
      </c>
      <c r="O54" s="26" t="s">
        <v>633</v>
      </c>
      <c r="P54" s="26" t="s">
        <v>633</v>
      </c>
      <c r="Q54" s="24" t="str">
        <f t="shared" si="7"/>
        <v>NA</v>
      </c>
      <c r="R54" s="24" t="str">
        <f t="shared" si="6"/>
        <v>NA</v>
      </c>
    </row>
    <row r="55" spans="1:23">
      <c r="A55" s="21" t="s">
        <v>613</v>
      </c>
      <c r="B55" s="21" t="s">
        <v>611</v>
      </c>
      <c r="C55" s="45" t="str">
        <f t="shared" si="8"/>
        <v>Drosophila_sechellia_Drosophila_simulans</v>
      </c>
      <c r="D55" s="20" t="s">
        <v>83</v>
      </c>
      <c r="E55" s="45" t="s">
        <v>746</v>
      </c>
      <c r="F55" s="45" t="s">
        <v>719</v>
      </c>
      <c r="G55" s="21" t="s">
        <v>638</v>
      </c>
      <c r="H55" s="21" t="s">
        <v>754</v>
      </c>
      <c r="I55" s="21" t="s">
        <v>646</v>
      </c>
      <c r="J55" s="21" t="s">
        <v>764</v>
      </c>
      <c r="K55" s="25">
        <v>1.7000000000000001E-2</v>
      </c>
      <c r="L55" s="40">
        <v>4.1000000000000002E-2</v>
      </c>
      <c r="M55" s="26" t="s">
        <v>633</v>
      </c>
      <c r="N55" s="26" t="s">
        <v>633</v>
      </c>
      <c r="O55" s="26" t="s">
        <v>633</v>
      </c>
      <c r="P55" s="26" t="s">
        <v>633</v>
      </c>
      <c r="Q55" s="24" t="str">
        <f t="shared" si="7"/>
        <v>NA</v>
      </c>
      <c r="R55" s="24" t="str">
        <f t="shared" si="6"/>
        <v>NA</v>
      </c>
    </row>
    <row r="56" spans="1:23">
      <c r="A56" s="65" t="s">
        <v>589</v>
      </c>
      <c r="B56" s="21" t="s">
        <v>590</v>
      </c>
      <c r="C56" s="45" t="str">
        <f t="shared" si="8"/>
        <v>Laupala_kohalensis_Laupala_paranigra</v>
      </c>
      <c r="D56" s="20" t="s">
        <v>716</v>
      </c>
      <c r="E56" s="45" t="s">
        <v>746</v>
      </c>
      <c r="F56" s="45" t="s">
        <v>719</v>
      </c>
      <c r="G56" s="32" t="s">
        <v>642</v>
      </c>
      <c r="H56" s="32" t="s">
        <v>757</v>
      </c>
      <c r="I56" s="21" t="s">
        <v>749</v>
      </c>
      <c r="J56" s="21" t="s">
        <v>764</v>
      </c>
      <c r="K56" s="25" t="s">
        <v>26</v>
      </c>
      <c r="L56" s="40" t="s">
        <v>502</v>
      </c>
      <c r="M56" s="26" t="s">
        <v>502</v>
      </c>
      <c r="N56" s="26" t="s">
        <v>502</v>
      </c>
      <c r="O56" s="26" t="s">
        <v>502</v>
      </c>
      <c r="P56" s="26" t="s">
        <v>502</v>
      </c>
      <c r="Q56" s="24" t="str">
        <f t="shared" si="7"/>
        <v>NA</v>
      </c>
      <c r="R56" s="24" t="str">
        <f t="shared" si="6"/>
        <v>NA</v>
      </c>
    </row>
    <row r="57" spans="1:23">
      <c r="A57" s="21" t="s">
        <v>596</v>
      </c>
      <c r="B57" s="21" t="s">
        <v>597</v>
      </c>
      <c r="C57" s="45" t="str">
        <f t="shared" si="8"/>
        <v>Drosophila_auraria_Drosophila_biauraria</v>
      </c>
      <c r="D57" s="20" t="s">
        <v>720</v>
      </c>
      <c r="E57" s="45" t="s">
        <v>761</v>
      </c>
      <c r="F57" s="45" t="s">
        <v>719</v>
      </c>
      <c r="G57" s="21" t="s">
        <v>638</v>
      </c>
      <c r="H57" s="21" t="s">
        <v>754</v>
      </c>
      <c r="I57" s="21" t="s">
        <v>646</v>
      </c>
      <c r="J57" s="21" t="s">
        <v>764</v>
      </c>
      <c r="K57" s="25" t="s">
        <v>26</v>
      </c>
      <c r="L57" s="40">
        <v>3.3000000000000002E-2</v>
      </c>
      <c r="M57" s="26" t="s">
        <v>502</v>
      </c>
      <c r="N57" s="26" t="s">
        <v>502</v>
      </c>
      <c r="O57" s="26" t="s">
        <v>502</v>
      </c>
      <c r="P57" s="26" t="s">
        <v>502</v>
      </c>
      <c r="Q57" s="24" t="str">
        <f t="shared" si="7"/>
        <v>NA</v>
      </c>
      <c r="R57" s="24" t="str">
        <f t="shared" si="6"/>
        <v>NA</v>
      </c>
      <c r="S57" s="29"/>
      <c r="V57" s="16" t="s">
        <v>437</v>
      </c>
    </row>
    <row r="58" spans="1:23">
      <c r="A58" s="21" t="s">
        <v>752</v>
      </c>
      <c r="B58" s="21" t="s">
        <v>753</v>
      </c>
      <c r="C58" s="45" t="str">
        <f t="shared" si="8"/>
        <v>Spodoptera_descoinsi_Spodoptera_latifascia</v>
      </c>
      <c r="D58" s="58" t="str">
        <f>C58</f>
        <v>Spodoptera_descoinsi_Spodoptera_latifascia</v>
      </c>
      <c r="E58" s="45" t="s">
        <v>761</v>
      </c>
      <c r="F58" s="45" t="s">
        <v>721</v>
      </c>
      <c r="G58" s="32" t="s">
        <v>643</v>
      </c>
      <c r="H58" s="32" t="s">
        <v>755</v>
      </c>
      <c r="I58" s="32" t="s">
        <v>648</v>
      </c>
      <c r="J58" s="32" t="s">
        <v>765</v>
      </c>
      <c r="K58" s="34">
        <v>4.2999999999999997E-2</v>
      </c>
      <c r="L58" s="40">
        <v>3.4000000000000002E-2</v>
      </c>
      <c r="M58" s="29" t="s">
        <v>502</v>
      </c>
      <c r="N58" s="29" t="s">
        <v>502</v>
      </c>
      <c r="O58" s="29" t="s">
        <v>502</v>
      </c>
      <c r="P58" s="29" t="s">
        <v>502</v>
      </c>
      <c r="Q58" s="24" t="str">
        <f t="shared" si="7"/>
        <v>NA</v>
      </c>
      <c r="R58" s="24" t="str">
        <f t="shared" si="6"/>
        <v>NA</v>
      </c>
      <c r="T58" s="20"/>
      <c r="U58" s="28"/>
      <c r="V58" s="20"/>
      <c r="W58" s="20"/>
    </row>
    <row r="59" spans="1:23">
      <c r="A59" s="32" t="s">
        <v>578</v>
      </c>
      <c r="B59" s="32" t="s">
        <v>625</v>
      </c>
      <c r="C59" s="45" t="str">
        <f t="shared" si="8"/>
        <v>Teleogryllus_commodus_Teleogryllus_oceanicus</v>
      </c>
      <c r="D59" s="58" t="str">
        <f>C59</f>
        <v>Teleogryllus_commodus_Teleogryllus_oceanicus</v>
      </c>
      <c r="E59" s="45" t="s">
        <v>761</v>
      </c>
      <c r="F59" s="45" t="s">
        <v>751</v>
      </c>
      <c r="G59" s="32" t="s">
        <v>666</v>
      </c>
      <c r="H59" s="32" t="s">
        <v>757</v>
      </c>
      <c r="I59" s="21" t="s">
        <v>647</v>
      </c>
      <c r="J59" s="21" t="s">
        <v>764</v>
      </c>
      <c r="K59" s="34">
        <v>0.123</v>
      </c>
      <c r="L59" s="40">
        <v>1.3129999999999999</v>
      </c>
      <c r="M59" s="29" t="s">
        <v>502</v>
      </c>
      <c r="N59" s="29" t="s">
        <v>502</v>
      </c>
      <c r="O59" s="29" t="s">
        <v>502</v>
      </c>
      <c r="P59" s="29" t="s">
        <v>502</v>
      </c>
      <c r="Q59" s="24" t="str">
        <f t="shared" si="7"/>
        <v>NA</v>
      </c>
      <c r="R59" s="24" t="str">
        <f t="shared" si="6"/>
        <v>NA</v>
      </c>
      <c r="T59" s="20"/>
      <c r="U59" s="28"/>
      <c r="V59" s="20" t="s">
        <v>177</v>
      </c>
      <c r="W59" s="20"/>
    </row>
    <row r="60" spans="1:23">
      <c r="A60" s="21" t="s">
        <v>610</v>
      </c>
      <c r="B60" s="21" t="s">
        <v>611</v>
      </c>
      <c r="C60" s="45" t="str">
        <f t="shared" si="8"/>
        <v>Drosophila_melanogaster_Drosophila_simulans</v>
      </c>
      <c r="D60" s="20" t="s">
        <v>65</v>
      </c>
      <c r="E60" s="45" t="s">
        <v>746</v>
      </c>
      <c r="F60" s="45" t="s">
        <v>719</v>
      </c>
      <c r="G60" s="21" t="s">
        <v>638</v>
      </c>
      <c r="H60" s="21" t="s">
        <v>754</v>
      </c>
      <c r="I60" s="21" t="s">
        <v>646</v>
      </c>
      <c r="J60" s="21" t="s">
        <v>764</v>
      </c>
      <c r="L60" s="40">
        <v>5.0999999999999997E-2</v>
      </c>
      <c r="M60" s="26">
        <v>1</v>
      </c>
      <c r="N60" s="26">
        <v>0.5</v>
      </c>
      <c r="O60" s="26">
        <v>0.2</v>
      </c>
      <c r="P60" s="26">
        <v>1</v>
      </c>
      <c r="Q60" s="24">
        <f t="shared" si="7"/>
        <v>-0.69314718055994529</v>
      </c>
      <c r="R60" s="24">
        <f t="shared" si="6"/>
        <v>-1.6094379124341003</v>
      </c>
      <c r="S60" s="42" t="s">
        <v>632</v>
      </c>
    </row>
    <row r="61" spans="1:23">
      <c r="A61" s="21" t="s">
        <v>610</v>
      </c>
      <c r="B61" s="21" t="s">
        <v>611</v>
      </c>
      <c r="C61" s="45" t="str">
        <f t="shared" si="8"/>
        <v>Drosophila_melanogaster_Drosophila_simulans</v>
      </c>
      <c r="D61" s="20" t="s">
        <v>59</v>
      </c>
      <c r="E61" s="45" t="s">
        <v>746</v>
      </c>
      <c r="F61" s="45" t="s">
        <v>719</v>
      </c>
      <c r="G61" s="21" t="s">
        <v>638</v>
      </c>
      <c r="H61" s="21" t="s">
        <v>754</v>
      </c>
      <c r="I61" s="21" t="s">
        <v>646</v>
      </c>
      <c r="J61" s="21" t="s">
        <v>764</v>
      </c>
      <c r="L61" s="40">
        <v>5.0999999999999997E-2</v>
      </c>
      <c r="M61" s="26">
        <v>1</v>
      </c>
      <c r="N61" s="26">
        <v>0.5</v>
      </c>
      <c r="O61" s="26">
        <v>0.2</v>
      </c>
      <c r="P61" s="26">
        <v>1</v>
      </c>
      <c r="Q61" s="24">
        <f t="shared" si="7"/>
        <v>-0.69314718055994529</v>
      </c>
      <c r="R61" s="24">
        <f t="shared" si="6"/>
        <v>-1.6094379124341003</v>
      </c>
      <c r="S61" s="42" t="s">
        <v>632</v>
      </c>
    </row>
    <row r="62" spans="1:23">
      <c r="A62" s="21" t="s">
        <v>613</v>
      </c>
      <c r="B62" s="21" t="s">
        <v>611</v>
      </c>
      <c r="C62" s="45" t="str">
        <f t="shared" si="8"/>
        <v>Drosophila_sechellia_Drosophila_simulans</v>
      </c>
      <c r="D62" s="20" t="s">
        <v>90</v>
      </c>
      <c r="E62" s="45" t="s">
        <v>746</v>
      </c>
      <c r="F62" s="45" t="s">
        <v>719</v>
      </c>
      <c r="G62" s="21" t="s">
        <v>638</v>
      </c>
      <c r="H62" s="21" t="s">
        <v>754</v>
      </c>
      <c r="I62" s="21" t="s">
        <v>646</v>
      </c>
      <c r="J62" s="21" t="s">
        <v>764</v>
      </c>
      <c r="K62" s="25">
        <v>1.7000000000000001E-2</v>
      </c>
      <c r="L62" s="40">
        <v>4.1000000000000002E-2</v>
      </c>
      <c r="M62" s="26" t="s">
        <v>633</v>
      </c>
      <c r="N62" s="26" t="s">
        <v>633</v>
      </c>
      <c r="O62" s="26" t="s">
        <v>633</v>
      </c>
      <c r="P62" s="26" t="s">
        <v>633</v>
      </c>
      <c r="Q62" s="24" t="str">
        <f t="shared" si="7"/>
        <v>NA</v>
      </c>
      <c r="R62" s="24" t="str">
        <f t="shared" si="6"/>
        <v>NA</v>
      </c>
      <c r="U62" s="26"/>
    </row>
    <row r="63" spans="1:23">
      <c r="A63"/>
      <c r="B63"/>
      <c r="C63" s="46"/>
      <c r="D63" s="46"/>
      <c r="E63" s="46"/>
      <c r="F63" s="46"/>
      <c r="G63"/>
      <c r="H63"/>
      <c r="I63"/>
      <c r="J63"/>
      <c r="K63"/>
      <c r="L63"/>
      <c r="M63"/>
      <c r="N63"/>
      <c r="O63"/>
      <c r="P63"/>
      <c r="Q63"/>
      <c r="R63"/>
      <c r="S63"/>
      <c r="T63"/>
      <c r="U63"/>
      <c r="V63"/>
      <c r="W63"/>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s="31" customFormat="1">
      <c r="A89"/>
      <c r="B89"/>
      <c r="C89" s="46"/>
      <c r="D89" s="46"/>
      <c r="E89" s="46"/>
      <c r="F89" s="46"/>
      <c r="G89"/>
      <c r="H89"/>
      <c r="I89"/>
      <c r="J89"/>
      <c r="K89"/>
      <c r="L89"/>
      <c r="M89"/>
      <c r="N89"/>
      <c r="O89"/>
      <c r="P89"/>
      <c r="Q89"/>
      <c r="R89"/>
      <c r="S89"/>
      <c r="T89"/>
      <c r="U89"/>
      <c r="V89"/>
      <c r="W89"/>
    </row>
    <row r="90" spans="1:23">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s="20" customFormat="1">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s="20" customFormat="1">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ht="16" customHeigh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ht="16" customHeigh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s="37" customFormat="1">
      <c r="A530"/>
      <c r="B530"/>
      <c r="C530" s="46"/>
      <c r="D530" s="46"/>
      <c r="E530" s="46"/>
      <c r="F530" s="46"/>
      <c r="G530"/>
      <c r="H530"/>
      <c r="I530"/>
      <c r="J530"/>
      <c r="K530"/>
      <c r="L530"/>
      <c r="M530"/>
      <c r="N530"/>
      <c r="O530"/>
      <c r="P530"/>
      <c r="Q530"/>
      <c r="R530"/>
      <c r="S530"/>
      <c r="T530"/>
      <c r="U530"/>
      <c r="V530"/>
      <c r="W530"/>
    </row>
    <row r="531" spans="1:23">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s="30" customFormat="1">
      <c r="A535"/>
      <c r="B535"/>
      <c r="C535" s="46"/>
      <c r="D535" s="46"/>
      <c r="E535" s="46"/>
      <c r="F535" s="46"/>
      <c r="G535"/>
      <c r="H535"/>
      <c r="I535"/>
      <c r="J535"/>
      <c r="K535"/>
      <c r="L535"/>
      <c r="M535"/>
      <c r="N535"/>
      <c r="O535"/>
      <c r="P535"/>
      <c r="Q535"/>
      <c r="R535"/>
      <c r="S535"/>
      <c r="T535"/>
      <c r="U535"/>
      <c r="V535"/>
      <c r="W535"/>
    </row>
    <row r="536" spans="1:23">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s="30" customFormat="1">
      <c r="A538"/>
      <c r="B538"/>
      <c r="C538" s="46"/>
      <c r="D538" s="46"/>
      <c r="E538" s="46"/>
      <c r="F538" s="46"/>
      <c r="G538"/>
      <c r="H538"/>
      <c r="I538"/>
      <c r="J538"/>
      <c r="K538"/>
      <c r="L538"/>
      <c r="M538"/>
      <c r="N538"/>
      <c r="O538"/>
      <c r="P538"/>
      <c r="Q538"/>
      <c r="R538"/>
      <c r="S538"/>
      <c r="T538"/>
      <c r="U538"/>
      <c r="V538"/>
      <c r="W538"/>
    </row>
    <row r="539" spans="1:23" s="37" customFormat="1">
      <c r="A539"/>
      <c r="B539"/>
      <c r="C539" s="46"/>
      <c r="D539" s="46"/>
      <c r="E539" s="46"/>
      <c r="F539" s="46"/>
      <c r="G539"/>
      <c r="H539"/>
      <c r="I539"/>
      <c r="J539"/>
      <c r="K539"/>
      <c r="L539"/>
      <c r="M539"/>
      <c r="N539"/>
      <c r="O539"/>
      <c r="P539"/>
      <c r="Q539"/>
      <c r="R539"/>
      <c r="S539"/>
      <c r="T539"/>
      <c r="U539"/>
      <c r="V539"/>
      <c r="W539"/>
    </row>
    <row r="540" spans="1:23">
      <c r="A540"/>
      <c r="B540"/>
      <c r="C540" s="46"/>
      <c r="D540" s="46"/>
      <c r="E540" s="46"/>
      <c r="F540" s="46"/>
      <c r="G540"/>
      <c r="H540"/>
      <c r="I540"/>
      <c r="J540"/>
      <c r="K540"/>
      <c r="L540"/>
      <c r="M540"/>
      <c r="N540"/>
      <c r="O540"/>
      <c r="P540"/>
      <c r="Q540"/>
      <c r="R540"/>
      <c r="S540"/>
      <c r="T540"/>
      <c r="U540"/>
      <c r="V540"/>
      <c r="W540"/>
    </row>
    <row r="541" spans="1:23" s="30" customFormat="1">
      <c r="A541"/>
      <c r="B541"/>
      <c r="C541" s="46"/>
      <c r="D541" s="46"/>
      <c r="E541" s="46"/>
      <c r="F541" s="46"/>
      <c r="G541"/>
      <c r="H541"/>
      <c r="I541"/>
      <c r="J541"/>
      <c r="K541"/>
      <c r="L541"/>
      <c r="M541"/>
      <c r="N541"/>
      <c r="O541"/>
      <c r="P541"/>
      <c r="Q541"/>
      <c r="R541"/>
      <c r="S541"/>
      <c r="T541"/>
      <c r="U541"/>
      <c r="V541"/>
      <c r="W541"/>
    </row>
    <row r="542" spans="1:23">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s="30" customFormat="1">
      <c r="A544"/>
      <c r="B544"/>
      <c r="C544" s="46"/>
      <c r="D544" s="46"/>
      <c r="E544" s="46"/>
      <c r="F544" s="46"/>
      <c r="G544"/>
      <c r="H544"/>
      <c r="I544"/>
      <c r="J544"/>
      <c r="K544"/>
      <c r="L544"/>
      <c r="M544"/>
      <c r="N544"/>
      <c r="O544"/>
      <c r="P544"/>
      <c r="Q544"/>
      <c r="R544"/>
      <c r="S544"/>
      <c r="T544"/>
      <c r="U544"/>
      <c r="V544"/>
      <c r="W544"/>
    </row>
    <row r="545" spans="1:23">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s="30" customFormat="1">
      <c r="A547"/>
      <c r="B547"/>
      <c r="C547" s="46"/>
      <c r="D547" s="46"/>
      <c r="E547" s="46"/>
      <c r="F547" s="46"/>
      <c r="G547"/>
      <c r="H547"/>
      <c r="I547"/>
      <c r="J547"/>
      <c r="K547"/>
      <c r="L547"/>
      <c r="M547"/>
      <c r="N547"/>
      <c r="O547"/>
      <c r="P547"/>
      <c r="Q547"/>
      <c r="R547"/>
      <c r="S547"/>
      <c r="T547"/>
      <c r="U547"/>
      <c r="V547"/>
      <c r="W547"/>
    </row>
    <row r="548" spans="1:23">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sheetData>
  <autoFilter ref="A1:W62" xr:uid="{3420C359-377A-40B4-AE55-C178A96FFD3B}">
    <sortState xmlns:xlrd2="http://schemas.microsoft.com/office/spreadsheetml/2017/richdata2" ref="A2:W62">
      <sortCondition ref="D1"/>
    </sortState>
  </autoFilter>
  <sortState xmlns:xlrd2="http://schemas.microsoft.com/office/spreadsheetml/2017/richdata2" ref="A2:W570">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0F8-ACC2-469E-A41B-B70991738BCC}">
  <dimension ref="A1:N62"/>
  <sheetViews>
    <sheetView topLeftCell="D27" workbookViewId="0">
      <selection activeCell="G38" sqref="G38"/>
    </sheetView>
  </sheetViews>
  <sheetFormatPr defaultRowHeight="16"/>
  <cols>
    <col min="1" max="1" width="23.36328125" style="16" bestFit="1" customWidth="1"/>
    <col min="2" max="2" width="8.6328125" style="16" customWidth="1"/>
    <col min="3" max="3" width="23.90625" style="16" bestFit="1" customWidth="1"/>
    <col min="4" max="4" width="9.36328125" style="16" customWidth="1"/>
    <col min="5" max="5" width="8.7265625" style="16"/>
    <col min="6" max="6" width="15.453125" style="16" bestFit="1" customWidth="1"/>
    <col min="7" max="7" width="40.90625" style="16" customWidth="1"/>
    <col min="8" max="16384" width="8.7265625" style="16"/>
  </cols>
  <sheetData>
    <row r="1" spans="1:14">
      <c r="A1" s="16" t="s">
        <v>6</v>
      </c>
      <c r="B1" s="16" t="s">
        <v>776</v>
      </c>
      <c r="C1" s="16" t="s">
        <v>7</v>
      </c>
      <c r="D1" s="16" t="s">
        <v>776</v>
      </c>
      <c r="E1" s="16" t="s">
        <v>771</v>
      </c>
      <c r="G1" s="16" t="s">
        <v>787</v>
      </c>
      <c r="H1" s="16" t="s">
        <v>788</v>
      </c>
      <c r="I1" s="16" t="s">
        <v>789</v>
      </c>
      <c r="J1" s="16" t="s">
        <v>771</v>
      </c>
      <c r="K1" s="16" t="s">
        <v>790</v>
      </c>
      <c r="L1" s="16" t="s">
        <v>791</v>
      </c>
      <c r="M1" s="16" t="s">
        <v>792</v>
      </c>
      <c r="N1" s="16" t="s">
        <v>793</v>
      </c>
    </row>
    <row r="2" spans="1:14">
      <c r="A2" s="73" t="s">
        <v>722</v>
      </c>
      <c r="B2" s="74" t="s">
        <v>777</v>
      </c>
      <c r="C2" s="73" t="s">
        <v>723</v>
      </c>
      <c r="D2" s="73"/>
      <c r="E2" s="73" t="s">
        <v>774</v>
      </c>
      <c r="G2" s="16" t="s">
        <v>794</v>
      </c>
      <c r="H2" s="16" t="s">
        <v>761</v>
      </c>
      <c r="I2" s="16" t="s">
        <v>795</v>
      </c>
      <c r="J2" s="16" t="s">
        <v>638</v>
      </c>
      <c r="K2" s="16" t="s">
        <v>754</v>
      </c>
      <c r="L2" s="16" t="s">
        <v>796</v>
      </c>
      <c r="M2" s="16" t="s">
        <v>764</v>
      </c>
      <c r="N2" s="16">
        <v>3.3000000000000002E-2</v>
      </c>
    </row>
    <row r="3" spans="1:14">
      <c r="A3" s="73" t="s">
        <v>779</v>
      </c>
      <c r="B3" s="73" t="s">
        <v>777</v>
      </c>
      <c r="C3" s="73" t="s">
        <v>778</v>
      </c>
      <c r="D3" s="73"/>
      <c r="E3" s="73" t="s">
        <v>773</v>
      </c>
      <c r="G3" s="16" t="s">
        <v>797</v>
      </c>
      <c r="H3" s="16" t="s">
        <v>746</v>
      </c>
      <c r="I3" s="16" t="s">
        <v>795</v>
      </c>
      <c r="J3" s="16" t="s">
        <v>638</v>
      </c>
      <c r="K3" s="16" t="s">
        <v>754</v>
      </c>
      <c r="L3" s="16" t="s">
        <v>796</v>
      </c>
      <c r="M3" s="16" t="s">
        <v>764</v>
      </c>
      <c r="N3" s="16">
        <v>1E-3</v>
      </c>
    </row>
    <row r="4" spans="1:14">
      <c r="A4" s="16" t="s">
        <v>769</v>
      </c>
      <c r="B4" s="16" t="s">
        <v>785</v>
      </c>
      <c r="C4" s="16" t="s">
        <v>770</v>
      </c>
      <c r="D4" s="16" t="s">
        <v>784</v>
      </c>
      <c r="E4" s="16" t="s">
        <v>772</v>
      </c>
      <c r="G4" s="16" t="s">
        <v>798</v>
      </c>
      <c r="H4" s="16" t="s">
        <v>746</v>
      </c>
      <c r="I4" s="16" t="s">
        <v>795</v>
      </c>
      <c r="J4" s="16" t="s">
        <v>638</v>
      </c>
      <c r="K4" s="16" t="s">
        <v>754</v>
      </c>
      <c r="L4" s="16" t="s">
        <v>796</v>
      </c>
      <c r="M4" s="16" t="s">
        <v>764</v>
      </c>
      <c r="N4" s="16">
        <v>3.3000000000000002E-2</v>
      </c>
    </row>
    <row r="5" spans="1:14">
      <c r="A5" s="73" t="s">
        <v>596</v>
      </c>
      <c r="B5" s="73"/>
      <c r="C5" s="73" t="s">
        <v>597</v>
      </c>
      <c r="D5" s="73"/>
      <c r="E5" s="73" t="s">
        <v>638</v>
      </c>
      <c r="G5" s="16" t="s">
        <v>799</v>
      </c>
      <c r="H5" s="16" t="s">
        <v>761</v>
      </c>
      <c r="I5" s="16" t="s">
        <v>795</v>
      </c>
      <c r="J5" s="16" t="s">
        <v>638</v>
      </c>
      <c r="K5" s="16" t="s">
        <v>754</v>
      </c>
      <c r="L5" s="16" t="s">
        <v>796</v>
      </c>
      <c r="M5" s="16" t="s">
        <v>764</v>
      </c>
      <c r="N5" s="16">
        <v>2E-3</v>
      </c>
    </row>
    <row r="6" spans="1:14">
      <c r="A6" s="73" t="s">
        <v>596</v>
      </c>
      <c r="B6" s="73"/>
      <c r="C6" s="73" t="s">
        <v>602</v>
      </c>
      <c r="D6" s="73"/>
      <c r="E6" s="73" t="s">
        <v>638</v>
      </c>
      <c r="G6" s="16" t="s">
        <v>800</v>
      </c>
      <c r="H6" s="16" t="s">
        <v>761</v>
      </c>
      <c r="I6" s="16" t="s">
        <v>795</v>
      </c>
      <c r="J6" s="16" t="s">
        <v>643</v>
      </c>
      <c r="K6" s="16" t="s">
        <v>755</v>
      </c>
      <c r="L6" s="16" t="s">
        <v>801</v>
      </c>
      <c r="M6" s="16" t="s">
        <v>765</v>
      </c>
      <c r="N6" s="16">
        <v>4.9000000000000002E-2</v>
      </c>
    </row>
    <row r="7" spans="1:14">
      <c r="A7" s="73" t="s">
        <v>596</v>
      </c>
      <c r="B7" s="73"/>
      <c r="C7" s="73" t="s">
        <v>599</v>
      </c>
      <c r="D7" s="73"/>
      <c r="E7" s="73" t="s">
        <v>638</v>
      </c>
      <c r="G7" s="16" t="s">
        <v>802</v>
      </c>
      <c r="H7" s="16" t="s">
        <v>746</v>
      </c>
      <c r="I7" s="16" t="s">
        <v>795</v>
      </c>
      <c r="J7" s="16" t="s">
        <v>638</v>
      </c>
      <c r="K7" s="16" t="s">
        <v>754</v>
      </c>
      <c r="L7" s="16" t="s">
        <v>796</v>
      </c>
      <c r="M7" s="16" t="s">
        <v>764</v>
      </c>
      <c r="N7" s="16">
        <v>5.0999999999999997E-2</v>
      </c>
    </row>
    <row r="8" spans="1:14">
      <c r="A8" s="73" t="s">
        <v>596</v>
      </c>
      <c r="B8" s="73"/>
      <c r="C8" s="73" t="s">
        <v>598</v>
      </c>
      <c r="D8" s="73"/>
      <c r="E8" s="73" t="s">
        <v>638</v>
      </c>
      <c r="G8" s="16" t="s">
        <v>803</v>
      </c>
      <c r="H8" s="16" t="s">
        <v>746</v>
      </c>
      <c r="I8" s="16" t="s">
        <v>795</v>
      </c>
      <c r="J8" s="16" t="s">
        <v>638</v>
      </c>
      <c r="K8" s="16" t="s">
        <v>754</v>
      </c>
      <c r="L8" s="16" t="s">
        <v>796</v>
      </c>
      <c r="M8" s="16" t="s">
        <v>764</v>
      </c>
      <c r="N8" s="16">
        <v>1.9E-2</v>
      </c>
    </row>
    <row r="9" spans="1:14">
      <c r="A9" s="73" t="s">
        <v>610</v>
      </c>
      <c r="B9" s="73" t="s">
        <v>777</v>
      </c>
      <c r="C9" s="73" t="s">
        <v>611</v>
      </c>
      <c r="D9" s="73"/>
      <c r="E9" s="73" t="s">
        <v>638</v>
      </c>
      <c r="G9" s="16" t="s">
        <v>739</v>
      </c>
      <c r="H9" s="16" t="s">
        <v>761</v>
      </c>
      <c r="I9" s="16" t="s">
        <v>795</v>
      </c>
      <c r="J9" s="16" t="s">
        <v>772</v>
      </c>
      <c r="K9" s="16" t="s">
        <v>756</v>
      </c>
      <c r="L9" s="16" t="s">
        <v>796</v>
      </c>
      <c r="M9" s="16" t="s">
        <v>764</v>
      </c>
      <c r="N9" s="16">
        <v>1.4E-2</v>
      </c>
    </row>
    <row r="10" spans="1:14">
      <c r="A10" s="73" t="s">
        <v>612</v>
      </c>
      <c r="B10" s="73"/>
      <c r="C10" s="73" t="s">
        <v>611</v>
      </c>
      <c r="D10" s="73"/>
      <c r="E10" s="73" t="s">
        <v>638</v>
      </c>
      <c r="G10" s="16" t="s">
        <v>804</v>
      </c>
      <c r="H10" s="16" t="s">
        <v>746</v>
      </c>
      <c r="I10" s="16" t="s">
        <v>795</v>
      </c>
      <c r="J10" s="16" t="s">
        <v>638</v>
      </c>
      <c r="K10" s="16" t="s">
        <v>754</v>
      </c>
      <c r="L10" s="16" t="s">
        <v>796</v>
      </c>
      <c r="M10" s="16" t="s">
        <v>764</v>
      </c>
      <c r="N10" s="16">
        <v>3.496</v>
      </c>
    </row>
    <row r="11" spans="1:14">
      <c r="A11" s="73" t="s">
        <v>618</v>
      </c>
      <c r="B11" s="73"/>
      <c r="C11" s="73" t="s">
        <v>619</v>
      </c>
      <c r="D11" s="73"/>
      <c r="E11" s="73" t="s">
        <v>638</v>
      </c>
      <c r="G11" s="16" t="s">
        <v>805</v>
      </c>
      <c r="H11" s="16" t="s">
        <v>761</v>
      </c>
      <c r="I11" s="16" t="s">
        <v>795</v>
      </c>
      <c r="J11" s="16" t="s">
        <v>642</v>
      </c>
      <c r="K11" s="16" t="s">
        <v>757</v>
      </c>
      <c r="L11" s="16" t="s">
        <v>806</v>
      </c>
      <c r="M11" s="16" t="s">
        <v>764</v>
      </c>
      <c r="N11" s="16">
        <v>0.84899999999999998</v>
      </c>
    </row>
    <row r="12" spans="1:14">
      <c r="A12" s="73" t="s">
        <v>597</v>
      </c>
      <c r="B12" s="73"/>
      <c r="C12" s="73" t="s">
        <v>599</v>
      </c>
      <c r="D12" s="73"/>
      <c r="E12" s="73" t="s">
        <v>638</v>
      </c>
      <c r="G12" s="16" t="s">
        <v>807</v>
      </c>
      <c r="H12" s="16" t="s">
        <v>761</v>
      </c>
      <c r="I12" s="16" t="s">
        <v>795</v>
      </c>
      <c r="J12" s="16" t="s">
        <v>644</v>
      </c>
      <c r="K12" s="16" t="s">
        <v>758</v>
      </c>
      <c r="L12" s="16" t="s">
        <v>796</v>
      </c>
      <c r="M12" s="16" t="s">
        <v>764</v>
      </c>
      <c r="N12" s="16">
        <v>1.0999999999999999E-2</v>
      </c>
    </row>
    <row r="13" spans="1:14">
      <c r="A13" s="73" t="s">
        <v>592</v>
      </c>
      <c r="B13" s="73"/>
      <c r="C13" s="73" t="s">
        <v>586</v>
      </c>
      <c r="D13" s="73"/>
      <c r="E13" s="73" t="s">
        <v>638</v>
      </c>
      <c r="G13" s="16" t="s">
        <v>808</v>
      </c>
      <c r="H13" s="16" t="s">
        <v>746</v>
      </c>
      <c r="I13" s="16" t="s">
        <v>795</v>
      </c>
      <c r="J13" s="16" t="s">
        <v>638</v>
      </c>
      <c r="K13" s="16" t="s">
        <v>754</v>
      </c>
      <c r="L13" s="16" t="s">
        <v>796</v>
      </c>
      <c r="M13" s="16" t="s">
        <v>764</v>
      </c>
      <c r="N13" s="16">
        <v>1.0999999999999999E-2</v>
      </c>
    </row>
    <row r="14" spans="1:14">
      <c r="A14" s="73" t="s">
        <v>620</v>
      </c>
      <c r="B14" s="73"/>
      <c r="C14" s="73" t="s">
        <v>621</v>
      </c>
      <c r="D14" s="73"/>
      <c r="E14" s="73" t="s">
        <v>638</v>
      </c>
      <c r="G14" s="16" t="s">
        <v>809</v>
      </c>
      <c r="H14" s="16" t="s">
        <v>746</v>
      </c>
      <c r="I14" s="16" t="s">
        <v>795</v>
      </c>
      <c r="J14" s="16" t="s">
        <v>638</v>
      </c>
      <c r="K14" s="16" t="s">
        <v>754</v>
      </c>
      <c r="L14" s="16" t="s">
        <v>796</v>
      </c>
      <c r="M14" s="16" t="s">
        <v>764</v>
      </c>
      <c r="N14" s="16">
        <v>0.12</v>
      </c>
    </row>
    <row r="15" spans="1:14">
      <c r="A15" s="73" t="s">
        <v>588</v>
      </c>
      <c r="B15" s="73"/>
      <c r="C15" s="73" t="s">
        <v>595</v>
      </c>
      <c r="D15" s="73"/>
      <c r="E15" s="73" t="s">
        <v>638</v>
      </c>
      <c r="G15" s="16" t="s">
        <v>810</v>
      </c>
      <c r="H15" s="16" t="s">
        <v>761</v>
      </c>
      <c r="I15" s="16" t="s">
        <v>795</v>
      </c>
      <c r="J15" s="16" t="s">
        <v>638</v>
      </c>
      <c r="K15" s="16" t="s">
        <v>754</v>
      </c>
      <c r="L15" s="16" t="s">
        <v>796</v>
      </c>
      <c r="M15" s="16" t="s">
        <v>764</v>
      </c>
      <c r="N15" s="16">
        <v>1.0529999999999999</v>
      </c>
    </row>
    <row r="16" spans="1:14">
      <c r="A16" s="73" t="s">
        <v>588</v>
      </c>
      <c r="B16" s="73"/>
      <c r="C16" s="73" t="s">
        <v>587</v>
      </c>
      <c r="D16" s="73"/>
      <c r="E16" s="73" t="s">
        <v>638</v>
      </c>
      <c r="G16" s="16" t="s">
        <v>811</v>
      </c>
      <c r="H16" s="16" t="s">
        <v>746</v>
      </c>
      <c r="I16" s="16" t="s">
        <v>795</v>
      </c>
      <c r="J16" s="16" t="s">
        <v>638</v>
      </c>
      <c r="K16" s="16" t="s">
        <v>754</v>
      </c>
      <c r="L16" s="16" t="s">
        <v>796</v>
      </c>
      <c r="M16" s="16" t="s">
        <v>764</v>
      </c>
      <c r="N16" s="16">
        <v>1.0109999999999999</v>
      </c>
    </row>
    <row r="17" spans="1:14">
      <c r="A17" s="73" t="s">
        <v>588</v>
      </c>
      <c r="B17" s="73"/>
      <c r="C17" s="73" t="s">
        <v>593</v>
      </c>
      <c r="D17" s="73"/>
      <c r="E17" s="73" t="s">
        <v>638</v>
      </c>
      <c r="G17" s="16" t="s">
        <v>812</v>
      </c>
      <c r="H17" s="16" t="s">
        <v>746</v>
      </c>
      <c r="I17" s="16" t="s">
        <v>813</v>
      </c>
      <c r="J17" s="16" t="s">
        <v>638</v>
      </c>
      <c r="K17" s="16" t="s">
        <v>754</v>
      </c>
      <c r="L17" s="16" t="s">
        <v>796</v>
      </c>
      <c r="M17" s="16" t="s">
        <v>764</v>
      </c>
      <c r="N17" s="16">
        <v>0.64</v>
      </c>
    </row>
    <row r="18" spans="1:14">
      <c r="A18" s="73" t="s">
        <v>588</v>
      </c>
      <c r="B18" s="73"/>
      <c r="C18" s="73" t="s">
        <v>586</v>
      </c>
      <c r="D18" s="73"/>
      <c r="E18" s="73" t="s">
        <v>638</v>
      </c>
      <c r="G18" s="16" t="s">
        <v>814</v>
      </c>
      <c r="H18" s="16" t="s">
        <v>746</v>
      </c>
      <c r="I18" s="16" t="s">
        <v>813</v>
      </c>
      <c r="J18" s="16" t="s">
        <v>638</v>
      </c>
      <c r="K18" s="16" t="s">
        <v>754</v>
      </c>
      <c r="L18" s="16" t="s">
        <v>796</v>
      </c>
      <c r="M18" s="16" t="s">
        <v>764</v>
      </c>
      <c r="N18" s="16">
        <v>1.2729999999999999</v>
      </c>
    </row>
    <row r="19" spans="1:14">
      <c r="A19" s="73" t="s">
        <v>608</v>
      </c>
      <c r="B19" s="73"/>
      <c r="C19" s="73" t="s">
        <v>609</v>
      </c>
      <c r="D19" s="73"/>
      <c r="E19" s="73" t="s">
        <v>638</v>
      </c>
      <c r="G19" s="16" t="s">
        <v>815</v>
      </c>
      <c r="H19" s="16" t="s">
        <v>746</v>
      </c>
      <c r="I19" s="16" t="s">
        <v>795</v>
      </c>
      <c r="J19" s="16" t="s">
        <v>638</v>
      </c>
      <c r="K19" s="16" t="s">
        <v>754</v>
      </c>
      <c r="L19" s="16" t="s">
        <v>796</v>
      </c>
      <c r="M19" s="16" t="s">
        <v>764</v>
      </c>
      <c r="N19" s="16">
        <v>1.0309999999999999</v>
      </c>
    </row>
    <row r="20" spans="1:14">
      <c r="A20" s="73" t="s">
        <v>594</v>
      </c>
      <c r="B20" s="73"/>
      <c r="C20" s="73" t="s">
        <v>586</v>
      </c>
      <c r="D20" s="73"/>
      <c r="E20" s="73" t="s">
        <v>638</v>
      </c>
      <c r="G20" s="16" t="s">
        <v>816</v>
      </c>
      <c r="H20" s="16" t="s">
        <v>761</v>
      </c>
      <c r="I20" s="16" t="s">
        <v>817</v>
      </c>
      <c r="J20" s="16" t="s">
        <v>638</v>
      </c>
      <c r="K20" s="16" t="s">
        <v>754</v>
      </c>
      <c r="L20" s="16" t="s">
        <v>796</v>
      </c>
      <c r="M20" s="16" t="s">
        <v>764</v>
      </c>
      <c r="N20" s="16">
        <v>8.9999999999999993E-3</v>
      </c>
    </row>
    <row r="21" spans="1:14">
      <c r="A21" s="73" t="s">
        <v>587</v>
      </c>
      <c r="B21" s="73"/>
      <c r="C21" s="73" t="s">
        <v>586</v>
      </c>
      <c r="D21" s="73"/>
      <c r="E21" s="73" t="s">
        <v>638</v>
      </c>
      <c r="G21" s="16" t="s">
        <v>818</v>
      </c>
      <c r="H21" s="16" t="s">
        <v>746</v>
      </c>
      <c r="I21" s="16" t="s">
        <v>795</v>
      </c>
      <c r="J21" s="16" t="s">
        <v>638</v>
      </c>
      <c r="K21" s="16" t="s">
        <v>754</v>
      </c>
      <c r="L21" s="16" t="s">
        <v>796</v>
      </c>
      <c r="M21" s="16" t="s">
        <v>764</v>
      </c>
      <c r="N21" s="16">
        <v>0.112</v>
      </c>
    </row>
    <row r="22" spans="1:14">
      <c r="A22" s="73" t="s">
        <v>591</v>
      </c>
      <c r="B22" s="73"/>
      <c r="C22" s="73" t="s">
        <v>586</v>
      </c>
      <c r="D22" s="73"/>
      <c r="E22" s="73" t="s">
        <v>638</v>
      </c>
      <c r="G22" s="16" t="s">
        <v>819</v>
      </c>
      <c r="H22" s="16" t="s">
        <v>746</v>
      </c>
      <c r="I22" s="16" t="s">
        <v>795</v>
      </c>
      <c r="J22" s="16" t="s">
        <v>638</v>
      </c>
      <c r="K22" s="16" t="s">
        <v>754</v>
      </c>
      <c r="L22" s="16" t="s">
        <v>796</v>
      </c>
      <c r="M22" s="16" t="s">
        <v>764</v>
      </c>
      <c r="N22" s="16">
        <v>0.122</v>
      </c>
    </row>
    <row r="23" spans="1:14">
      <c r="A23" s="73" t="s">
        <v>593</v>
      </c>
      <c r="B23" s="73"/>
      <c r="C23" s="73" t="s">
        <v>586</v>
      </c>
      <c r="D23" s="73"/>
      <c r="E23" s="73" t="s">
        <v>638</v>
      </c>
      <c r="G23" s="16" t="s">
        <v>820</v>
      </c>
      <c r="H23" s="16" t="s">
        <v>746</v>
      </c>
      <c r="I23" s="16" t="s">
        <v>795</v>
      </c>
      <c r="J23" s="16" t="s">
        <v>638</v>
      </c>
      <c r="K23" s="16" t="s">
        <v>754</v>
      </c>
      <c r="L23" s="16" t="s">
        <v>796</v>
      </c>
      <c r="M23" s="16" t="s">
        <v>764</v>
      </c>
      <c r="N23" s="16">
        <v>5.7000000000000002E-2</v>
      </c>
    </row>
    <row r="24" spans="1:14">
      <c r="A24" s="73" t="s">
        <v>615</v>
      </c>
      <c r="B24" s="73"/>
      <c r="C24" s="73" t="s">
        <v>624</v>
      </c>
      <c r="D24" s="73"/>
      <c r="E24" s="73" t="s">
        <v>638</v>
      </c>
      <c r="G24" s="16" t="s">
        <v>821</v>
      </c>
      <c r="H24" s="16" t="s">
        <v>746</v>
      </c>
      <c r="I24" s="16" t="s">
        <v>795</v>
      </c>
      <c r="J24" s="16" t="s">
        <v>638</v>
      </c>
      <c r="K24" s="16" t="s">
        <v>754</v>
      </c>
      <c r="L24" s="16" t="s">
        <v>796</v>
      </c>
      <c r="M24" s="16" t="s">
        <v>764</v>
      </c>
      <c r="N24" s="16">
        <v>0.09</v>
      </c>
    </row>
    <row r="25" spans="1:14">
      <c r="A25" s="73" t="s">
        <v>602</v>
      </c>
      <c r="B25" s="73"/>
      <c r="C25" s="73" t="s">
        <v>597</v>
      </c>
      <c r="D25" s="73"/>
      <c r="E25" s="73" t="s">
        <v>638</v>
      </c>
      <c r="G25" s="16" t="s">
        <v>822</v>
      </c>
      <c r="H25" s="16" t="s">
        <v>761</v>
      </c>
      <c r="I25" s="16" t="s">
        <v>795</v>
      </c>
      <c r="J25" s="16" t="s">
        <v>638</v>
      </c>
      <c r="K25" s="16" t="s">
        <v>754</v>
      </c>
      <c r="L25" s="16" t="s">
        <v>796</v>
      </c>
      <c r="M25" s="16" t="s">
        <v>764</v>
      </c>
      <c r="N25" s="16">
        <v>6.0000000000000001E-3</v>
      </c>
    </row>
    <row r="26" spans="1:14">
      <c r="A26" s="73" t="s">
        <v>602</v>
      </c>
      <c r="B26" s="73"/>
      <c r="C26" s="73" t="s">
        <v>599</v>
      </c>
      <c r="D26" s="73"/>
      <c r="E26" s="73" t="s">
        <v>638</v>
      </c>
      <c r="G26" s="16" t="s">
        <v>823</v>
      </c>
      <c r="H26" s="16" t="s">
        <v>746</v>
      </c>
      <c r="I26" s="16" t="s">
        <v>795</v>
      </c>
      <c r="J26" s="16" t="s">
        <v>638</v>
      </c>
      <c r="K26" s="16" t="s">
        <v>754</v>
      </c>
      <c r="L26" s="16" t="s">
        <v>796</v>
      </c>
      <c r="M26" s="16" t="s">
        <v>764</v>
      </c>
      <c r="N26" s="16">
        <v>4.0000000000000001E-3</v>
      </c>
    </row>
    <row r="27" spans="1:14">
      <c r="A27" s="73" t="s">
        <v>598</v>
      </c>
      <c r="B27" s="73"/>
      <c r="C27" s="73" t="s">
        <v>597</v>
      </c>
      <c r="D27" s="73"/>
      <c r="E27" s="73" t="s">
        <v>638</v>
      </c>
      <c r="G27" s="16" t="s">
        <v>824</v>
      </c>
      <c r="H27" s="16" t="s">
        <v>746</v>
      </c>
      <c r="I27" s="16" t="s">
        <v>795</v>
      </c>
      <c r="J27" s="16" t="s">
        <v>638</v>
      </c>
      <c r="K27" s="16" t="s">
        <v>754</v>
      </c>
      <c r="L27" s="16" t="s">
        <v>796</v>
      </c>
      <c r="M27" s="16" t="s">
        <v>764</v>
      </c>
      <c r="N27" s="16">
        <v>3.3000000000000002E-2</v>
      </c>
    </row>
    <row r="28" spans="1:14">
      <c r="A28" s="73" t="s">
        <v>598</v>
      </c>
      <c r="B28" s="73"/>
      <c r="C28" s="73" t="s">
        <v>602</v>
      </c>
      <c r="D28" s="73"/>
      <c r="E28" s="73" t="s">
        <v>638</v>
      </c>
      <c r="G28" s="16" t="s">
        <v>825</v>
      </c>
      <c r="H28" s="16" t="s">
        <v>746</v>
      </c>
      <c r="I28" s="16" t="s">
        <v>795</v>
      </c>
      <c r="J28" s="16" t="s">
        <v>638</v>
      </c>
      <c r="K28" s="16" t="s">
        <v>754</v>
      </c>
      <c r="L28" s="16" t="s">
        <v>796</v>
      </c>
      <c r="M28" s="16" t="s">
        <v>764</v>
      </c>
      <c r="N28" s="16">
        <v>3.3000000000000002E-2</v>
      </c>
    </row>
    <row r="29" spans="1:14">
      <c r="A29" s="73" t="s">
        <v>613</v>
      </c>
      <c r="B29" s="73"/>
      <c r="C29" s="73" t="s">
        <v>611</v>
      </c>
      <c r="D29" s="73"/>
      <c r="E29" s="73" t="s">
        <v>638</v>
      </c>
      <c r="G29" s="16" t="s">
        <v>826</v>
      </c>
      <c r="H29" s="16" t="s">
        <v>746</v>
      </c>
      <c r="I29" s="16" t="s">
        <v>795</v>
      </c>
      <c r="J29" s="16" t="s">
        <v>638</v>
      </c>
      <c r="K29" s="16" t="s">
        <v>754</v>
      </c>
      <c r="L29" s="16" t="s">
        <v>796</v>
      </c>
      <c r="M29" s="16" t="s">
        <v>764</v>
      </c>
      <c r="N29" s="16">
        <v>1E-3</v>
      </c>
    </row>
    <row r="30" spans="1:14">
      <c r="A30" s="73" t="s">
        <v>612</v>
      </c>
      <c r="B30" s="73"/>
      <c r="C30" s="73" t="s">
        <v>613</v>
      </c>
      <c r="D30" s="73"/>
      <c r="E30" s="73" t="s">
        <v>638</v>
      </c>
      <c r="G30" s="16" t="s">
        <v>786</v>
      </c>
      <c r="H30" s="16" t="s">
        <v>746</v>
      </c>
      <c r="I30" s="16" t="s">
        <v>795</v>
      </c>
      <c r="J30" s="16" t="s">
        <v>773</v>
      </c>
      <c r="K30" s="16" t="s">
        <v>759</v>
      </c>
      <c r="L30" s="16" t="s">
        <v>827</v>
      </c>
      <c r="M30" s="16" t="s">
        <v>765</v>
      </c>
      <c r="N30" s="16">
        <v>1.7999999999999999E-2</v>
      </c>
    </row>
    <row r="31" spans="1:14">
      <c r="A31" s="73" t="s">
        <v>780</v>
      </c>
      <c r="B31" s="73" t="s">
        <v>777</v>
      </c>
      <c r="C31" s="73" t="s">
        <v>617</v>
      </c>
      <c r="D31" s="73"/>
      <c r="E31" s="73" t="s">
        <v>643</v>
      </c>
      <c r="G31" s="16" t="s">
        <v>828</v>
      </c>
      <c r="H31" s="16" t="s">
        <v>746</v>
      </c>
      <c r="I31" s="16" t="s">
        <v>795</v>
      </c>
      <c r="J31" s="16" t="s">
        <v>638</v>
      </c>
      <c r="K31" s="16" t="s">
        <v>754</v>
      </c>
      <c r="L31" s="16" t="s">
        <v>796</v>
      </c>
      <c r="M31" s="16" t="s">
        <v>764</v>
      </c>
      <c r="N31" s="16">
        <v>4.1000000000000002E-2</v>
      </c>
    </row>
    <row r="32" spans="1:14" ht="16.5">
      <c r="A32" s="16" t="s">
        <v>582</v>
      </c>
      <c r="C32" s="16" t="s">
        <v>583</v>
      </c>
      <c r="D32" s="75" t="s">
        <v>783</v>
      </c>
      <c r="E32" s="16" t="s">
        <v>643</v>
      </c>
      <c r="G32" s="68" t="s">
        <v>829</v>
      </c>
      <c r="H32" s="68" t="s">
        <v>746</v>
      </c>
      <c r="I32" s="68" t="s">
        <v>813</v>
      </c>
      <c r="J32" s="68" t="s">
        <v>642</v>
      </c>
      <c r="K32" s="68" t="s">
        <v>757</v>
      </c>
      <c r="L32" s="68" t="s">
        <v>830</v>
      </c>
      <c r="M32" s="68" t="s">
        <v>764</v>
      </c>
      <c r="N32" s="68" t="s">
        <v>26</v>
      </c>
    </row>
    <row r="33" spans="1:14">
      <c r="A33" s="16" t="s">
        <v>584</v>
      </c>
      <c r="C33" s="16" t="s">
        <v>585</v>
      </c>
      <c r="E33" s="16" t="s">
        <v>775</v>
      </c>
      <c r="G33" s="16" t="s">
        <v>831</v>
      </c>
      <c r="H33" s="16" t="s">
        <v>746</v>
      </c>
      <c r="I33" s="16" t="s">
        <v>813</v>
      </c>
      <c r="J33" s="16" t="s">
        <v>642</v>
      </c>
      <c r="K33" s="16" t="s">
        <v>757</v>
      </c>
      <c r="L33" s="16" t="s">
        <v>830</v>
      </c>
      <c r="M33" s="16" t="s">
        <v>764</v>
      </c>
      <c r="N33" s="16">
        <v>4.5990000000000002</v>
      </c>
    </row>
    <row r="34" spans="1:14">
      <c r="A34" s="27" t="s">
        <v>750</v>
      </c>
      <c r="B34" s="27"/>
      <c r="C34" s="27" t="s">
        <v>781</v>
      </c>
      <c r="D34" s="27"/>
      <c r="E34" s="27" t="s">
        <v>644</v>
      </c>
      <c r="F34" s="16" t="s">
        <v>782</v>
      </c>
      <c r="G34" s="16" t="s">
        <v>832</v>
      </c>
      <c r="H34" s="16" t="s">
        <v>761</v>
      </c>
      <c r="I34" s="16" t="s">
        <v>795</v>
      </c>
      <c r="J34" s="16" t="s">
        <v>642</v>
      </c>
      <c r="K34" s="16" t="s">
        <v>757</v>
      </c>
      <c r="L34" s="16" t="s">
        <v>830</v>
      </c>
      <c r="M34" s="16" t="s">
        <v>764</v>
      </c>
      <c r="N34" s="16">
        <v>8.9999999999999993E-3</v>
      </c>
    </row>
    <row r="35" spans="1:14">
      <c r="A35" s="16" t="s">
        <v>576</v>
      </c>
      <c r="C35" s="16" t="s">
        <v>577</v>
      </c>
      <c r="E35" s="16" t="s">
        <v>642</v>
      </c>
      <c r="G35" s="68" t="s">
        <v>833</v>
      </c>
      <c r="H35" s="68" t="s">
        <v>746</v>
      </c>
      <c r="I35" s="68" t="s">
        <v>795</v>
      </c>
      <c r="J35" s="68" t="s">
        <v>834</v>
      </c>
      <c r="K35" s="68"/>
      <c r="L35" s="68"/>
      <c r="M35" s="68" t="s">
        <v>26</v>
      </c>
      <c r="N35" s="68" t="s">
        <v>26</v>
      </c>
    </row>
    <row r="36" spans="1:14">
      <c r="A36" s="16" t="s">
        <v>580</v>
      </c>
      <c r="C36" s="16" t="s">
        <v>605</v>
      </c>
      <c r="E36" s="16" t="s">
        <v>642</v>
      </c>
      <c r="G36" s="16" t="s">
        <v>835</v>
      </c>
      <c r="H36" s="16" t="s">
        <v>761</v>
      </c>
      <c r="I36" s="16" t="s">
        <v>795</v>
      </c>
      <c r="J36" s="16" t="s">
        <v>774</v>
      </c>
      <c r="K36" s="16" t="s">
        <v>760</v>
      </c>
      <c r="L36" s="16" t="s">
        <v>796</v>
      </c>
      <c r="M36" s="16" t="s">
        <v>764</v>
      </c>
      <c r="N36" s="16">
        <v>0.98399999999999999</v>
      </c>
    </row>
    <row r="37" spans="1:14">
      <c r="A37" s="16" t="s">
        <v>605</v>
      </c>
      <c r="C37" s="16" t="s">
        <v>606</v>
      </c>
      <c r="E37" s="16" t="s">
        <v>642</v>
      </c>
      <c r="G37" s="68" t="s">
        <v>836</v>
      </c>
      <c r="H37" s="68" t="s">
        <v>746</v>
      </c>
      <c r="I37" s="68" t="s">
        <v>795</v>
      </c>
      <c r="J37" s="68" t="s">
        <v>642</v>
      </c>
      <c r="K37" s="68" t="s">
        <v>757</v>
      </c>
      <c r="L37" s="68" t="s">
        <v>806</v>
      </c>
      <c r="M37" s="68" t="s">
        <v>764</v>
      </c>
      <c r="N37" s="68" t="s">
        <v>26</v>
      </c>
    </row>
    <row r="38" spans="1:14">
      <c r="A38" s="73" t="s">
        <v>578</v>
      </c>
      <c r="B38" s="73" t="s">
        <v>777</v>
      </c>
      <c r="C38" s="73" t="s">
        <v>625</v>
      </c>
      <c r="D38" s="73"/>
      <c r="E38" s="73" t="s">
        <v>642</v>
      </c>
      <c r="G38" s="16" t="s">
        <v>804</v>
      </c>
      <c r="H38" s="16" t="s">
        <v>761</v>
      </c>
      <c r="I38" s="16" t="s">
        <v>795</v>
      </c>
      <c r="J38" s="16" t="s">
        <v>638</v>
      </c>
      <c r="K38" s="16" t="s">
        <v>754</v>
      </c>
      <c r="L38" s="16" t="s">
        <v>796</v>
      </c>
      <c r="M38" s="16" t="s">
        <v>764</v>
      </c>
      <c r="N38" s="16">
        <v>3.496</v>
      </c>
    </row>
    <row r="39" spans="1:14">
      <c r="G39" s="16" t="s">
        <v>837</v>
      </c>
      <c r="H39" s="16" t="s">
        <v>746</v>
      </c>
      <c r="I39" s="16" t="s">
        <v>795</v>
      </c>
      <c r="J39" s="16" t="s">
        <v>775</v>
      </c>
      <c r="K39" s="16" t="s">
        <v>759</v>
      </c>
      <c r="L39" s="16" t="s">
        <v>796</v>
      </c>
      <c r="M39" s="16" t="s">
        <v>764</v>
      </c>
      <c r="N39" s="16">
        <v>2.9000000000000001E-2</v>
      </c>
    </row>
    <row r="40" spans="1:14">
      <c r="G40" s="68" t="s">
        <v>838</v>
      </c>
      <c r="H40" s="68" t="s">
        <v>761</v>
      </c>
      <c r="I40" s="68" t="s">
        <v>795</v>
      </c>
      <c r="J40" s="68" t="s">
        <v>642</v>
      </c>
      <c r="K40" s="68" t="s">
        <v>757</v>
      </c>
      <c r="L40" s="68" t="s">
        <v>830</v>
      </c>
      <c r="M40" s="68" t="s">
        <v>764</v>
      </c>
      <c r="N40" s="68" t="s">
        <v>26</v>
      </c>
    </row>
    <row r="41" spans="1:14">
      <c r="G41" s="16" t="s">
        <v>839</v>
      </c>
      <c r="H41" s="16" t="s">
        <v>746</v>
      </c>
      <c r="I41" s="16" t="s">
        <v>795</v>
      </c>
      <c r="J41" s="16" t="s">
        <v>638</v>
      </c>
      <c r="K41" s="16" t="s">
        <v>754</v>
      </c>
      <c r="L41" s="16" t="s">
        <v>796</v>
      </c>
      <c r="M41" s="16" t="s">
        <v>764</v>
      </c>
      <c r="N41" s="16">
        <v>3.3000000000000002E-2</v>
      </c>
    </row>
    <row r="42" spans="1:14">
      <c r="G42" s="68" t="s">
        <v>840</v>
      </c>
      <c r="H42" s="68" t="s">
        <v>761</v>
      </c>
      <c r="I42" s="68" t="s">
        <v>795</v>
      </c>
      <c r="J42" s="68" t="s">
        <v>834</v>
      </c>
      <c r="K42" s="68"/>
      <c r="L42" s="68"/>
      <c r="M42" s="68" t="s">
        <v>26</v>
      </c>
      <c r="N42" s="68" t="s">
        <v>26</v>
      </c>
    </row>
    <row r="43" spans="1:14">
      <c r="G43" s="16" t="s">
        <v>841</v>
      </c>
      <c r="H43" s="16" t="s">
        <v>761</v>
      </c>
      <c r="I43" s="16" t="s">
        <v>813</v>
      </c>
      <c r="J43" s="16" t="s">
        <v>643</v>
      </c>
      <c r="K43" s="16" t="s">
        <v>755</v>
      </c>
      <c r="L43" s="16" t="s">
        <v>801</v>
      </c>
      <c r="M43" s="16" t="s">
        <v>765</v>
      </c>
      <c r="N43" s="16">
        <v>3.4000000000000002E-2</v>
      </c>
    </row>
    <row r="44" spans="1:14">
      <c r="G44" s="16" t="s">
        <v>842</v>
      </c>
      <c r="H44" s="16" t="s">
        <v>761</v>
      </c>
      <c r="I44" s="16" t="s">
        <v>843</v>
      </c>
      <c r="J44" s="16" t="s">
        <v>642</v>
      </c>
      <c r="K44" s="16" t="s">
        <v>757</v>
      </c>
      <c r="L44" s="16" t="s">
        <v>830</v>
      </c>
      <c r="M44" s="16" t="s">
        <v>764</v>
      </c>
      <c r="N44" s="16">
        <v>1.3129999999999999</v>
      </c>
    </row>
    <row r="45" spans="1:14" ht="16.5">
      <c r="G45"/>
      <c r="H45"/>
      <c r="I45"/>
      <c r="J45"/>
      <c r="K45"/>
      <c r="L45"/>
      <c r="M45"/>
      <c r="N45"/>
    </row>
    <row r="46" spans="1:14" ht="16.5">
      <c r="G46"/>
      <c r="H46"/>
      <c r="I46"/>
      <c r="J46"/>
      <c r="K46"/>
      <c r="L46"/>
      <c r="M46"/>
      <c r="N46"/>
    </row>
    <row r="47" spans="1:14" ht="16.5">
      <c r="G47"/>
      <c r="H47"/>
      <c r="I47"/>
      <c r="J47"/>
      <c r="K47"/>
      <c r="L47"/>
      <c r="M47"/>
      <c r="N47"/>
    </row>
    <row r="48" spans="1:14" ht="16.5">
      <c r="G48"/>
      <c r="H48"/>
      <c r="I48"/>
      <c r="J48"/>
      <c r="K48"/>
      <c r="L48"/>
      <c r="M48"/>
      <c r="N48"/>
    </row>
    <row r="49" spans="7:14" ht="16.5">
      <c r="G49"/>
      <c r="H49"/>
      <c r="I49"/>
      <c r="J49"/>
      <c r="K49"/>
      <c r="L49"/>
      <c r="M49"/>
      <c r="N49"/>
    </row>
    <row r="50" spans="7:14" ht="16.5">
      <c r="G50"/>
      <c r="H50"/>
      <c r="I50"/>
      <c r="J50"/>
      <c r="K50"/>
      <c r="L50"/>
      <c r="M50"/>
      <c r="N50"/>
    </row>
    <row r="51" spans="7:14" ht="16.5">
      <c r="G51"/>
      <c r="H51"/>
      <c r="I51"/>
      <c r="J51"/>
      <c r="K51"/>
      <c r="L51"/>
      <c r="M51"/>
      <c r="N51"/>
    </row>
    <row r="52" spans="7:14" ht="16.5">
      <c r="G52"/>
      <c r="H52"/>
      <c r="I52"/>
      <c r="J52"/>
      <c r="K52"/>
      <c r="L52"/>
      <c r="M52"/>
      <c r="N52"/>
    </row>
    <row r="53" spans="7:14" ht="16.5">
      <c r="G53"/>
      <c r="H53"/>
      <c r="I53"/>
      <c r="J53"/>
      <c r="K53"/>
      <c r="L53"/>
      <c r="M53"/>
      <c r="N53"/>
    </row>
    <row r="54" spans="7:14" ht="16.5">
      <c r="G54"/>
      <c r="H54"/>
      <c r="I54"/>
      <c r="J54"/>
      <c r="K54"/>
      <c r="L54"/>
      <c r="M54"/>
      <c r="N54"/>
    </row>
    <row r="55" spans="7:14" ht="16.5">
      <c r="G55"/>
      <c r="H55"/>
      <c r="I55"/>
      <c r="J55"/>
      <c r="K55"/>
      <c r="L55"/>
      <c r="M55"/>
      <c r="N55"/>
    </row>
    <row r="56" spans="7:14" ht="16.5">
      <c r="G56"/>
      <c r="H56"/>
      <c r="I56"/>
      <c r="J56"/>
      <c r="K56"/>
      <c r="L56"/>
      <c r="M56"/>
      <c r="N56"/>
    </row>
    <row r="57" spans="7:14" ht="16.5">
      <c r="G57"/>
      <c r="H57"/>
      <c r="I57"/>
      <c r="J57"/>
      <c r="K57"/>
      <c r="L57"/>
      <c r="M57"/>
      <c r="N57"/>
    </row>
    <row r="58" spans="7:14" ht="16.5">
      <c r="G58"/>
      <c r="H58"/>
      <c r="I58"/>
      <c r="J58"/>
      <c r="K58"/>
      <c r="L58"/>
      <c r="M58"/>
      <c r="N58"/>
    </row>
    <row r="59" spans="7:14" ht="16.5">
      <c r="G59"/>
      <c r="H59"/>
      <c r="I59"/>
      <c r="J59"/>
      <c r="K59"/>
      <c r="L59"/>
      <c r="M59"/>
      <c r="N59"/>
    </row>
    <row r="60" spans="7:14" ht="16.5">
      <c r="G60"/>
      <c r="H60"/>
      <c r="I60"/>
      <c r="J60"/>
      <c r="K60"/>
      <c r="L60"/>
      <c r="M60"/>
      <c r="N60"/>
    </row>
    <row r="61" spans="7:14" ht="16.5">
      <c r="G61"/>
      <c r="H61"/>
      <c r="I61"/>
      <c r="J61"/>
      <c r="K61"/>
      <c r="L61"/>
      <c r="M61"/>
      <c r="N61"/>
    </row>
    <row r="62" spans="7:14" ht="16.5">
      <c r="G62"/>
      <c r="H62"/>
      <c r="I62"/>
      <c r="J62"/>
      <c r="K62"/>
      <c r="L62"/>
      <c r="M62"/>
      <c r="N62"/>
    </row>
  </sheetData>
  <sortState xmlns:xlrd2="http://schemas.microsoft.com/office/spreadsheetml/2017/richdata2" ref="A2:E38">
    <sortCondition ref="E2"/>
  </sortState>
  <phoneticPr fontId="3"/>
  <hyperlinks>
    <hyperlink ref="D32" r:id="rId1" location="imgrc=_" xr:uid="{3A11D042-5230-4E8C-A229-41EBA5C0FD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2019-11-29T22:55:14Z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